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5\120_事務改善に向けた取組\040_R４報告様式・テキスト検討\010_様式\"/>
    </mc:Choice>
  </mc:AlternateContent>
  <workbookProtection workbookAlgorithmName="SHA-512" workbookHashValue="YaSBjiOBKyRF82jl/G6u4mroodH/O8Td+b0cq6sy/JUBAgojXL3+idnNCH6Q7aSUIkf4Iq8OZ7Wx29SNWezv+g==" workbookSaltValue="ME+5IsavqsbfVg/nZ3hXjA==" workbookSpinCount="100000" lockStructure="1"/>
  <bookViews>
    <workbookView xWindow="0" yWindow="0" windowWidth="20490" windowHeight="7530" tabRatio="751"/>
  </bookViews>
  <sheets>
    <sheet name="①入力シート" sheetId="13" r:id="rId1"/>
    <sheet name="②第４号様式の３ " sheetId="4" r:id="rId2"/>
    <sheet name="③第４号様式の２（内訳表）" sheetId="2" r:id="rId3"/>
    <sheet name="④第４号様式の１" sheetId="1" r:id="rId4"/>
    <sheet name="⑤第７号様式添付書類２" sheetId="9" r:id="rId5"/>
    <sheet name="⑥入力シート2" sheetId="14" r:id="rId6"/>
    <sheet name="⑦入力シート3" sheetId="15" r:id="rId7"/>
    <sheet name="マスタ" sheetId="16" state="hidden" r:id="rId8"/>
    <sheet name="⑧第７号様式添付書類" sheetId="8" r:id="rId9"/>
    <sheet name="⑨第７号様式" sheetId="7" r:id="rId10"/>
    <sheet name="⑩第10様式添付書類１" sheetId="25" r:id="rId11"/>
    <sheet name="⑪第10号様式添付書類２" sheetId="26" r:id="rId12"/>
    <sheet name="⑫第10号様式" sheetId="24" r:id="rId13"/>
    <sheet name="⑬第２号様式の３" sheetId="29" r:id="rId14"/>
  </sheets>
  <definedNames>
    <definedName name="_Fill" localSheetId="1" hidden="1">#REF!</definedName>
    <definedName name="_Fill" localSheetId="13" hidden="1">#REF!</definedName>
    <definedName name="_Fill" hidden="1">#REF!</definedName>
    <definedName name="_Key1" localSheetId="1" hidden="1">#REF!</definedName>
    <definedName name="_Key1" localSheetId="13" hidden="1">#REF!</definedName>
    <definedName name="_Key1" hidden="1">#REF!</definedName>
    <definedName name="_Order1" hidden="1">255</definedName>
    <definedName name="_Sort" localSheetId="1" hidden="1">#REF!</definedName>
    <definedName name="_Sort" localSheetId="13" hidden="1">#REF!</definedName>
    <definedName name="_Sort" hidden="1">#REF!</definedName>
    <definedName name="_xlnm.Print_Area" localSheetId="0">①入力シート!$A$2:$K$46</definedName>
    <definedName name="_xlnm.Print_Area" localSheetId="1">'②第４号様式の３ '!$A$1:$AH$134</definedName>
    <definedName name="_xlnm.Print_Area" localSheetId="2">'③第４号様式の２（内訳表）'!$A$1:$H$25</definedName>
    <definedName name="_xlnm.Print_Area" localSheetId="3">④第４号様式の１!$A$1:$AN$66</definedName>
    <definedName name="_xlnm.Print_Area" localSheetId="4">⑤第７号様式添付書類２!$A$1:$L$24</definedName>
    <definedName name="_xlnm.Print_Area" localSheetId="5">⑥入力シート2!$A$1:$AH$185</definedName>
    <definedName name="_xlnm.Print_Area" localSheetId="6">⑦入力シート3!$A$1:$T$95</definedName>
    <definedName name="_xlnm.Print_Area" localSheetId="8">⑧第７号様式添付書類!$A$1:$CB$152</definedName>
    <definedName name="_xlnm.Print_Area" localSheetId="9">⑨第７号様式!$A$1:$AQ$106</definedName>
    <definedName name="_xlnm.Print_Area" localSheetId="10">⑩第10様式添付書類１!$A$1:$N$116</definedName>
    <definedName name="_xlnm.Print_Area" localSheetId="11">⑪第10号様式添付書類２!$A$1:$H$21</definedName>
    <definedName name="_xlnm.Print_Area" localSheetId="12">⑫第10号様式!$A$1:$AN$96</definedName>
    <definedName name="_xlnm.Print_Area" localSheetId="13">⑬第２号様式の３!$A$1:$Y$69</definedName>
    <definedName name="_xlnm.Print_Titles" localSheetId="5">⑥入力シート2!$1:$5</definedName>
    <definedName name="_xlnm.Print_Titles" localSheetId="6">⑦入力シート3!$1:$5</definedName>
    <definedName name="休日人数">#REF!</definedName>
    <definedName name="休日保育">#REF!</definedName>
    <definedName name="休日保育2">#REF!</definedName>
    <definedName name="市休日保育">#REF!</definedName>
    <definedName name="単価表">#REF!</definedName>
    <definedName name="単価表2">#REF!</definedName>
    <definedName name="定員">#REF!</definedName>
    <definedName name="平均勤続年数">#REF!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3" i="14" l="1"/>
  <c r="AP2" i="14"/>
  <c r="BU183" i="14" l="1"/>
  <c r="BH183" i="14"/>
  <c r="BH184" i="14" s="1"/>
  <c r="CF180" i="14"/>
  <c r="CE180" i="14"/>
  <c r="CD180" i="14"/>
  <c r="CC180" i="14"/>
  <c r="CB180" i="14"/>
  <c r="CA180" i="14"/>
  <c r="BZ180" i="14"/>
  <c r="BY180" i="14"/>
  <c r="BX180" i="14"/>
  <c r="BW180" i="14"/>
  <c r="BV180" i="14"/>
  <c r="BU180" i="14"/>
  <c r="BS180" i="14"/>
  <c r="BS181" i="14" s="1"/>
  <c r="BR180" i="14"/>
  <c r="BR181" i="14" s="1"/>
  <c r="BQ180" i="14"/>
  <c r="BP180" i="14"/>
  <c r="BO180" i="14"/>
  <c r="BO181" i="14" s="1"/>
  <c r="BN180" i="14"/>
  <c r="BN181" i="14" s="1"/>
  <c r="BM180" i="14"/>
  <c r="BM181" i="14" s="1"/>
  <c r="BL180" i="14"/>
  <c r="BL181" i="14" s="1"/>
  <c r="BK180" i="14"/>
  <c r="BK181" i="14" s="1"/>
  <c r="BJ180" i="14"/>
  <c r="BJ181" i="14" s="1"/>
  <c r="BI180" i="14"/>
  <c r="BI181" i="14" s="1"/>
  <c r="BH180" i="14"/>
  <c r="BH181" i="14" s="1"/>
  <c r="CF177" i="14"/>
  <c r="CE177" i="14"/>
  <c r="CD177" i="14"/>
  <c r="CC177" i="14"/>
  <c r="CB177" i="14"/>
  <c r="CA177" i="14"/>
  <c r="BZ177" i="14"/>
  <c r="BY177" i="14"/>
  <c r="BX177" i="14"/>
  <c r="BW177" i="14"/>
  <c r="BV177" i="14"/>
  <c r="BU177" i="14"/>
  <c r="BS177" i="14"/>
  <c r="BS178" i="14" s="1"/>
  <c r="BR177" i="14"/>
  <c r="BR178" i="14" s="1"/>
  <c r="BQ177" i="14"/>
  <c r="BP177" i="14"/>
  <c r="BO177" i="14"/>
  <c r="BO178" i="14" s="1"/>
  <c r="BN177" i="14"/>
  <c r="BN178" i="14" s="1"/>
  <c r="BM177" i="14"/>
  <c r="BM178" i="14" s="1"/>
  <c r="BL177" i="14"/>
  <c r="BK177" i="14"/>
  <c r="BK178" i="14" s="1"/>
  <c r="BJ177" i="14"/>
  <c r="BJ178" i="14" s="1"/>
  <c r="BI177" i="14"/>
  <c r="BH177" i="14"/>
  <c r="BH178" i="14" s="1"/>
  <c r="CF174" i="14"/>
  <c r="CE174" i="14"/>
  <c r="CD174" i="14"/>
  <c r="CC174" i="14"/>
  <c r="CB174" i="14"/>
  <c r="CA174" i="14"/>
  <c r="BZ174" i="14"/>
  <c r="BY174" i="14"/>
  <c r="BX174" i="14"/>
  <c r="BW174" i="14"/>
  <c r="BV174" i="14"/>
  <c r="BU174" i="14"/>
  <c r="BH174" i="14"/>
  <c r="BH175" i="14" s="1"/>
  <c r="CF171" i="14"/>
  <c r="CE171" i="14"/>
  <c r="CD171" i="14"/>
  <c r="CC171" i="14"/>
  <c r="CB171" i="14"/>
  <c r="CA171" i="14"/>
  <c r="BZ171" i="14"/>
  <c r="BY171" i="14"/>
  <c r="BX171" i="14"/>
  <c r="BW171" i="14"/>
  <c r="BV171" i="14"/>
  <c r="BU171" i="14"/>
  <c r="BH171" i="14"/>
  <c r="CF168" i="14"/>
  <c r="CE168" i="14"/>
  <c r="CD168" i="14"/>
  <c r="CC168" i="14"/>
  <c r="CB168" i="14"/>
  <c r="CA168" i="14"/>
  <c r="BZ168" i="14"/>
  <c r="BY168" i="14"/>
  <c r="BX168" i="14"/>
  <c r="BW168" i="14"/>
  <c r="BV168" i="14"/>
  <c r="BU168" i="14"/>
  <c r="BH168" i="14"/>
  <c r="BH169" i="14" s="1"/>
  <c r="CF165" i="14"/>
  <c r="CE165" i="14"/>
  <c r="CD165" i="14"/>
  <c r="CC165" i="14"/>
  <c r="CB165" i="14"/>
  <c r="CA165" i="14"/>
  <c r="BZ165" i="14"/>
  <c r="BY165" i="14"/>
  <c r="BX165" i="14"/>
  <c r="BW165" i="14"/>
  <c r="BV165" i="14"/>
  <c r="BU165" i="14"/>
  <c r="BH165" i="14"/>
  <c r="BH166" i="14" s="1"/>
  <c r="CF162" i="14"/>
  <c r="CE162" i="14"/>
  <c r="CD162" i="14"/>
  <c r="CC162" i="14"/>
  <c r="CB162" i="14"/>
  <c r="CA162" i="14"/>
  <c r="BZ162" i="14"/>
  <c r="BY162" i="14"/>
  <c r="BX162" i="14"/>
  <c r="BW162" i="14"/>
  <c r="BV162" i="14"/>
  <c r="BU162" i="14"/>
  <c r="BH162" i="14"/>
  <c r="CF159" i="14"/>
  <c r="CE159" i="14"/>
  <c r="CD159" i="14"/>
  <c r="CC159" i="14"/>
  <c r="CB159" i="14"/>
  <c r="CA159" i="14"/>
  <c r="BZ159" i="14"/>
  <c r="BY159" i="14"/>
  <c r="BX159" i="14"/>
  <c r="BW159" i="14"/>
  <c r="BV159" i="14"/>
  <c r="BU159" i="14"/>
  <c r="BH159" i="14"/>
  <c r="BH160" i="14" s="1"/>
  <c r="CF156" i="14"/>
  <c r="CE156" i="14"/>
  <c r="CD156" i="14"/>
  <c r="CC156" i="14"/>
  <c r="CB156" i="14"/>
  <c r="CA156" i="14"/>
  <c r="BZ156" i="14"/>
  <c r="BY156" i="14"/>
  <c r="BX156" i="14"/>
  <c r="BW156" i="14"/>
  <c r="BV156" i="14"/>
  <c r="BU156" i="14"/>
  <c r="BH156" i="14"/>
  <c r="BH157" i="14" s="1"/>
  <c r="CF153" i="14"/>
  <c r="CE153" i="14"/>
  <c r="CD153" i="14"/>
  <c r="CC153" i="14"/>
  <c r="CB153" i="14"/>
  <c r="CA153" i="14"/>
  <c r="BZ153" i="14"/>
  <c r="BY153" i="14"/>
  <c r="BX153" i="14"/>
  <c r="BW153" i="14"/>
  <c r="BV153" i="14"/>
  <c r="BU153" i="14"/>
  <c r="BH153" i="14"/>
  <c r="BH154" i="14" s="1"/>
  <c r="CF150" i="14"/>
  <c r="CE150" i="14"/>
  <c r="CD150" i="14"/>
  <c r="CC150" i="14"/>
  <c r="CB150" i="14"/>
  <c r="CA150" i="14"/>
  <c r="BZ150" i="14"/>
  <c r="BY150" i="14"/>
  <c r="BX150" i="14"/>
  <c r="BW150" i="14"/>
  <c r="BV150" i="14"/>
  <c r="BU150" i="14"/>
  <c r="BH150" i="14"/>
  <c r="CF147" i="14"/>
  <c r="CE147" i="14"/>
  <c r="CD147" i="14"/>
  <c r="CC147" i="14"/>
  <c r="CB147" i="14"/>
  <c r="CA147" i="14"/>
  <c r="BZ147" i="14"/>
  <c r="BY147" i="14"/>
  <c r="BX147" i="14"/>
  <c r="BW147" i="14"/>
  <c r="BV147" i="14"/>
  <c r="BU147" i="14"/>
  <c r="BH147" i="14"/>
  <c r="CF144" i="14"/>
  <c r="CE144" i="14"/>
  <c r="CD144" i="14"/>
  <c r="CC144" i="14"/>
  <c r="CB144" i="14"/>
  <c r="CA144" i="14"/>
  <c r="BZ144" i="14"/>
  <c r="BY144" i="14"/>
  <c r="BX144" i="14"/>
  <c r="BW144" i="14"/>
  <c r="BV144" i="14"/>
  <c r="BU144" i="14"/>
  <c r="BH144" i="14"/>
  <c r="CF141" i="14"/>
  <c r="CE141" i="14"/>
  <c r="CD141" i="14"/>
  <c r="CC141" i="14"/>
  <c r="CB141" i="14"/>
  <c r="CA141" i="14"/>
  <c r="BZ141" i="14"/>
  <c r="BY141" i="14"/>
  <c r="BX141" i="14"/>
  <c r="BW141" i="14"/>
  <c r="BV141" i="14"/>
  <c r="BU141" i="14"/>
  <c r="BH141" i="14"/>
  <c r="BH142" i="14" s="1"/>
  <c r="CF138" i="14"/>
  <c r="CE138" i="14"/>
  <c r="CD138" i="14"/>
  <c r="CC138" i="14"/>
  <c r="CB138" i="14"/>
  <c r="CA138" i="14"/>
  <c r="BZ138" i="14"/>
  <c r="BY138" i="14"/>
  <c r="BX138" i="14"/>
  <c r="BW138" i="14"/>
  <c r="BV138" i="14"/>
  <c r="BU138" i="14"/>
  <c r="BH138" i="14"/>
  <c r="BH139" i="14" s="1"/>
  <c r="CF135" i="14"/>
  <c r="CE135" i="14"/>
  <c r="CD135" i="14"/>
  <c r="CC135" i="14"/>
  <c r="CB135" i="14"/>
  <c r="CA135" i="14"/>
  <c r="BZ135" i="14"/>
  <c r="BY135" i="14"/>
  <c r="BX135" i="14"/>
  <c r="BW135" i="14"/>
  <c r="BV135" i="14"/>
  <c r="BU135" i="14"/>
  <c r="BH135" i="14"/>
  <c r="BH136" i="14" s="1"/>
  <c r="CF132" i="14"/>
  <c r="CE132" i="14"/>
  <c r="CD132" i="14"/>
  <c r="CC132" i="14"/>
  <c r="CB132" i="14"/>
  <c r="CA132" i="14"/>
  <c r="BZ132" i="14"/>
  <c r="BY132" i="14"/>
  <c r="BX132" i="14"/>
  <c r="BW132" i="14"/>
  <c r="BV132" i="14"/>
  <c r="BU132" i="14"/>
  <c r="BH132" i="14"/>
  <c r="BH133" i="14" s="1"/>
  <c r="CF129" i="14"/>
  <c r="CE129" i="14"/>
  <c r="CD129" i="14"/>
  <c r="CC129" i="14"/>
  <c r="CB129" i="14"/>
  <c r="CA129" i="14"/>
  <c r="BZ129" i="14"/>
  <c r="BY129" i="14"/>
  <c r="BX129" i="14"/>
  <c r="BW129" i="14"/>
  <c r="BV129" i="14"/>
  <c r="BU129" i="14"/>
  <c r="BH129" i="14"/>
  <c r="CF126" i="14"/>
  <c r="CE126" i="14"/>
  <c r="CD126" i="14"/>
  <c r="CC126" i="14"/>
  <c r="CB126" i="14"/>
  <c r="CA126" i="14"/>
  <c r="BZ126" i="14"/>
  <c r="BY126" i="14"/>
  <c r="BX126" i="14"/>
  <c r="BW126" i="14"/>
  <c r="BV126" i="14"/>
  <c r="BU126" i="14"/>
  <c r="BH126" i="14"/>
  <c r="BH127" i="14" s="1"/>
  <c r="CF123" i="14"/>
  <c r="CE123" i="14"/>
  <c r="CD123" i="14"/>
  <c r="CC123" i="14"/>
  <c r="CB123" i="14"/>
  <c r="CA123" i="14"/>
  <c r="BZ123" i="14"/>
  <c r="BY123" i="14"/>
  <c r="BX123" i="14"/>
  <c r="BW123" i="14"/>
  <c r="BV123" i="14"/>
  <c r="BU123" i="14"/>
  <c r="BH123" i="14"/>
  <c r="CF120" i="14"/>
  <c r="CE120" i="14"/>
  <c r="CD120" i="14"/>
  <c r="CC120" i="14"/>
  <c r="CB120" i="14"/>
  <c r="CA120" i="14"/>
  <c r="BZ120" i="14"/>
  <c r="BY120" i="14"/>
  <c r="BX120" i="14"/>
  <c r="BW120" i="14"/>
  <c r="BV120" i="14"/>
  <c r="BU120" i="14"/>
  <c r="BH120" i="14"/>
  <c r="CF117" i="14"/>
  <c r="CE117" i="14"/>
  <c r="CD117" i="14"/>
  <c r="CC117" i="14"/>
  <c r="CB117" i="14"/>
  <c r="CA117" i="14"/>
  <c r="BZ117" i="14"/>
  <c r="BY117" i="14"/>
  <c r="BX117" i="14"/>
  <c r="BW117" i="14"/>
  <c r="BV117" i="14"/>
  <c r="BU117" i="14"/>
  <c r="BH117" i="14"/>
  <c r="BH118" i="14" s="1"/>
  <c r="CF114" i="14"/>
  <c r="CE114" i="14"/>
  <c r="CD114" i="14"/>
  <c r="CC114" i="14"/>
  <c r="CB114" i="14"/>
  <c r="CA114" i="14"/>
  <c r="BZ114" i="14"/>
  <c r="BY114" i="14"/>
  <c r="BX114" i="14"/>
  <c r="BW114" i="14"/>
  <c r="BV114" i="14"/>
  <c r="BU114" i="14"/>
  <c r="BH114" i="14"/>
  <c r="CF111" i="14"/>
  <c r="CE111" i="14"/>
  <c r="CD111" i="14"/>
  <c r="CC111" i="14"/>
  <c r="CB111" i="14"/>
  <c r="CA111" i="14"/>
  <c r="BZ111" i="14"/>
  <c r="BY111" i="14"/>
  <c r="BX111" i="14"/>
  <c r="BW111" i="14"/>
  <c r="BV111" i="14"/>
  <c r="BU111" i="14"/>
  <c r="BH111" i="14"/>
  <c r="BH112" i="14" s="1"/>
  <c r="CF108" i="14"/>
  <c r="CE108" i="14"/>
  <c r="CD108" i="14"/>
  <c r="CC108" i="14"/>
  <c r="CB108" i="14"/>
  <c r="CA108" i="14"/>
  <c r="BZ108" i="14"/>
  <c r="BY108" i="14"/>
  <c r="BX108" i="14"/>
  <c r="BW108" i="14"/>
  <c r="BV108" i="14"/>
  <c r="BU108" i="14"/>
  <c r="BS108" i="14"/>
  <c r="BS109" i="14" s="1"/>
  <c r="BR108" i="14"/>
  <c r="BR109" i="14" s="1"/>
  <c r="BQ108" i="14"/>
  <c r="BQ109" i="14" s="1"/>
  <c r="BP108" i="14"/>
  <c r="BP109" i="14" s="1"/>
  <c r="BO108" i="14"/>
  <c r="BN108" i="14"/>
  <c r="BN109" i="14" s="1"/>
  <c r="BM108" i="14"/>
  <c r="BM109" i="14" s="1"/>
  <c r="BL108" i="14"/>
  <c r="BK108" i="14"/>
  <c r="BK109" i="14" s="1"/>
  <c r="BJ108" i="14"/>
  <c r="BJ109" i="14" s="1"/>
  <c r="BI108" i="14"/>
  <c r="BI109" i="14" s="1"/>
  <c r="BH108" i="14"/>
  <c r="CF105" i="14"/>
  <c r="CE105" i="14"/>
  <c r="CD105" i="14"/>
  <c r="CC105" i="14"/>
  <c r="CB105" i="14"/>
  <c r="CA105" i="14"/>
  <c r="BZ105" i="14"/>
  <c r="BY105" i="14"/>
  <c r="BX105" i="14"/>
  <c r="BW105" i="14"/>
  <c r="BV105" i="14"/>
  <c r="BU105" i="14"/>
  <c r="BS105" i="14"/>
  <c r="BS106" i="14" s="1"/>
  <c r="BR105" i="14"/>
  <c r="BR106" i="14" s="1"/>
  <c r="BQ105" i="14"/>
  <c r="BQ106" i="14" s="1"/>
  <c r="BP105" i="14"/>
  <c r="BP106" i="14" s="1"/>
  <c r="BO105" i="14"/>
  <c r="BO106" i="14" s="1"/>
  <c r="BN105" i="14"/>
  <c r="BN106" i="14" s="1"/>
  <c r="BM105" i="14"/>
  <c r="BM106" i="14" s="1"/>
  <c r="BL105" i="14"/>
  <c r="BK105" i="14"/>
  <c r="BK106" i="14" s="1"/>
  <c r="BJ105" i="14"/>
  <c r="BJ106" i="14" s="1"/>
  <c r="BI105" i="14"/>
  <c r="BI106" i="14" s="1"/>
  <c r="BH105" i="14"/>
  <c r="BH106" i="14" s="1"/>
  <c r="CF102" i="14"/>
  <c r="CE102" i="14"/>
  <c r="CD102" i="14"/>
  <c r="CC102" i="14"/>
  <c r="CB102" i="14"/>
  <c r="CA102" i="14"/>
  <c r="BZ102" i="14"/>
  <c r="BY102" i="14"/>
  <c r="BX102" i="14"/>
  <c r="BW102" i="14"/>
  <c r="BV102" i="14"/>
  <c r="BU102" i="14"/>
  <c r="BS102" i="14"/>
  <c r="BS103" i="14" s="1"/>
  <c r="BR102" i="14"/>
  <c r="BR103" i="14" s="1"/>
  <c r="BQ102" i="14"/>
  <c r="BQ103" i="14" s="1"/>
  <c r="BP102" i="14"/>
  <c r="BP103" i="14" s="1"/>
  <c r="BO102" i="14"/>
  <c r="BN102" i="14"/>
  <c r="BN103" i="14" s="1"/>
  <c r="BM102" i="14"/>
  <c r="BM103" i="14" s="1"/>
  <c r="BL102" i="14"/>
  <c r="BL103" i="14" s="1"/>
  <c r="BK102" i="14"/>
  <c r="BK103" i="14" s="1"/>
  <c r="BJ102" i="14"/>
  <c r="BJ103" i="14" s="1"/>
  <c r="BI102" i="14"/>
  <c r="BI103" i="14" s="1"/>
  <c r="BH102" i="14"/>
  <c r="BH103" i="14" s="1"/>
  <c r="CF99" i="14"/>
  <c r="CE99" i="14"/>
  <c r="CD99" i="14"/>
  <c r="CC99" i="14"/>
  <c r="CB99" i="14"/>
  <c r="CA99" i="14"/>
  <c r="BZ99" i="14"/>
  <c r="BY99" i="14"/>
  <c r="BX99" i="14"/>
  <c r="BW99" i="14"/>
  <c r="BV99" i="14"/>
  <c r="BU99" i="14"/>
  <c r="BS99" i="14"/>
  <c r="BS100" i="14" s="1"/>
  <c r="BR99" i="14"/>
  <c r="BR100" i="14" s="1"/>
  <c r="BQ99" i="14"/>
  <c r="BQ100" i="14" s="1"/>
  <c r="BP99" i="14"/>
  <c r="BO99" i="14"/>
  <c r="BN99" i="14"/>
  <c r="BN100" i="14" s="1"/>
  <c r="BM99" i="14"/>
  <c r="BM100" i="14" s="1"/>
  <c r="BL99" i="14"/>
  <c r="BL100" i="14" s="1"/>
  <c r="BK99" i="14"/>
  <c r="BK100" i="14" s="1"/>
  <c r="BJ99" i="14"/>
  <c r="BJ100" i="14" s="1"/>
  <c r="BI99" i="14"/>
  <c r="BI100" i="14" s="1"/>
  <c r="BH99" i="14"/>
  <c r="BH100" i="14" s="1"/>
  <c r="CF96" i="14"/>
  <c r="CE96" i="14"/>
  <c r="CD96" i="14"/>
  <c r="CC96" i="14"/>
  <c r="CB96" i="14"/>
  <c r="CA96" i="14"/>
  <c r="BZ96" i="14"/>
  <c r="BY96" i="14"/>
  <c r="BX96" i="14"/>
  <c r="BW96" i="14"/>
  <c r="BV96" i="14"/>
  <c r="BU96" i="14"/>
  <c r="BS96" i="14"/>
  <c r="BS97" i="14" s="1"/>
  <c r="BR96" i="14"/>
  <c r="BR97" i="14" s="1"/>
  <c r="BQ96" i="14"/>
  <c r="BQ97" i="14" s="1"/>
  <c r="BP96" i="14"/>
  <c r="BP97" i="14" s="1"/>
  <c r="BO96" i="14"/>
  <c r="BN96" i="14"/>
  <c r="BN97" i="14" s="1"/>
  <c r="BM96" i="14"/>
  <c r="BM97" i="14" s="1"/>
  <c r="BL96" i="14"/>
  <c r="BK96" i="14"/>
  <c r="BK97" i="14" s="1"/>
  <c r="BJ96" i="14"/>
  <c r="BJ97" i="14" s="1"/>
  <c r="BI96" i="14"/>
  <c r="BI97" i="14" s="1"/>
  <c r="BH96" i="14"/>
  <c r="CF93" i="14"/>
  <c r="CE93" i="14"/>
  <c r="CD93" i="14"/>
  <c r="CC93" i="14"/>
  <c r="CB93" i="14"/>
  <c r="CA93" i="14"/>
  <c r="BZ93" i="14"/>
  <c r="BY93" i="14"/>
  <c r="BX93" i="14"/>
  <c r="BW93" i="14"/>
  <c r="BV93" i="14"/>
  <c r="BU93" i="14"/>
  <c r="BH93" i="14"/>
  <c r="BH94" i="14" s="1"/>
  <c r="CF90" i="14"/>
  <c r="CE90" i="14"/>
  <c r="CD90" i="14"/>
  <c r="CC90" i="14"/>
  <c r="CB90" i="14"/>
  <c r="CA90" i="14"/>
  <c r="BZ90" i="14"/>
  <c r="BY90" i="14"/>
  <c r="BX90" i="14"/>
  <c r="BW90" i="14"/>
  <c r="BV90" i="14"/>
  <c r="BU90" i="14"/>
  <c r="BH90" i="14"/>
  <c r="CF87" i="14"/>
  <c r="CE87" i="14"/>
  <c r="CD87" i="14"/>
  <c r="CC87" i="14"/>
  <c r="CB87" i="14"/>
  <c r="CA87" i="14"/>
  <c r="BZ87" i="14"/>
  <c r="BY87" i="14"/>
  <c r="BX87" i="14"/>
  <c r="BW87" i="14"/>
  <c r="BV87" i="14"/>
  <c r="BU87" i="14"/>
  <c r="BH87" i="14"/>
  <c r="BH88" i="14" s="1"/>
  <c r="CF84" i="14"/>
  <c r="CE84" i="14"/>
  <c r="CD84" i="14"/>
  <c r="CC84" i="14"/>
  <c r="CB84" i="14"/>
  <c r="CA84" i="14"/>
  <c r="BZ84" i="14"/>
  <c r="BY84" i="14"/>
  <c r="BX84" i="14"/>
  <c r="BW84" i="14"/>
  <c r="BV84" i="14"/>
  <c r="BU84" i="14"/>
  <c r="BH84" i="14"/>
  <c r="CF81" i="14"/>
  <c r="CE81" i="14"/>
  <c r="CD81" i="14"/>
  <c r="CC81" i="14"/>
  <c r="CB81" i="14"/>
  <c r="CA81" i="14"/>
  <c r="BZ81" i="14"/>
  <c r="BY81" i="14"/>
  <c r="BX81" i="14"/>
  <c r="BW81" i="14"/>
  <c r="BV81" i="14"/>
  <c r="BU81" i="14"/>
  <c r="BH81" i="14"/>
  <c r="BH82" i="14" s="1"/>
  <c r="CF78" i="14"/>
  <c r="CE78" i="14"/>
  <c r="CD78" i="14"/>
  <c r="CC78" i="14"/>
  <c r="CB78" i="14"/>
  <c r="CA78" i="14"/>
  <c r="BZ78" i="14"/>
  <c r="BY78" i="14"/>
  <c r="BX78" i="14"/>
  <c r="BW78" i="14"/>
  <c r="BV78" i="14"/>
  <c r="BU78" i="14"/>
  <c r="BH78" i="14"/>
  <c r="CF75" i="14"/>
  <c r="CE75" i="14"/>
  <c r="CD75" i="14"/>
  <c r="CC75" i="14"/>
  <c r="CB75" i="14"/>
  <c r="CA75" i="14"/>
  <c r="BZ75" i="14"/>
  <c r="BY75" i="14"/>
  <c r="BX75" i="14"/>
  <c r="BW75" i="14"/>
  <c r="BV75" i="14"/>
  <c r="BU75" i="14"/>
  <c r="BH75" i="14"/>
  <c r="BH76" i="14" s="1"/>
  <c r="CF72" i="14"/>
  <c r="CE72" i="14"/>
  <c r="CD72" i="14"/>
  <c r="CC72" i="14"/>
  <c r="CB72" i="14"/>
  <c r="CA72" i="14"/>
  <c r="BZ72" i="14"/>
  <c r="BY72" i="14"/>
  <c r="BX72" i="14"/>
  <c r="BW72" i="14"/>
  <c r="BV72" i="14"/>
  <c r="BU72" i="14"/>
  <c r="BH72" i="14"/>
  <c r="BH73" i="14" s="1"/>
  <c r="CF69" i="14"/>
  <c r="CE69" i="14"/>
  <c r="CD69" i="14"/>
  <c r="CC69" i="14"/>
  <c r="CB69" i="14"/>
  <c r="CA69" i="14"/>
  <c r="BZ69" i="14"/>
  <c r="BY69" i="14"/>
  <c r="BX69" i="14"/>
  <c r="BW69" i="14"/>
  <c r="BV69" i="14"/>
  <c r="BU69" i="14"/>
  <c r="BH69" i="14"/>
  <c r="CF66" i="14"/>
  <c r="CE66" i="14"/>
  <c r="CD66" i="14"/>
  <c r="CC66" i="14"/>
  <c r="CB66" i="14"/>
  <c r="CA66" i="14"/>
  <c r="BZ66" i="14"/>
  <c r="BY66" i="14"/>
  <c r="BX66" i="14"/>
  <c r="BW66" i="14"/>
  <c r="BV66" i="14"/>
  <c r="BU66" i="14"/>
  <c r="BH66" i="14"/>
  <c r="BH67" i="14" s="1"/>
  <c r="CF63" i="14"/>
  <c r="CE63" i="14"/>
  <c r="CD63" i="14"/>
  <c r="CC63" i="14"/>
  <c r="CB63" i="14"/>
  <c r="CA63" i="14"/>
  <c r="BZ63" i="14"/>
  <c r="BY63" i="14"/>
  <c r="BX63" i="14"/>
  <c r="BW63" i="14"/>
  <c r="BV63" i="14"/>
  <c r="BU63" i="14"/>
  <c r="BH63" i="14"/>
  <c r="CF60" i="14"/>
  <c r="CE60" i="14"/>
  <c r="CD60" i="14"/>
  <c r="CC60" i="14"/>
  <c r="CB60" i="14"/>
  <c r="CA60" i="14"/>
  <c r="BZ60" i="14"/>
  <c r="BY60" i="14"/>
  <c r="BX60" i="14"/>
  <c r="BW60" i="14"/>
  <c r="BV60" i="14"/>
  <c r="BU60" i="14"/>
  <c r="BH60" i="14"/>
  <c r="CF57" i="14"/>
  <c r="CE57" i="14"/>
  <c r="CD57" i="14"/>
  <c r="CC57" i="14"/>
  <c r="CB57" i="14"/>
  <c r="CA57" i="14"/>
  <c r="BZ57" i="14"/>
  <c r="BY57" i="14"/>
  <c r="BX57" i="14"/>
  <c r="BW57" i="14"/>
  <c r="BV57" i="14"/>
  <c r="BU57" i="14"/>
  <c r="BH57" i="14"/>
  <c r="CF54" i="14"/>
  <c r="CE54" i="14"/>
  <c r="CD54" i="14"/>
  <c r="CC54" i="14"/>
  <c r="CB54" i="14"/>
  <c r="CA54" i="14"/>
  <c r="BZ54" i="14"/>
  <c r="BY54" i="14"/>
  <c r="BX54" i="14"/>
  <c r="BW54" i="14"/>
  <c r="BV54" i="14"/>
  <c r="BU54" i="14"/>
  <c r="BH54" i="14"/>
  <c r="CF51" i="14"/>
  <c r="CE51" i="14"/>
  <c r="CD51" i="14"/>
  <c r="CC51" i="14"/>
  <c r="CB51" i="14"/>
  <c r="CA51" i="14"/>
  <c r="BZ51" i="14"/>
  <c r="BY51" i="14"/>
  <c r="BX51" i="14"/>
  <c r="BW51" i="14"/>
  <c r="BV51" i="14"/>
  <c r="BU51" i="14"/>
  <c r="BH51" i="14"/>
  <c r="BH52" i="14" s="1"/>
  <c r="CF48" i="14"/>
  <c r="CE48" i="14"/>
  <c r="CD48" i="14"/>
  <c r="CC48" i="14"/>
  <c r="CB48" i="14"/>
  <c r="CA48" i="14"/>
  <c r="BZ48" i="14"/>
  <c r="BY48" i="14"/>
  <c r="BX48" i="14"/>
  <c r="BW48" i="14"/>
  <c r="BV48" i="14"/>
  <c r="BU48" i="14"/>
  <c r="BH48" i="14"/>
  <c r="CF45" i="14"/>
  <c r="CE45" i="14"/>
  <c r="CD45" i="14"/>
  <c r="CC45" i="14"/>
  <c r="CB45" i="14"/>
  <c r="CA45" i="14"/>
  <c r="BZ45" i="14"/>
  <c r="BY45" i="14"/>
  <c r="BX45" i="14"/>
  <c r="BW45" i="14"/>
  <c r="BV45" i="14"/>
  <c r="BU45" i="14"/>
  <c r="BH45" i="14"/>
  <c r="CF42" i="14"/>
  <c r="CE42" i="14"/>
  <c r="CD42" i="14"/>
  <c r="CC42" i="14"/>
  <c r="CB42" i="14"/>
  <c r="CA42" i="14"/>
  <c r="BZ42" i="14"/>
  <c r="BY42" i="14"/>
  <c r="BX42" i="14"/>
  <c r="BW42" i="14"/>
  <c r="BV42" i="14"/>
  <c r="BU42" i="14"/>
  <c r="BH42" i="14"/>
  <c r="CF39" i="14"/>
  <c r="CE39" i="14"/>
  <c r="CD39" i="14"/>
  <c r="CC39" i="14"/>
  <c r="CB39" i="14"/>
  <c r="CA39" i="14"/>
  <c r="BZ39" i="14"/>
  <c r="BY39" i="14"/>
  <c r="BX39" i="14"/>
  <c r="BW39" i="14"/>
  <c r="BV39" i="14"/>
  <c r="BU39" i="14"/>
  <c r="BH39" i="14"/>
  <c r="CF36" i="14"/>
  <c r="CE36" i="14"/>
  <c r="CD36" i="14"/>
  <c r="CC36" i="14"/>
  <c r="CB36" i="14"/>
  <c r="CA36" i="14"/>
  <c r="BZ36" i="14"/>
  <c r="BY36" i="14"/>
  <c r="BX36" i="14"/>
  <c r="BW36" i="14"/>
  <c r="BV36" i="14"/>
  <c r="BU36" i="14"/>
  <c r="BH36" i="14"/>
  <c r="CF33" i="14"/>
  <c r="CE33" i="14"/>
  <c r="CD33" i="14"/>
  <c r="CC33" i="14"/>
  <c r="CB33" i="14"/>
  <c r="CA33" i="14"/>
  <c r="BZ33" i="14"/>
  <c r="BY33" i="14"/>
  <c r="BX33" i="14"/>
  <c r="BW33" i="14"/>
  <c r="BV33" i="14"/>
  <c r="BU33" i="14"/>
  <c r="BH33" i="14"/>
  <c r="CF30" i="14"/>
  <c r="CE30" i="14"/>
  <c r="CD30" i="14"/>
  <c r="CC30" i="14"/>
  <c r="CB30" i="14"/>
  <c r="CA30" i="14"/>
  <c r="BZ30" i="14"/>
  <c r="BY30" i="14"/>
  <c r="BX30" i="14"/>
  <c r="BW30" i="14"/>
  <c r="BV30" i="14"/>
  <c r="BU30" i="14"/>
  <c r="BH30" i="14"/>
  <c r="CF27" i="14"/>
  <c r="CE27" i="14"/>
  <c r="CD27" i="14"/>
  <c r="CC27" i="14"/>
  <c r="CB27" i="14"/>
  <c r="CA27" i="14"/>
  <c r="BZ27" i="14"/>
  <c r="BY27" i="14"/>
  <c r="BX27" i="14"/>
  <c r="BW27" i="14"/>
  <c r="BV27" i="14"/>
  <c r="BU27" i="14"/>
  <c r="BH27" i="14"/>
  <c r="CF24" i="14"/>
  <c r="CE24" i="14"/>
  <c r="CD24" i="14"/>
  <c r="CC24" i="14"/>
  <c r="CB24" i="14"/>
  <c r="CA24" i="14"/>
  <c r="BZ24" i="14"/>
  <c r="BY24" i="14"/>
  <c r="BX24" i="14"/>
  <c r="BW24" i="14"/>
  <c r="BV24" i="14"/>
  <c r="BU24" i="14"/>
  <c r="BH24" i="14"/>
  <c r="CF21" i="14"/>
  <c r="CE21" i="14"/>
  <c r="CD21" i="14"/>
  <c r="CC21" i="14"/>
  <c r="CB21" i="14"/>
  <c r="CA21" i="14"/>
  <c r="BZ21" i="14"/>
  <c r="BY21" i="14"/>
  <c r="BX21" i="14"/>
  <c r="BW21" i="14"/>
  <c r="BV21" i="14"/>
  <c r="BU21" i="14"/>
  <c r="BH21" i="14"/>
  <c r="CF18" i="14"/>
  <c r="CE18" i="14"/>
  <c r="CD18" i="14"/>
  <c r="CC18" i="14"/>
  <c r="CB18" i="14"/>
  <c r="CA18" i="14"/>
  <c r="BZ18" i="14"/>
  <c r="BY18" i="14"/>
  <c r="BX18" i="14"/>
  <c r="BW18" i="14"/>
  <c r="BV18" i="14"/>
  <c r="BU18" i="14"/>
  <c r="BH18" i="14"/>
  <c r="CF15" i="14"/>
  <c r="CE15" i="14"/>
  <c r="CD15" i="14"/>
  <c r="CC15" i="14"/>
  <c r="CB15" i="14"/>
  <c r="CA15" i="14"/>
  <c r="BZ15" i="14"/>
  <c r="BY15" i="14"/>
  <c r="BX15" i="14"/>
  <c r="BW15" i="14"/>
  <c r="BV15" i="14"/>
  <c r="BU15" i="14"/>
  <c r="BH15" i="14"/>
  <c r="BH16" i="14" s="1"/>
  <c r="CF12" i="14"/>
  <c r="CE12" i="14"/>
  <c r="CD12" i="14"/>
  <c r="CC12" i="14"/>
  <c r="CB12" i="14"/>
  <c r="CA12" i="14"/>
  <c r="BZ12" i="14"/>
  <c r="BY12" i="14"/>
  <c r="BX12" i="14"/>
  <c r="BW12" i="14"/>
  <c r="BV12" i="14"/>
  <c r="BU12" i="14"/>
  <c r="BH12" i="14"/>
  <c r="CF9" i="14"/>
  <c r="CE9" i="14"/>
  <c r="CD9" i="14"/>
  <c r="CC9" i="14"/>
  <c r="CB9" i="14"/>
  <c r="CA9" i="14"/>
  <c r="BZ9" i="14"/>
  <c r="BY9" i="14"/>
  <c r="BX9" i="14"/>
  <c r="BW9" i="14"/>
  <c r="BV9" i="14"/>
  <c r="BU9" i="14"/>
  <c r="BH9" i="14"/>
  <c r="BH10" i="14" s="1"/>
  <c r="CF6" i="14"/>
  <c r="CE6" i="14"/>
  <c r="CD6" i="14"/>
  <c r="CC6" i="14"/>
  <c r="CB6" i="14"/>
  <c r="CA6" i="14"/>
  <c r="BZ6" i="14"/>
  <c r="BY6" i="14"/>
  <c r="BX6" i="14"/>
  <c r="BW6" i="14"/>
  <c r="BV6" i="14"/>
  <c r="BU6" i="14"/>
  <c r="BS6" i="14"/>
  <c r="BS7" i="14" s="1"/>
  <c r="BR6" i="14"/>
  <c r="BR7" i="14" s="1"/>
  <c r="BQ6" i="14"/>
  <c r="BP6" i="14"/>
  <c r="BP7" i="14" s="1"/>
  <c r="BO6" i="14"/>
  <c r="BO7" i="14" s="1"/>
  <c r="BN6" i="14"/>
  <c r="BN7" i="14" s="1"/>
  <c r="BM6" i="14"/>
  <c r="BM7" i="14" s="1"/>
  <c r="BL6" i="14"/>
  <c r="BK6" i="14"/>
  <c r="BK7" i="14" s="1"/>
  <c r="BJ6" i="14"/>
  <c r="BJ7" i="14" s="1"/>
  <c r="BI6" i="14"/>
  <c r="BH6" i="14"/>
  <c r="CU105" i="14" l="1"/>
  <c r="CJ18" i="14"/>
  <c r="BH19" i="14"/>
  <c r="CJ54" i="14"/>
  <c r="BH55" i="14"/>
  <c r="CJ78" i="14"/>
  <c r="BH79" i="14"/>
  <c r="CJ114" i="14"/>
  <c r="BH115" i="14"/>
  <c r="CJ150" i="14"/>
  <c r="BH151" i="14"/>
  <c r="CS6" i="14"/>
  <c r="BQ7" i="14"/>
  <c r="CJ36" i="14"/>
  <c r="BH37" i="14"/>
  <c r="CJ27" i="14"/>
  <c r="BH28" i="14"/>
  <c r="CJ39" i="14"/>
  <c r="BH40" i="14"/>
  <c r="CJ63" i="14"/>
  <c r="BH64" i="14"/>
  <c r="CJ108" i="14"/>
  <c r="BH109" i="14"/>
  <c r="CN108" i="14"/>
  <c r="BL109" i="14"/>
  <c r="CJ123" i="14"/>
  <c r="BH124" i="14"/>
  <c r="CJ147" i="14"/>
  <c r="BH148" i="14"/>
  <c r="CJ171" i="14"/>
  <c r="BH172" i="14"/>
  <c r="CJ42" i="14"/>
  <c r="BH43" i="14"/>
  <c r="BH7" i="14"/>
  <c r="CN6" i="14"/>
  <c r="BL7" i="14"/>
  <c r="CJ21" i="14"/>
  <c r="BH22" i="14"/>
  <c r="CJ33" i="14"/>
  <c r="BH34" i="14"/>
  <c r="CJ45" i="14"/>
  <c r="BH46" i="14"/>
  <c r="CJ57" i="14"/>
  <c r="BH58" i="14"/>
  <c r="CJ69" i="14"/>
  <c r="BH70" i="14"/>
  <c r="CQ96" i="14"/>
  <c r="BO97" i="14"/>
  <c r="CQ99" i="14"/>
  <c r="BO100" i="14"/>
  <c r="CQ102" i="14"/>
  <c r="BO103" i="14"/>
  <c r="CJ129" i="14"/>
  <c r="BH130" i="14"/>
  <c r="CN177" i="14"/>
  <c r="BL178" i="14"/>
  <c r="CR177" i="14"/>
  <c r="BP178" i="14"/>
  <c r="CR180" i="14"/>
  <c r="BP181" i="14"/>
  <c r="CJ30" i="14"/>
  <c r="BH31" i="14"/>
  <c r="CJ90" i="14"/>
  <c r="BH91" i="14"/>
  <c r="CJ162" i="14"/>
  <c r="BH163" i="14"/>
  <c r="CK6" i="14"/>
  <c r="BI7" i="14"/>
  <c r="CJ12" i="14"/>
  <c r="BH13" i="14"/>
  <c r="CJ24" i="14"/>
  <c r="BH25" i="14"/>
  <c r="CJ48" i="14"/>
  <c r="BH49" i="14"/>
  <c r="CJ60" i="14"/>
  <c r="BH61" i="14"/>
  <c r="CJ84" i="14"/>
  <c r="BH85" i="14"/>
  <c r="CJ96" i="14"/>
  <c r="BH97" i="14"/>
  <c r="CN96" i="14"/>
  <c r="BL97" i="14"/>
  <c r="CR99" i="14"/>
  <c r="BP100" i="14"/>
  <c r="CN105" i="14"/>
  <c r="BL106" i="14"/>
  <c r="CQ108" i="14"/>
  <c r="BO109" i="14"/>
  <c r="CJ120" i="14"/>
  <c r="BH121" i="14"/>
  <c r="CJ144" i="14"/>
  <c r="BH145" i="14"/>
  <c r="CK177" i="14"/>
  <c r="BI178" i="14"/>
  <c r="CS177" i="14"/>
  <c r="BQ178" i="14"/>
  <c r="CS180" i="14"/>
  <c r="BQ181" i="14"/>
  <c r="CO177" i="14"/>
  <c r="CO6" i="14"/>
  <c r="CR96" i="14"/>
  <c r="CM102" i="14"/>
  <c r="CR108" i="14"/>
  <c r="CJ183" i="14"/>
  <c r="CJ6" i="14"/>
  <c r="CJ72" i="14"/>
  <c r="CP6" i="14"/>
  <c r="CN99" i="14"/>
  <c r="CJ99" i="14"/>
  <c r="CL6" i="14"/>
  <c r="CR6" i="14"/>
  <c r="CJ9" i="14"/>
  <c r="CJ15" i="14"/>
  <c r="CJ174" i="14"/>
  <c r="CJ111" i="14"/>
  <c r="CR105" i="14"/>
  <c r="CJ132" i="14"/>
  <c r="CJ159" i="14"/>
  <c r="CJ93" i="14"/>
  <c r="CJ105" i="14"/>
  <c r="CJ117" i="14"/>
  <c r="CM6" i="14"/>
  <c r="CQ6" i="14"/>
  <c r="CU6" i="14"/>
  <c r="CN102" i="14"/>
  <c r="CJ126" i="14"/>
  <c r="CJ138" i="14"/>
  <c r="CK96" i="14"/>
  <c r="CO96" i="14"/>
  <c r="CS96" i="14"/>
  <c r="CK99" i="14"/>
  <c r="CO99" i="14"/>
  <c r="CS99" i="14"/>
  <c r="CK102" i="14"/>
  <c r="CO102" i="14"/>
  <c r="CS102" i="14"/>
  <c r="CK105" i="14"/>
  <c r="CO105" i="14"/>
  <c r="CS105" i="14"/>
  <c r="CK108" i="14"/>
  <c r="CO108" i="14"/>
  <c r="CS108" i="14"/>
  <c r="CJ153" i="14"/>
  <c r="CJ165" i="14"/>
  <c r="CJ177" i="14"/>
  <c r="CL96" i="14"/>
  <c r="CP96" i="14"/>
  <c r="CT96" i="14"/>
  <c r="CL99" i="14"/>
  <c r="CP99" i="14"/>
  <c r="CT99" i="14"/>
  <c r="CL102" i="14"/>
  <c r="CP102" i="14"/>
  <c r="CT102" i="14"/>
  <c r="CL105" i="14"/>
  <c r="CP105" i="14"/>
  <c r="CT105" i="14"/>
  <c r="CL108" i="14"/>
  <c r="CP108" i="14"/>
  <c r="CT108" i="14"/>
  <c r="CJ141" i="14"/>
  <c r="CJ156" i="14"/>
  <c r="CJ168" i="14"/>
  <c r="CJ180" i="14"/>
  <c r="CL177" i="14"/>
  <c r="CP177" i="14"/>
  <c r="CT177" i="14"/>
  <c r="CL180" i="14"/>
  <c r="CP180" i="14"/>
  <c r="CT180" i="14"/>
  <c r="CM177" i="14"/>
  <c r="CQ177" i="14"/>
  <c r="CU177" i="14"/>
  <c r="CM180" i="14"/>
  <c r="CQ180" i="14"/>
  <c r="CU180" i="14"/>
  <c r="CJ51" i="14" l="1"/>
  <c r="CJ102" i="14"/>
  <c r="CR102" i="14"/>
  <c r="CJ75" i="14"/>
  <c r="CJ66" i="14"/>
  <c r="CM99" i="14"/>
  <c r="CU99" i="14"/>
  <c r="CM105" i="14"/>
  <c r="CQ105" i="14"/>
  <c r="CJ135" i="14"/>
  <c r="CT6" i="14"/>
  <c r="CJ81" i="14"/>
  <c r="CJ87" i="14"/>
  <c r="CU102" i="14"/>
  <c r="CU96" i="14"/>
  <c r="CU108" i="14"/>
  <c r="CO180" i="14"/>
  <c r="CM96" i="14"/>
  <c r="CM108" i="14"/>
  <c r="CK180" i="14"/>
  <c r="CN180" i="14"/>
  <c r="CJ5" i="14" l="1"/>
  <c r="J108" i="25"/>
  <c r="H108" i="25"/>
  <c r="G108" i="25"/>
  <c r="F108" i="25"/>
  <c r="F107" i="25"/>
  <c r="E107" i="25"/>
  <c r="B107" i="25"/>
  <c r="F106" i="25"/>
  <c r="E106" i="25"/>
  <c r="B106" i="25"/>
  <c r="F105" i="25"/>
  <c r="E105" i="25"/>
  <c r="B105" i="25"/>
  <c r="F104" i="25"/>
  <c r="E104" i="25"/>
  <c r="B104" i="25"/>
  <c r="F103" i="25"/>
  <c r="E103" i="25"/>
  <c r="B103" i="25"/>
  <c r="F102" i="25"/>
  <c r="E102" i="25"/>
  <c r="B102" i="25"/>
  <c r="F101" i="25"/>
  <c r="E101" i="25"/>
  <c r="B101" i="25"/>
  <c r="F100" i="25"/>
  <c r="E100" i="25"/>
  <c r="B100" i="25"/>
  <c r="F99" i="25"/>
  <c r="E99" i="25"/>
  <c r="B99" i="25"/>
  <c r="F98" i="25"/>
  <c r="E98" i="25"/>
  <c r="B98" i="25"/>
  <c r="F97" i="25"/>
  <c r="E97" i="25"/>
  <c r="B97" i="25"/>
  <c r="F96" i="25"/>
  <c r="E96" i="25"/>
  <c r="B96" i="25"/>
  <c r="F95" i="25"/>
  <c r="E95" i="25"/>
  <c r="B95" i="25"/>
  <c r="F94" i="25"/>
  <c r="E94" i="25"/>
  <c r="B94" i="25"/>
  <c r="F93" i="25"/>
  <c r="E93" i="25"/>
  <c r="B93" i="25"/>
  <c r="F92" i="25"/>
  <c r="E92" i="25"/>
  <c r="B92" i="25"/>
  <c r="F91" i="25"/>
  <c r="E91" i="25"/>
  <c r="B91" i="25"/>
  <c r="F90" i="25"/>
  <c r="E90" i="25"/>
  <c r="B90" i="25"/>
  <c r="F89" i="25"/>
  <c r="E89" i="25"/>
  <c r="B89" i="25"/>
  <c r="F88" i="25"/>
  <c r="E88" i="25"/>
  <c r="B88" i="25"/>
  <c r="F87" i="25"/>
  <c r="E87" i="25"/>
  <c r="B87" i="25"/>
  <c r="F86" i="25"/>
  <c r="E86" i="25"/>
  <c r="B86" i="25"/>
  <c r="F85" i="25"/>
  <c r="E85" i="25"/>
  <c r="B85" i="25"/>
  <c r="F84" i="25"/>
  <c r="E84" i="25"/>
  <c r="B84" i="25"/>
  <c r="F83" i="25"/>
  <c r="E83" i="25"/>
  <c r="B83" i="25"/>
  <c r="F82" i="25"/>
  <c r="E82" i="25"/>
  <c r="B82" i="25"/>
  <c r="F81" i="25"/>
  <c r="E81" i="25"/>
  <c r="B81" i="25"/>
  <c r="F80" i="25"/>
  <c r="E80" i="25"/>
  <c r="B80" i="25"/>
  <c r="F79" i="25"/>
  <c r="E79" i="25"/>
  <c r="B79" i="25"/>
  <c r="F78" i="25"/>
  <c r="E78" i="25"/>
  <c r="B78" i="25"/>
  <c r="F77" i="25"/>
  <c r="E77" i="25"/>
  <c r="B77" i="25"/>
  <c r="F76" i="25"/>
  <c r="E76" i="25"/>
  <c r="B76" i="25"/>
  <c r="F75" i="25"/>
  <c r="E75" i="25"/>
  <c r="B75" i="25"/>
  <c r="F74" i="25"/>
  <c r="E74" i="25"/>
  <c r="B74" i="25"/>
  <c r="F73" i="25"/>
  <c r="E73" i="25"/>
  <c r="B73" i="25"/>
  <c r="F72" i="25"/>
  <c r="E72" i="25"/>
  <c r="B72" i="25"/>
  <c r="F71" i="25"/>
  <c r="E71" i="25"/>
  <c r="B71" i="25"/>
  <c r="F70" i="25"/>
  <c r="E70" i="25"/>
  <c r="B70" i="25"/>
  <c r="F69" i="25"/>
  <c r="E69" i="25"/>
  <c r="B69" i="25"/>
  <c r="F68" i="25"/>
  <c r="E68" i="25"/>
  <c r="B68" i="25"/>
  <c r="F67" i="25"/>
  <c r="E67" i="25"/>
  <c r="B67" i="25"/>
  <c r="F66" i="25"/>
  <c r="E66" i="25"/>
  <c r="B66" i="25"/>
  <c r="F65" i="25"/>
  <c r="E65" i="25"/>
  <c r="B65" i="25"/>
  <c r="F64" i="25"/>
  <c r="E64" i="25"/>
  <c r="B64" i="25"/>
  <c r="F63" i="25"/>
  <c r="E63" i="25"/>
  <c r="B63" i="25"/>
  <c r="F62" i="25"/>
  <c r="E62" i="25"/>
  <c r="B62" i="25"/>
  <c r="F61" i="25"/>
  <c r="E61" i="25"/>
  <c r="B61" i="25"/>
  <c r="F60" i="25"/>
  <c r="E60" i="25"/>
  <c r="B60" i="25"/>
  <c r="F59" i="25"/>
  <c r="E59" i="25"/>
  <c r="B59" i="25"/>
  <c r="A59" i="25"/>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F58" i="25"/>
  <c r="E58" i="25"/>
  <c r="B58" i="25"/>
  <c r="W185" i="14" l="1"/>
  <c r="X185" i="14" s="1"/>
  <c r="Y185" i="14" s="1"/>
  <c r="Z185" i="14" s="1"/>
  <c r="AA185" i="14" s="1"/>
  <c r="AB185" i="14" s="1"/>
  <c r="AC185" i="14" s="1"/>
  <c r="AD185" i="14" s="1"/>
  <c r="AE185" i="14" s="1"/>
  <c r="AF185" i="14" s="1"/>
  <c r="V185" i="14"/>
  <c r="N185" i="14"/>
  <c r="O185" i="14" s="1"/>
  <c r="P185" i="14" s="1"/>
  <c r="Q185" i="14" s="1"/>
  <c r="R185" i="14" s="1"/>
  <c r="S185" i="14" s="1"/>
  <c r="J185" i="14"/>
  <c r="K185" i="14" s="1"/>
  <c r="L185" i="14" s="1"/>
  <c r="M185" i="14" s="1"/>
  <c r="I185" i="14"/>
  <c r="V184" i="14"/>
  <c r="I184" i="14"/>
  <c r="Y183" i="14"/>
  <c r="X183" i="14"/>
  <c r="W183" i="14"/>
  <c r="V183" i="14"/>
  <c r="I183" i="14"/>
  <c r="V182" i="14"/>
  <c r="I182" i="14"/>
  <c r="W181" i="14"/>
  <c r="X181" i="14" s="1"/>
  <c r="Y181" i="14" s="1"/>
  <c r="Z181" i="14" s="1"/>
  <c r="AA181" i="14" s="1"/>
  <c r="AB181" i="14" s="1"/>
  <c r="AC181" i="14" s="1"/>
  <c r="AD181" i="14" s="1"/>
  <c r="AE181" i="14" s="1"/>
  <c r="AF181" i="14" s="1"/>
  <c r="V181" i="14"/>
  <c r="J181" i="14"/>
  <c r="K181" i="14" s="1"/>
  <c r="L181" i="14" s="1"/>
  <c r="M181" i="14" s="1"/>
  <c r="N181" i="14" s="1"/>
  <c r="O181" i="14" s="1"/>
  <c r="P181" i="14" s="1"/>
  <c r="Q181" i="14" s="1"/>
  <c r="R181" i="14" s="1"/>
  <c r="S181" i="14" s="1"/>
  <c r="I181" i="14"/>
  <c r="W180" i="14"/>
  <c r="V180" i="14"/>
  <c r="K180" i="14"/>
  <c r="J180" i="14"/>
  <c r="I180" i="14"/>
  <c r="Y179" i="14"/>
  <c r="Z179" i="14" s="1"/>
  <c r="AA179" i="14" s="1"/>
  <c r="AB179" i="14" s="1"/>
  <c r="AC179" i="14" s="1"/>
  <c r="AD179" i="14" s="1"/>
  <c r="AE179" i="14" s="1"/>
  <c r="AF179" i="14" s="1"/>
  <c r="X179" i="14"/>
  <c r="W179" i="14"/>
  <c r="V179" i="14"/>
  <c r="T179" i="14"/>
  <c r="J179" i="14"/>
  <c r="K179" i="14" s="1"/>
  <c r="L179" i="14" s="1"/>
  <c r="M179" i="14" s="1"/>
  <c r="N179" i="14" s="1"/>
  <c r="O179" i="14" s="1"/>
  <c r="P179" i="14" s="1"/>
  <c r="Q179" i="14" s="1"/>
  <c r="R179" i="14" s="1"/>
  <c r="S179" i="14" s="1"/>
  <c r="I179" i="14"/>
  <c r="V178" i="14"/>
  <c r="I178" i="14"/>
  <c r="V177" i="14"/>
  <c r="I177" i="14"/>
  <c r="AA176" i="14"/>
  <c r="AB176" i="14" s="1"/>
  <c r="AC176" i="14" s="1"/>
  <c r="AD176" i="14" s="1"/>
  <c r="AE176" i="14" s="1"/>
  <c r="AF176" i="14" s="1"/>
  <c r="W176" i="14"/>
  <c r="X176" i="14" s="1"/>
  <c r="Y176" i="14" s="1"/>
  <c r="Z176" i="14" s="1"/>
  <c r="V176" i="14"/>
  <c r="K176" i="14"/>
  <c r="L176" i="14" s="1"/>
  <c r="M176" i="14" s="1"/>
  <c r="N176" i="14" s="1"/>
  <c r="O176" i="14" s="1"/>
  <c r="P176" i="14" s="1"/>
  <c r="Q176" i="14" s="1"/>
  <c r="R176" i="14" s="1"/>
  <c r="S176" i="14" s="1"/>
  <c r="J176" i="14"/>
  <c r="I176" i="14"/>
  <c r="AG175" i="14"/>
  <c r="X175" i="14"/>
  <c r="Y175" i="14" s="1"/>
  <c r="Z175" i="14" s="1"/>
  <c r="AA175" i="14" s="1"/>
  <c r="AB175" i="14" s="1"/>
  <c r="AC175" i="14" s="1"/>
  <c r="AD175" i="14" s="1"/>
  <c r="AE175" i="14" s="1"/>
  <c r="AF175" i="14" s="1"/>
  <c r="W175" i="14"/>
  <c r="V175" i="14"/>
  <c r="K175" i="14"/>
  <c r="J175" i="14"/>
  <c r="I175" i="14"/>
  <c r="V174" i="14"/>
  <c r="I174" i="14"/>
  <c r="V173" i="14"/>
  <c r="I173" i="14"/>
  <c r="V172" i="14"/>
  <c r="I172" i="14"/>
  <c r="W171" i="14"/>
  <c r="X171" i="14" s="1"/>
  <c r="V171" i="14"/>
  <c r="I171" i="14"/>
  <c r="Y170" i="14"/>
  <c r="Z170" i="14" s="1"/>
  <c r="AA170" i="14" s="1"/>
  <c r="AB170" i="14" s="1"/>
  <c r="AC170" i="14" s="1"/>
  <c r="AD170" i="14" s="1"/>
  <c r="AE170" i="14" s="1"/>
  <c r="AF170" i="14" s="1"/>
  <c r="V170" i="14"/>
  <c r="W170" i="14" s="1"/>
  <c r="X170" i="14" s="1"/>
  <c r="I170" i="14"/>
  <c r="AC169" i="14"/>
  <c r="AD169" i="14" s="1"/>
  <c r="AE169" i="14" s="1"/>
  <c r="AF169" i="14" s="1"/>
  <c r="Y169" i="14"/>
  <c r="Z169" i="14" s="1"/>
  <c r="AA169" i="14" s="1"/>
  <c r="AB169" i="14" s="1"/>
  <c r="W169" i="14"/>
  <c r="X169" i="14" s="1"/>
  <c r="V169" i="14"/>
  <c r="I169" i="14"/>
  <c r="W168" i="14"/>
  <c r="V168" i="14"/>
  <c r="I168" i="14"/>
  <c r="W167" i="14"/>
  <c r="V167" i="14"/>
  <c r="I167" i="14"/>
  <c r="Y166" i="14"/>
  <c r="Z166" i="14" s="1"/>
  <c r="AA166" i="14" s="1"/>
  <c r="AB166" i="14" s="1"/>
  <c r="AC166" i="14" s="1"/>
  <c r="AD166" i="14" s="1"/>
  <c r="AE166" i="14" s="1"/>
  <c r="AF166" i="14" s="1"/>
  <c r="V166" i="14"/>
  <c r="W166" i="14" s="1"/>
  <c r="X166" i="14" s="1"/>
  <c r="I166" i="14"/>
  <c r="V165" i="14"/>
  <c r="I165" i="14"/>
  <c r="W164" i="14"/>
  <c r="X164" i="14" s="1"/>
  <c r="Y164" i="14" s="1"/>
  <c r="Z164" i="14" s="1"/>
  <c r="AA164" i="14" s="1"/>
  <c r="AB164" i="14" s="1"/>
  <c r="AC164" i="14" s="1"/>
  <c r="AD164" i="14" s="1"/>
  <c r="AE164" i="14" s="1"/>
  <c r="AF164" i="14" s="1"/>
  <c r="V164" i="14"/>
  <c r="I164" i="14"/>
  <c r="X163" i="14"/>
  <c r="Y163" i="14" s="1"/>
  <c r="Z163" i="14" s="1"/>
  <c r="AA163" i="14" s="1"/>
  <c r="AB163" i="14" s="1"/>
  <c r="AC163" i="14" s="1"/>
  <c r="AD163" i="14" s="1"/>
  <c r="AE163" i="14" s="1"/>
  <c r="AF163" i="14" s="1"/>
  <c r="W163" i="14"/>
  <c r="V163" i="14"/>
  <c r="I163" i="14"/>
  <c r="V162" i="14"/>
  <c r="W162" i="14" s="1"/>
  <c r="X162" i="14" s="1"/>
  <c r="I162" i="14"/>
  <c r="AC161" i="14"/>
  <c r="AD161" i="14" s="1"/>
  <c r="AE161" i="14" s="1"/>
  <c r="AF161" i="14" s="1"/>
  <c r="Z161" i="14"/>
  <c r="AA161" i="14" s="1"/>
  <c r="AB161" i="14" s="1"/>
  <c r="V161" i="14"/>
  <c r="W161" i="14" s="1"/>
  <c r="X161" i="14" s="1"/>
  <c r="Y161" i="14" s="1"/>
  <c r="I161" i="14"/>
  <c r="V160" i="14"/>
  <c r="I160" i="14"/>
  <c r="W159" i="14"/>
  <c r="V159" i="14"/>
  <c r="I159" i="14"/>
  <c r="AC158" i="14"/>
  <c r="AD158" i="14" s="1"/>
  <c r="AE158" i="14" s="1"/>
  <c r="AF158" i="14" s="1"/>
  <c r="X158" i="14"/>
  <c r="Y158" i="14" s="1"/>
  <c r="Z158" i="14" s="1"/>
  <c r="AA158" i="14" s="1"/>
  <c r="AB158" i="14" s="1"/>
  <c r="V158" i="14"/>
  <c r="W158" i="14" s="1"/>
  <c r="I158" i="14"/>
  <c r="AC157" i="14"/>
  <c r="AD157" i="14" s="1"/>
  <c r="AE157" i="14" s="1"/>
  <c r="AF157" i="14" s="1"/>
  <c r="Z157" i="14"/>
  <c r="AA157" i="14" s="1"/>
  <c r="AB157" i="14" s="1"/>
  <c r="V157" i="14"/>
  <c r="W157" i="14" s="1"/>
  <c r="X157" i="14" s="1"/>
  <c r="Y157" i="14" s="1"/>
  <c r="I157" i="14"/>
  <c r="V156" i="14"/>
  <c r="W156" i="14" s="1"/>
  <c r="I156" i="14"/>
  <c r="V155" i="14"/>
  <c r="W155" i="14" s="1"/>
  <c r="X155" i="14" s="1"/>
  <c r="Y155" i="14" s="1"/>
  <c r="I155" i="14"/>
  <c r="W154" i="14"/>
  <c r="X154" i="14" s="1"/>
  <c r="Y154" i="14" s="1"/>
  <c r="Z154" i="14" s="1"/>
  <c r="AA154" i="14" s="1"/>
  <c r="AB154" i="14" s="1"/>
  <c r="AC154" i="14" s="1"/>
  <c r="AD154" i="14" s="1"/>
  <c r="AE154" i="14" s="1"/>
  <c r="AF154" i="14" s="1"/>
  <c r="V154" i="14"/>
  <c r="I154" i="14"/>
  <c r="X153" i="14"/>
  <c r="W153" i="14"/>
  <c r="V153" i="14"/>
  <c r="I153" i="14"/>
  <c r="Y152" i="14"/>
  <c r="X152" i="14"/>
  <c r="V152" i="14"/>
  <c r="W152" i="14" s="1"/>
  <c r="I152" i="14"/>
  <c r="V151" i="14"/>
  <c r="W151" i="14" s="1"/>
  <c r="X151" i="14" s="1"/>
  <c r="Y151" i="14" s="1"/>
  <c r="Z151" i="14" s="1"/>
  <c r="AA151" i="14" s="1"/>
  <c r="AB151" i="14" s="1"/>
  <c r="AC151" i="14" s="1"/>
  <c r="AD151" i="14" s="1"/>
  <c r="AE151" i="14" s="1"/>
  <c r="AF151" i="14" s="1"/>
  <c r="I151" i="14"/>
  <c r="V150" i="14"/>
  <c r="I150" i="14"/>
  <c r="AE149" i="14"/>
  <c r="AF149" i="14" s="1"/>
  <c r="X149" i="14"/>
  <c r="Y149" i="14" s="1"/>
  <c r="Z149" i="14" s="1"/>
  <c r="AA149" i="14" s="1"/>
  <c r="AB149" i="14" s="1"/>
  <c r="AC149" i="14" s="1"/>
  <c r="AD149" i="14" s="1"/>
  <c r="W149" i="14"/>
  <c r="V149" i="14"/>
  <c r="I149" i="14"/>
  <c r="Z148" i="14"/>
  <c r="AA148" i="14" s="1"/>
  <c r="AB148" i="14" s="1"/>
  <c r="AC148" i="14" s="1"/>
  <c r="AD148" i="14" s="1"/>
  <c r="AE148" i="14" s="1"/>
  <c r="AF148" i="14" s="1"/>
  <c r="Y148" i="14"/>
  <c r="X148" i="14"/>
  <c r="V148" i="14"/>
  <c r="W148" i="14" s="1"/>
  <c r="I148" i="14"/>
  <c r="W147" i="14"/>
  <c r="V147" i="14"/>
  <c r="I147" i="14"/>
  <c r="X146" i="14"/>
  <c r="W146" i="14"/>
  <c r="V146" i="14"/>
  <c r="I146" i="14"/>
  <c r="V145" i="14"/>
  <c r="I145" i="14"/>
  <c r="W144" i="14"/>
  <c r="V144" i="14"/>
  <c r="I144" i="14"/>
  <c r="AB143" i="14"/>
  <c r="AC143" i="14" s="1"/>
  <c r="AD143" i="14" s="1"/>
  <c r="AE143" i="14" s="1"/>
  <c r="AF143" i="14" s="1"/>
  <c r="W143" i="14"/>
  <c r="X143" i="14" s="1"/>
  <c r="Y143" i="14" s="1"/>
  <c r="Z143" i="14" s="1"/>
  <c r="AA143" i="14" s="1"/>
  <c r="V143" i="14"/>
  <c r="I143" i="14"/>
  <c r="AG142" i="14"/>
  <c r="Y142" i="14"/>
  <c r="Z142" i="14" s="1"/>
  <c r="AA142" i="14" s="1"/>
  <c r="AB142" i="14" s="1"/>
  <c r="AC142" i="14" s="1"/>
  <c r="AD142" i="14" s="1"/>
  <c r="AE142" i="14" s="1"/>
  <c r="AF142" i="14" s="1"/>
  <c r="X142" i="14"/>
  <c r="W142" i="14"/>
  <c r="V142" i="14"/>
  <c r="I142" i="14"/>
  <c r="V141" i="14"/>
  <c r="I141" i="14"/>
  <c r="V140" i="14"/>
  <c r="I140" i="14"/>
  <c r="W139" i="14"/>
  <c r="X139" i="14" s="1"/>
  <c r="Y139" i="14" s="1"/>
  <c r="Z139" i="14" s="1"/>
  <c r="AA139" i="14" s="1"/>
  <c r="AB139" i="14" s="1"/>
  <c r="AC139" i="14" s="1"/>
  <c r="AD139" i="14" s="1"/>
  <c r="AE139" i="14" s="1"/>
  <c r="AF139" i="14" s="1"/>
  <c r="V139" i="14"/>
  <c r="I139" i="14"/>
  <c r="X138" i="14"/>
  <c r="W138" i="14"/>
  <c r="V138" i="14"/>
  <c r="I138" i="14"/>
  <c r="V137" i="14"/>
  <c r="W137" i="14" s="1"/>
  <c r="X137" i="14" s="1"/>
  <c r="Y137" i="14" s="1"/>
  <c r="Z137" i="14" s="1"/>
  <c r="AA137" i="14" s="1"/>
  <c r="AB137" i="14" s="1"/>
  <c r="AC137" i="14" s="1"/>
  <c r="AD137" i="14" s="1"/>
  <c r="AE137" i="14" s="1"/>
  <c r="AF137" i="14" s="1"/>
  <c r="I137" i="14"/>
  <c r="V136" i="14"/>
  <c r="I136" i="14"/>
  <c r="W135" i="14"/>
  <c r="V135" i="14"/>
  <c r="I135" i="14"/>
  <c r="X134" i="14"/>
  <c r="W134" i="14"/>
  <c r="V134" i="14"/>
  <c r="I134" i="14"/>
  <c r="V133" i="14"/>
  <c r="I133" i="14"/>
  <c r="W132" i="14"/>
  <c r="V132" i="14"/>
  <c r="I132" i="14"/>
  <c r="W131" i="14"/>
  <c r="X131" i="14" s="1"/>
  <c r="Y131" i="14" s="1"/>
  <c r="Z131" i="14" s="1"/>
  <c r="AA131" i="14" s="1"/>
  <c r="AB131" i="14" s="1"/>
  <c r="AC131" i="14" s="1"/>
  <c r="AD131" i="14" s="1"/>
  <c r="AE131" i="14" s="1"/>
  <c r="AF131" i="14" s="1"/>
  <c r="V131" i="14"/>
  <c r="I131" i="14"/>
  <c r="Y130" i="14"/>
  <c r="X130" i="14"/>
  <c r="W130" i="14"/>
  <c r="V130" i="14"/>
  <c r="I130" i="14"/>
  <c r="Y129" i="14"/>
  <c r="X129" i="14"/>
  <c r="V129" i="14"/>
  <c r="W129" i="14" s="1"/>
  <c r="I129" i="14"/>
  <c r="AG128" i="14"/>
  <c r="V128" i="14"/>
  <c r="W128" i="14" s="1"/>
  <c r="X128" i="14" s="1"/>
  <c r="Y128" i="14" s="1"/>
  <c r="Z128" i="14" s="1"/>
  <c r="AA128" i="14" s="1"/>
  <c r="AB128" i="14" s="1"/>
  <c r="AC128" i="14" s="1"/>
  <c r="AD128" i="14" s="1"/>
  <c r="AE128" i="14" s="1"/>
  <c r="AF128" i="14" s="1"/>
  <c r="I128" i="14"/>
  <c r="V127" i="14"/>
  <c r="I127" i="14"/>
  <c r="W126" i="14"/>
  <c r="X126" i="14" s="1"/>
  <c r="V126" i="14"/>
  <c r="I126" i="14"/>
  <c r="W125" i="14"/>
  <c r="V125" i="14"/>
  <c r="I125" i="14"/>
  <c r="X124" i="14"/>
  <c r="W124" i="14"/>
  <c r="V124" i="14"/>
  <c r="I124" i="14"/>
  <c r="V123" i="14"/>
  <c r="I123" i="14"/>
  <c r="W122" i="14"/>
  <c r="X122" i="14" s="1"/>
  <c r="Y122" i="14" s="1"/>
  <c r="Z122" i="14" s="1"/>
  <c r="AA122" i="14" s="1"/>
  <c r="AB122" i="14" s="1"/>
  <c r="AC122" i="14" s="1"/>
  <c r="AD122" i="14" s="1"/>
  <c r="AE122" i="14" s="1"/>
  <c r="AF122" i="14" s="1"/>
  <c r="V122" i="14"/>
  <c r="I122" i="14"/>
  <c r="AF121" i="14"/>
  <c r="X121" i="14"/>
  <c r="Y121" i="14" s="1"/>
  <c r="Z121" i="14" s="1"/>
  <c r="AA121" i="14" s="1"/>
  <c r="AB121" i="14" s="1"/>
  <c r="AC121" i="14" s="1"/>
  <c r="AD121" i="14" s="1"/>
  <c r="AE121" i="14" s="1"/>
  <c r="W121" i="14"/>
  <c r="V121" i="14"/>
  <c r="I121" i="14"/>
  <c r="Y120" i="14"/>
  <c r="X120" i="14"/>
  <c r="W120" i="14"/>
  <c r="V120" i="14"/>
  <c r="I120" i="14"/>
  <c r="V119" i="14"/>
  <c r="I119" i="14"/>
  <c r="AE118" i="14"/>
  <c r="AF118" i="14" s="1"/>
  <c r="W118" i="14"/>
  <c r="X118" i="14" s="1"/>
  <c r="Y118" i="14" s="1"/>
  <c r="Z118" i="14" s="1"/>
  <c r="AA118" i="14" s="1"/>
  <c r="AB118" i="14" s="1"/>
  <c r="AC118" i="14" s="1"/>
  <c r="AD118" i="14" s="1"/>
  <c r="V118" i="14"/>
  <c r="I118" i="14"/>
  <c r="X117" i="14"/>
  <c r="W117" i="14"/>
  <c r="V117" i="14"/>
  <c r="I117" i="14"/>
  <c r="Y116" i="14"/>
  <c r="Z116" i="14" s="1"/>
  <c r="AA116" i="14" s="1"/>
  <c r="AB116" i="14" s="1"/>
  <c r="AC116" i="14" s="1"/>
  <c r="X116" i="14"/>
  <c r="W116" i="14"/>
  <c r="V116" i="14"/>
  <c r="I116" i="14"/>
  <c r="V115" i="14"/>
  <c r="I115" i="14"/>
  <c r="W114" i="14"/>
  <c r="V114" i="14"/>
  <c r="I114" i="14"/>
  <c r="W113" i="14"/>
  <c r="X113" i="14" s="1"/>
  <c r="Y113" i="14" s="1"/>
  <c r="Z113" i="14" s="1"/>
  <c r="AA113" i="14" s="1"/>
  <c r="AB113" i="14" s="1"/>
  <c r="AC113" i="14" s="1"/>
  <c r="AD113" i="14" s="1"/>
  <c r="AE113" i="14" s="1"/>
  <c r="AF113" i="14" s="1"/>
  <c r="V113" i="14"/>
  <c r="I113" i="14"/>
  <c r="X112" i="14"/>
  <c r="W112" i="14"/>
  <c r="V112" i="14"/>
  <c r="I112" i="14"/>
  <c r="V111" i="14"/>
  <c r="I111" i="14"/>
  <c r="V110" i="14"/>
  <c r="I110" i="14"/>
  <c r="X109" i="14"/>
  <c r="Y109" i="14" s="1"/>
  <c r="Z109" i="14" s="1"/>
  <c r="AA109" i="14" s="1"/>
  <c r="AB109" i="14" s="1"/>
  <c r="AC109" i="14" s="1"/>
  <c r="AD109" i="14" s="1"/>
  <c r="AE109" i="14" s="1"/>
  <c r="AF109" i="14" s="1"/>
  <c r="W109" i="14"/>
  <c r="V109" i="14"/>
  <c r="K109" i="14"/>
  <c r="L109" i="14" s="1"/>
  <c r="M109" i="14" s="1"/>
  <c r="N109" i="14" s="1"/>
  <c r="O109" i="14" s="1"/>
  <c r="P109" i="14" s="1"/>
  <c r="Q109" i="14" s="1"/>
  <c r="R109" i="14" s="1"/>
  <c r="S109" i="14" s="1"/>
  <c r="J109" i="14"/>
  <c r="I109" i="14"/>
  <c r="X108" i="14"/>
  <c r="W108" i="14"/>
  <c r="V108" i="14"/>
  <c r="K108" i="14"/>
  <c r="J108" i="14"/>
  <c r="I108" i="14"/>
  <c r="Y107" i="14"/>
  <c r="Z107" i="14" s="1"/>
  <c r="AA107" i="14" s="1"/>
  <c r="AB107" i="14" s="1"/>
  <c r="AC107" i="14" s="1"/>
  <c r="AD107" i="14" s="1"/>
  <c r="AE107" i="14" s="1"/>
  <c r="AF107" i="14" s="1"/>
  <c r="X107" i="14"/>
  <c r="V107" i="14"/>
  <c r="W107" i="14" s="1"/>
  <c r="L107" i="14"/>
  <c r="M107" i="14" s="1"/>
  <c r="N107" i="14" s="1"/>
  <c r="O107" i="14" s="1"/>
  <c r="P107" i="14" s="1"/>
  <c r="Q107" i="14" s="1"/>
  <c r="R107" i="14" s="1"/>
  <c r="S107" i="14" s="1"/>
  <c r="I107" i="14"/>
  <c r="J107" i="14" s="1"/>
  <c r="K107" i="14" s="1"/>
  <c r="V106" i="14"/>
  <c r="W106" i="14" s="1"/>
  <c r="J106" i="14"/>
  <c r="K106" i="14" s="1"/>
  <c r="L106" i="14" s="1"/>
  <c r="M106" i="14" s="1"/>
  <c r="N106" i="14" s="1"/>
  <c r="O106" i="14" s="1"/>
  <c r="P106" i="14" s="1"/>
  <c r="Q106" i="14" s="1"/>
  <c r="R106" i="14" s="1"/>
  <c r="S106" i="14" s="1"/>
  <c r="I106" i="14"/>
  <c r="X105" i="14"/>
  <c r="W105" i="14"/>
  <c r="V105" i="14"/>
  <c r="I105" i="14"/>
  <c r="W104" i="14"/>
  <c r="X104" i="14" s="1"/>
  <c r="Y104" i="14" s="1"/>
  <c r="Z104" i="14" s="1"/>
  <c r="AA104" i="14" s="1"/>
  <c r="AB104" i="14" s="1"/>
  <c r="AC104" i="14" s="1"/>
  <c r="AD104" i="14" s="1"/>
  <c r="AE104" i="14" s="1"/>
  <c r="AF104" i="14" s="1"/>
  <c r="V104" i="14"/>
  <c r="J104" i="14"/>
  <c r="I104" i="14"/>
  <c r="V103" i="14"/>
  <c r="W103" i="14" s="1"/>
  <c r="X103" i="14" s="1"/>
  <c r="K103" i="14"/>
  <c r="L103" i="14" s="1"/>
  <c r="M103" i="14" s="1"/>
  <c r="N103" i="14" s="1"/>
  <c r="O103" i="14" s="1"/>
  <c r="P103" i="14" s="1"/>
  <c r="Q103" i="14" s="1"/>
  <c r="R103" i="14" s="1"/>
  <c r="S103" i="14" s="1"/>
  <c r="I103" i="14"/>
  <c r="J103" i="14" s="1"/>
  <c r="W102" i="14"/>
  <c r="X102" i="14" s="1"/>
  <c r="V102" i="14"/>
  <c r="I102" i="14"/>
  <c r="W101" i="14"/>
  <c r="X101" i="14" s="1"/>
  <c r="Y101" i="14" s="1"/>
  <c r="Z101" i="14" s="1"/>
  <c r="AA101" i="14" s="1"/>
  <c r="AB101" i="14" s="1"/>
  <c r="AC101" i="14" s="1"/>
  <c r="AD101" i="14" s="1"/>
  <c r="AE101" i="14" s="1"/>
  <c r="AF101" i="14" s="1"/>
  <c r="V101" i="14"/>
  <c r="I101" i="14"/>
  <c r="J101" i="14" s="1"/>
  <c r="K101" i="14" s="1"/>
  <c r="L101" i="14" s="1"/>
  <c r="M101" i="14" s="1"/>
  <c r="N101" i="14" s="1"/>
  <c r="O101" i="14" s="1"/>
  <c r="P101" i="14" s="1"/>
  <c r="Q101" i="14" s="1"/>
  <c r="R101" i="14" s="1"/>
  <c r="S101" i="14" s="1"/>
  <c r="X100" i="14"/>
  <c r="Y100" i="14" s="1"/>
  <c r="Z100" i="14" s="1"/>
  <c r="AA100" i="14" s="1"/>
  <c r="AB100" i="14" s="1"/>
  <c r="AC100" i="14" s="1"/>
  <c r="AD100" i="14" s="1"/>
  <c r="AE100" i="14" s="1"/>
  <c r="AF100" i="14" s="1"/>
  <c r="W100" i="14"/>
  <c r="V100" i="14"/>
  <c r="K100" i="14"/>
  <c r="L100" i="14" s="1"/>
  <c r="M100" i="14" s="1"/>
  <c r="N100" i="14" s="1"/>
  <c r="O100" i="14" s="1"/>
  <c r="P100" i="14" s="1"/>
  <c r="Q100" i="14" s="1"/>
  <c r="R100" i="14" s="1"/>
  <c r="S100" i="14" s="1"/>
  <c r="J100" i="14"/>
  <c r="I100" i="14"/>
  <c r="Y99" i="14"/>
  <c r="Z99" i="14" s="1"/>
  <c r="X99" i="14"/>
  <c r="V99" i="14"/>
  <c r="W99" i="14" s="1"/>
  <c r="M99" i="14"/>
  <c r="N99" i="14" s="1"/>
  <c r="L99" i="14"/>
  <c r="K99" i="14"/>
  <c r="I99" i="14"/>
  <c r="J99" i="14" s="1"/>
  <c r="V98" i="14"/>
  <c r="J98" i="14"/>
  <c r="K98" i="14" s="1"/>
  <c r="L98" i="14" s="1"/>
  <c r="M98" i="14" s="1"/>
  <c r="N98" i="14" s="1"/>
  <c r="O98" i="14" s="1"/>
  <c r="P98" i="14" s="1"/>
  <c r="Q98" i="14" s="1"/>
  <c r="R98" i="14" s="1"/>
  <c r="S98" i="14" s="1"/>
  <c r="I98" i="14"/>
  <c r="T98" i="14" s="1"/>
  <c r="AA97" i="14"/>
  <c r="AB97" i="14" s="1"/>
  <c r="AC97" i="14" s="1"/>
  <c r="AD97" i="14" s="1"/>
  <c r="AE97" i="14" s="1"/>
  <c r="AF97" i="14" s="1"/>
  <c r="Y97" i="14"/>
  <c r="Z97" i="14" s="1"/>
  <c r="X97" i="14"/>
  <c r="W97" i="14"/>
  <c r="AG97" i="14" s="1"/>
  <c r="V97" i="14"/>
  <c r="K97" i="14"/>
  <c r="L97" i="14" s="1"/>
  <c r="M97" i="14" s="1"/>
  <c r="N97" i="14" s="1"/>
  <c r="O97" i="14" s="1"/>
  <c r="P97" i="14" s="1"/>
  <c r="Q97" i="14" s="1"/>
  <c r="R97" i="14" s="1"/>
  <c r="S97" i="14" s="1"/>
  <c r="J97" i="14"/>
  <c r="T97" i="14" s="1"/>
  <c r="I97" i="14"/>
  <c r="W96" i="14"/>
  <c r="X96" i="14" s="1"/>
  <c r="V96" i="14"/>
  <c r="L96" i="14"/>
  <c r="J96" i="14"/>
  <c r="K96" i="14" s="1"/>
  <c r="I96" i="14"/>
  <c r="T114" i="4"/>
  <c r="U114" i="4"/>
  <c r="V114" i="4"/>
  <c r="W114" i="4"/>
  <c r="X114" i="4"/>
  <c r="Y114" i="4"/>
  <c r="Z114" i="4"/>
  <c r="AA114" i="4"/>
  <c r="R114" i="4"/>
  <c r="Q114" i="4"/>
  <c r="P114" i="4"/>
  <c r="M114" i="4"/>
  <c r="K114" i="4"/>
  <c r="J114" i="4"/>
  <c r="I114" i="4"/>
  <c r="AA113" i="4"/>
  <c r="X113" i="4"/>
  <c r="S113" i="4"/>
  <c r="L113" i="4"/>
  <c r="O113" i="4" s="1"/>
  <c r="AC112" i="4"/>
  <c r="AA112" i="4"/>
  <c r="X112" i="4"/>
  <c r="S112" i="4"/>
  <c r="O112" i="4"/>
  <c r="L112" i="4"/>
  <c r="AC111" i="4"/>
  <c r="AA111" i="4"/>
  <c r="X111" i="4"/>
  <c r="S111" i="4"/>
  <c r="L111" i="4"/>
  <c r="O111" i="4" s="1"/>
  <c r="AC110" i="4"/>
  <c r="AA110" i="4"/>
  <c r="X110" i="4"/>
  <c r="S110" i="4"/>
  <c r="L110" i="4"/>
  <c r="O110" i="4" s="1"/>
  <c r="AC109" i="4"/>
  <c r="AA109" i="4"/>
  <c r="X109" i="4"/>
  <c r="S109" i="4"/>
  <c r="L109" i="4"/>
  <c r="O109" i="4" s="1"/>
  <c r="AC108" i="4"/>
  <c r="AA108" i="4"/>
  <c r="X108" i="4"/>
  <c r="S108" i="4"/>
  <c r="O108" i="4"/>
  <c r="L108" i="4"/>
  <c r="AC107" i="4"/>
  <c r="AA107" i="4"/>
  <c r="X107" i="4"/>
  <c r="S107" i="4"/>
  <c r="L107" i="4"/>
  <c r="O107" i="4" s="1"/>
  <c r="AC106" i="4"/>
  <c r="AA106" i="4"/>
  <c r="X106" i="4"/>
  <c r="S106" i="4"/>
  <c r="L106" i="4"/>
  <c r="O106" i="4" s="1"/>
  <c r="AC105" i="4"/>
  <c r="AA105" i="4"/>
  <c r="X105" i="4"/>
  <c r="S105" i="4"/>
  <c r="L105" i="4"/>
  <c r="O105" i="4" s="1"/>
  <c r="AC104" i="4"/>
  <c r="AA104" i="4"/>
  <c r="X104" i="4"/>
  <c r="S104" i="4"/>
  <c r="O104" i="4"/>
  <c r="L104" i="4"/>
  <c r="AC103" i="4"/>
  <c r="AA103" i="4"/>
  <c r="X103" i="4"/>
  <c r="S103" i="4"/>
  <c r="L103" i="4"/>
  <c r="O103" i="4" s="1"/>
  <c r="AC102" i="4"/>
  <c r="AA102" i="4"/>
  <c r="X102" i="4"/>
  <c r="S102" i="4"/>
  <c r="L102" i="4"/>
  <c r="O102" i="4" s="1"/>
  <c r="AC101" i="4"/>
  <c r="AA101" i="4"/>
  <c r="X101" i="4"/>
  <c r="S101" i="4"/>
  <c r="L101" i="4"/>
  <c r="O101" i="4" s="1"/>
  <c r="AC100" i="4"/>
  <c r="AA100" i="4"/>
  <c r="X100" i="4"/>
  <c r="S100" i="4"/>
  <c r="O100" i="4"/>
  <c r="L100" i="4"/>
  <c r="AC99" i="4"/>
  <c r="AA99" i="4"/>
  <c r="X99" i="4"/>
  <c r="S99" i="4"/>
  <c r="L99" i="4"/>
  <c r="O99" i="4" s="1"/>
  <c r="AC98" i="4"/>
  <c r="AA98" i="4"/>
  <c r="X98" i="4"/>
  <c r="S98" i="4"/>
  <c r="L98" i="4"/>
  <c r="O98" i="4" s="1"/>
  <c r="AC97" i="4"/>
  <c r="AA97" i="4"/>
  <c r="X97" i="4"/>
  <c r="S97" i="4"/>
  <c r="L97" i="4"/>
  <c r="O97" i="4" s="1"/>
  <c r="AC96" i="4"/>
  <c r="AA96" i="4"/>
  <c r="X96" i="4"/>
  <c r="S96" i="4"/>
  <c r="O96" i="4"/>
  <c r="L96" i="4"/>
  <c r="AC95" i="4"/>
  <c r="AA95" i="4"/>
  <c r="X95" i="4"/>
  <c r="S95" i="4"/>
  <c r="L95" i="4"/>
  <c r="O95" i="4" s="1"/>
  <c r="AC94" i="4"/>
  <c r="AA94" i="4"/>
  <c r="X94" i="4"/>
  <c r="S94" i="4"/>
  <c r="L94" i="4"/>
  <c r="O94" i="4" s="1"/>
  <c r="AC93" i="4"/>
  <c r="AA93" i="4"/>
  <c r="X93" i="4"/>
  <c r="S93" i="4"/>
  <c r="L93" i="4"/>
  <c r="O93" i="4" s="1"/>
  <c r="AC92" i="4"/>
  <c r="AA92" i="4"/>
  <c r="X92" i="4"/>
  <c r="S92" i="4"/>
  <c r="O92" i="4"/>
  <c r="L92" i="4"/>
  <c r="AC91" i="4"/>
  <c r="AA91" i="4"/>
  <c r="X91" i="4"/>
  <c r="S91" i="4"/>
  <c r="L91" i="4"/>
  <c r="O91" i="4" s="1"/>
  <c r="AC90" i="4"/>
  <c r="AA90" i="4"/>
  <c r="X90" i="4"/>
  <c r="S90" i="4"/>
  <c r="L90" i="4"/>
  <c r="O90" i="4" s="1"/>
  <c r="AC89" i="4"/>
  <c r="AA89" i="4"/>
  <c r="X89" i="4"/>
  <c r="S89" i="4"/>
  <c r="L89" i="4"/>
  <c r="O89" i="4" s="1"/>
  <c r="AC88" i="4"/>
  <c r="AA88" i="4"/>
  <c r="X88" i="4"/>
  <c r="S88" i="4"/>
  <c r="O88" i="4"/>
  <c r="L88" i="4"/>
  <c r="AC87" i="4"/>
  <c r="AA87" i="4"/>
  <c r="X87" i="4"/>
  <c r="S87" i="4"/>
  <c r="L87" i="4"/>
  <c r="O87" i="4" s="1"/>
  <c r="AC86" i="4"/>
  <c r="AA86" i="4"/>
  <c r="X86" i="4"/>
  <c r="S86" i="4"/>
  <c r="L86" i="4"/>
  <c r="O86" i="4" s="1"/>
  <c r="AC85" i="4"/>
  <c r="AA85" i="4"/>
  <c r="X85" i="4"/>
  <c r="S85" i="4"/>
  <c r="L85" i="4"/>
  <c r="O85" i="4" s="1"/>
  <c r="AC84" i="4"/>
  <c r="AA84" i="4"/>
  <c r="X84" i="4"/>
  <c r="S84" i="4"/>
  <c r="O84" i="4"/>
  <c r="L84" i="4"/>
  <c r="AC83" i="4"/>
  <c r="AA83" i="4"/>
  <c r="X83" i="4"/>
  <c r="S83" i="4"/>
  <c r="L83" i="4"/>
  <c r="O83" i="4" s="1"/>
  <c r="AC82" i="4"/>
  <c r="AA82" i="4"/>
  <c r="X82" i="4"/>
  <c r="S82" i="4"/>
  <c r="L82" i="4"/>
  <c r="O82" i="4" s="1"/>
  <c r="AC81" i="4"/>
  <c r="AA81" i="4"/>
  <c r="X81" i="4"/>
  <c r="S81" i="4"/>
  <c r="L81" i="4"/>
  <c r="O81" i="4" s="1"/>
  <c r="AC80" i="4"/>
  <c r="AA80" i="4"/>
  <c r="X80" i="4"/>
  <c r="S80" i="4"/>
  <c r="O80" i="4"/>
  <c r="L80" i="4"/>
  <c r="AC79" i="4"/>
  <c r="AA79" i="4"/>
  <c r="X79" i="4"/>
  <c r="S79" i="4"/>
  <c r="L79" i="4"/>
  <c r="O79" i="4" s="1"/>
  <c r="AC78" i="4"/>
  <c r="AA78" i="4"/>
  <c r="X78" i="4"/>
  <c r="S78" i="4"/>
  <c r="L78" i="4"/>
  <c r="O78" i="4" s="1"/>
  <c r="AC77" i="4"/>
  <c r="AA77" i="4"/>
  <c r="X77" i="4"/>
  <c r="S77" i="4"/>
  <c r="L77" i="4"/>
  <c r="O77" i="4" s="1"/>
  <c r="AC76" i="4"/>
  <c r="AA76" i="4"/>
  <c r="X76" i="4"/>
  <c r="S76" i="4"/>
  <c r="O76" i="4"/>
  <c r="L76" i="4"/>
  <c r="AC75" i="4"/>
  <c r="AA75" i="4"/>
  <c r="X75" i="4"/>
  <c r="S75" i="4"/>
  <c r="L75" i="4"/>
  <c r="O75" i="4" s="1"/>
  <c r="AC74" i="4"/>
  <c r="AA74" i="4"/>
  <c r="X74" i="4"/>
  <c r="S74" i="4"/>
  <c r="L74" i="4"/>
  <c r="O74" i="4" s="1"/>
  <c r="AC73" i="4"/>
  <c r="AA73" i="4"/>
  <c r="X73" i="4"/>
  <c r="S73" i="4"/>
  <c r="L73" i="4"/>
  <c r="O73" i="4" s="1"/>
  <c r="AC72" i="4"/>
  <c r="AA72" i="4"/>
  <c r="X72" i="4"/>
  <c r="S72" i="4"/>
  <c r="O72" i="4"/>
  <c r="L72" i="4"/>
  <c r="AC71" i="4"/>
  <c r="AA71" i="4"/>
  <c r="X71" i="4"/>
  <c r="S71" i="4"/>
  <c r="L71" i="4"/>
  <c r="O71" i="4" s="1"/>
  <c r="AC70" i="4"/>
  <c r="AA70" i="4"/>
  <c r="X70" i="4"/>
  <c r="S70" i="4"/>
  <c r="L70" i="4"/>
  <c r="O70" i="4" s="1"/>
  <c r="AC69" i="4"/>
  <c r="AA69" i="4"/>
  <c r="X69" i="4"/>
  <c r="S69" i="4"/>
  <c r="L69" i="4"/>
  <c r="O69" i="4" s="1"/>
  <c r="AC68" i="4"/>
  <c r="AA68" i="4"/>
  <c r="X68" i="4"/>
  <c r="S68" i="4"/>
  <c r="O68" i="4"/>
  <c r="L68" i="4"/>
  <c r="AC67" i="4"/>
  <c r="AA67" i="4"/>
  <c r="X67" i="4"/>
  <c r="S67" i="4"/>
  <c r="L67" i="4"/>
  <c r="O67" i="4" s="1"/>
  <c r="AC66" i="4"/>
  <c r="AA66" i="4"/>
  <c r="X66" i="4"/>
  <c r="S66" i="4"/>
  <c r="L66" i="4"/>
  <c r="O66" i="4" s="1"/>
  <c r="AC65" i="4"/>
  <c r="AA65" i="4"/>
  <c r="X65" i="4"/>
  <c r="S65" i="4"/>
  <c r="L65" i="4"/>
  <c r="O65" i="4" s="1"/>
  <c r="A65" i="4"/>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C64" i="4"/>
  <c r="AA64" i="4"/>
  <c r="X64" i="4"/>
  <c r="S64" i="4"/>
  <c r="O64" i="4"/>
  <c r="L64" i="4"/>
  <c r="AC113" i="4" l="1"/>
  <c r="J184" i="14"/>
  <c r="BI111" i="14"/>
  <c r="BI112" i="14" s="1"/>
  <c r="J124" i="14"/>
  <c r="J126" i="14"/>
  <c r="BI126" i="14"/>
  <c r="BI127" i="14" s="1"/>
  <c r="J133" i="14"/>
  <c r="BI141" i="14"/>
  <c r="BI142" i="14" s="1"/>
  <c r="J145" i="14"/>
  <c r="J152" i="14"/>
  <c r="BI153" i="14"/>
  <c r="BI154" i="14" s="1"/>
  <c r="J155" i="14"/>
  <c r="J157" i="14"/>
  <c r="J158" i="14"/>
  <c r="BI159" i="14"/>
  <c r="BI160" i="14" s="1"/>
  <c r="J166" i="14"/>
  <c r="J172" i="14"/>
  <c r="BI174" i="14"/>
  <c r="BI175" i="14" s="1"/>
  <c r="BI114" i="14"/>
  <c r="BI115" i="14" s="1"/>
  <c r="BI120" i="14"/>
  <c r="BI121" i="14" s="1"/>
  <c r="J125" i="14"/>
  <c r="J129" i="14"/>
  <c r="BI129" i="14"/>
  <c r="BI130" i="14" s="1"/>
  <c r="BI132" i="14"/>
  <c r="BI133" i="14" s="1"/>
  <c r="J143" i="14"/>
  <c r="BI144" i="14"/>
  <c r="BI145" i="14" s="1"/>
  <c r="J151" i="14"/>
  <c r="J153" i="14"/>
  <c r="K153" i="14" s="1"/>
  <c r="J161" i="14"/>
  <c r="J162" i="14"/>
  <c r="BI162" i="14"/>
  <c r="BI163" i="14" s="1"/>
  <c r="J169" i="14"/>
  <c r="BI171" i="14"/>
  <c r="BI172" i="14" s="1"/>
  <c r="J112" i="14"/>
  <c r="J113" i="14"/>
  <c r="J116" i="14"/>
  <c r="J121" i="14"/>
  <c r="BI123" i="14"/>
  <c r="BI124" i="14" s="1"/>
  <c r="J128" i="14"/>
  <c r="J131" i="14"/>
  <c r="J134" i="14"/>
  <c r="BI135" i="14"/>
  <c r="BI136" i="14" s="1"/>
  <c r="J140" i="14"/>
  <c r="J146" i="14"/>
  <c r="BI147" i="14"/>
  <c r="BI148" i="14" s="1"/>
  <c r="J149" i="14"/>
  <c r="J156" i="14"/>
  <c r="K156" i="14" s="1"/>
  <c r="BI156" i="14"/>
  <c r="BI157" i="14" s="1"/>
  <c r="BI165" i="14"/>
  <c r="BI166" i="14" s="1"/>
  <c r="BI168" i="14"/>
  <c r="BI169" i="14" s="1"/>
  <c r="J170" i="14"/>
  <c r="BI117" i="14"/>
  <c r="BI118" i="14" s="1"/>
  <c r="J118" i="14"/>
  <c r="J119" i="14"/>
  <c r="J122" i="14"/>
  <c r="J135" i="14"/>
  <c r="K135" i="14" s="1"/>
  <c r="J136" i="14"/>
  <c r="BI138" i="14"/>
  <c r="BI139" i="14" s="1"/>
  <c r="J139" i="14"/>
  <c r="J142" i="14"/>
  <c r="J150" i="14"/>
  <c r="BI150" i="14"/>
  <c r="BI151" i="14" s="1"/>
  <c r="J160" i="14"/>
  <c r="J163" i="14"/>
  <c r="J167" i="14"/>
  <c r="K167" i="14" s="1"/>
  <c r="W184" i="14"/>
  <c r="BV183" i="14"/>
  <c r="J183" i="14"/>
  <c r="BI183" i="14"/>
  <c r="BI184" i="14" s="1"/>
  <c r="J120" i="14"/>
  <c r="J138" i="14"/>
  <c r="J171" i="14"/>
  <c r="J130" i="14"/>
  <c r="J117" i="14"/>
  <c r="K162" i="14"/>
  <c r="J147" i="14"/>
  <c r="J148" i="14"/>
  <c r="J159" i="14"/>
  <c r="X106" i="14"/>
  <c r="Y106" i="14" s="1"/>
  <c r="Z106" i="14" s="1"/>
  <c r="AA106" i="14" s="1"/>
  <c r="AB106" i="14" s="1"/>
  <c r="AC106" i="14" s="1"/>
  <c r="AD106" i="14" s="1"/>
  <c r="AE106" i="14" s="1"/>
  <c r="AF106" i="14" s="1"/>
  <c r="AD116" i="14"/>
  <c r="AE116" i="14" s="1"/>
  <c r="AF116" i="14" s="1"/>
  <c r="AG116" i="14"/>
  <c r="AA99" i="14"/>
  <c r="AG100" i="14"/>
  <c r="T100" i="14"/>
  <c r="Y103" i="14"/>
  <c r="Z103" i="14" s="1"/>
  <c r="AA103" i="14" s="1"/>
  <c r="AB103" i="14" s="1"/>
  <c r="AC103" i="14" s="1"/>
  <c r="AD103" i="14" s="1"/>
  <c r="AE103" i="14" s="1"/>
  <c r="AF103" i="14" s="1"/>
  <c r="AG103" i="14"/>
  <c r="Z120" i="14"/>
  <c r="AG146" i="14"/>
  <c r="M96" i="14"/>
  <c r="Y96" i="14"/>
  <c r="W98" i="14"/>
  <c r="X98" i="14" s="1"/>
  <c r="Y98" i="14" s="1"/>
  <c r="Z98" i="14" s="1"/>
  <c r="AA98" i="14" s="1"/>
  <c r="AB98" i="14" s="1"/>
  <c r="AC98" i="14" s="1"/>
  <c r="AD98" i="14" s="1"/>
  <c r="AE98" i="14" s="1"/>
  <c r="AF98" i="14" s="1"/>
  <c r="O99" i="14"/>
  <c r="AG101" i="14"/>
  <c r="Y102" i="14"/>
  <c r="T103" i="14"/>
  <c r="K104" i="14"/>
  <c r="L104" i="14" s="1"/>
  <c r="M104" i="14" s="1"/>
  <c r="N104" i="14" s="1"/>
  <c r="O104" i="14" s="1"/>
  <c r="P104" i="14" s="1"/>
  <c r="Q104" i="14" s="1"/>
  <c r="R104" i="14" s="1"/>
  <c r="S104" i="14" s="1"/>
  <c r="J105" i="14"/>
  <c r="T107" i="14"/>
  <c r="J111" i="14"/>
  <c r="AG112" i="14"/>
  <c r="Y112" i="14"/>
  <c r="Z112" i="14" s="1"/>
  <c r="AA112" i="14" s="1"/>
  <c r="AB112" i="14" s="1"/>
  <c r="AC112" i="14" s="1"/>
  <c r="AD112" i="14" s="1"/>
  <c r="AE112" i="14" s="1"/>
  <c r="AF112" i="14" s="1"/>
  <c r="AG113" i="14"/>
  <c r="J114" i="14"/>
  <c r="W115" i="14"/>
  <c r="X115" i="14" s="1"/>
  <c r="Y115" i="14" s="1"/>
  <c r="Z115" i="14" s="1"/>
  <c r="AA115" i="14" s="1"/>
  <c r="AB115" i="14" s="1"/>
  <c r="AC115" i="14" s="1"/>
  <c r="AD115" i="14" s="1"/>
  <c r="AE115" i="14" s="1"/>
  <c r="AF115" i="14" s="1"/>
  <c r="W119" i="14"/>
  <c r="X119" i="14" s="1"/>
  <c r="Y119" i="14" s="1"/>
  <c r="Z119" i="14" s="1"/>
  <c r="AA119" i="14" s="1"/>
  <c r="AB119" i="14" s="1"/>
  <c r="AC119" i="14" s="1"/>
  <c r="AD119" i="14" s="1"/>
  <c r="AE119" i="14" s="1"/>
  <c r="AF119" i="14" s="1"/>
  <c r="AG119" i="14"/>
  <c r="W133" i="14"/>
  <c r="X133" i="14" s="1"/>
  <c r="Y133" i="14" s="1"/>
  <c r="Z133" i="14" s="1"/>
  <c r="AA133" i="14" s="1"/>
  <c r="AB133" i="14" s="1"/>
  <c r="AC133" i="14" s="1"/>
  <c r="AD133" i="14" s="1"/>
  <c r="AE133" i="14" s="1"/>
  <c r="AF133" i="14" s="1"/>
  <c r="AG133" i="14"/>
  <c r="X144" i="14"/>
  <c r="Z155" i="14"/>
  <c r="AA155" i="14" s="1"/>
  <c r="AB155" i="14" s="1"/>
  <c r="AC155" i="14" s="1"/>
  <c r="AD155" i="14" s="1"/>
  <c r="AE155" i="14" s="1"/>
  <c r="AF155" i="14" s="1"/>
  <c r="AG155" i="14"/>
  <c r="T101" i="14"/>
  <c r="T109" i="14"/>
  <c r="Y124" i="14"/>
  <c r="Z124" i="14" s="1"/>
  <c r="AA124" i="14" s="1"/>
  <c r="AB124" i="14" s="1"/>
  <c r="AC124" i="14" s="1"/>
  <c r="AD124" i="14" s="1"/>
  <c r="AE124" i="14" s="1"/>
  <c r="AF124" i="14" s="1"/>
  <c r="AG104" i="14"/>
  <c r="Y105" i="14"/>
  <c r="L108" i="14"/>
  <c r="J110" i="14"/>
  <c r="K110" i="14" s="1"/>
  <c r="L110" i="14" s="1"/>
  <c r="M110" i="14" s="1"/>
  <c r="N110" i="14" s="1"/>
  <c r="O110" i="14" s="1"/>
  <c r="P110" i="14" s="1"/>
  <c r="Q110" i="14" s="1"/>
  <c r="R110" i="14" s="1"/>
  <c r="S110" i="14" s="1"/>
  <c r="AG110" i="14"/>
  <c r="X114" i="14"/>
  <c r="J115" i="14"/>
  <c r="J123" i="14"/>
  <c r="Y117" i="14"/>
  <c r="J102" i="14"/>
  <c r="T106" i="14"/>
  <c r="Y108" i="14"/>
  <c r="W110" i="14"/>
  <c r="X110" i="14" s="1"/>
  <c r="Y110" i="14" s="1"/>
  <c r="Z110" i="14" s="1"/>
  <c r="AA110" i="14" s="1"/>
  <c r="AB110" i="14" s="1"/>
  <c r="AC110" i="14" s="1"/>
  <c r="AD110" i="14" s="1"/>
  <c r="AE110" i="14" s="1"/>
  <c r="AF110" i="14" s="1"/>
  <c r="Z130" i="14"/>
  <c r="AA130" i="14" s="1"/>
  <c r="AB130" i="14" s="1"/>
  <c r="AC130" i="14" s="1"/>
  <c r="AD130" i="14" s="1"/>
  <c r="AE130" i="14" s="1"/>
  <c r="AF130" i="14" s="1"/>
  <c r="AG130" i="14"/>
  <c r="AG107" i="14"/>
  <c r="AG109" i="14"/>
  <c r="W111" i="14"/>
  <c r="X125" i="14"/>
  <c r="Y125" i="14" s="1"/>
  <c r="Z125" i="14" s="1"/>
  <c r="AA125" i="14" s="1"/>
  <c r="AB125" i="14" s="1"/>
  <c r="AC125" i="14" s="1"/>
  <c r="AD125" i="14" s="1"/>
  <c r="AE125" i="14" s="1"/>
  <c r="AF125" i="14" s="1"/>
  <c r="W141" i="14"/>
  <c r="AG143" i="14"/>
  <c r="Z152" i="14"/>
  <c r="AA152" i="14" s="1"/>
  <c r="AB152" i="14" s="1"/>
  <c r="AC152" i="14" s="1"/>
  <c r="AD152" i="14" s="1"/>
  <c r="AE152" i="14" s="1"/>
  <c r="AF152" i="14" s="1"/>
  <c r="AG152" i="14"/>
  <c r="W178" i="14"/>
  <c r="X178" i="14" s="1"/>
  <c r="Y178" i="14" s="1"/>
  <c r="Z178" i="14" s="1"/>
  <c r="AA178" i="14" s="1"/>
  <c r="AB178" i="14" s="1"/>
  <c r="AC178" i="14" s="1"/>
  <c r="AD178" i="14" s="1"/>
  <c r="AE178" i="14" s="1"/>
  <c r="AF178" i="14" s="1"/>
  <c r="AG121" i="14"/>
  <c r="W123" i="14"/>
  <c r="Y126" i="14"/>
  <c r="J127" i="14"/>
  <c r="X132" i="14"/>
  <c r="J137" i="14"/>
  <c r="W145" i="14"/>
  <c r="X145" i="14" s="1"/>
  <c r="Y145" i="14" s="1"/>
  <c r="Z145" i="14" s="1"/>
  <c r="AA145" i="14" s="1"/>
  <c r="AB145" i="14" s="1"/>
  <c r="AC145" i="14" s="1"/>
  <c r="AD145" i="14" s="1"/>
  <c r="AE145" i="14" s="1"/>
  <c r="AF145" i="14" s="1"/>
  <c r="AG149" i="14"/>
  <c r="AG118" i="14"/>
  <c r="AG122" i="14"/>
  <c r="Z129" i="14"/>
  <c r="AG131" i="14"/>
  <c r="AG139" i="14"/>
  <c r="W150" i="14"/>
  <c r="X167" i="14"/>
  <c r="Y167" i="14" s="1"/>
  <c r="Z167" i="14" s="1"/>
  <c r="AA167" i="14" s="1"/>
  <c r="AB167" i="14" s="1"/>
  <c r="AC167" i="14" s="1"/>
  <c r="AD167" i="14" s="1"/>
  <c r="AE167" i="14" s="1"/>
  <c r="AF167" i="14" s="1"/>
  <c r="J154" i="14"/>
  <c r="AG136" i="14"/>
  <c r="X168" i="14"/>
  <c r="K172" i="14"/>
  <c r="W127" i="14"/>
  <c r="J132" i="14"/>
  <c r="Y134" i="14"/>
  <c r="Z134" i="14" s="1"/>
  <c r="AA134" i="14" s="1"/>
  <c r="AB134" i="14" s="1"/>
  <c r="AC134" i="14" s="1"/>
  <c r="AD134" i="14" s="1"/>
  <c r="AE134" i="14" s="1"/>
  <c r="AF134" i="14" s="1"/>
  <c r="X135" i="14"/>
  <c r="W136" i="14"/>
  <c r="X136" i="14" s="1"/>
  <c r="Y136" i="14" s="1"/>
  <c r="Z136" i="14" s="1"/>
  <c r="AA136" i="14" s="1"/>
  <c r="AB136" i="14" s="1"/>
  <c r="AC136" i="14" s="1"/>
  <c r="AD136" i="14" s="1"/>
  <c r="AE136" i="14" s="1"/>
  <c r="AF136" i="14" s="1"/>
  <c r="Y138" i="14"/>
  <c r="W140" i="14"/>
  <c r="X140" i="14" s="1"/>
  <c r="Y140" i="14" s="1"/>
  <c r="Z140" i="14" s="1"/>
  <c r="AA140" i="14" s="1"/>
  <c r="AB140" i="14" s="1"/>
  <c r="AC140" i="14" s="1"/>
  <c r="AD140" i="14" s="1"/>
  <c r="AE140" i="14" s="1"/>
  <c r="AF140" i="14" s="1"/>
  <c r="J141" i="14"/>
  <c r="J144" i="14"/>
  <c r="Y146" i="14"/>
  <c r="Z146" i="14" s="1"/>
  <c r="AA146" i="14" s="1"/>
  <c r="AB146" i="14" s="1"/>
  <c r="AC146" i="14" s="1"/>
  <c r="AD146" i="14" s="1"/>
  <c r="AE146" i="14" s="1"/>
  <c r="AF146" i="14" s="1"/>
  <c r="X147" i="14"/>
  <c r="AG151" i="14"/>
  <c r="X156" i="14"/>
  <c r="X159" i="14"/>
  <c r="Y162" i="14"/>
  <c r="J164" i="14"/>
  <c r="J165" i="14"/>
  <c r="J168" i="14"/>
  <c r="AG137" i="14"/>
  <c r="Y153" i="14"/>
  <c r="AG166" i="14"/>
  <c r="AG148" i="14"/>
  <c r="AG158" i="14"/>
  <c r="Y171" i="14"/>
  <c r="AG154" i="14"/>
  <c r="K158" i="14"/>
  <c r="AG160" i="14"/>
  <c r="W160" i="14"/>
  <c r="X160" i="14" s="1"/>
  <c r="Y160" i="14" s="1"/>
  <c r="Z160" i="14" s="1"/>
  <c r="AA160" i="14" s="1"/>
  <c r="AB160" i="14" s="1"/>
  <c r="AC160" i="14" s="1"/>
  <c r="AD160" i="14" s="1"/>
  <c r="AE160" i="14" s="1"/>
  <c r="AF160" i="14" s="1"/>
  <c r="J173" i="14"/>
  <c r="W177" i="14"/>
  <c r="W165" i="14"/>
  <c r="AG169" i="14"/>
  <c r="AG157" i="14"/>
  <c r="K159" i="14"/>
  <c r="AG161" i="14"/>
  <c r="AG163" i="14"/>
  <c r="AG164" i="14"/>
  <c r="W172" i="14"/>
  <c r="L175" i="14"/>
  <c r="M175" i="14" s="1"/>
  <c r="N175" i="14" s="1"/>
  <c r="O175" i="14" s="1"/>
  <c r="P175" i="14" s="1"/>
  <c r="Q175" i="14" s="1"/>
  <c r="R175" i="14" s="1"/>
  <c r="S175" i="14" s="1"/>
  <c r="J178" i="14"/>
  <c r="K178" i="14" s="1"/>
  <c r="L178" i="14" s="1"/>
  <c r="M178" i="14" s="1"/>
  <c r="N178" i="14" s="1"/>
  <c r="O178" i="14" s="1"/>
  <c r="P178" i="14" s="1"/>
  <c r="Q178" i="14" s="1"/>
  <c r="R178" i="14" s="1"/>
  <c r="S178" i="14" s="1"/>
  <c r="X180" i="14"/>
  <c r="AG170" i="14"/>
  <c r="W174" i="14"/>
  <c r="AG176" i="14"/>
  <c r="T176" i="14"/>
  <c r="W173" i="14"/>
  <c r="X173" i="14" s="1"/>
  <c r="Y173" i="14" s="1"/>
  <c r="Z173" i="14" s="1"/>
  <c r="AA173" i="14" s="1"/>
  <c r="AB173" i="14" s="1"/>
  <c r="AC173" i="14" s="1"/>
  <c r="AD173" i="14" s="1"/>
  <c r="AE173" i="14" s="1"/>
  <c r="AF173" i="14" s="1"/>
  <c r="J174" i="14"/>
  <c r="J177" i="14"/>
  <c r="AG179" i="14"/>
  <c r="Z183" i="14"/>
  <c r="W182" i="14"/>
  <c r="X182" i="14" s="1"/>
  <c r="Y182" i="14" s="1"/>
  <c r="Z182" i="14" s="1"/>
  <c r="AA182" i="14" s="1"/>
  <c r="AB182" i="14" s="1"/>
  <c r="AC182" i="14" s="1"/>
  <c r="AD182" i="14" s="1"/>
  <c r="AE182" i="14" s="1"/>
  <c r="AF182" i="14" s="1"/>
  <c r="L180" i="14"/>
  <c r="T181" i="14"/>
  <c r="AG181" i="14"/>
  <c r="J182" i="14"/>
  <c r="K182" i="14" s="1"/>
  <c r="L182" i="14" s="1"/>
  <c r="M182" i="14" s="1"/>
  <c r="N182" i="14" s="1"/>
  <c r="O182" i="14" s="1"/>
  <c r="P182" i="14" s="1"/>
  <c r="Q182" i="14" s="1"/>
  <c r="R182" i="14" s="1"/>
  <c r="S182" i="14" s="1"/>
  <c r="T185" i="14"/>
  <c r="AG185" i="14"/>
  <c r="K184" i="14" l="1"/>
  <c r="L167" i="14"/>
  <c r="K164" i="14"/>
  <c r="BJ144" i="14"/>
  <c r="BJ145" i="14" s="1"/>
  <c r="BJ132" i="14"/>
  <c r="BJ133" i="14" s="1"/>
  <c r="BJ123" i="14"/>
  <c r="BJ124" i="14" s="1"/>
  <c r="K148" i="14"/>
  <c r="K138" i="14"/>
  <c r="BJ138" i="14"/>
  <c r="BJ139" i="14" s="1"/>
  <c r="K139" i="14"/>
  <c r="K170" i="14"/>
  <c r="K128" i="14"/>
  <c r="K113" i="14"/>
  <c r="K151" i="14"/>
  <c r="CK129" i="14"/>
  <c r="CK159" i="14"/>
  <c r="K133" i="14"/>
  <c r="BJ174" i="14"/>
  <c r="BJ175" i="14" s="1"/>
  <c r="BJ141" i="14"/>
  <c r="BJ142" i="14" s="1"/>
  <c r="K127" i="14"/>
  <c r="BJ147" i="14"/>
  <c r="BJ148" i="14" s="1"/>
  <c r="K120" i="14"/>
  <c r="BJ120" i="14"/>
  <c r="BJ121" i="14" s="1"/>
  <c r="CK150" i="14"/>
  <c r="CK138" i="14"/>
  <c r="K119" i="14"/>
  <c r="CK168" i="14"/>
  <c r="K149" i="14"/>
  <c r="CK135" i="14"/>
  <c r="CK123" i="14"/>
  <c r="K112" i="14"/>
  <c r="BJ162" i="14"/>
  <c r="BJ163" i="14" s="1"/>
  <c r="CK144" i="14"/>
  <c r="K129" i="14"/>
  <c r="BJ129" i="14"/>
  <c r="BJ130" i="14" s="1"/>
  <c r="CK174" i="14"/>
  <c r="K152" i="14"/>
  <c r="CK126" i="14"/>
  <c r="BJ168" i="14"/>
  <c r="BJ169" i="14" s="1"/>
  <c r="K137" i="14"/>
  <c r="BJ114" i="14"/>
  <c r="BJ115" i="14" s="1"/>
  <c r="L162" i="14"/>
  <c r="M162" i="14" s="1"/>
  <c r="BJ150" i="14"/>
  <c r="BJ151" i="14" s="1"/>
  <c r="K118" i="14"/>
  <c r="K134" i="14"/>
  <c r="CK171" i="14"/>
  <c r="K143" i="14"/>
  <c r="K145" i="14"/>
  <c r="L172" i="14"/>
  <c r="BJ111" i="14"/>
  <c r="BJ112" i="14" s="1"/>
  <c r="K130" i="14"/>
  <c r="K136" i="14"/>
  <c r="BK135" i="14" s="1"/>
  <c r="BK136" i="14" s="1"/>
  <c r="CK165" i="14"/>
  <c r="CK147" i="14"/>
  <c r="K161" i="14"/>
  <c r="K125" i="14"/>
  <c r="K157" i="14"/>
  <c r="BK156" i="14" s="1"/>
  <c r="BK157" i="14" s="1"/>
  <c r="K126" i="14"/>
  <c r="BJ126" i="14"/>
  <c r="BJ127" i="14" s="1"/>
  <c r="K173" i="14"/>
  <c r="BJ165" i="14"/>
  <c r="BJ166" i="14" s="1"/>
  <c r="K154" i="14"/>
  <c r="K150" i="14"/>
  <c r="L150" i="14" s="1"/>
  <c r="K121" i="14"/>
  <c r="K115" i="14"/>
  <c r="BJ159" i="14"/>
  <c r="BJ160" i="14" s="1"/>
  <c r="BJ117" i="14"/>
  <c r="BJ118" i="14" s="1"/>
  <c r="K171" i="14"/>
  <c r="BJ171" i="14"/>
  <c r="BJ172" i="14" s="1"/>
  <c r="K163" i="14"/>
  <c r="BK162" i="14" s="1"/>
  <c r="BK163" i="14" s="1"/>
  <c r="K142" i="14"/>
  <c r="BJ135" i="14"/>
  <c r="BJ136" i="14" s="1"/>
  <c r="CK117" i="14"/>
  <c r="CK156" i="14"/>
  <c r="K146" i="14"/>
  <c r="K131" i="14"/>
  <c r="K116" i="14"/>
  <c r="K169" i="14"/>
  <c r="BJ153" i="14"/>
  <c r="BJ154" i="14" s="1"/>
  <c r="CK132" i="14"/>
  <c r="CK120" i="14"/>
  <c r="K166" i="14"/>
  <c r="K155" i="14"/>
  <c r="CK141" i="14"/>
  <c r="K124" i="14"/>
  <c r="L158" i="14"/>
  <c r="K160" i="14"/>
  <c r="BK159" i="14" s="1"/>
  <c r="BK160" i="14" s="1"/>
  <c r="K122" i="14"/>
  <c r="BJ156" i="14"/>
  <c r="BJ157" i="14" s="1"/>
  <c r="K140" i="14"/>
  <c r="CK162" i="14"/>
  <c r="CK114" i="14"/>
  <c r="CK153" i="14"/>
  <c r="CK111" i="14"/>
  <c r="X184" i="14"/>
  <c r="BW183" i="14"/>
  <c r="CK183" i="14"/>
  <c r="K183" i="14"/>
  <c r="BJ183" i="14"/>
  <c r="BJ184" i="14" s="1"/>
  <c r="L138" i="14"/>
  <c r="M138" i="14" s="1"/>
  <c r="K117" i="14"/>
  <c r="K147" i="14"/>
  <c r="Z153" i="14"/>
  <c r="K168" i="14"/>
  <c r="Y159" i="14"/>
  <c r="L156" i="14"/>
  <c r="L153" i="14"/>
  <c r="AG134" i="14"/>
  <c r="X123" i="14"/>
  <c r="Z117" i="14"/>
  <c r="Z96" i="14"/>
  <c r="T175" i="14"/>
  <c r="X165" i="14"/>
  <c r="K144" i="14"/>
  <c r="AG140" i="14"/>
  <c r="K111" i="14"/>
  <c r="K105" i="14"/>
  <c r="Z102" i="14"/>
  <c r="Z138" i="14"/>
  <c r="K102" i="14"/>
  <c r="K123" i="14"/>
  <c r="K114" i="14"/>
  <c r="P99" i="14"/>
  <c r="M180" i="14"/>
  <c r="AG182" i="14"/>
  <c r="Y180" i="14"/>
  <c r="Z171" i="14"/>
  <c r="Y147" i="14"/>
  <c r="Z126" i="14"/>
  <c r="N96" i="14"/>
  <c r="AA120" i="14"/>
  <c r="T182" i="14"/>
  <c r="AA183" i="14"/>
  <c r="K177" i="14"/>
  <c r="AG173" i="14"/>
  <c r="L159" i="14"/>
  <c r="L135" i="14"/>
  <c r="K141" i="14"/>
  <c r="Y135" i="14"/>
  <c r="K132" i="14"/>
  <c r="X127" i="14"/>
  <c r="Y168" i="14"/>
  <c r="AG167" i="14"/>
  <c r="AA129" i="14"/>
  <c r="Y132" i="14"/>
  <c r="AG125" i="14"/>
  <c r="Z108" i="14"/>
  <c r="Y114" i="14"/>
  <c r="T110" i="14"/>
  <c r="Z105" i="14"/>
  <c r="AG115" i="14"/>
  <c r="T104" i="14"/>
  <c r="AG98" i="14"/>
  <c r="AG106" i="14"/>
  <c r="X172" i="14"/>
  <c r="K174" i="14"/>
  <c r="X174" i="14"/>
  <c r="T178" i="14"/>
  <c r="X177" i="14"/>
  <c r="K165" i="14"/>
  <c r="Z162" i="14"/>
  <c r="Y156" i="14"/>
  <c r="X150" i="14"/>
  <c r="AG145" i="14"/>
  <c r="AG178" i="14"/>
  <c r="X141" i="14"/>
  <c r="X111" i="14"/>
  <c r="M108" i="14"/>
  <c r="AG124" i="14"/>
  <c r="Y144" i="14"/>
  <c r="AB99" i="14"/>
  <c r="L184" i="14" l="1"/>
  <c r="CM159" i="14"/>
  <c r="CM135" i="14"/>
  <c r="N162" i="14"/>
  <c r="O162" i="14" s="1"/>
  <c r="BK141" i="14"/>
  <c r="BK142" i="14" s="1"/>
  <c r="BK165" i="14"/>
  <c r="BK166" i="14" s="1"/>
  <c r="M158" i="14"/>
  <c r="CL117" i="14"/>
  <c r="L154" i="14"/>
  <c r="CL111" i="14"/>
  <c r="L118" i="14"/>
  <c r="CL114" i="14"/>
  <c r="CL129" i="14"/>
  <c r="CL162" i="14"/>
  <c r="L151" i="14"/>
  <c r="CL123" i="14"/>
  <c r="BK114" i="14"/>
  <c r="BK115" i="14" s="1"/>
  <c r="BK144" i="14"/>
  <c r="BK145" i="14" s="1"/>
  <c r="L122" i="14"/>
  <c r="L124" i="14"/>
  <c r="L166" i="14"/>
  <c r="L131" i="14"/>
  <c r="L163" i="14"/>
  <c r="BL162" i="14" s="1"/>
  <c r="BL163" i="14" s="1"/>
  <c r="CL159" i="14"/>
  <c r="L121" i="14"/>
  <c r="CL165" i="14"/>
  <c r="CL126" i="14"/>
  <c r="L161" i="14"/>
  <c r="M172" i="14"/>
  <c r="CL150" i="14"/>
  <c r="L137" i="14"/>
  <c r="L152" i="14"/>
  <c r="BK129" i="14"/>
  <c r="BK130" i="14" s="1"/>
  <c r="L129" i="14"/>
  <c r="L112" i="14"/>
  <c r="L119" i="14"/>
  <c r="L127" i="14"/>
  <c r="L113" i="14"/>
  <c r="CL138" i="14"/>
  <c r="CL132" i="14"/>
  <c r="M167" i="14"/>
  <c r="BK123" i="14"/>
  <c r="BK124" i="14" s="1"/>
  <c r="BK147" i="14"/>
  <c r="BK148" i="14" s="1"/>
  <c r="L117" i="14"/>
  <c r="M117" i="14" s="1"/>
  <c r="BK117" i="14"/>
  <c r="BK118" i="14" s="1"/>
  <c r="L160" i="14"/>
  <c r="CL153" i="14"/>
  <c r="L146" i="14"/>
  <c r="CL171" i="14"/>
  <c r="BK150" i="14"/>
  <c r="BK151" i="14" s="1"/>
  <c r="BK126" i="14"/>
  <c r="BK127" i="14" s="1"/>
  <c r="L126" i="14"/>
  <c r="L136" i="14"/>
  <c r="BL135" i="14" s="1"/>
  <c r="BL136" i="14" s="1"/>
  <c r="BK153" i="14"/>
  <c r="BK154" i="14" s="1"/>
  <c r="CM162" i="14"/>
  <c r="CL168" i="14"/>
  <c r="L149" i="14"/>
  <c r="CL120" i="14"/>
  <c r="CL174" i="14"/>
  <c r="L128" i="14"/>
  <c r="BK138" i="14"/>
  <c r="BK139" i="14" s="1"/>
  <c r="CL144" i="14"/>
  <c r="BK132" i="14"/>
  <c r="BK133" i="14" s="1"/>
  <c r="BL159" i="14"/>
  <c r="BL160" i="14" s="1"/>
  <c r="BK111" i="14"/>
  <c r="BK112" i="14" s="1"/>
  <c r="L140" i="14"/>
  <c r="CM156" i="14"/>
  <c r="L169" i="14"/>
  <c r="CL135" i="14"/>
  <c r="BK171" i="14"/>
  <c r="BK172" i="14" s="1"/>
  <c r="L171" i="14"/>
  <c r="L115" i="14"/>
  <c r="L173" i="14"/>
  <c r="L157" i="14"/>
  <c r="L130" i="14"/>
  <c r="L145" i="14"/>
  <c r="L134" i="14"/>
  <c r="L120" i="14"/>
  <c r="BK120" i="14"/>
  <c r="BK121" i="14" s="1"/>
  <c r="CL141" i="14"/>
  <c r="L133" i="14"/>
  <c r="L170" i="14"/>
  <c r="L148" i="14"/>
  <c r="L164" i="14"/>
  <c r="BK174" i="14"/>
  <c r="BK175" i="14" s="1"/>
  <c r="BK168" i="14"/>
  <c r="BK169" i="14" s="1"/>
  <c r="CL156" i="14"/>
  <c r="L155" i="14"/>
  <c r="L116" i="14"/>
  <c r="L142" i="14"/>
  <c r="L125" i="14"/>
  <c r="L143" i="14"/>
  <c r="CL147" i="14"/>
  <c r="L139" i="14"/>
  <c r="BL138" i="14" s="1"/>
  <c r="BL139" i="14" s="1"/>
  <c r="Y184" i="14"/>
  <c r="BX183" i="14"/>
  <c r="L183" i="14"/>
  <c r="BK183" i="14"/>
  <c r="BK184" i="14" s="1"/>
  <c r="CL183" i="14"/>
  <c r="L147" i="14"/>
  <c r="Y172" i="14"/>
  <c r="Z114" i="14"/>
  <c r="Y127" i="14"/>
  <c r="AB183" i="14"/>
  <c r="O96" i="14"/>
  <c r="L111" i="14"/>
  <c r="Y141" i="14"/>
  <c r="AA162" i="14"/>
  <c r="L174" i="14"/>
  <c r="AA105" i="14"/>
  <c r="AB129" i="14"/>
  <c r="M135" i="14"/>
  <c r="N138" i="14"/>
  <c r="Q99" i="14"/>
  <c r="L102" i="14"/>
  <c r="AA138" i="14"/>
  <c r="L105" i="14"/>
  <c r="AA96" i="14"/>
  <c r="AA117" i="14"/>
  <c r="Y123" i="14"/>
  <c r="M153" i="14"/>
  <c r="Z159" i="14"/>
  <c r="L168" i="14"/>
  <c r="M150" i="14"/>
  <c r="AA108" i="14"/>
  <c r="Y111" i="14"/>
  <c r="Z156" i="14"/>
  <c r="Z168" i="14"/>
  <c r="L177" i="14"/>
  <c r="AB120" i="14"/>
  <c r="AA126" i="14"/>
  <c r="Z147" i="14"/>
  <c r="AA171" i="14"/>
  <c r="N180" i="14"/>
  <c r="L114" i="14"/>
  <c r="L144" i="14"/>
  <c r="AA153" i="14"/>
  <c r="L141" i="14"/>
  <c r="N108" i="14"/>
  <c r="L132" i="14"/>
  <c r="M159" i="14"/>
  <c r="AC99" i="14"/>
  <c r="Z144" i="14"/>
  <c r="Y150" i="14"/>
  <c r="L165" i="14"/>
  <c r="Y177" i="14"/>
  <c r="Y174" i="14"/>
  <c r="Z132" i="14"/>
  <c r="Z135" i="14"/>
  <c r="Z180" i="14"/>
  <c r="L123" i="14"/>
  <c r="AA102" i="14"/>
  <c r="Y165" i="14"/>
  <c r="M156" i="14"/>
  <c r="M184" i="14" l="1"/>
  <c r="BL111" i="14"/>
  <c r="BL112" i="14" s="1"/>
  <c r="M155" i="14"/>
  <c r="CM168" i="14"/>
  <c r="CN162" i="14"/>
  <c r="CM138" i="14"/>
  <c r="CM153" i="14"/>
  <c r="CM117" i="14"/>
  <c r="CM123" i="14"/>
  <c r="CM129" i="14"/>
  <c r="CM114" i="14"/>
  <c r="CM165" i="14"/>
  <c r="BL123" i="14"/>
  <c r="BL124" i="14" s="1"/>
  <c r="BL114" i="14"/>
  <c r="BL115" i="14" s="1"/>
  <c r="BL174" i="14"/>
  <c r="BL175" i="14" s="1"/>
  <c r="M139" i="14"/>
  <c r="M143" i="14"/>
  <c r="CN135" i="14"/>
  <c r="M148" i="14"/>
  <c r="M134" i="14"/>
  <c r="M115" i="14"/>
  <c r="CM132" i="14"/>
  <c r="M128" i="14"/>
  <c r="M136" i="14"/>
  <c r="BM135" i="14" s="1"/>
  <c r="BM136" i="14" s="1"/>
  <c r="BL117" i="14"/>
  <c r="BL118" i="14" s="1"/>
  <c r="N167" i="14"/>
  <c r="M119" i="14"/>
  <c r="M152" i="14"/>
  <c r="N172" i="14"/>
  <c r="M131" i="14"/>
  <c r="M122" i="14"/>
  <c r="M118" i="14"/>
  <c r="BM117" i="14" s="1"/>
  <c r="BM118" i="14" s="1"/>
  <c r="CM141" i="14"/>
  <c r="M125" i="14"/>
  <c r="CM174" i="14"/>
  <c r="M170" i="14"/>
  <c r="CM120" i="14"/>
  <c r="M157" i="14"/>
  <c r="BM156" i="14" s="1"/>
  <c r="BM157" i="14" s="1"/>
  <c r="BL171" i="14"/>
  <c r="BL172" i="14" s="1"/>
  <c r="M171" i="14"/>
  <c r="M140" i="14"/>
  <c r="BL126" i="14"/>
  <c r="BL127" i="14" s="1"/>
  <c r="M126" i="14"/>
  <c r="CM147" i="14"/>
  <c r="M113" i="14"/>
  <c r="M112" i="14"/>
  <c r="M137" i="14"/>
  <c r="M161" i="14"/>
  <c r="M166" i="14"/>
  <c r="BL153" i="14"/>
  <c r="BL154" i="14" s="1"/>
  <c r="M151" i="14"/>
  <c r="BM150" i="14" s="1"/>
  <c r="BM151" i="14" s="1"/>
  <c r="BL132" i="14"/>
  <c r="BL133" i="14" s="1"/>
  <c r="M147" i="14"/>
  <c r="N147" i="14" s="1"/>
  <c r="BL147" i="14"/>
  <c r="BL148" i="14" s="1"/>
  <c r="M116" i="14"/>
  <c r="BL168" i="14"/>
  <c r="BL169" i="14" s="1"/>
  <c r="CN138" i="14"/>
  <c r="M133" i="14"/>
  <c r="BL120" i="14"/>
  <c r="BL121" i="14" s="1"/>
  <c r="M120" i="14"/>
  <c r="M145" i="14"/>
  <c r="M173" i="14"/>
  <c r="CM171" i="14"/>
  <c r="M169" i="14"/>
  <c r="CM111" i="14"/>
  <c r="M149" i="14"/>
  <c r="CM126" i="14"/>
  <c r="M146" i="14"/>
  <c r="M160" i="14"/>
  <c r="BM159" i="14" s="1"/>
  <c r="BM160" i="14" s="1"/>
  <c r="BL156" i="14"/>
  <c r="BL157" i="14" s="1"/>
  <c r="M127" i="14"/>
  <c r="BL129" i="14"/>
  <c r="BL130" i="14" s="1"/>
  <c r="M129" i="14"/>
  <c r="M121" i="14"/>
  <c r="M163" i="14"/>
  <c r="M124" i="14"/>
  <c r="CM144" i="14"/>
  <c r="N158" i="14"/>
  <c r="BL150" i="14"/>
  <c r="BL151" i="14" s="1"/>
  <c r="BL165" i="14"/>
  <c r="BL166" i="14" s="1"/>
  <c r="BL141" i="14"/>
  <c r="BL142" i="14" s="1"/>
  <c r="BL144" i="14"/>
  <c r="BL145" i="14" s="1"/>
  <c r="M142" i="14"/>
  <c r="M164" i="14"/>
  <c r="M130" i="14"/>
  <c r="CN159" i="14"/>
  <c r="CM150" i="14"/>
  <c r="M154" i="14"/>
  <c r="BM153" i="14" s="1"/>
  <c r="BM154" i="14" s="1"/>
  <c r="Z184" i="14"/>
  <c r="BY183" i="14"/>
  <c r="CM183" i="14"/>
  <c r="BL183" i="14"/>
  <c r="BL184" i="14" s="1"/>
  <c r="M183" i="14"/>
  <c r="N156" i="14"/>
  <c r="O108" i="14"/>
  <c r="AB153" i="14"/>
  <c r="AB171" i="14"/>
  <c r="N153" i="14"/>
  <c r="M105" i="14"/>
  <c r="AB162" i="14"/>
  <c r="M123" i="14"/>
  <c r="AA132" i="14"/>
  <c r="AB126" i="14"/>
  <c r="Z111" i="14"/>
  <c r="P162" i="14"/>
  <c r="R99" i="14"/>
  <c r="N135" i="14"/>
  <c r="Z172" i="14"/>
  <c r="Z165" i="14"/>
  <c r="AA135" i="14"/>
  <c r="M165" i="14"/>
  <c r="Z150" i="14"/>
  <c r="M132" i="14"/>
  <c r="AA156" i="14"/>
  <c r="N150" i="14"/>
  <c r="AA159" i="14"/>
  <c r="Z123" i="14"/>
  <c r="AB138" i="14"/>
  <c r="Z141" i="14"/>
  <c r="P96" i="14"/>
  <c r="AA180" i="14"/>
  <c r="M114" i="14"/>
  <c r="AA168" i="14"/>
  <c r="M168" i="14"/>
  <c r="AB117" i="14"/>
  <c r="M111" i="14"/>
  <c r="Z127" i="14"/>
  <c r="AD99" i="14"/>
  <c r="M144" i="14"/>
  <c r="O180" i="14"/>
  <c r="M177" i="14"/>
  <c r="AB108" i="14"/>
  <c r="AB96" i="14"/>
  <c r="M174" i="14"/>
  <c r="AC183" i="14"/>
  <c r="AB102" i="14"/>
  <c r="Z174" i="14"/>
  <c r="Z177" i="14"/>
  <c r="AA144" i="14"/>
  <c r="N159" i="14"/>
  <c r="M141" i="14"/>
  <c r="N117" i="14"/>
  <c r="AA147" i="14"/>
  <c r="AC120" i="14"/>
  <c r="M102" i="14"/>
  <c r="O138" i="14"/>
  <c r="AC129" i="14"/>
  <c r="AB105" i="14"/>
  <c r="AA114" i="14"/>
  <c r="N184" i="14" l="1"/>
  <c r="CO156" i="14"/>
  <c r="CO159" i="14"/>
  <c r="BM165" i="14"/>
  <c r="BM166" i="14" s="1"/>
  <c r="CN144" i="14"/>
  <c r="N121" i="14"/>
  <c r="N127" i="14"/>
  <c r="N146" i="14"/>
  <c r="BM120" i="14"/>
  <c r="BM121" i="14" s="1"/>
  <c r="N120" i="14"/>
  <c r="CO117" i="14"/>
  <c r="CO150" i="14"/>
  <c r="CN153" i="14"/>
  <c r="N161" i="14"/>
  <c r="N112" i="14"/>
  <c r="BM171" i="14"/>
  <c r="BM172" i="14" s="1"/>
  <c r="N171" i="14"/>
  <c r="N122" i="14"/>
  <c r="O167" i="14"/>
  <c r="N115" i="14"/>
  <c r="CN174" i="14"/>
  <c r="N155" i="14"/>
  <c r="BM168" i="14"/>
  <c r="BM169" i="14" s="1"/>
  <c r="N154" i="14"/>
  <c r="BN153" i="14" s="1"/>
  <c r="BN154" i="14" s="1"/>
  <c r="N164" i="14"/>
  <c r="CN141" i="14"/>
  <c r="O158" i="14"/>
  <c r="N124" i="14"/>
  <c r="BM129" i="14"/>
  <c r="BM130" i="14" s="1"/>
  <c r="N129" i="14"/>
  <c r="CN156" i="14"/>
  <c r="CN120" i="14"/>
  <c r="N116" i="14"/>
  <c r="CN132" i="14"/>
  <c r="BM126" i="14"/>
  <c r="BM127" i="14" s="1"/>
  <c r="N126" i="14"/>
  <c r="CN171" i="14"/>
  <c r="N131" i="14"/>
  <c r="N152" i="14"/>
  <c r="CN117" i="14"/>
  <c r="N128" i="14"/>
  <c r="N134" i="14"/>
  <c r="CN123" i="14"/>
  <c r="CN111" i="14"/>
  <c r="BM141" i="14"/>
  <c r="BM142" i="14" s="1"/>
  <c r="BM174" i="14"/>
  <c r="BM175" i="14" s="1"/>
  <c r="BM123" i="14"/>
  <c r="BM124" i="14" s="1"/>
  <c r="N142" i="14"/>
  <c r="CN165" i="14"/>
  <c r="N163" i="14"/>
  <c r="BM162" i="14"/>
  <c r="BM163" i="14" s="1"/>
  <c r="CN129" i="14"/>
  <c r="N160" i="14"/>
  <c r="N169" i="14"/>
  <c r="N173" i="14"/>
  <c r="CN147" i="14"/>
  <c r="N166" i="14"/>
  <c r="N137" i="14"/>
  <c r="N113" i="14"/>
  <c r="CN126" i="14"/>
  <c r="N157" i="14"/>
  <c r="N170" i="14"/>
  <c r="N125" i="14"/>
  <c r="N119" i="14"/>
  <c r="N143" i="14"/>
  <c r="CO153" i="14"/>
  <c r="BN159" i="14"/>
  <c r="BN160" i="14" s="1"/>
  <c r="BM144" i="14"/>
  <c r="BM145" i="14" s="1"/>
  <c r="BM111" i="14"/>
  <c r="BM112" i="14" s="1"/>
  <c r="BM114" i="14"/>
  <c r="BM115" i="14" s="1"/>
  <c r="N130" i="14"/>
  <c r="CN150" i="14"/>
  <c r="N149" i="14"/>
  <c r="N145" i="14"/>
  <c r="N133" i="14"/>
  <c r="CN168" i="14"/>
  <c r="BM147" i="14"/>
  <c r="BM148" i="14" s="1"/>
  <c r="N151" i="14"/>
  <c r="BN150" i="14" s="1"/>
  <c r="BN151" i="14" s="1"/>
  <c r="N140" i="14"/>
  <c r="CO135" i="14"/>
  <c r="N118" i="14"/>
  <c r="BN117" i="14" s="1"/>
  <c r="BN118" i="14" s="1"/>
  <c r="O172" i="14"/>
  <c r="N136" i="14"/>
  <c r="N148" i="14"/>
  <c r="N139" i="14"/>
  <c r="BM138" i="14"/>
  <c r="BM139" i="14" s="1"/>
  <c r="CN114" i="14"/>
  <c r="BM132" i="14"/>
  <c r="BM133" i="14" s="1"/>
  <c r="AA184" i="14"/>
  <c r="BZ183" i="14"/>
  <c r="CN183" i="14"/>
  <c r="BM183" i="14"/>
  <c r="BM184" i="14" s="1"/>
  <c r="N183" i="14"/>
  <c r="N102" i="14"/>
  <c r="AB144" i="14"/>
  <c r="AD183" i="14"/>
  <c r="AC117" i="14"/>
  <c r="AC138" i="14"/>
  <c r="AB132" i="14"/>
  <c r="AC171" i="14"/>
  <c r="O147" i="14"/>
  <c r="N141" i="14"/>
  <c r="P180" i="14"/>
  <c r="N144" i="14"/>
  <c r="N111" i="14"/>
  <c r="AB180" i="14"/>
  <c r="AA123" i="14"/>
  <c r="AB159" i="14"/>
  <c r="Q162" i="14"/>
  <c r="AC162" i="14"/>
  <c r="N105" i="14"/>
  <c r="P108" i="14"/>
  <c r="AA174" i="14"/>
  <c r="AA165" i="14"/>
  <c r="AB147" i="14"/>
  <c r="AB114" i="14"/>
  <c r="O117" i="14"/>
  <c r="N174" i="14"/>
  <c r="AC96" i="14"/>
  <c r="N177" i="14"/>
  <c r="AE99" i="14"/>
  <c r="N114" i="14"/>
  <c r="Q96" i="14"/>
  <c r="N132" i="14"/>
  <c r="AA150" i="14"/>
  <c r="AB135" i="14"/>
  <c r="S99" i="14"/>
  <c r="AC126" i="14"/>
  <c r="AD129" i="14"/>
  <c r="O159" i="14"/>
  <c r="AA127" i="14"/>
  <c r="AB168" i="14"/>
  <c r="AA141" i="14"/>
  <c r="AA111" i="14"/>
  <c r="AD120" i="14"/>
  <c r="AC105" i="14"/>
  <c r="P138" i="14"/>
  <c r="AA177" i="14"/>
  <c r="AC102" i="14"/>
  <c r="AC108" i="14"/>
  <c r="N168" i="14"/>
  <c r="O150" i="14"/>
  <c r="AB156" i="14"/>
  <c r="N165" i="14"/>
  <c r="AA172" i="14"/>
  <c r="O135" i="14"/>
  <c r="N123" i="14"/>
  <c r="O153" i="14"/>
  <c r="AC153" i="14"/>
  <c r="O156" i="14"/>
  <c r="O184" i="14" l="1"/>
  <c r="CP117" i="14"/>
  <c r="O136" i="14"/>
  <c r="O145" i="14"/>
  <c r="O125" i="14"/>
  <c r="O169" i="14"/>
  <c r="CP153" i="14"/>
  <c r="CO138" i="14"/>
  <c r="CP150" i="14"/>
  <c r="CP159" i="14"/>
  <c r="O143" i="14"/>
  <c r="O170" i="14"/>
  <c r="O113" i="14"/>
  <c r="CO174" i="14"/>
  <c r="O134" i="14"/>
  <c r="O152" i="14"/>
  <c r="O124" i="14"/>
  <c r="O164" i="14"/>
  <c r="CO168" i="14"/>
  <c r="P167" i="14"/>
  <c r="CO171" i="14"/>
  <c r="O127" i="14"/>
  <c r="BN135" i="14"/>
  <c r="BN136" i="14" s="1"/>
  <c r="BN141" i="14"/>
  <c r="BN142" i="14" s="1"/>
  <c r="CO132" i="14"/>
  <c r="O155" i="14"/>
  <c r="BN114" i="14"/>
  <c r="BN115" i="14" s="1"/>
  <c r="BN165" i="14"/>
  <c r="BN166" i="14" s="1"/>
  <c r="BN168" i="14"/>
  <c r="BN169" i="14" s="1"/>
  <c r="BN174" i="14"/>
  <c r="BN175" i="14" s="1"/>
  <c r="O139" i="14"/>
  <c r="BN138" i="14"/>
  <c r="BN139" i="14" s="1"/>
  <c r="P172" i="14"/>
  <c r="O151" i="14"/>
  <c r="O133" i="14"/>
  <c r="O149" i="14"/>
  <c r="CO114" i="14"/>
  <c r="O157" i="14"/>
  <c r="BO156" i="14" s="1"/>
  <c r="BO157" i="14" s="1"/>
  <c r="O137" i="14"/>
  <c r="O173" i="14"/>
  <c r="O160" i="14"/>
  <c r="CO162" i="14"/>
  <c r="O142" i="14"/>
  <c r="CO141" i="14"/>
  <c r="O128" i="14"/>
  <c r="BN126" i="14"/>
  <c r="BN127" i="14" s="1"/>
  <c r="O126" i="14"/>
  <c r="O116" i="14"/>
  <c r="P158" i="14"/>
  <c r="O154" i="14"/>
  <c r="O112" i="14"/>
  <c r="BN120" i="14"/>
  <c r="BN121" i="14" s="1"/>
  <c r="O120" i="14"/>
  <c r="O121" i="14"/>
  <c r="CO165" i="14"/>
  <c r="BO150" i="14"/>
  <c r="BO151" i="14" s="1"/>
  <c r="BN111" i="14"/>
  <c r="BN112" i="14" s="1"/>
  <c r="O118" i="14"/>
  <c r="O130" i="14"/>
  <c r="CO144" i="14"/>
  <c r="CO123" i="14"/>
  <c r="CO129" i="14"/>
  <c r="O115" i="14"/>
  <c r="BN171" i="14"/>
  <c r="BN172" i="14" s="1"/>
  <c r="O171" i="14"/>
  <c r="O146" i="14"/>
  <c r="BN144" i="14"/>
  <c r="BN145" i="14" s="1"/>
  <c r="BN123" i="14"/>
  <c r="BN124" i="14" s="1"/>
  <c r="BN132" i="14"/>
  <c r="BN133" i="14" s="1"/>
  <c r="BO117" i="14"/>
  <c r="BO118" i="14" s="1"/>
  <c r="O148" i="14"/>
  <c r="O140" i="14"/>
  <c r="CO147" i="14"/>
  <c r="CO111" i="14"/>
  <c r="O119" i="14"/>
  <c r="O166" i="14"/>
  <c r="O163" i="14"/>
  <c r="BN162" i="14"/>
  <c r="BN163" i="14" s="1"/>
  <c r="BN156" i="14"/>
  <c r="BN157" i="14" s="1"/>
  <c r="O131" i="14"/>
  <c r="CO126" i="14"/>
  <c r="BN129" i="14"/>
  <c r="BN130" i="14" s="1"/>
  <c r="O129" i="14"/>
  <c r="BN147" i="14"/>
  <c r="BN148" i="14" s="1"/>
  <c r="O122" i="14"/>
  <c r="O161" i="14"/>
  <c r="CO120" i="14"/>
  <c r="AB184" i="14"/>
  <c r="CA183" i="14"/>
  <c r="CO183" i="14"/>
  <c r="BN183" i="14"/>
  <c r="BN184" i="14" s="1"/>
  <c r="O183" i="14"/>
  <c r="P156" i="14"/>
  <c r="O123" i="14"/>
  <c r="AE120" i="14"/>
  <c r="AB127" i="14"/>
  <c r="AE129" i="14"/>
  <c r="O132" i="14"/>
  <c r="O177" i="14"/>
  <c r="AD96" i="14"/>
  <c r="AB174" i="14"/>
  <c r="AC159" i="14"/>
  <c r="AD117" i="14"/>
  <c r="O102" i="14"/>
  <c r="O165" i="14"/>
  <c r="AC156" i="14"/>
  <c r="AD108" i="14"/>
  <c r="AD102" i="14"/>
  <c r="AB177" i="14"/>
  <c r="AC168" i="14"/>
  <c r="AD126" i="14"/>
  <c r="T99" i="14"/>
  <c r="AB150" i="14"/>
  <c r="AC114" i="14"/>
  <c r="AC147" i="14"/>
  <c r="O105" i="14"/>
  <c r="AC180" i="14"/>
  <c r="O111" i="14"/>
  <c r="Q180" i="14"/>
  <c r="O141" i="14"/>
  <c r="P147" i="14"/>
  <c r="AC144" i="14"/>
  <c r="P153" i="14"/>
  <c r="AB111" i="14"/>
  <c r="P159" i="14"/>
  <c r="AC135" i="14"/>
  <c r="O174" i="14"/>
  <c r="AB165" i="14"/>
  <c r="R162" i="14"/>
  <c r="AD138" i="14"/>
  <c r="AE183" i="14"/>
  <c r="AD153" i="14"/>
  <c r="P135" i="14"/>
  <c r="AB172" i="14"/>
  <c r="P150" i="14"/>
  <c r="O168" i="14"/>
  <c r="Q138" i="14"/>
  <c r="AD105" i="14"/>
  <c r="AB141" i="14"/>
  <c r="R96" i="14"/>
  <c r="O114" i="14"/>
  <c r="AF99" i="14"/>
  <c r="P117" i="14"/>
  <c r="Q108" i="14"/>
  <c r="AD162" i="14"/>
  <c r="AB123" i="14"/>
  <c r="O144" i="14"/>
  <c r="AD171" i="14"/>
  <c r="AC132" i="14"/>
  <c r="AT1912" i="14"/>
  <c r="AT1987" i="14"/>
  <c r="AT2020" i="14"/>
  <c r="AT1828" i="14"/>
  <c r="AT1844" i="14"/>
  <c r="AR2086" i="14"/>
  <c r="AT1201" i="14"/>
  <c r="AT1440" i="14"/>
  <c r="AT2003" i="14"/>
  <c r="AT2065" i="14"/>
  <c r="AR2120" i="14"/>
  <c r="AT1870" i="14"/>
  <c r="AT1758" i="14"/>
  <c r="AT2070" i="14"/>
  <c r="AT1501" i="14"/>
  <c r="AT895" i="14"/>
  <c r="AR1179" i="14"/>
  <c r="AT1879" i="14"/>
  <c r="AT2102" i="14"/>
  <c r="AT1648" i="14"/>
  <c r="AT454" i="14"/>
  <c r="AT1626" i="14"/>
  <c r="AT1343" i="14"/>
  <c r="AT1553" i="14"/>
  <c r="AT1850" i="14"/>
  <c r="AR1218" i="14"/>
  <c r="AT2124" i="14"/>
  <c r="AT2054" i="14"/>
  <c r="AT1805" i="14"/>
  <c r="AT1206" i="14"/>
  <c r="AT1627" i="14"/>
  <c r="AR760" i="14"/>
  <c r="AR1175" i="14"/>
  <c r="AR1028" i="14"/>
  <c r="AT1356" i="14"/>
  <c r="AR496" i="14"/>
  <c r="AT2078" i="14"/>
  <c r="AT1034" i="14"/>
  <c r="AT1703" i="14"/>
  <c r="AT965" i="14"/>
  <c r="AR1842" i="14"/>
  <c r="AT1397" i="14"/>
  <c r="AT1632" i="14"/>
  <c r="AT1546" i="14"/>
  <c r="AT2116" i="14"/>
  <c r="AT1272" i="14"/>
  <c r="AR1326" i="14"/>
  <c r="AT2019" i="14"/>
  <c r="AT1408" i="14"/>
  <c r="AT1359" i="14"/>
  <c r="AR925" i="14"/>
  <c r="AT1449" i="14"/>
  <c r="AT1954" i="14"/>
  <c r="AT1639" i="14"/>
  <c r="AT1684" i="14"/>
  <c r="AT1716" i="14"/>
  <c r="AR2078" i="14"/>
  <c r="AT1488" i="14"/>
  <c r="AR1974" i="14"/>
  <c r="AR502" i="14"/>
  <c r="AR474" i="14"/>
  <c r="AT1580" i="14"/>
  <c r="AT1776" i="14"/>
  <c r="AT1701" i="14"/>
  <c r="AR2075" i="14"/>
  <c r="AT1438" i="14"/>
  <c r="AT1331" i="14"/>
  <c r="AT1460" i="14"/>
  <c r="AR2103" i="14"/>
  <c r="AT1706" i="14"/>
  <c r="AT825" i="14"/>
  <c r="AT2051" i="14"/>
  <c r="AR2010" i="14"/>
  <c r="AR2035" i="14"/>
  <c r="AT1700" i="14"/>
  <c r="AT1186" i="14"/>
  <c r="AT163" i="14"/>
  <c r="AT2041" i="14"/>
  <c r="AT1189" i="14"/>
  <c r="AT2126" i="14"/>
  <c r="AR1245" i="14"/>
  <c r="AT618" i="14"/>
  <c r="AR1217" i="14"/>
  <c r="AT892" i="14"/>
  <c r="AT374" i="14"/>
  <c r="AT1299" i="14"/>
  <c r="AT953" i="14"/>
  <c r="AR1794" i="14"/>
  <c r="AT1425" i="14"/>
  <c r="AR540" i="14"/>
  <c r="AR1156" i="14"/>
  <c r="AT477" i="14"/>
  <c r="AT1468" i="14"/>
  <c r="AT1914" i="14"/>
  <c r="AT1882" i="14"/>
  <c r="AR1236" i="14"/>
  <c r="AT1819" i="14"/>
  <c r="AT2083" i="14"/>
  <c r="AR1566" i="14"/>
  <c r="AT1950" i="14"/>
  <c r="AT1692" i="14"/>
  <c r="AR2041" i="14"/>
  <c r="AR1260" i="14"/>
  <c r="AT1771" i="14"/>
  <c r="AT2118" i="14"/>
  <c r="AT1496" i="14"/>
  <c r="AT1812" i="14"/>
  <c r="AT1061" i="14"/>
  <c r="AT1413" i="14"/>
  <c r="AT1727" i="14"/>
  <c r="AT1635" i="14"/>
  <c r="AT746" i="14"/>
  <c r="AR2109" i="14"/>
  <c r="AT997" i="14"/>
  <c r="AT558" i="14"/>
  <c r="AT1768" i="14"/>
  <c r="AT1636" i="14"/>
  <c r="AT2128" i="14"/>
  <c r="AT1787" i="14"/>
  <c r="AT1967" i="14"/>
  <c r="AT1171" i="14"/>
  <c r="AR1007" i="14"/>
  <c r="AT1063" i="14"/>
  <c r="AT2163" i="14"/>
  <c r="AT2015" i="14"/>
  <c r="AR2142" i="14"/>
  <c r="AT966" i="14"/>
  <c r="AT2108" i="14"/>
  <c r="AT1947" i="14"/>
  <c r="AT838" i="14"/>
  <c r="AT782" i="14"/>
  <c r="AT1861" i="14"/>
  <c r="AT1606" i="14"/>
  <c r="AT1823" i="14"/>
  <c r="AT1614" i="14"/>
  <c r="AT1841" i="14"/>
  <c r="AT2073" i="14"/>
  <c r="AT1973" i="14"/>
  <c r="AR1239" i="14"/>
  <c r="AT1751" i="14"/>
  <c r="AR1130" i="14"/>
  <c r="AT2008" i="14"/>
  <c r="AT590" i="14"/>
  <c r="AR967" i="14"/>
  <c r="AR2127" i="14"/>
  <c r="AR2129" i="14"/>
  <c r="AR935" i="14"/>
  <c r="AT1991" i="14"/>
  <c r="AT939" i="14"/>
  <c r="AT1436" i="14"/>
  <c r="AT1447" i="14"/>
  <c r="AT1212" i="14"/>
  <c r="AT1815" i="14"/>
  <c r="AT1859" i="14"/>
  <c r="AT473" i="14"/>
  <c r="AT1922" i="14"/>
  <c r="AR1011" i="14"/>
  <c r="AT1687" i="14"/>
  <c r="AR955" i="14"/>
  <c r="AT1726" i="14"/>
  <c r="AT2028" i="14"/>
  <c r="AT1993" i="14"/>
  <c r="AT1203" i="14"/>
  <c r="AR2034" i="14"/>
  <c r="AT913" i="14"/>
  <c r="AT1839" i="14"/>
  <c r="AT1039" i="14"/>
  <c r="AR810" i="14"/>
  <c r="AT1868" i="14"/>
  <c r="AT2058" i="14"/>
  <c r="AT1628" i="14"/>
  <c r="AT1020" i="14"/>
  <c r="AT1846" i="14"/>
  <c r="AT1986" i="14"/>
  <c r="AR1758" i="14"/>
  <c r="AT1040" i="14"/>
  <c r="AR1250" i="14"/>
  <c r="AR1938" i="14"/>
  <c r="AR2043" i="14"/>
  <c r="AT742" i="14"/>
  <c r="AT1971" i="14"/>
  <c r="AT2032" i="14"/>
  <c r="AR2082" i="14"/>
  <c r="AT909" i="14"/>
  <c r="AT1548" i="14"/>
  <c r="AT2114" i="14"/>
  <c r="AR856" i="14"/>
  <c r="AR1198" i="14"/>
  <c r="AT914" i="14"/>
  <c r="AR1178" i="14"/>
  <c r="AT465" i="14"/>
  <c r="AT2036" i="14"/>
  <c r="AT981" i="14"/>
  <c r="AT1314" i="14"/>
  <c r="AR1614" i="14"/>
  <c r="AT1664" i="14"/>
  <c r="AT1729" i="14"/>
  <c r="AT706" i="14"/>
  <c r="AT666" i="14"/>
  <c r="AR744" i="14"/>
  <c r="AT1697" i="14"/>
  <c r="AT1816" i="14"/>
  <c r="AR1154" i="14"/>
  <c r="AR2055" i="14"/>
  <c r="AR2114" i="14"/>
  <c r="AT1686" i="14"/>
  <c r="AT1458" i="14"/>
  <c r="AT1890" i="14"/>
  <c r="AR1186" i="14"/>
  <c r="AR1257" i="14"/>
  <c r="AT1104" i="14"/>
  <c r="AR1782" i="14"/>
  <c r="AT1793" i="14"/>
  <c r="AT1263" i="14"/>
  <c r="AR2077" i="14"/>
  <c r="AR1722" i="14"/>
  <c r="AT1704" i="14"/>
  <c r="AT1181" i="14"/>
  <c r="AR2038" i="14"/>
  <c r="AT1437" i="14"/>
  <c r="AT972" i="14"/>
  <c r="AT800" i="14"/>
  <c r="AT2107" i="14"/>
  <c r="AR1263" i="14"/>
  <c r="AT1388" i="14"/>
  <c r="AT2105" i="14"/>
  <c r="AT1208" i="14"/>
  <c r="AT1015" i="14"/>
  <c r="AT1239" i="14"/>
  <c r="AR2094" i="14"/>
  <c r="AR720" i="14"/>
  <c r="AT1873" i="14"/>
  <c r="AT1118" i="14"/>
  <c r="AR2092" i="14"/>
  <c r="AT907" i="14"/>
  <c r="AT2011" i="14"/>
  <c r="AR2042" i="14"/>
  <c r="AT2137" i="14"/>
  <c r="AT1198" i="14"/>
  <c r="AT1379" i="14"/>
  <c r="AR2088" i="14"/>
  <c r="AT1001" i="14"/>
  <c r="AR2073" i="14"/>
  <c r="AT2111" i="14"/>
  <c r="AT2103" i="14"/>
  <c r="AT1695" i="14"/>
  <c r="AR1066" i="14"/>
  <c r="AR775" i="14"/>
  <c r="AR1902" i="14"/>
  <c r="AR885" i="14"/>
  <c r="AR1141" i="14"/>
  <c r="AT1592" i="14"/>
  <c r="AT2031" i="14"/>
  <c r="AR1214" i="14"/>
  <c r="AR2070" i="14"/>
  <c r="AR1650" i="14"/>
  <c r="AT1560" i="14"/>
  <c r="AT2127" i="14"/>
  <c r="AR1506" i="14"/>
  <c r="AR2162" i="14"/>
  <c r="AT1109" i="14"/>
  <c r="AT2120" i="14"/>
  <c r="AT1578" i="14"/>
  <c r="AR1224" i="14"/>
  <c r="AT1235" i="14"/>
  <c r="AT2027" i="14"/>
  <c r="AT1584" i="14"/>
  <c r="AT1465" i="14"/>
  <c r="AR2052" i="14"/>
  <c r="AT2061" i="14"/>
  <c r="AT2066" i="14"/>
  <c r="AT1674" i="14"/>
  <c r="AR2057" i="14"/>
  <c r="AT1610" i="14"/>
  <c r="AT2093" i="14"/>
  <c r="AT2042" i="14"/>
  <c r="AT1152" i="14"/>
  <c r="AT2012" i="14"/>
  <c r="AT1318" i="14"/>
  <c r="AT470" i="14"/>
  <c r="AR2083" i="14"/>
  <c r="AT1749" i="14"/>
  <c r="AT2033" i="14"/>
  <c r="AR1254" i="14"/>
  <c r="AR1094" i="14"/>
  <c r="AT1683" i="14"/>
  <c r="AR525" i="14"/>
  <c r="AR1129" i="14"/>
  <c r="AT1959" i="14"/>
  <c r="AT1404" i="14"/>
  <c r="AT1755" i="14"/>
  <c r="AT1831" i="14"/>
  <c r="AR2048" i="14"/>
  <c r="AT1344" i="14"/>
  <c r="AT1717" i="14"/>
  <c r="AT1596" i="14"/>
  <c r="AT1264" i="14"/>
  <c r="AT2034" i="14"/>
  <c r="AT1996" i="14"/>
  <c r="AT1250" i="14"/>
  <c r="AT1942" i="14"/>
  <c r="AT1166" i="14"/>
  <c r="AT1742" i="14"/>
  <c r="AR1162" i="14"/>
  <c r="AT1984" i="14"/>
  <c r="AT1502" i="14"/>
  <c r="AT1730" i="14"/>
  <c r="AT1948" i="14"/>
  <c r="AT1739" i="14"/>
  <c r="AT1918" i="14"/>
  <c r="AT1200" i="14"/>
  <c r="AT1037" i="14"/>
  <c r="AT1252" i="14"/>
  <c r="AT605" i="14"/>
  <c r="AR1197" i="14"/>
  <c r="AT1162" i="14"/>
  <c r="AR2084" i="14"/>
  <c r="AR571" i="14"/>
  <c r="AT2165" i="14"/>
  <c r="AT1714" i="14"/>
  <c r="AT1997" i="14"/>
  <c r="AT879" i="14"/>
  <c r="AT1513" i="14"/>
  <c r="AT1400" i="14"/>
  <c r="AT2109" i="14"/>
  <c r="AT2089" i="14"/>
  <c r="AT2134" i="14"/>
  <c r="AT710" i="14"/>
  <c r="AR1158" i="14"/>
  <c r="AT1395" i="14"/>
  <c r="AT1601" i="14"/>
  <c r="AR2045" i="14"/>
  <c r="AT1886" i="14"/>
  <c r="AT1348" i="14"/>
  <c r="AR382" i="14"/>
  <c r="AT2009" i="14"/>
  <c r="AT1456" i="14"/>
  <c r="AT659" i="14"/>
  <c r="AR1118" i="14"/>
  <c r="AT2007" i="14"/>
  <c r="AT1464" i="14"/>
  <c r="AT2057" i="14"/>
  <c r="AR1338" i="14"/>
  <c r="AT1801" i="14"/>
  <c r="AT1980" i="14"/>
  <c r="AT2162" i="14"/>
  <c r="AT338" i="14"/>
  <c r="AR1602" i="14"/>
  <c r="AT1892" i="14"/>
  <c r="AT1375" i="14"/>
  <c r="AT1838" i="14"/>
  <c r="AT993" i="14"/>
  <c r="AT1199" i="14"/>
  <c r="AT1923" i="14"/>
  <c r="AR1090" i="14"/>
  <c r="AR1626" i="14"/>
  <c r="AT1696" i="14"/>
  <c r="AT1323" i="14"/>
  <c r="AT1646" i="14"/>
  <c r="AT2067" i="14"/>
  <c r="AR832" i="14"/>
  <c r="AT969" i="14"/>
  <c r="AR2097" i="14"/>
  <c r="AT1691" i="14"/>
  <c r="AT1545" i="14"/>
  <c r="AT1178" i="14"/>
  <c r="AT1972" i="14"/>
  <c r="AT1002" i="14"/>
  <c r="AT2068" i="14"/>
  <c r="AT1938" i="14"/>
  <c r="AR976" i="14"/>
  <c r="AT987" i="14"/>
  <c r="AT1153" i="14"/>
  <c r="AR1164" i="14"/>
  <c r="AR1262" i="14"/>
  <c r="AT1257" i="14"/>
  <c r="AT846" i="14"/>
  <c r="AT2139" i="14"/>
  <c r="AT1921" i="14"/>
  <c r="AR954" i="14"/>
  <c r="AT1663" i="14"/>
  <c r="AT1224" i="14"/>
  <c r="AT1372" i="14"/>
  <c r="AT1583" i="14"/>
  <c r="AT2086" i="14"/>
  <c r="AT733" i="14"/>
  <c r="AT2133" i="14"/>
  <c r="AT1256" i="14"/>
  <c r="AT698" i="14"/>
  <c r="AR906" i="14"/>
  <c r="AT1113" i="14"/>
  <c r="AT1402" i="14"/>
  <c r="AT1660" i="14"/>
  <c r="AT1360" i="14"/>
  <c r="AT434" i="14"/>
  <c r="AT1430" i="14"/>
  <c r="AT1865" i="14"/>
  <c r="AT2092" i="14"/>
  <c r="AT998" i="14"/>
  <c r="AR855" i="14"/>
  <c r="AR898" i="14"/>
  <c r="AT1567" i="14"/>
  <c r="AT1874" i="14"/>
  <c r="AT970" i="14"/>
  <c r="AT526" i="14"/>
  <c r="AT1915" i="14"/>
  <c r="AR926" i="14"/>
  <c r="AT445" i="14"/>
  <c r="AT1623" i="14"/>
  <c r="AT2080" i="14"/>
  <c r="AR1173" i="14"/>
  <c r="AT1282" i="14"/>
  <c r="AT1746" i="14"/>
  <c r="AT1826" i="14"/>
  <c r="AT2035" i="14"/>
  <c r="AR726" i="14"/>
  <c r="AR824" i="14"/>
  <c r="AT1470" i="14"/>
  <c r="AT937" i="14"/>
  <c r="AT2135" i="14"/>
  <c r="AR2159" i="14"/>
  <c r="AR2044" i="14"/>
  <c r="AT1566" i="14"/>
  <c r="AT1611" i="14"/>
  <c r="AT1857" i="14"/>
  <c r="AR2050" i="14"/>
  <c r="AT1885" i="14"/>
  <c r="AT2131" i="14"/>
  <c r="AT1795" i="14"/>
  <c r="AT1122" i="14"/>
  <c r="AR1237" i="14"/>
  <c r="AR2064" i="14"/>
  <c r="AR2046" i="14"/>
  <c r="AT1433" i="14"/>
  <c r="AT734" i="14"/>
  <c r="AR1210" i="14"/>
  <c r="AT1792" i="14"/>
  <c r="AT1084" i="14"/>
  <c r="AR2039" i="14"/>
  <c r="AR1206" i="14"/>
  <c r="AR638" i="14"/>
  <c r="AT2026" i="14"/>
  <c r="AT1382" i="14"/>
  <c r="AR501" i="14"/>
  <c r="AT1473" i="14"/>
  <c r="AT1123" i="14"/>
  <c r="AT421" i="14"/>
  <c r="AR978" i="14"/>
  <c r="AR392" i="14"/>
  <c r="AR1386" i="14"/>
  <c r="AR1208" i="14"/>
  <c r="AT1669" i="14"/>
  <c r="AT1387" i="14"/>
  <c r="AR1109" i="14"/>
  <c r="AT1160" i="14"/>
  <c r="AR1209" i="14"/>
  <c r="AT1570" i="14"/>
  <c r="AT1932" i="14"/>
  <c r="AT1364" i="14"/>
  <c r="AT1497" i="14"/>
  <c r="AR289" i="14"/>
  <c r="AT1754" i="14"/>
  <c r="AT249" i="14"/>
  <c r="AR1234" i="14"/>
  <c r="AT1098" i="14"/>
  <c r="AT2004" i="14"/>
  <c r="AT1721" i="14"/>
  <c r="AR576" i="14"/>
  <c r="AT1097" i="14"/>
  <c r="AT826" i="14"/>
  <c r="AT925" i="14"/>
  <c r="AR2098" i="14"/>
  <c r="AT2130" i="14"/>
  <c r="AT1128" i="14"/>
  <c r="AT2023" i="14"/>
  <c r="AR1126" i="14"/>
  <c r="AT1837" i="14"/>
  <c r="AT1899" i="14"/>
  <c r="AT1012" i="14"/>
  <c r="AT1543" i="14"/>
  <c r="AR1166" i="14"/>
  <c r="AR1219" i="14"/>
  <c r="AT1519" i="14"/>
  <c r="AT1320" i="14"/>
  <c r="AR784" i="14"/>
  <c r="AT959" i="14"/>
  <c r="AR454" i="14"/>
  <c r="AT1718" i="14"/>
  <c r="AR1422" i="14"/>
  <c r="AT1994" i="14"/>
  <c r="AT2142" i="14"/>
  <c r="AR2104" i="14"/>
  <c r="AT1734" i="14"/>
  <c r="AT1251" i="14"/>
  <c r="AT2123" i="14"/>
  <c r="AT393" i="14"/>
  <c r="AR1117" i="14"/>
  <c r="AT1615" i="14"/>
  <c r="AT2025" i="14"/>
  <c r="AR2053" i="14"/>
  <c r="AT1245" i="14"/>
  <c r="AT793" i="14"/>
  <c r="AT2017" i="14"/>
  <c r="AT1031" i="14"/>
  <c r="AT1124" i="14"/>
  <c r="AT1767" i="14"/>
  <c r="AT1847" i="14"/>
  <c r="AT1667" i="14"/>
  <c r="AR1854" i="14"/>
  <c r="AT2132" i="14"/>
  <c r="AT1410" i="14"/>
  <c r="AT701" i="14"/>
  <c r="AT1774" i="14"/>
  <c r="AT1710" i="14"/>
  <c r="AR1191" i="14"/>
  <c r="AT1544" i="14"/>
  <c r="AT1832" i="14"/>
  <c r="AR20" i="14"/>
  <c r="AT1286" i="14"/>
  <c r="AT1898" i="14"/>
  <c r="AR1770" i="14"/>
  <c r="AT797" i="14"/>
  <c r="AR1137" i="14"/>
  <c r="AR927" i="14"/>
  <c r="AT1591" i="14"/>
  <c r="AT1207" i="14"/>
  <c r="AT662" i="14"/>
  <c r="AT2155" i="14"/>
  <c r="AT1720" i="14"/>
  <c r="AT2064" i="14"/>
  <c r="AT1759" i="14"/>
  <c r="AR2163" i="14"/>
  <c r="AT2081" i="14"/>
  <c r="AT2024" i="14"/>
  <c r="AT1848" i="14"/>
  <c r="AT2106" i="14"/>
  <c r="AT2046" i="14"/>
  <c r="AT1796" i="14"/>
  <c r="AT630" i="14"/>
  <c r="AT1935" i="14"/>
  <c r="AT2048" i="14"/>
  <c r="AR975" i="14"/>
  <c r="AT2022" i="14"/>
  <c r="AT1351" i="14"/>
  <c r="AT1600" i="14"/>
  <c r="AR1180" i="14"/>
  <c r="AT2158" i="14"/>
  <c r="AT1992" i="14"/>
  <c r="AR2100" i="14"/>
  <c r="AT1945" i="14"/>
  <c r="AT1654" i="14"/>
  <c r="AR1193" i="14"/>
  <c r="AR1072" i="14"/>
  <c r="AT1920" i="14"/>
  <c r="AT1114" i="14"/>
  <c r="AT1243" i="14"/>
  <c r="AR2161" i="14"/>
  <c r="AT1423" i="14"/>
  <c r="AT986" i="14"/>
  <c r="AR488" i="14"/>
  <c r="AT1399" i="14"/>
  <c r="AT1789" i="14"/>
  <c r="AT1451" i="14"/>
  <c r="AT1779" i="14"/>
  <c r="AT1507" i="14"/>
  <c r="AR1220" i="14"/>
  <c r="AT1033" i="14"/>
  <c r="AT1485" i="14"/>
  <c r="AT1597" i="14"/>
  <c r="AR850" i="14"/>
  <c r="AT657" i="14"/>
  <c r="AR903" i="14"/>
  <c r="AT1708" i="14"/>
  <c r="AT1540" i="14"/>
  <c r="AT968" i="14"/>
  <c r="AT856" i="14"/>
  <c r="AT1833" i="14"/>
  <c r="AT1843" i="14"/>
  <c r="AT850" i="14"/>
  <c r="AT1463" i="14"/>
  <c r="AR930" i="14"/>
  <c r="AT1829" i="14"/>
  <c r="AT141" i="14"/>
  <c r="AT600" i="14"/>
  <c r="AR1203" i="14"/>
  <c r="AT1221" i="14"/>
  <c r="AR968" i="14"/>
  <c r="AT823" i="14"/>
  <c r="AR884" i="14"/>
  <c r="AT1589" i="14"/>
  <c r="AT370" i="14"/>
  <c r="AR216" i="14"/>
  <c r="AT1138" i="14"/>
  <c r="AT971" i="14"/>
  <c r="AT1688" i="14"/>
  <c r="AT372" i="14"/>
  <c r="AT345" i="14"/>
  <c r="AT609" i="14"/>
  <c r="AT1613" i="14"/>
  <c r="AT1763" i="14"/>
  <c r="AT1849" i="14"/>
  <c r="AR1470" i="14"/>
  <c r="AT1116" i="14"/>
  <c r="AR1026" i="14"/>
  <c r="AT1306" i="14"/>
  <c r="AT1268" i="14"/>
  <c r="AR1221" i="14"/>
  <c r="AT1780" i="14"/>
  <c r="AT1616" i="14"/>
  <c r="AT1750" i="14"/>
  <c r="AT1036" i="14"/>
  <c r="AT806" i="14"/>
  <c r="AT2159" i="14"/>
  <c r="AT1309" i="14"/>
  <c r="AT289" i="14"/>
  <c r="AT1933" i="14"/>
  <c r="AT1888" i="14"/>
  <c r="AR2123" i="14"/>
  <c r="AR2165" i="14"/>
  <c r="AR1069" i="14"/>
  <c r="AT193" i="14"/>
  <c r="AT1783" i="14"/>
  <c r="AT1371" i="14"/>
  <c r="AT1143" i="14"/>
  <c r="AT1392" i="14"/>
  <c r="AT1028" i="14"/>
  <c r="AT1643" i="14"/>
  <c r="AT442" i="14"/>
  <c r="AT1631" i="14"/>
  <c r="AR776" i="14"/>
  <c r="AT601" i="14"/>
  <c r="AR247" i="14"/>
  <c r="AT943" i="14"/>
  <c r="AT1900" i="14"/>
  <c r="AR1398" i="14"/>
  <c r="AR1266" i="14"/>
  <c r="AT1707" i="14"/>
  <c r="AR1149" i="14"/>
  <c r="AT1537" i="14"/>
  <c r="AR1151" i="14"/>
  <c r="AR1105" i="14"/>
  <c r="AT1860" i="14"/>
  <c r="AT1913" i="14"/>
  <c r="AR2154" i="14"/>
  <c r="AR1142" i="14"/>
  <c r="AT1979" i="14"/>
  <c r="AT1490" i="14"/>
  <c r="AR2067" i="14"/>
  <c r="AR2081" i="14"/>
  <c r="AR1099" i="14"/>
  <c r="AT901" i="14"/>
  <c r="AT593" i="14"/>
  <c r="AR2110" i="14"/>
  <c r="AR1140" i="14"/>
  <c r="AR895" i="14"/>
  <c r="AT754" i="14"/>
  <c r="AR2105" i="14"/>
  <c r="AT1049" i="14"/>
  <c r="AR360" i="14"/>
  <c r="AT2098" i="14"/>
  <c r="AT1813" i="14"/>
  <c r="AT896" i="14"/>
  <c r="AT1998" i="14"/>
  <c r="AR2062" i="14"/>
  <c r="AR2040" i="14"/>
  <c r="AR2047" i="14"/>
  <c r="AT2138" i="14"/>
  <c r="AT1508" i="14"/>
  <c r="AT1777" i="14"/>
  <c r="AT490" i="14"/>
  <c r="AT1248" i="14"/>
  <c r="AT1895" i="14"/>
  <c r="AR2106" i="14"/>
  <c r="AT433" i="14"/>
  <c r="AT1593" i="14"/>
  <c r="AT2121" i="14"/>
  <c r="AT2125" i="14"/>
  <c r="AT1552" i="14"/>
  <c r="AT2014" i="14"/>
  <c r="AT1226" i="14"/>
  <c r="AT1154" i="14"/>
  <c r="AT1150" i="14"/>
  <c r="AT2096" i="14"/>
  <c r="AR965" i="14"/>
  <c r="AR2160" i="14"/>
  <c r="AT1558" i="14"/>
  <c r="AR2125" i="14"/>
  <c r="AT2097" i="14"/>
  <c r="AT1902" i="14"/>
  <c r="AT1944" i="14"/>
  <c r="AT774" i="14"/>
  <c r="AT1329" i="14"/>
  <c r="AT724" i="14"/>
  <c r="AR1122" i="14"/>
  <c r="AT908" i="14"/>
  <c r="AT885" i="14"/>
  <c r="AT396" i="14"/>
  <c r="AT1135" i="14"/>
  <c r="AT876" i="14"/>
  <c r="AT924" i="14"/>
  <c r="AR2112" i="14"/>
  <c r="AT1581" i="14"/>
  <c r="AR2122" i="14"/>
  <c r="AR1161" i="14"/>
  <c r="AT1278" i="14"/>
  <c r="AT1192" i="14"/>
  <c r="AT1536" i="14"/>
  <c r="AT1651" i="14"/>
  <c r="AT1772" i="14"/>
  <c r="AT1172" i="14"/>
  <c r="AT718" i="14"/>
  <c r="AT1057" i="14"/>
  <c r="AT920" i="14"/>
  <c r="AT2052" i="14"/>
  <c r="AT1905" i="14"/>
  <c r="AT1978" i="14"/>
  <c r="AT2161" i="14"/>
  <c r="AT2087" i="14"/>
  <c r="AT1621" i="14"/>
  <c r="AT1723" i="14"/>
  <c r="AT1689" i="14"/>
  <c r="AT1761" i="14"/>
  <c r="AR1138" i="14"/>
  <c r="AR1662" i="14"/>
  <c r="AR1095" i="14"/>
  <c r="AT1024" i="14"/>
  <c r="AT1119" i="14"/>
  <c r="AR1226" i="14"/>
  <c r="AR1152" i="14"/>
  <c r="AT1661" i="14"/>
  <c r="AT1374" i="14"/>
  <c r="AT1690" i="14"/>
  <c r="AR671" i="14"/>
  <c r="AT1869" i="14"/>
  <c r="AR933" i="14"/>
  <c r="AR1222" i="14"/>
  <c r="AT1738" i="14"/>
  <c r="AT1260" i="14"/>
  <c r="AT1476" i="14"/>
  <c r="AT1893" i="14"/>
  <c r="AT1806" i="14"/>
  <c r="AT225" i="14"/>
  <c r="AT128" i="14"/>
  <c r="AR1746" i="14"/>
  <c r="AT114" i="14"/>
  <c r="AR492" i="14"/>
  <c r="AR453" i="14"/>
  <c r="AT1462" i="14"/>
  <c r="AT440" i="14"/>
  <c r="AT1830" i="14"/>
  <c r="AT203" i="14"/>
  <c r="AT2094" i="14"/>
  <c r="AT976" i="14"/>
  <c r="AT1058" i="14"/>
  <c r="AT1800" i="14"/>
  <c r="AT1568" i="14"/>
  <c r="AT699" i="14"/>
  <c r="AT1981" i="14"/>
  <c r="AT1712" i="14"/>
  <c r="AT2099" i="14"/>
  <c r="AR2102" i="14"/>
  <c r="AT1169" i="14"/>
  <c r="AT1527" i="14"/>
  <c r="AR1009" i="14"/>
  <c r="AR459" i="14"/>
  <c r="AT1709" i="14"/>
  <c r="AT622" i="14"/>
  <c r="AT1321" i="14"/>
  <c r="AT2069" i="14"/>
  <c r="AR1165" i="14"/>
  <c r="AT2122" i="14"/>
  <c r="AT1655" i="14"/>
  <c r="AR1233" i="14"/>
  <c r="AT1134" i="14"/>
  <c r="AT2056" i="14"/>
  <c r="AT98" i="14"/>
  <c r="AT1995" i="14"/>
  <c r="AR2060" i="14"/>
  <c r="AR602" i="14"/>
  <c r="AT547" i="14"/>
  <c r="AR19" i="14"/>
  <c r="AR2091" i="14"/>
  <c r="AR114" i="14"/>
  <c r="AR870" i="14"/>
  <c r="AT530" i="14"/>
  <c r="AT1466" i="14"/>
  <c r="AR170" i="14"/>
  <c r="AT406" i="14"/>
  <c r="AR460" i="14"/>
  <c r="AT582" i="14"/>
  <c r="AT253" i="14"/>
  <c r="AR937" i="14"/>
  <c r="AT326" i="14"/>
  <c r="AR1114" i="14"/>
  <c r="AR1134" i="14"/>
  <c r="AR432" i="14"/>
  <c r="AR273" i="14"/>
  <c r="AT1023" i="14"/>
  <c r="AR564" i="14"/>
  <c r="AT241" i="14"/>
  <c r="AR897" i="14"/>
  <c r="AT1297" i="14"/>
  <c r="AR958" i="14"/>
  <c r="AT388" i="14"/>
  <c r="AT1665" i="14"/>
  <c r="AR541" i="14"/>
  <c r="AT331" i="14"/>
  <c r="AR256" i="14"/>
  <c r="AR711" i="14"/>
  <c r="AT1969" i="14"/>
  <c r="AT1549" i="14"/>
  <c r="AT1068" i="14"/>
  <c r="AR2068" i="14"/>
  <c r="AR938" i="14"/>
  <c r="AR2089" i="14"/>
  <c r="AT2049" i="14"/>
  <c r="AT2043" i="14"/>
  <c r="AT1253" i="14"/>
  <c r="AT606" i="14"/>
  <c r="AT1354" i="14"/>
  <c r="AT562" i="14"/>
  <c r="AT1461" i="14"/>
  <c r="AT753" i="14"/>
  <c r="AT1472" i="14"/>
  <c r="AR544" i="14"/>
  <c r="AT1307" i="14"/>
  <c r="AT1887" i="14"/>
  <c r="AT2074" i="14"/>
  <c r="AT1216" i="14"/>
  <c r="AT1341" i="14"/>
  <c r="AT1065" i="14"/>
  <c r="AT555" i="14"/>
  <c r="AR282" i="14"/>
  <c r="AT37" i="14"/>
  <c r="AT1840" i="14"/>
  <c r="AR1127" i="14"/>
  <c r="AT1670" i="14"/>
  <c r="AR351" i="14"/>
  <c r="AR1530" i="14"/>
  <c r="AR1030" i="14"/>
  <c r="AT829" i="14"/>
  <c r="AR2059" i="14"/>
  <c r="AT1029" i="14"/>
  <c r="AT1427" i="14"/>
  <c r="AT1179" i="14"/>
  <c r="AR1890" i="14"/>
  <c r="AR274" i="14"/>
  <c r="AT546" i="14"/>
  <c r="AR463" i="14"/>
  <c r="AT653" i="14"/>
  <c r="AT612" i="14"/>
  <c r="AR1806" i="14"/>
  <c r="AT224" i="14"/>
  <c r="AT1657" i="14"/>
  <c r="AT1668" i="14"/>
  <c r="AT1332" i="14"/>
  <c r="AT58" i="14"/>
  <c r="AT1322" i="14"/>
  <c r="AR238" i="14"/>
  <c r="AT1958" i="14"/>
  <c r="AT1586" i="14"/>
  <c r="AR648" i="14"/>
  <c r="AT1574" i="14"/>
  <c r="AR1073" i="14"/>
  <c r="AR129" i="14"/>
  <c r="AR343" i="14"/>
  <c r="AR796" i="14"/>
  <c r="AT1428" i="14"/>
  <c r="AT690" i="14"/>
  <c r="AT1304" i="14"/>
  <c r="AT1484" i="14"/>
  <c r="AT1013" i="14"/>
  <c r="AT2075" i="14"/>
  <c r="AT2100" i="14"/>
  <c r="AR632" i="14"/>
  <c r="AT1901" i="14"/>
  <c r="AR1410" i="14"/>
  <c r="AT1416" i="14"/>
  <c r="AT1381" i="14"/>
  <c r="AT1274" i="14"/>
  <c r="AT1495" i="14"/>
  <c r="AT652" i="14"/>
  <c r="AR386" i="14"/>
  <c r="AT104" i="14"/>
  <c r="AT769" i="14"/>
  <c r="AT1818" i="14"/>
  <c r="AT1326" i="14"/>
  <c r="AT911" i="14"/>
  <c r="AR2054" i="14"/>
  <c r="AT906" i="14"/>
  <c r="AT932" i="14"/>
  <c r="AT2045" i="14"/>
  <c r="AR2107" i="14"/>
  <c r="AT1607" i="14"/>
  <c r="AT1443" i="14"/>
  <c r="AT1965" i="14"/>
  <c r="AT1575" i="14"/>
  <c r="AR568" i="14"/>
  <c r="AT1385" i="14"/>
  <c r="AR670" i="14"/>
  <c r="AR928" i="14"/>
  <c r="AT785" i="14"/>
  <c r="AT1477" i="14"/>
  <c r="AT761" i="14"/>
  <c r="AR395" i="14"/>
  <c r="AT1233" i="14"/>
  <c r="AR854" i="14"/>
  <c r="AT989" i="14"/>
  <c r="AT205" i="14"/>
  <c r="AT1070" i="14"/>
  <c r="AT1105" i="14"/>
  <c r="AT2088" i="14"/>
  <c r="AT570" i="14"/>
  <c r="AR1878" i="14"/>
  <c r="AR1201" i="14"/>
  <c r="AT1854" i="14"/>
  <c r="AT1195" i="14"/>
  <c r="AT1231" i="14"/>
  <c r="AR536" i="14"/>
  <c r="AT1956" i="14"/>
  <c r="AT1218" i="14"/>
  <c r="AT654" i="14"/>
  <c r="AR2155" i="14"/>
  <c r="AT1824" i="14"/>
  <c r="AR680" i="14"/>
  <c r="AT1790" i="14"/>
  <c r="AT1794" i="14"/>
  <c r="AT1896" i="14"/>
  <c r="AT1147" i="14"/>
  <c r="AT1907" i="14"/>
  <c r="AT1675" i="14"/>
  <c r="AT1182" i="14"/>
  <c r="AR1082" i="14"/>
  <c r="AR1238" i="14"/>
  <c r="AR317" i="14"/>
  <c r="AR563" i="14"/>
  <c r="AT608" i="14"/>
  <c r="AR2124" i="14"/>
  <c r="AT1417" i="14"/>
  <c r="AR14" i="14"/>
  <c r="AR1044" i="14"/>
  <c r="AT1412" i="14"/>
  <c r="AT8" i="14"/>
  <c r="AT760" i="14"/>
  <c r="AR681" i="14"/>
  <c r="AT401" i="14"/>
  <c r="AR1070" i="14"/>
  <c r="AT880" i="14"/>
  <c r="AT801" i="14"/>
  <c r="AT189" i="14"/>
  <c r="AT556" i="14"/>
  <c r="AT843" i="14"/>
  <c r="AR39" i="14"/>
  <c r="AR746" i="14"/>
  <c r="AT707" i="14"/>
  <c r="AR94" i="14"/>
  <c r="AT1457" i="14"/>
  <c r="AR2063" i="14"/>
  <c r="AT1237" i="14"/>
  <c r="AT1579" i="14"/>
  <c r="AT1087" i="14"/>
  <c r="AT1333" i="14"/>
  <c r="AR2069" i="14"/>
  <c r="AT1295" i="14"/>
  <c r="AT1875" i="14"/>
  <c r="AR1181" i="14"/>
  <c r="AT1762" i="14"/>
  <c r="AR1049" i="14"/>
  <c r="AT1292" i="14"/>
  <c r="AT478" i="14"/>
  <c r="AT1362" i="14"/>
  <c r="AT349" i="14"/>
  <c r="AT1884" i="14"/>
  <c r="AT1370" i="14"/>
  <c r="AR1146" i="14"/>
  <c r="AT1525" i="14"/>
  <c r="AT1393" i="14"/>
  <c r="AT2140" i="14"/>
  <c r="AR755" i="14"/>
  <c r="AT550" i="14"/>
  <c r="AT1101" i="14"/>
  <c r="AR1150" i="14"/>
  <c r="AT1241" i="14"/>
  <c r="AT2115" i="14"/>
  <c r="AT451" i="14"/>
  <c r="AT1585" i="14"/>
  <c r="AT1897" i="14"/>
  <c r="AR863" i="14"/>
  <c r="AT527" i="14"/>
  <c r="AT595" i="14"/>
  <c r="AT814" i="14"/>
  <c r="AT610" i="14"/>
  <c r="AT1855" i="14"/>
  <c r="AR438" i="14"/>
  <c r="AT1276" i="14"/>
  <c r="AT505" i="14"/>
  <c r="AT1587" i="14"/>
  <c r="AT1564" i="14"/>
  <c r="AT1976" i="14"/>
  <c r="AT1756" i="14"/>
  <c r="AT1962" i="14"/>
  <c r="AT1510" i="14"/>
  <c r="AR1196" i="14"/>
  <c r="AT1773" i="14"/>
  <c r="AT1877" i="14"/>
  <c r="AT1511" i="14"/>
  <c r="AT123" i="14"/>
  <c r="AT1060" i="14"/>
  <c r="AR1116" i="14"/>
  <c r="AR1458" i="14"/>
  <c r="AT889" i="14"/>
  <c r="AT1482" i="14"/>
  <c r="AR2130" i="14"/>
  <c r="AR1998" i="14"/>
  <c r="AT2039" i="14"/>
  <c r="AR2085" i="14"/>
  <c r="AT1676" i="14"/>
  <c r="AR1013" i="14"/>
  <c r="AT1073" i="14"/>
  <c r="AT2062" i="14"/>
  <c r="AT1330" i="14"/>
  <c r="AT1853" i="14"/>
  <c r="AR566" i="14"/>
  <c r="AT1883" i="14"/>
  <c r="AT1622" i="14"/>
  <c r="AR171" i="14"/>
  <c r="AT565" i="14"/>
  <c r="AT1043" i="14"/>
  <c r="AR709" i="14"/>
  <c r="AT288" i="14"/>
  <c r="AT882" i="14"/>
  <c r="AR612" i="14"/>
  <c r="AT9" i="14"/>
  <c r="AR689" i="14"/>
  <c r="AR425" i="14"/>
  <c r="AR706" i="14"/>
  <c r="AR1111" i="14"/>
  <c r="AR1264" i="14"/>
  <c r="AT508" i="14"/>
  <c r="AR1290" i="14"/>
  <c r="AR748" i="14"/>
  <c r="AT1523" i="14"/>
  <c r="AT1624" i="14"/>
  <c r="AT1666" i="14"/>
  <c r="AT1415" i="14"/>
  <c r="AR1698" i="14"/>
  <c r="AT2136" i="14"/>
  <c r="AR1062" i="14"/>
  <c r="AR461" i="14"/>
  <c r="AR724" i="14"/>
  <c r="AT1937" i="14"/>
  <c r="AT817" i="14"/>
  <c r="AT1867" i="14"/>
  <c r="AR792" i="14"/>
  <c r="AT1640" i="14"/>
  <c r="AT1494" i="14"/>
  <c r="AT1283" i="14"/>
  <c r="AR1091" i="14"/>
  <c r="AT646" i="14"/>
  <c r="AT1821" i="14"/>
  <c r="AR1302" i="14"/>
  <c r="AT1401" i="14"/>
  <c r="AT2055" i="14"/>
  <c r="AR2058" i="14"/>
  <c r="AT1487" i="14"/>
  <c r="AT884" i="14"/>
  <c r="AT209" i="14"/>
  <c r="AR2121" i="14"/>
  <c r="AR2037" i="14"/>
  <c r="AT1989" i="14"/>
  <c r="AR109" i="14"/>
  <c r="AR600" i="14"/>
  <c r="AT1352" i="14"/>
  <c r="AR342" i="14"/>
  <c r="AR610" i="14"/>
  <c r="AT2001" i="14"/>
  <c r="AT1246" i="14"/>
  <c r="AT1556" i="14"/>
  <c r="AT1572" i="14"/>
  <c r="AT1479" i="14"/>
  <c r="AR751" i="14"/>
  <c r="AT1099" i="14"/>
  <c r="AT726" i="14"/>
  <c r="AR1244" i="14"/>
  <c r="AT512" i="14"/>
  <c r="AT1863" i="14"/>
  <c r="AT1368" i="14"/>
  <c r="AT1136" i="14"/>
  <c r="AT541" i="14"/>
  <c r="AT1376" i="14"/>
  <c r="AR1101" i="14"/>
  <c r="AR1542" i="14"/>
  <c r="AR595" i="14"/>
  <c r="AT1506" i="14"/>
  <c r="AT1798" i="14"/>
  <c r="AR1362" i="14"/>
  <c r="AR1242" i="14"/>
  <c r="AR1686" i="14"/>
  <c r="AR2117" i="14"/>
  <c r="AR1818" i="14"/>
  <c r="AT988" i="14"/>
  <c r="AR1063" i="14"/>
  <c r="AT1102" i="14"/>
  <c r="AT1088" i="14"/>
  <c r="AT689" i="14"/>
  <c r="AT1904" i="14"/>
  <c r="AR1554" i="14"/>
  <c r="AT1677" i="14"/>
  <c r="AR1446" i="14"/>
  <c r="AT1936" i="14"/>
  <c r="AT2085" i="14"/>
  <c r="AT1509" i="14"/>
  <c r="AT941" i="14"/>
  <c r="AR963" i="14"/>
  <c r="AR1183" i="14"/>
  <c r="AR1170" i="14"/>
  <c r="AR1041" i="14"/>
  <c r="AR825" i="14"/>
  <c r="AR920" i="14"/>
  <c r="AT1290" i="14"/>
  <c r="AR430" i="14"/>
  <c r="AT436" i="14"/>
  <c r="AR829" i="14"/>
  <c r="AT438" i="14"/>
  <c r="AT1316" i="14"/>
  <c r="AT2038" i="14"/>
  <c r="AT1629" i="14"/>
  <c r="AT1634" i="14"/>
  <c r="AT1698" i="14"/>
  <c r="AT1403" i="14"/>
  <c r="AR1119" i="14"/>
  <c r="AT1120" i="14"/>
  <c r="AR891" i="14"/>
  <c r="AR998" i="14"/>
  <c r="AR993" i="14"/>
  <c r="AT1411" i="14"/>
  <c r="AT1308" i="14"/>
  <c r="AT1366" i="14"/>
  <c r="AR1734" i="14"/>
  <c r="AT426" i="14"/>
  <c r="AR932" i="14"/>
  <c r="AT1541" i="14"/>
  <c r="AT2013" i="14"/>
  <c r="AT1422" i="14"/>
  <c r="AT1550" i="14"/>
  <c r="AT566" i="14"/>
  <c r="AT954" i="14"/>
  <c r="AT1711" i="14"/>
  <c r="AR830" i="14"/>
  <c r="AT958" i="14"/>
  <c r="AT561" i="14"/>
  <c r="AT1797" i="14"/>
  <c r="AR2076" i="14"/>
  <c r="AR2096" i="14"/>
  <c r="AT1786" i="14"/>
  <c r="AT637" i="14"/>
  <c r="AR1124" i="14"/>
  <c r="AR849" i="14"/>
  <c r="AR816" i="14"/>
  <c r="AT1350" i="14"/>
  <c r="AR326" i="14"/>
  <c r="AR503" i="14"/>
  <c r="AR1093" i="14"/>
  <c r="AR235" i="14"/>
  <c r="AT2060" i="14"/>
  <c r="AT1662" i="14"/>
  <c r="AT1158" i="14"/>
  <c r="AT1659" i="14"/>
  <c r="AT1188" i="14"/>
  <c r="AT2071" i="14"/>
  <c r="AT1345" i="14"/>
  <c r="AR168" i="14"/>
  <c r="AT1681" i="14"/>
  <c r="AT771" i="14"/>
  <c r="AT362" i="14"/>
  <c r="AT569" i="14"/>
  <c r="AT1184" i="14"/>
  <c r="AR574" i="14"/>
  <c r="AT1007" i="14"/>
  <c r="AT61" i="14"/>
  <c r="AT481" i="14"/>
  <c r="AT855" i="14"/>
  <c r="AT1287" i="14"/>
  <c r="AR1010" i="14"/>
  <c r="AT1129" i="14"/>
  <c r="AT1234" i="14"/>
  <c r="AT768" i="14"/>
  <c r="AT369" i="14"/>
  <c r="AT1769" i="14"/>
  <c r="AT1983" i="14"/>
  <c r="AT1361" i="14"/>
  <c r="AR2022" i="14"/>
  <c r="AT960" i="14"/>
  <c r="AT2018" i="14"/>
  <c r="AT1851" i="14"/>
  <c r="AT2037" i="14"/>
  <c r="AT1144" i="14"/>
  <c r="AR1213" i="14"/>
  <c r="AR1092" i="14"/>
  <c r="AT581" i="14"/>
  <c r="AT1111" i="14"/>
  <c r="AT2117" i="14"/>
  <c r="AR418" i="14"/>
  <c r="AT346" i="14"/>
  <c r="AR778" i="14"/>
  <c r="AT234" i="14"/>
  <c r="AR130" i="14"/>
  <c r="AT1625" i="14"/>
  <c r="AR349" i="14"/>
  <c r="AT27" i="14"/>
  <c r="AT845" i="14"/>
  <c r="AR1043" i="14"/>
  <c r="AT1878" i="14"/>
  <c r="AT1817" i="14"/>
  <c r="AT1459" i="14"/>
  <c r="AT1421" i="14"/>
  <c r="AT844" i="14"/>
  <c r="AR283" i="14"/>
  <c r="AR324" i="14"/>
  <c r="AR708" i="14"/>
  <c r="AT2110" i="14"/>
  <c r="AT1204" i="14"/>
  <c r="AT1050" i="14"/>
  <c r="AT1042" i="14"/>
  <c r="AR828" i="14"/>
  <c r="AT789" i="14"/>
  <c r="AT389" i="14"/>
  <c r="AT544" i="14"/>
  <c r="AT126" i="14"/>
  <c r="AR1032" i="14"/>
  <c r="AT359" i="14"/>
  <c r="AT506" i="14"/>
  <c r="AR451" i="14"/>
  <c r="AR70" i="14"/>
  <c r="AT1999" i="14"/>
  <c r="AT2044" i="14"/>
  <c r="AR1102" i="14"/>
  <c r="AT1100" i="14"/>
  <c r="AT729" i="14"/>
  <c r="AT1017" i="14"/>
  <c r="AT1514" i="14"/>
  <c r="AT1254" i="14"/>
  <c r="AR1314" i="14"/>
  <c r="AT1092" i="14"/>
  <c r="AR901" i="14"/>
  <c r="AT1467" i="14"/>
  <c r="AT245" i="14"/>
  <c r="AT160" i="14"/>
  <c r="AT1533" i="14"/>
  <c r="AT1766" i="14"/>
  <c r="AT1294" i="14"/>
  <c r="AT2029" i="14"/>
  <c r="AR495" i="14"/>
  <c r="AR175" i="14"/>
  <c r="AT554" i="14"/>
  <c r="AT634" i="14"/>
  <c r="AT78" i="14"/>
  <c r="AT1442" i="14"/>
  <c r="AT1856" i="14"/>
  <c r="AR1195" i="14"/>
  <c r="AT1353" i="14"/>
  <c r="AR2101" i="14"/>
  <c r="AT1175" i="14"/>
  <c r="AT1649" i="14"/>
  <c r="AR1005" i="14"/>
  <c r="AT502" i="14"/>
  <c r="AT1167" i="14"/>
  <c r="AT858" i="14"/>
  <c r="AT685" i="14"/>
  <c r="AR528" i="14"/>
  <c r="AT1093" i="14"/>
  <c r="AT1946" i="14"/>
  <c r="AT1373" i="14"/>
  <c r="AR1071" i="14"/>
  <c r="AT1086" i="14"/>
  <c r="AR791" i="14"/>
  <c r="AT2079" i="14"/>
  <c r="AT1764" i="14"/>
  <c r="AT1069" i="14"/>
  <c r="AT626" i="14"/>
  <c r="AT395" i="14"/>
  <c r="AT1165" i="14"/>
  <c r="AR783" i="14"/>
  <c r="AT1301" i="14"/>
  <c r="AT629" i="14"/>
  <c r="AR702" i="14"/>
  <c r="AT759" i="14"/>
  <c r="AR710" i="14"/>
  <c r="AT1475" i="14"/>
  <c r="AT2119" i="14"/>
  <c r="AT1871" i="14"/>
  <c r="AR743" i="14"/>
  <c r="AR23" i="14"/>
  <c r="AT223" i="14"/>
  <c r="AT669" i="14"/>
  <c r="AT1604" i="14"/>
  <c r="AT1605" i="14"/>
  <c r="AR177" i="14"/>
  <c r="AT1044" i="14"/>
  <c r="AT73" i="14"/>
  <c r="AR742" i="14"/>
  <c r="AT956" i="14"/>
  <c r="AT1864" i="14"/>
  <c r="AT1342" i="14"/>
  <c r="AR1014" i="14"/>
  <c r="AT1424" i="14"/>
  <c r="AR354" i="14"/>
  <c r="AT1678" i="14"/>
  <c r="AT849" i="14"/>
  <c r="AR2079" i="14"/>
  <c r="AR1190" i="14"/>
  <c r="AT1765" i="14"/>
  <c r="AR640" i="14"/>
  <c r="AT559" i="14"/>
  <c r="AR2118" i="14"/>
  <c r="AT184" i="14"/>
  <c r="AR1204" i="14"/>
  <c r="AT94" i="14"/>
  <c r="AT1285" i="14"/>
  <c r="AT1173" i="14"/>
  <c r="AT1121" i="14"/>
  <c r="AT672" i="14"/>
  <c r="AR253" i="14"/>
  <c r="AR1230" i="14"/>
  <c r="AT1645" i="14"/>
  <c r="AT1517" i="14"/>
  <c r="AT1267" i="14"/>
  <c r="AR328" i="14"/>
  <c r="AR851" i="14"/>
  <c r="AT62" i="14"/>
  <c r="AR1975" i="14"/>
  <c r="AT617" i="14"/>
  <c r="AT1916" i="14"/>
  <c r="AT1117" i="14"/>
  <c r="AT1080" i="14"/>
  <c r="AT198" i="14"/>
  <c r="AR956" i="14"/>
  <c r="AR313" i="14"/>
  <c r="AR2095" i="14"/>
  <c r="AT1547" i="14"/>
  <c r="AR2157" i="14"/>
  <c r="AR272" i="14"/>
  <c r="AT1858" i="14"/>
  <c r="AR1034" i="14"/>
  <c r="AT228" i="14"/>
  <c r="AT531" i="14"/>
  <c r="AR1830" i="14"/>
  <c r="AT811" i="14"/>
  <c r="AR1248" i="14"/>
  <c r="AR73" i="14"/>
  <c r="AT1141" i="14"/>
  <c r="AR400" i="14"/>
  <c r="AT121" i="14"/>
  <c r="AT252" i="14"/>
  <c r="AR308" i="14"/>
  <c r="AT14" i="14"/>
  <c r="AT2143" i="14"/>
  <c r="AT1930" i="14"/>
  <c r="AT177" i="14"/>
  <c r="AT501" i="14"/>
  <c r="AT81" i="14"/>
  <c r="AT611" i="14"/>
  <c r="AT46" i="14"/>
  <c r="AT1653" i="14"/>
  <c r="AT149" i="14"/>
  <c r="AT1155" i="14"/>
  <c r="AT604" i="14"/>
  <c r="AR384" i="14"/>
  <c r="AT2040" i="14"/>
  <c r="AT1431" i="14"/>
  <c r="AT1931" i="14"/>
  <c r="AT1866" i="14"/>
  <c r="AT1498" i="14"/>
  <c r="AR1184" i="14"/>
  <c r="AR1133" i="14"/>
  <c r="AT1693" i="14"/>
  <c r="AT948" i="14"/>
  <c r="AR639" i="14"/>
  <c r="AT818" i="14"/>
  <c r="AT900" i="14"/>
  <c r="AR1097" i="14"/>
  <c r="AT2154" i="14"/>
  <c r="AT1836" i="14"/>
  <c r="AR2090" i="14"/>
  <c r="AT923" i="14"/>
  <c r="AT1788" i="14"/>
  <c r="AR322" i="14"/>
  <c r="AT1125" i="14"/>
  <c r="AR198" i="14"/>
  <c r="AT368" i="14"/>
  <c r="AT1077" i="14"/>
  <c r="AT574" i="14"/>
  <c r="AT1680" i="14"/>
  <c r="AT437" i="14"/>
  <c r="AT584" i="14"/>
  <c r="AR1002" i="14"/>
  <c r="AT1310" i="14"/>
  <c r="AR940" i="14"/>
  <c r="AR61" i="14"/>
  <c r="AT1340" i="14"/>
  <c r="AT1139" i="14"/>
  <c r="AR847" i="14"/>
  <c r="AT1728" i="14"/>
  <c r="AT1719" i="14"/>
  <c r="AT714" i="14"/>
  <c r="AT1315" i="14"/>
  <c r="AT828" i="14"/>
  <c r="AR494" i="14"/>
  <c r="AR164" i="14"/>
  <c r="AR668" i="14"/>
  <c r="AT1305" i="14"/>
  <c r="AT427" i="14"/>
  <c r="AT872" i="14"/>
  <c r="AT2021" i="14"/>
  <c r="AT994" i="14"/>
  <c r="AR788" i="14"/>
  <c r="AT1265" i="14"/>
  <c r="AR1132" i="14"/>
  <c r="AT1106" i="14"/>
  <c r="AR355" i="14"/>
  <c r="AR150" i="14"/>
  <c r="AT1446" i="14"/>
  <c r="AT650" i="14"/>
  <c r="AR207" i="14"/>
  <c r="AR7" i="14"/>
  <c r="AR570" i="14"/>
  <c r="AR1340" i="14"/>
  <c r="AT270" i="14"/>
  <c r="AR1772" i="14"/>
  <c r="AT702" i="14"/>
  <c r="AT1781" i="14"/>
  <c r="AR59" i="14"/>
  <c r="AR1177" i="14"/>
  <c r="AT1146" i="14"/>
  <c r="AT1770" i="14"/>
  <c r="AR869" i="14"/>
  <c r="AR815" i="14"/>
  <c r="AT673" i="14"/>
  <c r="AT504" i="14"/>
  <c r="AT1694" i="14"/>
  <c r="AT727" i="14"/>
  <c r="AT1951" i="14"/>
  <c r="AT1925" i="14"/>
  <c r="AT1504" i="14"/>
  <c r="AT1499" i="14"/>
  <c r="AT1834" i="14"/>
  <c r="AR1172" i="14"/>
  <c r="AT1744" i="14"/>
  <c r="AT1955" i="14"/>
  <c r="AT1082" i="14"/>
  <c r="AR95" i="14"/>
  <c r="AT1582" i="14"/>
  <c r="AT1799" i="14"/>
  <c r="AT1486" i="14"/>
  <c r="AT1041" i="14"/>
  <c r="AT1733" i="14"/>
  <c r="AT1633" i="14"/>
  <c r="AT1418" i="14"/>
  <c r="AT1650" i="14"/>
  <c r="AT380" i="14"/>
  <c r="AT1066" i="14"/>
  <c r="AT663" i="14"/>
  <c r="AT692" i="14"/>
  <c r="AT803" i="14"/>
  <c r="AR1590" i="14"/>
  <c r="AT1384" i="14"/>
  <c r="AT1319" i="14"/>
  <c r="AT1822" i="14"/>
  <c r="AT1737" i="14"/>
  <c r="AT1929" i="14"/>
  <c r="AT1554" i="14"/>
  <c r="AR1246" i="14"/>
  <c r="AT921" i="14"/>
  <c r="AT342" i="14"/>
  <c r="AT1644" i="14"/>
  <c r="AR1258" i="14"/>
  <c r="AT679" i="14"/>
  <c r="AT1132" i="14"/>
  <c r="AR218" i="14"/>
  <c r="AR416" i="14"/>
  <c r="AR2126" i="14"/>
  <c r="AT2000" i="14"/>
  <c r="AR1001" i="14"/>
  <c r="AT857" i="14"/>
  <c r="AR559" i="14"/>
  <c r="AT1492" i="14"/>
  <c r="AR827" i="14"/>
  <c r="AT868" i="14"/>
  <c r="AT1312" i="14"/>
  <c r="AR288" i="14"/>
  <c r="AT408" i="14"/>
  <c r="AR672" i="14"/>
  <c r="AR823" i="14"/>
  <c r="AT945" i="14"/>
  <c r="AR1256" i="14"/>
  <c r="AR714" i="14"/>
  <c r="AR859" i="14"/>
  <c r="AT1266" i="14"/>
  <c r="AT1133" i="14"/>
  <c r="AT1842" i="14"/>
  <c r="AR974" i="14"/>
  <c r="AT1594" i="14"/>
  <c r="AT763" i="14"/>
  <c r="AR350" i="14"/>
  <c r="AT115" i="14"/>
  <c r="AT869" i="14"/>
  <c r="AT125" i="14"/>
  <c r="AR24" i="14"/>
  <c r="AR973" i="14"/>
  <c r="AR2108" i="14"/>
  <c r="AR2113" i="14"/>
  <c r="AT462" i="14"/>
  <c r="AT1811" i="14"/>
  <c r="AT1741" i="14"/>
  <c r="AR1042" i="14"/>
  <c r="AT1081" i="14"/>
  <c r="AT1149" i="14"/>
  <c r="AR2056" i="14"/>
  <c r="AT1531" i="14"/>
  <c r="AT1671" i="14"/>
  <c r="AT1685" i="14"/>
  <c r="AT1563" i="14"/>
  <c r="AR352" i="14"/>
  <c r="AR1200" i="14"/>
  <c r="AR2158" i="14"/>
  <c r="AT1909" i="14"/>
  <c r="AT1174" i="14"/>
  <c r="AT1244" i="14"/>
  <c r="AT1571" i="14"/>
  <c r="AR1638" i="14"/>
  <c r="AT355" i="14"/>
  <c r="AT933" i="14"/>
  <c r="AT507" i="14"/>
  <c r="AT722" i="14"/>
  <c r="AT324" i="14"/>
  <c r="AT1115" i="14"/>
  <c r="AT587" i="14"/>
  <c r="AT6" i="14"/>
  <c r="AT815" i="14"/>
  <c r="AR957" i="14"/>
  <c r="AT431" i="14"/>
  <c r="AT1725" i="14"/>
  <c r="AR37" i="14"/>
  <c r="AT2156" i="14"/>
  <c r="AT1748" i="14"/>
  <c r="AR1160" i="14"/>
  <c r="AR358" i="14"/>
  <c r="AR487" i="14"/>
  <c r="AT469" i="14"/>
  <c r="AT780" i="14"/>
  <c r="AR97" i="14"/>
  <c r="AT1480" i="14"/>
  <c r="AT499" i="14"/>
  <c r="AT1095" i="14"/>
  <c r="AT952" i="14"/>
  <c r="AR1035" i="14"/>
  <c r="AR277" i="14"/>
  <c r="AT1137" i="14"/>
  <c r="AT450" i="14"/>
  <c r="AR366" i="14"/>
  <c r="AR1136" i="14"/>
  <c r="AR523" i="14"/>
  <c r="AR1131" i="14"/>
  <c r="AT1259" i="14"/>
  <c r="AT173" i="14"/>
  <c r="AT1455" i="14"/>
  <c r="AT957" i="14"/>
  <c r="AT303" i="14"/>
  <c r="AR1085" i="14"/>
  <c r="AR1579" i="14"/>
  <c r="AR1107" i="14"/>
  <c r="AR1364" i="14"/>
  <c r="AT446" i="14"/>
  <c r="AT1724" i="14"/>
  <c r="AT1151" i="14"/>
  <c r="AT837" i="14"/>
  <c r="AT1743" i="14"/>
  <c r="AT2091" i="14"/>
  <c r="AT1055" i="14"/>
  <c r="AR379" i="14"/>
  <c r="AT399" i="14"/>
  <c r="AT1512" i="14"/>
  <c r="AR1265" i="14"/>
  <c r="AR750" i="14"/>
  <c r="AT1573" i="14"/>
  <c r="AT708" i="14"/>
  <c r="AR1194" i="14"/>
  <c r="AR22" i="14"/>
  <c r="AT1908" i="14"/>
  <c r="AR208" i="14"/>
  <c r="AR1031" i="14"/>
  <c r="AT411" i="14"/>
  <c r="AR396" i="14"/>
  <c r="AR74" i="14"/>
  <c r="AT1803" i="14"/>
  <c r="AR309" i="14"/>
  <c r="AR311" i="14"/>
  <c r="AR747" i="14"/>
  <c r="AR613" i="14"/>
  <c r="AT1679" i="14"/>
  <c r="AT740" i="14"/>
  <c r="AT738" i="14"/>
  <c r="AT1911" i="14"/>
  <c r="AR1228" i="14"/>
  <c r="AR318" i="14"/>
  <c r="AR323" i="14"/>
  <c r="AR1879" i="14"/>
  <c r="AT1620" i="14"/>
  <c r="AT1302" i="14"/>
  <c r="AT715" i="14"/>
  <c r="AR167" i="14"/>
  <c r="AT871" i="14"/>
  <c r="AR740" i="14"/>
  <c r="AT74" i="14"/>
  <c r="AT382" i="14"/>
  <c r="AT1760" i="14"/>
  <c r="AT1595" i="14"/>
  <c r="AT1156" i="14"/>
  <c r="AT1191" i="14"/>
  <c r="AT728" i="14"/>
  <c r="AT511" i="14"/>
  <c r="AR345" i="14"/>
  <c r="AR674" i="14"/>
  <c r="AT89" i="14"/>
  <c r="AR575" i="14"/>
  <c r="AT1009" i="14"/>
  <c r="AT1355" i="14"/>
  <c r="AT683" i="14"/>
  <c r="AT1230" i="14"/>
  <c r="AT852" i="14"/>
  <c r="AT328" i="14"/>
  <c r="AT1335" i="14"/>
  <c r="AT82" i="14"/>
  <c r="AT2002" i="14"/>
  <c r="AR29" i="14"/>
  <c r="AT1219" i="14"/>
  <c r="AR867" i="14"/>
  <c r="AT1576" i="14"/>
  <c r="AT1420" i="14"/>
  <c r="AR1241" i="14"/>
  <c r="AR471" i="14"/>
  <c r="AT519" i="14"/>
  <c r="AR918" i="14"/>
  <c r="AR135" i="14"/>
  <c r="AT1881" i="14"/>
  <c r="AT1202" i="14"/>
  <c r="AT537" i="14"/>
  <c r="AT1804" i="14"/>
  <c r="AT1906" i="14"/>
  <c r="AR1604" i="14"/>
  <c r="AR1098" i="14"/>
  <c r="AT255" i="14"/>
  <c r="AR961" i="14"/>
  <c r="AT686" i="14"/>
  <c r="AT320" i="14"/>
  <c r="AR234" i="14"/>
  <c r="AT132" i="14"/>
  <c r="AR1615" i="14"/>
  <c r="AR865" i="14"/>
  <c r="AR215" i="14"/>
  <c r="AT592" i="14"/>
  <c r="AT536" i="14"/>
  <c r="AT1311" i="14"/>
  <c r="AT1528" i="14"/>
  <c r="AR794" i="14"/>
  <c r="AR1261" i="14"/>
  <c r="AR614" i="14"/>
  <c r="AR1675" i="14"/>
  <c r="AT912" i="14"/>
  <c r="AT244" i="14"/>
  <c r="AR383" i="14"/>
  <c r="AT20" i="14"/>
  <c r="AT628" i="14"/>
  <c r="AR667" i="14"/>
  <c r="AR147" i="14"/>
  <c r="AT1386" i="14"/>
  <c r="AR1048" i="14"/>
  <c r="AT1170" i="14"/>
  <c r="AT1778" i="14"/>
  <c r="AR486" i="14"/>
  <c r="AT333" i="14"/>
  <c r="AT1096" i="14"/>
  <c r="AT394" i="14"/>
  <c r="AR683" i="14"/>
  <c r="AR344" i="14"/>
  <c r="AR646" i="14"/>
  <c r="AR601" i="14"/>
  <c r="AR1078" i="14"/>
  <c r="AT795" i="14"/>
  <c r="AT1975" i="14"/>
  <c r="AR499" i="14"/>
  <c r="AT500" i="14"/>
  <c r="AT468" i="14"/>
  <c r="AT494" i="14"/>
  <c r="AT443" i="14"/>
  <c r="AR1591" i="14"/>
  <c r="AR738" i="14"/>
  <c r="AR1350" i="14"/>
  <c r="AR452" i="14"/>
  <c r="AT1347" i="14"/>
  <c r="AT1672" i="14"/>
  <c r="AT1903" i="14"/>
  <c r="AT1894" i="14"/>
  <c r="AT1478" i="14"/>
  <c r="AR666" i="14"/>
  <c r="AR1866" i="14"/>
  <c r="AT1232" i="14"/>
  <c r="AT1048" i="14"/>
  <c r="AT586" i="14"/>
  <c r="AT770" i="14"/>
  <c r="AT979" i="14"/>
  <c r="AT1193" i="14"/>
  <c r="AT130" i="14"/>
  <c r="AR271" i="14"/>
  <c r="AT1004" i="14"/>
  <c r="AT11" i="14"/>
  <c r="AR2128" i="14"/>
  <c r="AT1300" i="14"/>
  <c r="AT1275" i="14"/>
  <c r="AR1125" i="14"/>
  <c r="AT1450" i="14"/>
  <c r="AR718" i="14"/>
  <c r="AT917" i="14"/>
  <c r="AT100" i="14"/>
  <c r="AT1656" i="14"/>
  <c r="AT572" i="14"/>
  <c r="AT809" i="14"/>
  <c r="AT1255" i="14"/>
  <c r="AR428" i="14"/>
  <c r="AT366" i="14"/>
  <c r="AT1555" i="14"/>
  <c r="AT681" i="14"/>
  <c r="AR91" i="14"/>
  <c r="AT271" i="14"/>
  <c r="AT211" i="14"/>
  <c r="AT1288" i="14"/>
  <c r="AT1889" i="14"/>
  <c r="AT1296" i="14"/>
  <c r="AT1561" i="14"/>
  <c r="AR1157" i="14"/>
  <c r="AR1259" i="14"/>
  <c r="AR58" i="14"/>
  <c r="AT1094" i="14"/>
  <c r="AT1236" i="14"/>
  <c r="AR35" i="14"/>
  <c r="AR138" i="14"/>
  <c r="AT1148" i="14"/>
  <c r="AR1676" i="14"/>
  <c r="AR899" i="14"/>
  <c r="AT1223" i="14"/>
  <c r="AT248" i="14"/>
  <c r="AR704" i="14"/>
  <c r="AR2116" i="14"/>
  <c r="AT475" i="14"/>
  <c r="AR1807" i="14"/>
  <c r="AT1736" i="14"/>
  <c r="AT1327" i="14"/>
  <c r="AT743" i="14"/>
  <c r="AR2119" i="14"/>
  <c r="AR507" i="14"/>
  <c r="AR1103" i="14"/>
  <c r="AT813" i="14"/>
  <c r="AR143" i="14"/>
  <c r="AT236" i="14"/>
  <c r="AT196" i="14"/>
  <c r="AR753" i="14"/>
  <c r="AR2093" i="14"/>
  <c r="AT1145" i="14"/>
  <c r="AT551" i="14"/>
  <c r="AT888" i="14"/>
  <c r="AT1535" i="14"/>
  <c r="AT682" i="14"/>
  <c r="AT929" i="14"/>
  <c r="AR795" i="14"/>
  <c r="AT1429" i="14"/>
  <c r="AR1223" i="14"/>
  <c r="AT425" i="14"/>
  <c r="AT1489" i="14"/>
  <c r="AT675" i="14"/>
  <c r="AT18" i="14"/>
  <c r="AT1089" i="14"/>
  <c r="AR1083" i="14"/>
  <c r="AT287" i="14"/>
  <c r="AR178" i="14"/>
  <c r="AR2099" i="14"/>
  <c r="AT498" i="14"/>
  <c r="AT251" i="14"/>
  <c r="AT1827" i="14"/>
  <c r="AR1699" i="14"/>
  <c r="AR42" i="14"/>
  <c r="AT23" i="14"/>
  <c r="AR1557" i="14"/>
  <c r="AR1914" i="14"/>
  <c r="AT242" i="14"/>
  <c r="AT415" i="14"/>
  <c r="AR997" i="14"/>
  <c r="AT1177" i="14"/>
  <c r="AT1367" i="14"/>
  <c r="AT152" i="14"/>
  <c r="AR466" i="14"/>
  <c r="AR2080" i="14"/>
  <c r="AT361" i="14"/>
  <c r="AT983" i="14"/>
  <c r="AR1039" i="14"/>
  <c r="AR287" i="14"/>
  <c r="AT877" i="14"/>
  <c r="AT687" i="14"/>
  <c r="AT325" i="14"/>
  <c r="AR617" i="14"/>
  <c r="AT206" i="14"/>
  <c r="AT352" i="14"/>
  <c r="AR745" i="14"/>
  <c r="AT640" i="14"/>
  <c r="AT140" i="14"/>
  <c r="AT439" i="14"/>
  <c r="AT736" i="14"/>
  <c r="AR56" i="14"/>
  <c r="AT432" i="14"/>
  <c r="AT441" i="14"/>
  <c r="AR686" i="14"/>
  <c r="AT493" i="14"/>
  <c r="AT1952" i="14"/>
  <c r="AT131" i="14"/>
  <c r="AT1046" i="14"/>
  <c r="AT865" i="14"/>
  <c r="AT776" i="14"/>
  <c r="AR1962" i="14"/>
  <c r="AT723" i="14"/>
  <c r="AT464" i="14"/>
  <c r="AT383" i="14"/>
  <c r="AR319" i="14"/>
  <c r="AR292" i="14"/>
  <c r="AT16" i="14"/>
  <c r="AT922" i="14"/>
  <c r="AR762" i="14"/>
  <c r="AR500" i="14"/>
  <c r="AT305" i="14"/>
  <c r="AT2059" i="14"/>
  <c r="AR1120" i="14"/>
  <c r="AR608" i="14"/>
  <c r="AT810" i="14"/>
  <c r="AR787" i="14"/>
  <c r="AT1432" i="14"/>
  <c r="AT2050" i="14"/>
  <c r="AT1612" i="14"/>
  <c r="AT1985" i="14"/>
  <c r="AT43" i="14"/>
  <c r="AT853" i="14"/>
  <c r="AT1603" i="14"/>
  <c r="AT517" i="14"/>
  <c r="AT585" i="14"/>
  <c r="AT696" i="14"/>
  <c r="AR864" i="14"/>
  <c r="AT1010" i="14"/>
  <c r="AR962" i="14"/>
  <c r="AR16" i="14"/>
  <c r="AT990" i="14"/>
  <c r="AR757" i="14"/>
  <c r="AR1399" i="14"/>
  <c r="AT381" i="14"/>
  <c r="AT119" i="14"/>
  <c r="AR255" i="14"/>
  <c r="AR1252" i="14"/>
  <c r="AT298" i="14"/>
  <c r="AR113" i="14"/>
  <c r="AT1273" i="14"/>
  <c r="AT377" i="14"/>
  <c r="AR1148" i="14"/>
  <c r="AR162" i="14"/>
  <c r="AR75" i="14"/>
  <c r="AT422" i="14"/>
  <c r="AT354" i="14"/>
  <c r="AT2164" i="14"/>
  <c r="AT1521" i="14"/>
  <c r="AR1199" i="14"/>
  <c r="AT1808" i="14"/>
  <c r="AT2030" i="14"/>
  <c r="AT1939" i="14"/>
  <c r="AT1180" i="14"/>
  <c r="AR719" i="14"/>
  <c r="AT1964" i="14"/>
  <c r="AT1608" i="14"/>
  <c r="AR1159" i="14"/>
  <c r="AR990" i="14"/>
  <c r="AT602" i="14"/>
  <c r="AT240" i="14"/>
  <c r="AT1471" i="14"/>
  <c r="AT1452" i="14"/>
  <c r="AR1986" i="14"/>
  <c r="AT2101" i="14"/>
  <c r="AT905" i="14"/>
  <c r="AT484" i="14"/>
  <c r="AR960" i="14"/>
  <c r="AT1176" i="14"/>
  <c r="AR110" i="14"/>
  <c r="AT1542" i="14"/>
  <c r="AT238" i="14"/>
  <c r="AR306" i="14"/>
  <c r="AR1892" i="14"/>
  <c r="AT1740" i="14"/>
  <c r="AR34" i="14"/>
  <c r="AT1530" i="14"/>
  <c r="AR1253" i="14"/>
  <c r="AR294" i="14"/>
  <c r="AT1445" i="14"/>
  <c r="AR181" i="14"/>
  <c r="AR1110" i="14"/>
  <c r="AR934" i="14"/>
  <c r="AR722" i="14"/>
  <c r="AT1532" i="14"/>
  <c r="AT1752" i="14"/>
  <c r="AT1835" i="14"/>
  <c r="AT2047" i="14"/>
  <c r="AT866" i="14"/>
  <c r="AT1035" i="14"/>
  <c r="AR1079" i="14"/>
  <c r="AR605" i="14"/>
  <c r="AR599" i="14"/>
  <c r="AT700" i="14"/>
  <c r="AT1394" i="14"/>
  <c r="AT538" i="14"/>
  <c r="AT962" i="14"/>
  <c r="AT315" i="14"/>
  <c r="AT185" i="14"/>
  <c r="AT560" i="14"/>
  <c r="AT178" i="14"/>
  <c r="AT529" i="14"/>
  <c r="AR450" i="14"/>
  <c r="AT1045" i="14"/>
  <c r="AR756" i="14"/>
  <c r="AT955" i="14"/>
  <c r="AR1247" i="14"/>
  <c r="AT839" i="14"/>
  <c r="AT40" i="14"/>
  <c r="AR493" i="14"/>
  <c r="AT781" i="14"/>
  <c r="AT1963" i="14"/>
  <c r="AT261" i="14"/>
  <c r="AR611" i="14"/>
  <c r="AR1174" i="14"/>
  <c r="AR1168" i="14"/>
  <c r="AT483" i="14"/>
  <c r="AR1216" i="14"/>
  <c r="AT1807" i="14"/>
  <c r="AT1338" i="14"/>
  <c r="AR90" i="14"/>
  <c r="AT1825" i="14"/>
  <c r="AT1247" i="14"/>
  <c r="AR669" i="14"/>
  <c r="AT1529" i="14"/>
  <c r="AR1182" i="14"/>
  <c r="AT405" i="14"/>
  <c r="AT1735" i="14"/>
  <c r="AR1047" i="14"/>
  <c r="AT1053" i="14"/>
  <c r="AR529" i="14"/>
  <c r="AT1961" i="14"/>
  <c r="AT398" i="14"/>
  <c r="AT1238" i="14"/>
  <c r="AR279" i="14"/>
  <c r="AR941" i="14"/>
  <c r="AR433" i="14"/>
  <c r="AT455" i="14"/>
  <c r="AT613" i="14"/>
  <c r="AR131" i="14"/>
  <c r="AR1192" i="14"/>
  <c r="AR137" i="14"/>
  <c r="AT1940" i="14"/>
  <c r="AT322" i="14"/>
  <c r="AT1988" i="14"/>
  <c r="AT1284" i="14"/>
  <c r="AR210" i="14"/>
  <c r="AT1380" i="14"/>
  <c r="AR258" i="14"/>
  <c r="AT827" i="14"/>
  <c r="AT633" i="14"/>
  <c r="AR688" i="14"/>
  <c r="AT1072" i="14"/>
  <c r="AT598" i="14"/>
  <c r="AT1872" i="14"/>
  <c r="AR320" i="14"/>
  <c r="AR707" i="14"/>
  <c r="AR1494" i="14"/>
  <c r="AR797" i="14"/>
  <c r="AR63" i="14"/>
  <c r="AR419" i="14"/>
  <c r="AT1005" i="14"/>
  <c r="AT935" i="14"/>
  <c r="AR1400" i="14"/>
  <c r="AR1747" i="14"/>
  <c r="AT621" i="14"/>
  <c r="AR1033" i="14"/>
  <c r="AR291" i="14"/>
  <c r="AT2005" i="14"/>
  <c r="AT513" i="14"/>
  <c r="AR793" i="14"/>
  <c r="AR458" i="14"/>
  <c r="AT143" i="14"/>
  <c r="AR1532" i="14"/>
  <c r="AR17" i="14"/>
  <c r="AR1436" i="14"/>
  <c r="AT263" i="14"/>
  <c r="AT1249" i="14"/>
  <c r="AT76" i="14"/>
  <c r="AR111" i="14"/>
  <c r="AT2090" i="14"/>
  <c r="AR424" i="14"/>
  <c r="AT273" i="14"/>
  <c r="AR357" i="14"/>
  <c r="AR817" i="14"/>
  <c r="AT492" i="14"/>
  <c r="AR423" i="14"/>
  <c r="AT930" i="14"/>
  <c r="AT1637" i="14"/>
  <c r="AT1515" i="14"/>
  <c r="AR1482" i="14"/>
  <c r="AR498" i="14"/>
  <c r="AT661" i="14"/>
  <c r="AR1518" i="14"/>
  <c r="AT1349" i="14"/>
  <c r="AR679" i="14"/>
  <c r="AT1337" i="14"/>
  <c r="AT1745" i="14"/>
  <c r="AR1578" i="14"/>
  <c r="AT614" i="14"/>
  <c r="AR359" i="14"/>
  <c r="AT1569" i="14"/>
  <c r="AT1334" i="14"/>
  <c r="AR13" i="14"/>
  <c r="AT144" i="14"/>
  <c r="AR8" i="14"/>
  <c r="AR99" i="14"/>
  <c r="AT447" i="14"/>
  <c r="AT95" i="14"/>
  <c r="AT290" i="14"/>
  <c r="AT840" i="14"/>
  <c r="AT824" i="14"/>
  <c r="AR582" i="14"/>
  <c r="AT1011" i="14"/>
  <c r="AR378" i="14"/>
  <c r="AT88" i="14"/>
  <c r="AT299" i="14"/>
  <c r="AT1227" i="14"/>
  <c r="AR68" i="14"/>
  <c r="AR1251" i="14"/>
  <c r="AT168" i="14"/>
  <c r="AT214" i="14"/>
  <c r="AT235" i="14"/>
  <c r="AT208" i="14"/>
  <c r="AT51" i="14"/>
  <c r="AT1647" i="14"/>
  <c r="AT758" i="14"/>
  <c r="AT2076" i="14"/>
  <c r="AT312" i="14"/>
  <c r="AR209" i="14"/>
  <c r="AT195" i="14"/>
  <c r="AT756" i="14"/>
  <c r="AT1377" i="14"/>
  <c r="AR780" i="14"/>
  <c r="AT1019" i="14"/>
  <c r="AT1599" i="14"/>
  <c r="AT1157" i="14"/>
  <c r="AT1957" i="14"/>
  <c r="AR28" i="14"/>
  <c r="AR92" i="14"/>
  <c r="AT1562" i="14"/>
  <c r="AT860" i="14"/>
  <c r="AT221" i="14"/>
  <c r="AT472" i="14"/>
  <c r="AR329" i="14"/>
  <c r="AT25" i="14"/>
  <c r="AR148" i="14"/>
  <c r="AT807" i="14"/>
  <c r="AR892" i="14"/>
  <c r="AT677" i="14"/>
  <c r="AT597" i="14"/>
  <c r="AR203" i="14"/>
  <c r="AR414" i="14"/>
  <c r="AT842" i="14"/>
  <c r="AR1243" i="14"/>
  <c r="AR2074" i="14"/>
  <c r="AT870" i="14"/>
  <c r="AT364" i="14"/>
  <c r="AR183" i="14"/>
  <c r="AT106" i="14"/>
  <c r="AT1240" i="14"/>
  <c r="AT1598" i="14"/>
  <c r="AR1143" i="14"/>
  <c r="AT973" i="14"/>
  <c r="AR931" i="14"/>
  <c r="AT258" i="14"/>
  <c r="AT274" i="14"/>
  <c r="AT904" i="14"/>
  <c r="AR754" i="14"/>
  <c r="AR1771" i="14"/>
  <c r="AT26" i="14"/>
  <c r="AT851" i="14"/>
  <c r="AR888" i="14"/>
  <c r="AR964" i="14"/>
  <c r="AR436" i="14"/>
  <c r="AT308" i="14"/>
  <c r="AT1602" i="14"/>
  <c r="AT744" i="14"/>
  <c r="AR169" i="14"/>
  <c r="AR464" i="14"/>
  <c r="AR361" i="14"/>
  <c r="AR1903" i="14"/>
  <c r="AT276" i="14"/>
  <c r="AR1832" i="14"/>
  <c r="AR205" i="14"/>
  <c r="AR1941" i="14"/>
  <c r="AT267" i="14"/>
  <c r="AR1628" i="14"/>
  <c r="AR2012" i="14"/>
  <c r="AR1834" i="14"/>
  <c r="AR1459" i="14"/>
  <c r="AR1305" i="14"/>
  <c r="AR1212" i="14"/>
  <c r="AR1725" i="14"/>
  <c r="AT278" i="14"/>
  <c r="AR1774" i="14"/>
  <c r="AR1654" i="14"/>
  <c r="AR497" i="14"/>
  <c r="AT503" i="14"/>
  <c r="AR257" i="14"/>
  <c r="AR725" i="14"/>
  <c r="AT416" i="14"/>
  <c r="AT1910" i="14"/>
  <c r="AT1217" i="14"/>
  <c r="AR616" i="14"/>
  <c r="AR759" i="14"/>
  <c r="AT732" i="14"/>
  <c r="AT619" i="14"/>
  <c r="AR166" i="14"/>
  <c r="AT1444" i="14"/>
  <c r="AR650" i="14"/>
  <c r="AR1176" i="14"/>
  <c r="AT1500" i="14"/>
  <c r="AT1968" i="14"/>
  <c r="AT583" i="14"/>
  <c r="AT80" i="14"/>
  <c r="AT1609" i="14"/>
  <c r="AT915" i="14"/>
  <c r="AT1258" i="14"/>
  <c r="AT2084" i="14"/>
  <c r="AR398" i="14"/>
  <c r="AR966" i="14"/>
  <c r="AT1747" i="14"/>
  <c r="AT397" i="14"/>
  <c r="AT705" i="14"/>
  <c r="AT1810" i="14"/>
  <c r="AR860" i="14"/>
  <c r="AR969" i="14"/>
  <c r="AR596" i="14"/>
  <c r="AT1953" i="14"/>
  <c r="AT357" i="14"/>
  <c r="AT680" i="14"/>
  <c r="AT1891" i="14"/>
  <c r="AR25" i="14"/>
  <c r="AT107" i="14"/>
  <c r="AT1493" i="14"/>
  <c r="AT310" i="14"/>
  <c r="AR1128" i="14"/>
  <c r="AT893" i="14"/>
  <c r="AT822" i="14"/>
  <c r="AT1313" i="14"/>
  <c r="AR1145" i="14"/>
  <c r="AR1108" i="14"/>
  <c r="AR630" i="14"/>
  <c r="AT1163" i="14"/>
  <c r="AR1077" i="14"/>
  <c r="AT201" i="14"/>
  <c r="AT1358" i="14"/>
  <c r="AT521" i="14"/>
  <c r="AR1784" i="14"/>
  <c r="AT767" i="14"/>
  <c r="AT977" i="14"/>
  <c r="AR390" i="14"/>
  <c r="AT1205" i="14"/>
  <c r="AR508" i="14"/>
  <c r="AT678" i="14"/>
  <c r="AR1249" i="14"/>
  <c r="AT423" i="14"/>
  <c r="AR1674" i="14"/>
  <c r="AT532" i="14"/>
  <c r="AR1327" i="14"/>
  <c r="AT216" i="14"/>
  <c r="AT928" i="14"/>
  <c r="AR2051" i="14"/>
  <c r="AR221" i="14"/>
  <c r="AR562" i="14"/>
  <c r="AR1187" i="14"/>
  <c r="AR1278" i="14"/>
  <c r="AT967" i="14"/>
  <c r="AT135" i="14"/>
  <c r="AR62" i="14"/>
  <c r="AT230" i="14"/>
  <c r="AT1652" i="14"/>
  <c r="AR2049" i="14"/>
  <c r="AT344" i="14"/>
  <c r="AT1453" i="14"/>
  <c r="AR1144" i="14"/>
  <c r="AR900" i="14"/>
  <c r="AT651" i="14"/>
  <c r="AT1197" i="14"/>
  <c r="AT919" i="14"/>
  <c r="AR391" i="14"/>
  <c r="AT1565" i="14"/>
  <c r="AT265" i="14"/>
  <c r="AT883" i="14"/>
  <c r="AR1375" i="14"/>
  <c r="AT296" i="14"/>
  <c r="AT257" i="14"/>
  <c r="AT376" i="14"/>
  <c r="AT794" i="14"/>
  <c r="AR473" i="14"/>
  <c r="AT280" i="14"/>
  <c r="AT284" i="14"/>
  <c r="AT1000" i="14"/>
  <c r="AT1924" i="14"/>
  <c r="AT1214" i="14"/>
  <c r="AT1658" i="14"/>
  <c r="AT41" i="14"/>
  <c r="AT1960" i="14"/>
  <c r="AR636" i="14"/>
  <c r="AR144" i="14"/>
  <c r="AR833" i="14"/>
  <c r="AT378" i="14"/>
  <c r="AR106" i="14"/>
  <c r="AR1351" i="14"/>
  <c r="AT916" i="14"/>
  <c r="AT403" i="14"/>
  <c r="AT28" i="14"/>
  <c r="AR893" i="14"/>
  <c r="AT1164" i="14"/>
  <c r="AT542" i="14"/>
  <c r="AR970" i="14"/>
  <c r="AT1731" i="14"/>
  <c r="AR578" i="14"/>
  <c r="AT277" i="14"/>
  <c r="AR923" i="14"/>
  <c r="AT765" i="14"/>
  <c r="AR539" i="14"/>
  <c r="AR402" i="14"/>
  <c r="AR163" i="14"/>
  <c r="AT897" i="14"/>
  <c r="AT1228" i="14"/>
  <c r="AR1088" i="14"/>
  <c r="AR615" i="14"/>
  <c r="AT113" i="14"/>
  <c r="AT1210" i="14"/>
  <c r="AR644" i="14"/>
  <c r="AR992" i="14"/>
  <c r="AT735" i="14"/>
  <c r="AT563" i="14"/>
  <c r="AR1004" i="14"/>
  <c r="AT1383" i="14"/>
  <c r="AR924" i="14"/>
  <c r="AT947" i="14"/>
  <c r="AT250" i="14"/>
  <c r="AR394" i="14"/>
  <c r="AR631" i="14"/>
  <c r="AT165" i="14"/>
  <c r="AR604" i="14"/>
  <c r="AR1471" i="14"/>
  <c r="AT816" i="14"/>
  <c r="AR510" i="14"/>
  <c r="AR811" i="14"/>
  <c r="AR1687" i="14"/>
  <c r="AT497" i="14"/>
  <c r="AT90" i="14"/>
  <c r="AR1858" i="14"/>
  <c r="AR1893" i="14"/>
  <c r="AT86" i="14"/>
  <c r="AR385" i="14"/>
  <c r="AR1641" i="14"/>
  <c r="AR1856" i="14"/>
  <c r="AR1593" i="14"/>
  <c r="AR1739" i="14"/>
  <c r="AT623" i="14"/>
  <c r="AR316" i="14"/>
  <c r="AT867" i="14"/>
  <c r="AT207" i="14"/>
  <c r="AT220" i="14"/>
  <c r="AR307" i="14"/>
  <c r="AT66" i="14"/>
  <c r="AR2003" i="14"/>
  <c r="AT302" i="14"/>
  <c r="AR468" i="14"/>
  <c r="AT340" i="14"/>
  <c r="AT21" i="14"/>
  <c r="AR78" i="14"/>
  <c r="AT709" i="14"/>
  <c r="AT1006" i="14"/>
  <c r="AR1762" i="14"/>
  <c r="AR1535" i="14"/>
  <c r="AT30" i="14"/>
  <c r="AT697" i="14"/>
  <c r="AT1943" i="14"/>
  <c r="AT982" i="14"/>
  <c r="AR781" i="14"/>
  <c r="AR580" i="14"/>
  <c r="AT802" i="14"/>
  <c r="AT757" i="14"/>
  <c r="AR387" i="14"/>
  <c r="AR1112" i="14"/>
  <c r="AT36" i="14"/>
  <c r="AT217" i="14"/>
  <c r="AR66" i="14"/>
  <c r="AT97" i="14"/>
  <c r="AR489" i="14"/>
  <c r="AT1056" i="14"/>
  <c r="AT339" i="14"/>
  <c r="AT1190" i="14"/>
  <c r="AR717" i="14"/>
  <c r="AR786" i="14"/>
  <c r="AR346" i="14"/>
  <c r="AR929" i="14"/>
  <c r="AT275" i="14"/>
  <c r="AT1298" i="14"/>
  <c r="AR1867" i="14"/>
  <c r="AT47" i="14"/>
  <c r="AR243" i="14"/>
  <c r="AT773" i="14"/>
  <c r="AT704" i="14"/>
  <c r="AR31" i="14"/>
  <c r="AT833" i="14"/>
  <c r="AR127" i="14"/>
  <c r="AT496" i="14"/>
  <c r="AT17" i="14"/>
  <c r="AT1075" i="14"/>
  <c r="AT226" i="14"/>
  <c r="AR1773" i="14"/>
  <c r="AR1702" i="14"/>
  <c r="AT77" i="14"/>
  <c r="AT186" i="14"/>
  <c r="AT219" i="14"/>
  <c r="AT755" i="14"/>
  <c r="AT385" i="14"/>
  <c r="AR535" i="14"/>
  <c r="AR2023" i="14"/>
  <c r="AR1498" i="14"/>
  <c r="AR779" i="14"/>
  <c r="AT749" i="14"/>
  <c r="AR972" i="14"/>
  <c r="AR1037" i="14"/>
  <c r="AT157" i="14"/>
  <c r="AR105" i="14"/>
  <c r="AR752" i="14"/>
  <c r="AR1438" i="14"/>
  <c r="AR777" i="14"/>
  <c r="AT170" i="14"/>
  <c r="AT471" i="14"/>
  <c r="AT283" i="14"/>
  <c r="AR572" i="14"/>
  <c r="AT42" i="14"/>
  <c r="AT1389" i="14"/>
  <c r="AR504" i="14"/>
  <c r="AR1074" i="14"/>
  <c r="AR822" i="14"/>
  <c r="AT778" i="14"/>
  <c r="AT489" i="14"/>
  <c r="AR1868" i="14"/>
  <c r="AT112" i="14"/>
  <c r="AR1424" i="14"/>
  <c r="AR1555" i="14"/>
  <c r="AT627" i="14"/>
  <c r="AR1819" i="14"/>
  <c r="AR11" i="14"/>
  <c r="AT2072" i="14"/>
  <c r="AT179" i="14"/>
  <c r="AT117" i="14"/>
  <c r="AR1640" i="14"/>
  <c r="AR994" i="14"/>
  <c r="AT1483" i="14"/>
  <c r="AR362" i="14"/>
  <c r="AT745" i="14"/>
  <c r="AR1292" i="14"/>
  <c r="AT1051" i="14"/>
  <c r="AR1280" i="14"/>
  <c r="AR64" i="14"/>
  <c r="AR239" i="14"/>
  <c r="AT836" i="14"/>
  <c r="AT1520" i="14"/>
  <c r="AT402" i="14"/>
  <c r="AT1785" i="14"/>
  <c r="AR996" i="14"/>
  <c r="AT1281" i="14"/>
  <c r="AT980" i="14"/>
  <c r="AT1617" i="14"/>
  <c r="AT812" i="14"/>
  <c r="AR128" i="14"/>
  <c r="AT1220" i="14"/>
  <c r="AT2113" i="14"/>
  <c r="AR567" i="14"/>
  <c r="AT2082" i="14"/>
  <c r="AR506" i="14"/>
  <c r="AT167" i="14"/>
  <c r="AR1115" i="14"/>
  <c r="AT1363" i="14"/>
  <c r="AT1927" i="14"/>
  <c r="AT35" i="14"/>
  <c r="AR1100" i="14"/>
  <c r="AT1862" i="14"/>
  <c r="AR1106" i="14"/>
  <c r="AR1046" i="14"/>
  <c r="AT1757" i="14"/>
  <c r="AT694" i="14"/>
  <c r="AR2115" i="14"/>
  <c r="AR401" i="14"/>
  <c r="AT552" i="14"/>
  <c r="AR248" i="14"/>
  <c r="AR1231" i="14"/>
  <c r="AT147" i="14"/>
  <c r="AT194" i="14"/>
  <c r="AR1135" i="14"/>
  <c r="AT297" i="14"/>
  <c r="AR1951" i="14"/>
  <c r="AR866" i="14"/>
  <c r="AR581" i="14"/>
  <c r="AT1524" i="14"/>
  <c r="AT984" i="14"/>
  <c r="AT1722" i="14"/>
  <c r="AT927" i="14"/>
  <c r="AR201" i="14"/>
  <c r="AR1064" i="14"/>
  <c r="AR609" i="14"/>
  <c r="AR134" i="14"/>
  <c r="AR206" i="14"/>
  <c r="AT1074" i="14"/>
  <c r="AR1928" i="14"/>
  <c r="AT227" i="14"/>
  <c r="AR705" i="14"/>
  <c r="AR1171" i="14"/>
  <c r="AT545" i="14"/>
  <c r="AT903" i="14"/>
  <c r="AT34" i="14"/>
  <c r="AT148" i="14"/>
  <c r="AR1188" i="14"/>
  <c r="AT91" i="14"/>
  <c r="AT514" i="14"/>
  <c r="AR60" i="14"/>
  <c r="AT1261" i="14"/>
  <c r="AT2053" i="14"/>
  <c r="AT158" i="14"/>
  <c r="AR1089" i="14"/>
  <c r="AR558" i="14"/>
  <c r="AT218" i="14"/>
  <c r="AR176" i="14"/>
  <c r="AR1843" i="14"/>
  <c r="AT894" i="14"/>
  <c r="AT655" i="14"/>
  <c r="AR2111" i="14"/>
  <c r="AT1852" i="14"/>
  <c r="AT1682" i="14"/>
  <c r="AT92" i="14"/>
  <c r="AR290" i="14"/>
  <c r="AT2104" i="14"/>
  <c r="AR462" i="14"/>
  <c r="AR642" i="14"/>
  <c r="AT154" i="14"/>
  <c r="AT575" i="14"/>
  <c r="AR149" i="14"/>
  <c r="AR653" i="14"/>
  <c r="AT1025" i="14"/>
  <c r="AT1966" i="14"/>
  <c r="AR896" i="14"/>
  <c r="AT1279" i="14"/>
  <c r="AT317" i="14"/>
  <c r="AT667" i="14"/>
  <c r="AR57" i="14"/>
  <c r="AT1110" i="14"/>
  <c r="AT750" i="14"/>
  <c r="AR1163" i="14"/>
  <c r="AT721" i="14"/>
  <c r="AT571" i="14"/>
  <c r="AT535" i="14"/>
  <c r="AT1398" i="14"/>
  <c r="AR834" i="14"/>
  <c r="AR1075" i="14"/>
  <c r="AT285" i="14"/>
  <c r="AR606" i="14"/>
  <c r="AT996" i="14"/>
  <c r="AR104" i="14"/>
  <c r="AT197" i="14"/>
  <c r="AT1454" i="14"/>
  <c r="AT805" i="14"/>
  <c r="AR1652" i="14"/>
  <c r="AR712" i="14"/>
  <c r="AR1976" i="14"/>
  <c r="AR246" i="14"/>
  <c r="AT1630" i="14"/>
  <c r="AT620" i="14"/>
  <c r="AT330" i="14"/>
  <c r="AT1187" i="14"/>
  <c r="AT1949" i="14"/>
  <c r="AT150" i="14"/>
  <c r="AT1108" i="14"/>
  <c r="AR1519" i="14"/>
  <c r="AR861" i="14"/>
  <c r="AT891" i="14"/>
  <c r="AT1213" i="14"/>
  <c r="AR634" i="14"/>
  <c r="AT887" i="14"/>
  <c r="AR363" i="14"/>
  <c r="AT878" i="14"/>
  <c r="AT992" i="14"/>
  <c r="AR858" i="14"/>
  <c r="AT573" i="14"/>
  <c r="AR749" i="14"/>
  <c r="AR112" i="14"/>
  <c r="AR2036" i="14"/>
  <c r="AT409" i="14"/>
  <c r="AT564" i="14"/>
  <c r="AT649" i="14"/>
  <c r="AR905" i="14"/>
  <c r="AT643" i="14"/>
  <c r="AT1439" i="14"/>
  <c r="AT363" i="14"/>
  <c r="AT367" i="14"/>
  <c r="AT480" i="14"/>
  <c r="AR204" i="14"/>
  <c r="AT636" i="14"/>
  <c r="AT1027" i="14"/>
  <c r="AT64" i="14"/>
  <c r="AR524" i="14"/>
  <c r="AT1391" i="14"/>
  <c r="AT975" i="14"/>
  <c r="AR1556" i="14"/>
  <c r="AR1412" i="14"/>
  <c r="AR202" i="14"/>
  <c r="AT183" i="14"/>
  <c r="AR1462" i="14"/>
  <c r="AT516" i="14"/>
  <c r="AR1605" i="14"/>
  <c r="AR1508" i="14"/>
  <c r="AR1665" i="14"/>
  <c r="AR1484" i="14"/>
  <c r="AR1917" i="14"/>
  <c r="AR1352" i="14"/>
  <c r="AR1653" i="14"/>
  <c r="AR1750" i="14"/>
  <c r="AR1810" i="14"/>
  <c r="AT71" i="14"/>
  <c r="AR1869" i="14"/>
  <c r="AT391" i="14"/>
  <c r="AR1953" i="14"/>
  <c r="AT540" i="14"/>
  <c r="AR1738" i="14"/>
  <c r="AR1378" i="14"/>
  <c r="AR1415" i="14"/>
  <c r="AT741" i="14"/>
  <c r="AT568" i="14"/>
  <c r="AT854" i="14"/>
  <c r="AR882" i="14"/>
  <c r="AT820" i="14"/>
  <c r="AT579" i="14"/>
  <c r="AR1627" i="14"/>
  <c r="AR186" i="14"/>
  <c r="AR1808" i="14"/>
  <c r="AT318" i="14"/>
  <c r="AR1712" i="14"/>
  <c r="AT1876" i="14"/>
  <c r="AR1376" i="14"/>
  <c r="AR1616" i="14"/>
  <c r="AT1161" i="14"/>
  <c r="AT1026" i="14"/>
  <c r="AT524" i="14"/>
  <c r="AT1052" i="14"/>
  <c r="AT419" i="14"/>
  <c r="AT578" i="14"/>
  <c r="AT48" i="14"/>
  <c r="AR635" i="14"/>
  <c r="AR1988" i="14"/>
  <c r="AT1702" i="14"/>
  <c r="AR782" i="14"/>
  <c r="AR2132" i="14"/>
  <c r="AT1078" i="14"/>
  <c r="AR1796" i="14"/>
  <c r="AR1029" i="14"/>
  <c r="AR1568" i="14"/>
  <c r="AR2133" i="14"/>
  <c r="AR1388" i="14"/>
  <c r="AR1485" i="14"/>
  <c r="AR1316" i="14"/>
  <c r="AR1701" i="14"/>
  <c r="AR1268" i="14"/>
  <c r="AR1317" i="14"/>
  <c r="AR1978" i="14"/>
  <c r="AR1713" i="14"/>
  <c r="AT1699" i="14"/>
  <c r="AR1291" i="14"/>
  <c r="AR785" i="14"/>
  <c r="AT1038" i="14"/>
  <c r="AR1855" i="14"/>
  <c r="AR1831" i="14"/>
  <c r="AR1630" i="14"/>
  <c r="AR774" i="14"/>
  <c r="AT327" i="14"/>
  <c r="AT784" i="14"/>
  <c r="AT84" i="14"/>
  <c r="AT1021" i="14"/>
  <c r="AR222" i="14"/>
  <c r="AR1076" i="14"/>
  <c r="AR1570" i="14"/>
  <c r="AR1939" i="14"/>
  <c r="AT567" i="14"/>
  <c r="AT910" i="14"/>
  <c r="AT648" i="14"/>
  <c r="AT272" i="14"/>
  <c r="AT259" i="14"/>
  <c r="AT323" i="14"/>
  <c r="AR890" i="14"/>
  <c r="AT691" i="14"/>
  <c r="AT1638" i="14"/>
  <c r="AR530" i="14"/>
  <c r="AR77" i="14"/>
  <c r="AT335" i="14"/>
  <c r="AR236" i="14"/>
  <c r="AT664" i="14"/>
  <c r="AT1303" i="14"/>
  <c r="AT386" i="14"/>
  <c r="AR1153" i="14"/>
  <c r="AR388" i="14"/>
  <c r="AR703" i="14"/>
  <c r="AT1211" i="14"/>
  <c r="AR18" i="14"/>
  <c r="AT1378" i="14"/>
  <c r="AT1970" i="14"/>
  <c r="AR1950" i="14"/>
  <c r="AT1317" i="14"/>
  <c r="AT353" i="14"/>
  <c r="AR93" i="14"/>
  <c r="AR649" i="14"/>
  <c r="AT783" i="14"/>
  <c r="AR594" i="14"/>
  <c r="AT841" i="14"/>
  <c r="AT313" i="14"/>
  <c r="AT99" i="14"/>
  <c r="AR545" i="14"/>
  <c r="AT156" i="14"/>
  <c r="AT848" i="14"/>
  <c r="AT174" i="14"/>
  <c r="AR939" i="14"/>
  <c r="AR1304" i="14"/>
  <c r="AT553" i="14"/>
  <c r="AR1809" i="14"/>
  <c r="AR1811" i="14"/>
  <c r="AR240" i="14"/>
  <c r="AT762" i="14"/>
  <c r="AT830" i="14"/>
  <c r="AT1339" i="14"/>
  <c r="AR1255" i="14"/>
  <c r="AT819" i="14"/>
  <c r="AR687" i="14"/>
  <c r="AR1559" i="14"/>
  <c r="AR1596" i="14"/>
  <c r="AR1461" i="14"/>
  <c r="AT348" i="14"/>
  <c r="AR1857" i="14"/>
  <c r="AR312" i="14"/>
  <c r="AT861" i="14"/>
  <c r="AT1641" i="14"/>
  <c r="AT1448" i="14"/>
  <c r="AR1215" i="14"/>
  <c r="AR1086" i="14"/>
  <c r="AR887" i="14"/>
  <c r="AR1065" i="14"/>
  <c r="AR1003" i="14"/>
  <c r="AR716" i="14"/>
  <c r="AR894" i="14"/>
  <c r="AT862" i="14"/>
  <c r="AR456" i="14"/>
  <c r="AR472" i="14"/>
  <c r="AR9" i="14"/>
  <c r="AT676" i="14"/>
  <c r="AR1227" i="14"/>
  <c r="AT1982" i="14"/>
  <c r="AR886" i="14"/>
  <c r="AT1753" i="14"/>
  <c r="AT1814" i="14"/>
  <c r="AR286" i="14"/>
  <c r="AR200" i="14"/>
  <c r="AT864" i="14"/>
  <c r="AR790" i="14"/>
  <c r="AT1518" i="14"/>
  <c r="AR1008" i="14"/>
  <c r="AT1018" i="14"/>
  <c r="AT1194" i="14"/>
  <c r="AT2006" i="14"/>
  <c r="AT181" i="14"/>
  <c r="AT1802" i="14"/>
  <c r="AT2010" i="14"/>
  <c r="AT482" i="14"/>
  <c r="AT510" i="14"/>
  <c r="AT1618" i="14"/>
  <c r="AT949" i="14"/>
  <c r="AR921" i="14"/>
  <c r="AT938" i="14"/>
  <c r="AR1664" i="14"/>
  <c r="AR1580" i="14"/>
  <c r="AT1538" i="14"/>
  <c r="AR397" i="14"/>
  <c r="AT1103" i="14"/>
  <c r="AT1559" i="14"/>
  <c r="AT111" i="14"/>
  <c r="AT210" i="14"/>
  <c r="AR437" i="14"/>
  <c r="AT461" i="14"/>
  <c r="AT1130" i="14"/>
  <c r="AT1928" i="14"/>
  <c r="AT1022" i="14"/>
  <c r="AR285" i="14"/>
  <c r="AR814" i="14"/>
  <c r="AT1551" i="14"/>
  <c r="AR465" i="14"/>
  <c r="AR684" i="14"/>
  <c r="AT63" i="14"/>
  <c r="AR1639" i="14"/>
  <c r="AR217" i="14"/>
  <c r="AR98" i="14"/>
  <c r="AT373" i="14"/>
  <c r="AR1207" i="14"/>
  <c r="AR1096" i="14"/>
  <c r="AR1084" i="14"/>
  <c r="AR213" i="14"/>
  <c r="AR673" i="14"/>
  <c r="AT991" i="14"/>
  <c r="AT1426" i="14"/>
  <c r="AT192" i="14"/>
  <c r="AR1926" i="14"/>
  <c r="AT1977" i="14"/>
  <c r="AT410" i="14"/>
  <c r="AT1126" i="14"/>
  <c r="AT1775" i="14"/>
  <c r="AT404" i="14"/>
  <c r="AR1189" i="14"/>
  <c r="AT1225" i="14"/>
  <c r="AT1222" i="14"/>
  <c r="AR643" i="14"/>
  <c r="AT1079" i="14"/>
  <c r="AR1881" i="14"/>
  <c r="AR330" i="14"/>
  <c r="AT457" i="14"/>
  <c r="AT485" i="14"/>
  <c r="AT543" i="14"/>
  <c r="AR1952" i="14"/>
  <c r="AR1374" i="14"/>
  <c r="AT1539" i="14"/>
  <c r="AR327" i="14"/>
  <c r="AT730" i="14"/>
  <c r="AT171" i="14"/>
  <c r="AT2016" i="14"/>
  <c r="AR1067" i="14"/>
  <c r="AT1934" i="14"/>
  <c r="AT162" i="14"/>
  <c r="AT314" i="14"/>
  <c r="AT1142" i="14"/>
  <c r="AR133" i="14"/>
  <c r="AT1324" i="14"/>
  <c r="AR991" i="14"/>
  <c r="AT902" i="14"/>
  <c r="AR1087" i="14"/>
  <c r="AR1006" i="14"/>
  <c r="AT413" i="14"/>
  <c r="AT859" i="14"/>
  <c r="AR1748" i="14"/>
  <c r="AR798" i="14"/>
  <c r="AT1131" i="14"/>
  <c r="AT2160" i="14"/>
  <c r="AR739" i="14"/>
  <c r="AT463" i="14"/>
  <c r="AT985" i="14"/>
  <c r="AT356" i="14"/>
  <c r="AR1460" i="14"/>
  <c r="AT306" i="14"/>
  <c r="AT281" i="14"/>
  <c r="AT668" i="14"/>
  <c r="AT1809" i="14"/>
  <c r="AT39" i="14"/>
  <c r="AT1289" i="14"/>
  <c r="AT1196" i="14"/>
  <c r="AT1047" i="14"/>
  <c r="AT118" i="14"/>
  <c r="AT1491" i="14"/>
  <c r="AT890" i="14"/>
  <c r="AT360" i="14"/>
  <c r="AT68" i="14"/>
  <c r="AR2066" i="14"/>
  <c r="AT1434" i="14"/>
  <c r="AR1121" i="14"/>
  <c r="AT1732" i="14"/>
  <c r="AT190" i="14"/>
  <c r="AT695" i="14"/>
  <c r="AT580" i="14"/>
  <c r="AR1567" i="14"/>
  <c r="AR36" i="14"/>
  <c r="AT1107" i="14"/>
  <c r="AR889" i="14"/>
  <c r="AT1291" i="14"/>
  <c r="AT169" i="14"/>
  <c r="AT1784" i="14"/>
  <c r="AT642" i="14"/>
  <c r="AR1714" i="14"/>
  <c r="AT2144" i="14"/>
  <c r="AR1411" i="14"/>
  <c r="AR1389" i="14"/>
  <c r="AT53" i="14"/>
  <c r="AT199" i="14"/>
  <c r="AR1155" i="14"/>
  <c r="AR1522" i="14"/>
  <c r="AR415" i="14"/>
  <c r="AT881" i="14"/>
  <c r="AT10" i="14"/>
  <c r="AT688" i="14"/>
  <c r="AT316" i="14"/>
  <c r="AR577" i="14"/>
  <c r="AR1000" i="14"/>
  <c r="AR1426" i="14"/>
  <c r="AT151" i="14"/>
  <c r="AT591" i="14"/>
  <c r="AR1483" i="14"/>
  <c r="AR919" i="14"/>
  <c r="AR470" i="14"/>
  <c r="AT1369" i="14"/>
  <c r="AT899" i="14"/>
  <c r="AR1666" i="14"/>
  <c r="AR1534" i="14"/>
  <c r="AT632" i="14"/>
  <c r="AT365" i="14"/>
  <c r="AR30" i="14"/>
  <c r="AR237" i="14"/>
  <c r="AT1280" i="14"/>
  <c r="AT1112" i="14"/>
  <c r="AR618" i="14"/>
  <c r="AT1271" i="14"/>
  <c r="AR278" i="14"/>
  <c r="AT1406" i="14"/>
  <c r="AT1277" i="14"/>
  <c r="AR883" i="14"/>
  <c r="AT518" i="14"/>
  <c r="AT779" i="14"/>
  <c r="AR1205" i="14"/>
  <c r="AT334" i="14"/>
  <c r="AR2071" i="14"/>
  <c r="AT1715" i="14"/>
  <c r="AR1232" i="14"/>
  <c r="AR690" i="14"/>
  <c r="AT384" i="14"/>
  <c r="AR1139" i="14"/>
  <c r="AT337" i="14"/>
  <c r="AT264" i="14"/>
  <c r="AT548" i="14"/>
  <c r="AT266" i="14"/>
  <c r="AT347" i="14"/>
  <c r="AR380" i="14"/>
  <c r="AR721" i="14"/>
  <c r="AR2164" i="14"/>
  <c r="AR1435" i="14"/>
  <c r="AT191" i="14"/>
  <c r="AT557" i="14"/>
  <c r="AR761" i="14"/>
  <c r="AT260" i="14"/>
  <c r="AR102" i="14"/>
  <c r="AT456" i="14"/>
  <c r="AR1202" i="14"/>
  <c r="AT200" i="14"/>
  <c r="AT1673" i="14"/>
  <c r="AT495" i="14"/>
  <c r="AT1917" i="14"/>
  <c r="AR598" i="14"/>
  <c r="AT525" i="14"/>
  <c r="AT898" i="14"/>
  <c r="AR1169" i="14"/>
  <c r="AR399" i="14"/>
  <c r="AR1038" i="14"/>
  <c r="AT2077" i="14"/>
  <c r="AT420" i="14"/>
  <c r="AT1127" i="14"/>
  <c r="AT533" i="14"/>
  <c r="AR219" i="14"/>
  <c r="AT153" i="14"/>
  <c r="AR820" i="14"/>
  <c r="AR249" i="14"/>
  <c r="AT1435" i="14"/>
  <c r="AT1071" i="14"/>
  <c r="AT2063" i="14"/>
  <c r="AT660" i="14"/>
  <c r="AT1242" i="14"/>
  <c r="AR252" i="14"/>
  <c r="AR846" i="14"/>
  <c r="AT1067" i="14"/>
  <c r="AT1713" i="14"/>
  <c r="AT961" i="14"/>
  <c r="AT509" i="14"/>
  <c r="AT671" i="14"/>
  <c r="AR431" i="14"/>
  <c r="AT1534" i="14"/>
  <c r="AT875" i="14"/>
  <c r="AT2112" i="14"/>
  <c r="AR214" i="14"/>
  <c r="AT644" i="14"/>
  <c r="AR868" i="14"/>
  <c r="AR365" i="14"/>
  <c r="AT1328" i="14"/>
  <c r="AR426" i="14"/>
  <c r="AT1409" i="14"/>
  <c r="AR1663" i="14"/>
  <c r="AR1045" i="14"/>
  <c r="AR995" i="14"/>
  <c r="AR1688" i="14"/>
  <c r="AT772" i="14"/>
  <c r="AR293" i="14"/>
  <c r="AT358" i="14"/>
  <c r="AR250" i="14"/>
  <c r="AT656" i="14"/>
  <c r="AT243" i="14"/>
  <c r="AR2144" i="14"/>
  <c r="AT452" i="14"/>
  <c r="AT343" i="14"/>
  <c r="AT44" i="14"/>
  <c r="AT286" i="14"/>
  <c r="AR1833" i="14"/>
  <c r="AR862" i="14"/>
  <c r="AT1262" i="14"/>
  <c r="AT808" i="14"/>
  <c r="AT1054" i="14"/>
  <c r="AR758" i="14"/>
  <c r="AT641" i="14"/>
  <c r="AT430" i="14"/>
  <c r="AR1040" i="14"/>
  <c r="AT204" i="14"/>
  <c r="AR1786" i="14"/>
  <c r="AR1797" i="14"/>
  <c r="AR1821" i="14"/>
  <c r="AR1425" i="14"/>
  <c r="AR1509" i="14"/>
  <c r="AR1689" i="14"/>
  <c r="AR1761" i="14"/>
  <c r="AR1544" i="14"/>
  <c r="AT83" i="14"/>
  <c r="AR12" i="14"/>
  <c r="AR1592" i="14"/>
  <c r="AR2001" i="14"/>
  <c r="AT1505" i="14"/>
  <c r="AR848" i="14"/>
  <c r="AR417" i="14"/>
  <c r="AT549" i="14"/>
  <c r="AR41" i="14"/>
  <c r="AT137" i="14"/>
  <c r="AT616" i="14"/>
  <c r="AT65" i="14"/>
  <c r="AT792" i="14"/>
  <c r="AT2129" i="14"/>
  <c r="AR537" i="14"/>
  <c r="AT1474" i="14"/>
  <c r="AR310" i="14"/>
  <c r="AR174" i="14"/>
  <c r="AR420" i="14"/>
  <c r="AT1590" i="14"/>
  <c r="AT166" i="14"/>
  <c r="AT720" i="14"/>
  <c r="AR1229" i="14"/>
  <c r="AR1723" i="14"/>
  <c r="AR1999" i="14"/>
  <c r="AR1330" i="14"/>
  <c r="AT187" i="14"/>
  <c r="AT29" i="14"/>
  <c r="AT233" i="14"/>
  <c r="AR96" i="14"/>
  <c r="AT995" i="14"/>
  <c r="AR1966" i="14"/>
  <c r="AT1357" i="14"/>
  <c r="AT418" i="14"/>
  <c r="AT1168" i="14"/>
  <c r="AR1269" i="14"/>
  <c r="AT752" i="14"/>
  <c r="AR2025" i="14"/>
  <c r="AR1822" i="14"/>
  <c r="AT108" i="14"/>
  <c r="AT176" i="14"/>
  <c r="AT54" i="14"/>
  <c r="AT70" i="14"/>
  <c r="AR1279" i="14"/>
  <c r="AT460" i="14"/>
  <c r="AR67" i="14"/>
  <c r="AR1582" i="14"/>
  <c r="AR1511" i="14"/>
  <c r="AR645" i="14"/>
  <c r="AT215" i="14"/>
  <c r="AT1059" i="14"/>
  <c r="AR531" i="14"/>
  <c r="AT2157" i="14"/>
  <c r="AR1068" i="14"/>
  <c r="AT703" i="14"/>
  <c r="AT1365" i="14"/>
  <c r="AR654" i="14"/>
  <c r="AT926" i="14"/>
  <c r="AR211" i="14"/>
  <c r="AR821" i="14"/>
  <c r="AT116" i="14"/>
  <c r="AR38" i="14"/>
  <c r="AR457" i="14"/>
  <c r="AT103" i="14"/>
  <c r="AR107" i="14"/>
  <c r="AR6" i="14"/>
  <c r="AT798" i="14"/>
  <c r="AR1870" i="14"/>
  <c r="AR1319" i="14"/>
  <c r="AR2135" i="14"/>
  <c r="AR1547" i="14"/>
  <c r="AR1836" i="14"/>
  <c r="AR1379" i="14"/>
  <c r="AR1944" i="14"/>
  <c r="AT1062" i="14"/>
  <c r="AT309" i="14"/>
  <c r="AT693" i="14"/>
  <c r="AR1820" i="14"/>
  <c r="AR542" i="14"/>
  <c r="AT269" i="14"/>
  <c r="AT1159" i="14"/>
  <c r="AT101" i="14"/>
  <c r="AR1294" i="14"/>
  <c r="AR1989" i="14"/>
  <c r="AR1449" i="14"/>
  <c r="AR1235" i="14"/>
  <c r="AT12" i="14"/>
  <c r="AR1783" i="14"/>
  <c r="AR1507" i="14"/>
  <c r="AR1943" i="14"/>
  <c r="AR1704" i="14"/>
  <c r="AR1583" i="14"/>
  <c r="AT222" i="14"/>
  <c r="AR546" i="14"/>
  <c r="AR1147" i="14"/>
  <c r="AR321" i="14"/>
  <c r="AR136" i="14"/>
  <c r="AT38" i="14"/>
  <c r="AR429" i="14"/>
  <c r="AR490" i="14"/>
  <c r="AR789" i="14"/>
  <c r="AT428" i="14"/>
  <c r="AR1486" i="14"/>
  <c r="AR1531" i="14"/>
  <c r="AR1343" i="14"/>
  <c r="AT45" i="14"/>
  <c r="AT321" i="14"/>
  <c r="AR2027" i="14"/>
  <c r="AR1391" i="14"/>
  <c r="AR1451" i="14"/>
  <c r="AR1331" i="14"/>
  <c r="AT1577" i="14"/>
  <c r="AR1954" i="14"/>
  <c r="AR1597" i="14"/>
  <c r="AR561" i="14"/>
  <c r="AT182" i="14"/>
  <c r="AR1543" i="14"/>
  <c r="AT424" i="14"/>
  <c r="AT85" i="14"/>
  <c r="AT832" i="14"/>
  <c r="AT60" i="14"/>
  <c r="AR101" i="14"/>
  <c r="AR40" i="14"/>
  <c r="AT942" i="14"/>
  <c r="AR199" i="14"/>
  <c r="AT392" i="14"/>
  <c r="AR1211" i="14"/>
  <c r="AT1782" i="14"/>
  <c r="AR244" i="14"/>
  <c r="AR1339" i="14"/>
  <c r="AT371" i="14"/>
  <c r="AT1503" i="14"/>
  <c r="AT247" i="14"/>
  <c r="AT1516" i="14"/>
  <c r="AT400" i="14"/>
  <c r="AR315" i="14"/>
  <c r="AR69" i="14"/>
  <c r="AR180" i="14"/>
  <c r="AT2095" i="14"/>
  <c r="AR651" i="14"/>
  <c r="AT1557" i="14"/>
  <c r="AT491" i="14"/>
  <c r="AR254" i="14"/>
  <c r="AT791" i="14"/>
  <c r="AR1167" i="14"/>
  <c r="AR2072" i="14"/>
  <c r="AR538" i="14"/>
  <c r="AR1050" i="14"/>
  <c r="AR1736" i="14"/>
  <c r="AT459" i="14"/>
  <c r="AT658" i="14"/>
  <c r="AT229" i="14"/>
  <c r="AR71" i="14"/>
  <c r="AR2156" i="14"/>
  <c r="AR676" i="14"/>
  <c r="AR1795" i="14"/>
  <c r="AT487" i="14"/>
  <c r="AR936" i="14"/>
  <c r="AR2014" i="14"/>
  <c r="AR1495" i="14"/>
  <c r="AR1390" i="14"/>
  <c r="AT638" i="14"/>
  <c r="AR1894" i="14"/>
  <c r="AT375" i="14"/>
  <c r="AT799" i="14"/>
  <c r="AT448" i="14"/>
  <c r="AT1845" i="14"/>
  <c r="AT202" i="14"/>
  <c r="AR1735" i="14"/>
  <c r="AT946" i="14"/>
  <c r="AT295" i="14"/>
  <c r="AR509" i="14"/>
  <c r="AR1366" i="14"/>
  <c r="AT951" i="14"/>
  <c r="AR182" i="14"/>
  <c r="AT231" i="14"/>
  <c r="AR1342" i="14"/>
  <c r="AR1785" i="14"/>
  <c r="AR1365" i="14"/>
  <c r="AT2145" i="14"/>
  <c r="AR1558" i="14"/>
  <c r="AR1629" i="14"/>
  <c r="AR1581" i="14"/>
  <c r="AR1882" i="14"/>
  <c r="AR32" i="14"/>
  <c r="AR1113" i="14"/>
  <c r="AR10" i="14"/>
  <c r="AR677" i="14"/>
  <c r="AR455" i="14"/>
  <c r="AT292" i="14"/>
  <c r="AT67" i="14"/>
  <c r="AT146" i="14"/>
  <c r="AT293" i="14"/>
  <c r="AT1091" i="14"/>
  <c r="AT599" i="14"/>
  <c r="AR1711" i="14"/>
  <c r="AT520" i="14"/>
  <c r="AR325" i="14"/>
  <c r="AR1434" i="14"/>
  <c r="AT22" i="14"/>
  <c r="AR72" i="14"/>
  <c r="AR1545" i="14"/>
  <c r="AT172" i="14"/>
  <c r="AT387" i="14"/>
  <c r="AR1677" i="14"/>
  <c r="AT712" i="14"/>
  <c r="AR467" i="14"/>
  <c r="AR1594" i="14"/>
  <c r="AT164" i="14"/>
  <c r="AT50" i="14"/>
  <c r="AR1737" i="14"/>
  <c r="AT329" i="14"/>
  <c r="AT886" i="14"/>
  <c r="AT863" i="14"/>
  <c r="AT59" i="14"/>
  <c r="AT1941" i="14"/>
  <c r="AR1081" i="14"/>
  <c r="AR1642" i="14"/>
  <c r="AT1185" i="14"/>
  <c r="AR2145" i="14"/>
  <c r="AT1926" i="14"/>
  <c r="AR1905" i="14"/>
  <c r="AR1472" i="14"/>
  <c r="AR1293" i="14"/>
  <c r="AR1845" i="14"/>
  <c r="AR1401" i="14"/>
  <c r="AR2026" i="14"/>
  <c r="AT2147" i="14"/>
  <c r="AR100" i="14"/>
  <c r="AR364" i="14"/>
  <c r="AT1140" i="14"/>
  <c r="AT665" i="14"/>
  <c r="AT155" i="14"/>
  <c r="AR145" i="14"/>
  <c r="AR76" i="14"/>
  <c r="AT332" i="14"/>
  <c r="AR1710" i="14"/>
  <c r="AT645" i="14"/>
  <c r="AR1760" i="14"/>
  <c r="AR1329" i="14"/>
  <c r="AR1281" i="14"/>
  <c r="AT788" i="14"/>
  <c r="AR2011" i="14"/>
  <c r="AR284" i="14"/>
  <c r="AT175" i="14"/>
  <c r="AT407" i="14"/>
  <c r="AR543" i="14"/>
  <c r="AR1678" i="14"/>
  <c r="AR1787" i="14"/>
  <c r="AR1283" i="14"/>
  <c r="AR1463" i="14"/>
  <c r="AR1763" i="14"/>
  <c r="AR1487" i="14"/>
  <c r="AR1727" i="14"/>
  <c r="AR2143" i="14"/>
  <c r="AT1405" i="14"/>
  <c r="AT964" i="14"/>
  <c r="AR54" i="14"/>
  <c r="AR682" i="14"/>
  <c r="AT256" i="14"/>
  <c r="AR270" i="14"/>
  <c r="AT731" i="14"/>
  <c r="AR1318" i="14"/>
  <c r="AR2131" i="14"/>
  <c r="AR1270" i="14"/>
  <c r="AT109" i="14"/>
  <c r="AR1690" i="14"/>
  <c r="AT127" i="14"/>
  <c r="AT134" i="14"/>
  <c r="AR1751" i="14"/>
  <c r="AR1679" i="14"/>
  <c r="AR1848" i="14"/>
  <c r="AT87" i="14"/>
  <c r="AT523" i="14"/>
  <c r="AT1183" i="14"/>
  <c r="AR1240" i="14"/>
  <c r="AT790" i="14"/>
  <c r="AR526" i="14"/>
  <c r="AR723" i="14"/>
  <c r="AT429" i="14"/>
  <c r="AT1441" i="14"/>
  <c r="AT444" i="14"/>
  <c r="AR1437" i="14"/>
  <c r="AR1473" i="14"/>
  <c r="AR1413" i="14"/>
  <c r="AR1377" i="14"/>
  <c r="AR1726" i="14"/>
  <c r="AR1691" i="14"/>
  <c r="AR1271" i="14"/>
  <c r="AR1499" i="14"/>
  <c r="AR1931" i="14"/>
  <c r="AT476" i="14"/>
  <c r="AR1967" i="14"/>
  <c r="AT133" i="14"/>
  <c r="AT262" i="14"/>
  <c r="AT52" i="14"/>
  <c r="AT940" i="14"/>
  <c r="AT787" i="14"/>
  <c r="AT458" i="14"/>
  <c r="AT466" i="14"/>
  <c r="AT751" i="14"/>
  <c r="AR1835" i="14"/>
  <c r="AT588" i="14"/>
  <c r="AR1885" i="14"/>
  <c r="AR140" i="14"/>
  <c r="AR560" i="14"/>
  <c r="AT739" i="14"/>
  <c r="AR569" i="14"/>
  <c r="AT1705" i="14"/>
  <c r="AR242" i="14"/>
  <c r="AT596" i="14"/>
  <c r="AT129" i="14"/>
  <c r="AR603" i="14"/>
  <c r="AR2061" i="14"/>
  <c r="AT1791" i="14"/>
  <c r="AT412" i="14"/>
  <c r="AR185" i="14"/>
  <c r="AR857" i="14"/>
  <c r="AT1974" i="14"/>
  <c r="AT435" i="14"/>
  <c r="AR103" i="14"/>
  <c r="AR141" i="14"/>
  <c r="AT1293" i="14"/>
  <c r="AT390" i="14"/>
  <c r="AT282" i="14"/>
  <c r="AT847" i="14"/>
  <c r="AT1419" i="14"/>
  <c r="AT1085" i="14"/>
  <c r="AR1185" i="14"/>
  <c r="AR15" i="14"/>
  <c r="AT1270" i="14"/>
  <c r="AT1008" i="14"/>
  <c r="AT122" i="14"/>
  <c r="AR641" i="14"/>
  <c r="AR108" i="14"/>
  <c r="AR1402" i="14"/>
  <c r="AT159" i="14"/>
  <c r="AR1700" i="14"/>
  <c r="AR1448" i="14"/>
  <c r="AR1315" i="14"/>
  <c r="AR55" i="14"/>
  <c r="AR1295" i="14"/>
  <c r="AT594" i="14"/>
  <c r="AR2065" i="14"/>
  <c r="AT488" i="14"/>
  <c r="AT834" i="14"/>
  <c r="AT32" i="14"/>
  <c r="AT254" i="14"/>
  <c r="AT725" i="14"/>
  <c r="AT72" i="14"/>
  <c r="AR184" i="14"/>
  <c r="AT670" i="14"/>
  <c r="AR1012" i="14"/>
  <c r="AT1325" i="14"/>
  <c r="AT57" i="14"/>
  <c r="AR1606" i="14"/>
  <c r="AT950" i="14"/>
  <c r="AR435" i="14"/>
  <c r="AT1522" i="14"/>
  <c r="AR1414" i="14"/>
  <c r="AT747" i="14"/>
  <c r="AT607" i="14"/>
  <c r="AT1215" i="14"/>
  <c r="AT307" i="14"/>
  <c r="AT291" i="14"/>
  <c r="AT449" i="14"/>
  <c r="AR1651" i="14"/>
  <c r="AR713" i="14"/>
  <c r="AT737" i="14"/>
  <c r="AR579" i="14"/>
  <c r="AT142" i="14"/>
  <c r="AT1481" i="14"/>
  <c r="AT1336" i="14"/>
  <c r="AR275" i="14"/>
  <c r="AR852" i="14"/>
  <c r="AR527" i="14"/>
  <c r="AT1396" i="14"/>
  <c r="AR533" i="14"/>
  <c r="AR1341" i="14"/>
  <c r="AT120" i="14"/>
  <c r="AT1014" i="14"/>
  <c r="AT13" i="14"/>
  <c r="AR2000" i="14"/>
  <c r="AR1618" i="14"/>
  <c r="AT138" i="14"/>
  <c r="AR220" i="14"/>
  <c r="AT31" i="14"/>
  <c r="AT75" i="14"/>
  <c r="AR179" i="14"/>
  <c r="AR2134" i="14"/>
  <c r="AT379" i="14"/>
  <c r="AT49" i="14"/>
  <c r="AT1588" i="14"/>
  <c r="AR1964" i="14"/>
  <c r="AR421" i="14"/>
  <c r="AT775" i="14"/>
  <c r="AR1847" i="14"/>
  <c r="AR1027" i="14"/>
  <c r="AR1104" i="14"/>
  <c r="AR1940" i="14"/>
  <c r="AT713" i="14"/>
  <c r="AR1496" i="14"/>
  <c r="AR422" i="14"/>
  <c r="AT631" i="14"/>
  <c r="AR1798" i="14"/>
  <c r="AR1560" i="14"/>
  <c r="AR1907" i="14"/>
  <c r="AR245" i="14"/>
  <c r="AT301" i="14"/>
  <c r="AT1990" i="14"/>
  <c r="AR142" i="14"/>
  <c r="AT515" i="14"/>
  <c r="AT577" i="14"/>
  <c r="AT615" i="14"/>
  <c r="AT55" i="14"/>
  <c r="AR819" i="14"/>
  <c r="AT300" i="14"/>
  <c r="AR1927" i="14"/>
  <c r="AT294" i="14"/>
  <c r="AR1918" i="14"/>
  <c r="AT786" i="14"/>
  <c r="AR1510" i="14"/>
  <c r="AT831" i="14"/>
  <c r="AR1775" i="14"/>
  <c r="AT589" i="14"/>
  <c r="AR597" i="14"/>
  <c r="AR1955" i="14"/>
  <c r="AR1607" i="14"/>
  <c r="AR1355" i="14"/>
  <c r="AR1655" i="14"/>
  <c r="AR1740" i="14"/>
  <c r="AR1991" i="14"/>
  <c r="AR1703" i="14"/>
  <c r="AT161" i="14"/>
  <c r="AT874" i="14"/>
  <c r="AT1642" i="14"/>
  <c r="AT1076" i="14"/>
  <c r="AT145" i="14"/>
  <c r="AT232" i="14"/>
  <c r="AR959" i="14"/>
  <c r="AR2013" i="14"/>
  <c r="AR1846" i="14"/>
  <c r="AR1977" i="14"/>
  <c r="AT319" i="14"/>
  <c r="AR1123" i="14"/>
  <c r="AT139" i="14"/>
  <c r="AT212" i="14"/>
  <c r="AR1942" i="14"/>
  <c r="AR1427" i="14"/>
  <c r="AR1776" i="14"/>
  <c r="AR1979" i="14"/>
  <c r="AT522" i="14"/>
  <c r="AT336" i="14"/>
  <c r="AR647" i="14"/>
  <c r="AR2087" i="14"/>
  <c r="AT279" i="14"/>
  <c r="AT239" i="14"/>
  <c r="AT684" i="14"/>
  <c r="AR1724" i="14"/>
  <c r="AR607" i="14"/>
  <c r="AR1387" i="14"/>
  <c r="AR1916" i="14"/>
  <c r="AR1759" i="14"/>
  <c r="AT647" i="14"/>
  <c r="AR818" i="14"/>
  <c r="AR1884" i="14"/>
  <c r="AR1523" i="14"/>
  <c r="AR1667" i="14"/>
  <c r="AR1344" i="14"/>
  <c r="AR1307" i="14"/>
  <c r="AT944" i="14"/>
  <c r="AR2147" i="14"/>
  <c r="AT110" i="14"/>
  <c r="AR904" i="14"/>
  <c r="AT24" i="14"/>
  <c r="AR381" i="14"/>
  <c r="AR1036" i="14"/>
  <c r="AR393" i="14"/>
  <c r="AT69" i="14"/>
  <c r="AR1963" i="14"/>
  <c r="AT635" i="14"/>
  <c r="AR942" i="14"/>
  <c r="AR314" i="14"/>
  <c r="AR26" i="14"/>
  <c r="AR902" i="14"/>
  <c r="AT105" i="14"/>
  <c r="AR522" i="14"/>
  <c r="AT835" i="14"/>
  <c r="AT936" i="14"/>
  <c r="AT1016" i="14"/>
  <c r="AT1003" i="14"/>
  <c r="AT534" i="14"/>
  <c r="AT1880" i="14"/>
  <c r="AT918" i="14"/>
  <c r="AR1363" i="14"/>
  <c r="AR139" i="14"/>
  <c r="AT1407" i="14"/>
  <c r="AR685" i="14"/>
  <c r="AT246" i="14"/>
  <c r="AT978" i="14"/>
  <c r="AT528" i="14"/>
  <c r="AT1090" i="14"/>
  <c r="AT1083" i="14"/>
  <c r="AT33" i="14"/>
  <c r="AT873" i="14"/>
  <c r="AR132" i="14"/>
  <c r="AT237" i="14"/>
  <c r="AR1987" i="14"/>
  <c r="AR813" i="14"/>
  <c r="AT777" i="14"/>
  <c r="AR434" i="14"/>
  <c r="AT603" i="14"/>
  <c r="AT1526" i="14"/>
  <c r="AT124" i="14"/>
  <c r="AT1032" i="14"/>
  <c r="AR491" i="14"/>
  <c r="AR1915" i="14"/>
  <c r="AT711" i="14"/>
  <c r="AR65" i="14"/>
  <c r="AR637" i="14"/>
  <c r="AR831" i="14"/>
  <c r="AR678" i="14"/>
  <c r="AR356" i="14"/>
  <c r="AR353" i="14"/>
  <c r="AT963" i="14"/>
  <c r="AT15" i="14"/>
  <c r="AR389" i="14"/>
  <c r="AR505" i="14"/>
  <c r="AT974" i="14"/>
  <c r="AT136" i="14"/>
  <c r="AR1328" i="14"/>
  <c r="AR675" i="14"/>
  <c r="AT748" i="14"/>
  <c r="AT1919" i="14"/>
  <c r="AT576" i="14"/>
  <c r="AT188" i="14"/>
  <c r="AT1064" i="14"/>
  <c r="AR826" i="14"/>
  <c r="AR1354" i="14"/>
  <c r="AR1880" i="14"/>
  <c r="AR2024" i="14"/>
  <c r="AT304" i="14"/>
  <c r="AT999" i="14"/>
  <c r="AT341" i="14"/>
  <c r="AT796" i="14"/>
  <c r="AR146" i="14"/>
  <c r="AR977" i="14"/>
  <c r="AT1346" i="14"/>
  <c r="AR348" i="14"/>
  <c r="AT7" i="14"/>
  <c r="AT934" i="14"/>
  <c r="AT19" i="14"/>
  <c r="AT1619" i="14"/>
  <c r="AT79" i="14"/>
  <c r="AR276" i="14"/>
  <c r="AR1080" i="14"/>
  <c r="AR469" i="14"/>
  <c r="AR1569" i="14"/>
  <c r="AT213" i="14"/>
  <c r="AT93" i="14"/>
  <c r="AR1353" i="14"/>
  <c r="AR565" i="14"/>
  <c r="AR1546" i="14"/>
  <c r="AR1965" i="14"/>
  <c r="AR1603" i="14"/>
  <c r="AR853" i="14"/>
  <c r="AR1749" i="14"/>
  <c r="AR427" i="14"/>
  <c r="AR1906" i="14"/>
  <c r="AT717" i="14"/>
  <c r="AT180" i="14"/>
  <c r="AT1229" i="14"/>
  <c r="AR633" i="14"/>
  <c r="AR652" i="14"/>
  <c r="AT351" i="14"/>
  <c r="AR1990" i="14"/>
  <c r="AR532" i="14"/>
  <c r="AR1303" i="14"/>
  <c r="AT268" i="14"/>
  <c r="AT639" i="14"/>
  <c r="AT414" i="14"/>
  <c r="AR1267" i="14"/>
  <c r="AR1844" i="14"/>
  <c r="AR1282" i="14"/>
  <c r="AR1859" i="14"/>
  <c r="AT1030" i="14"/>
  <c r="AR27" i="14"/>
  <c r="AR922" i="14"/>
  <c r="AT2141" i="14"/>
  <c r="AT1390" i="14"/>
  <c r="AR281" i="14"/>
  <c r="AT1209" i="14"/>
  <c r="AR534" i="14"/>
  <c r="AT1414" i="14"/>
  <c r="AT624" i="14"/>
  <c r="AR1423" i="14"/>
  <c r="AR2002" i="14"/>
  <c r="AR1617" i="14"/>
  <c r="AR1904" i="14"/>
  <c r="AT479" i="14"/>
  <c r="AT539" i="14"/>
  <c r="AR715" i="14"/>
  <c r="AR126" i="14"/>
  <c r="AR1447" i="14"/>
  <c r="AR1929" i="14"/>
  <c r="AR1823" i="14"/>
  <c r="AR1871" i="14"/>
  <c r="AR1643" i="14"/>
  <c r="AR1799" i="14"/>
  <c r="AR1715" i="14"/>
  <c r="AR1571" i="14"/>
  <c r="AR1367" i="14"/>
  <c r="AT1820" i="14"/>
  <c r="AR347" i="14"/>
  <c r="AT766" i="14"/>
  <c r="AR1895" i="14"/>
  <c r="AT719" i="14"/>
  <c r="AR971" i="14"/>
  <c r="AR1474" i="14"/>
  <c r="AT474" i="14"/>
  <c r="AR1475" i="14"/>
  <c r="AR21" i="14"/>
  <c r="AT625" i="14"/>
  <c r="AT453" i="14"/>
  <c r="AR280" i="14"/>
  <c r="AR1891" i="14"/>
  <c r="AR2015" i="14"/>
  <c r="AR1716" i="14"/>
  <c r="AR1920" i="14"/>
  <c r="AR1608" i="14"/>
  <c r="AR1296" i="14"/>
  <c r="AR1488" i="14"/>
  <c r="AR1561" i="14"/>
  <c r="AR1512" i="14"/>
  <c r="AR1584" i="14"/>
  <c r="AR1368" i="14"/>
  <c r="AR1777" i="14"/>
  <c r="AR1813" i="14"/>
  <c r="AR2136" i="14"/>
  <c r="AR1632" i="14"/>
  <c r="AR1968" i="14"/>
  <c r="AR1404" i="14"/>
  <c r="AR1320" i="14"/>
  <c r="AR1908" i="14"/>
  <c r="AR1595" i="14"/>
  <c r="AR172" i="14"/>
  <c r="AT56" i="14"/>
  <c r="AR1919" i="14"/>
  <c r="AR1656" i="14"/>
  <c r="AR1524" i="14"/>
  <c r="AR1788" i="14"/>
  <c r="AR1741" i="14"/>
  <c r="AR1440" i="14"/>
  <c r="AR1572" i="14"/>
  <c r="AR1520" i="14"/>
  <c r="AT764" i="14"/>
  <c r="AR741" i="14"/>
  <c r="AT931" i="14"/>
  <c r="AR1812" i="14"/>
  <c r="AR173" i="14"/>
  <c r="AR251" i="14"/>
  <c r="AR1883" i="14"/>
  <c r="AR1930" i="14"/>
  <c r="AT2146" i="14"/>
  <c r="AT102" i="14"/>
  <c r="AT417" i="14"/>
  <c r="AR999" i="14"/>
  <c r="AR33" i="14"/>
  <c r="AR1450" i="14"/>
  <c r="AR1631" i="14"/>
  <c r="AR1752" i="14"/>
  <c r="AR1956" i="14"/>
  <c r="AR1392" i="14"/>
  <c r="AR1887" i="14"/>
  <c r="AR1308" i="14"/>
  <c r="AR2148" i="14"/>
  <c r="AR1272" i="14"/>
  <c r="AR1452" i="14"/>
  <c r="AR1620" i="14"/>
  <c r="AR1668" i="14"/>
  <c r="AR1345" i="14"/>
  <c r="AR2016" i="14"/>
  <c r="AR1764" i="14"/>
  <c r="AR1680" i="14"/>
  <c r="AR1428" i="14"/>
  <c r="AR1705" i="14"/>
  <c r="AR1548" i="14"/>
  <c r="AR2004" i="14"/>
  <c r="AT716" i="14"/>
  <c r="AT467" i="14"/>
  <c r="AR1533" i="14"/>
  <c r="AR1439" i="14"/>
  <c r="AR2028" i="14"/>
  <c r="AR1380" i="14"/>
  <c r="AT2148" i="14"/>
  <c r="AR1932" i="14"/>
  <c r="AR1464" i="14"/>
  <c r="AT486" i="14"/>
  <c r="AT96" i="14"/>
  <c r="AR573" i="14"/>
  <c r="AT311" i="14"/>
  <c r="AR812" i="14"/>
  <c r="AR165" i="14"/>
  <c r="AR1306" i="14"/>
  <c r="AT1269" i="14"/>
  <c r="AR1225" i="14"/>
  <c r="AR241" i="14"/>
  <c r="AR2146" i="14"/>
  <c r="AT804" i="14"/>
  <c r="AR212" i="14"/>
  <c r="AT674" i="14"/>
  <c r="AR1521" i="14"/>
  <c r="AR1619" i="14"/>
  <c r="AR1403" i="14"/>
  <c r="AT821" i="14"/>
  <c r="AT350" i="14"/>
  <c r="AT1469" i="14"/>
  <c r="AR1497" i="14"/>
  <c r="AR1886" i="14"/>
  <c r="AR1992" i="14"/>
  <c r="AR1800" i="14"/>
  <c r="AR1332" i="14"/>
  <c r="AR1980" i="14"/>
  <c r="AR1536" i="14"/>
  <c r="AR1692" i="14"/>
  <c r="AR1284" i="14"/>
  <c r="AR1896" i="14"/>
  <c r="AR1837" i="14"/>
  <c r="AR1598" i="14"/>
  <c r="AR1356" i="14"/>
  <c r="AR1849" i="14"/>
  <c r="AR1728" i="14"/>
  <c r="AR1476" i="14"/>
  <c r="AR1945" i="14"/>
  <c r="AR1860" i="14"/>
  <c r="AR1416" i="14"/>
  <c r="AR1500" i="14"/>
  <c r="AR1824" i="14"/>
  <c r="AR1644" i="14"/>
  <c r="AR1872" i="14"/>
  <c r="AR2005" i="14"/>
  <c r="AR1417" i="14"/>
  <c r="AR1909" i="14"/>
  <c r="AR1825" i="14"/>
  <c r="AR1285" i="14"/>
  <c r="AR1633" i="14"/>
  <c r="AR1742" i="14"/>
  <c r="AR1681" i="14"/>
  <c r="AR1789" i="14"/>
  <c r="AR1946" i="14"/>
  <c r="AR1489" i="14"/>
  <c r="AR1669" i="14"/>
  <c r="AR1706" i="14"/>
  <c r="AR1814" i="14"/>
  <c r="AR1453" i="14"/>
  <c r="AR1897" i="14"/>
  <c r="AR1381" i="14"/>
  <c r="AR1599" i="14"/>
  <c r="AR1573" i="14"/>
  <c r="AR2149" i="14"/>
  <c r="AR1273" i="14"/>
  <c r="AR1838" i="14"/>
  <c r="AR1309" i="14"/>
  <c r="AR1393" i="14"/>
  <c r="AR1693" i="14"/>
  <c r="AR1501" i="14"/>
  <c r="AR1441" i="14"/>
  <c r="AR1850" i="14"/>
  <c r="AR1297" i="14"/>
  <c r="AR1729" i="14"/>
  <c r="AT2149" i="14"/>
  <c r="AR1933" i="14"/>
  <c r="AR1321" i="14"/>
  <c r="AR1609" i="14"/>
  <c r="AR2137" i="14"/>
  <c r="AR1993" i="14"/>
  <c r="AR1585" i="14"/>
  <c r="AR1873" i="14"/>
  <c r="AR1969" i="14"/>
  <c r="AR1562" i="14"/>
  <c r="AR1465" i="14"/>
  <c r="AR2029" i="14"/>
  <c r="AR1717" i="14"/>
  <c r="AR1778" i="14"/>
  <c r="AR1357" i="14"/>
  <c r="AR1657" i="14"/>
  <c r="AR1765" i="14"/>
  <c r="AR2006" i="14"/>
  <c r="AR1957" i="14"/>
  <c r="AR1549" i="14"/>
  <c r="AR1921" i="14"/>
  <c r="AR1645" i="14"/>
  <c r="AR1333" i="14"/>
  <c r="AR1477" i="14"/>
  <c r="AR1981" i="14"/>
  <c r="AR1525" i="14"/>
  <c r="AR1537" i="14"/>
  <c r="AR1861" i="14"/>
  <c r="AR1405" i="14"/>
  <c r="AR1369" i="14"/>
  <c r="AR1513" i="14"/>
  <c r="AR1346" i="14"/>
  <c r="AR1888" i="14"/>
  <c r="AR1429" i="14"/>
  <c r="AR2017" i="14"/>
  <c r="AR1801" i="14"/>
  <c r="AR1621" i="14"/>
  <c r="AR1753" i="14"/>
  <c r="P184" i="14" l="1"/>
  <c r="CQ156" i="14"/>
  <c r="BO114" i="14"/>
  <c r="BO115" i="14" s="1"/>
  <c r="BO111" i="14"/>
  <c r="BO112" i="14" s="1"/>
  <c r="P119" i="14"/>
  <c r="CQ117" i="14"/>
  <c r="CP120" i="14"/>
  <c r="P142" i="14"/>
  <c r="BO147" i="14"/>
  <c r="BO148" i="14" s="1"/>
  <c r="P124" i="14"/>
  <c r="P145" i="14"/>
  <c r="BO168" i="14"/>
  <c r="BO169" i="14" s="1"/>
  <c r="CP147" i="14"/>
  <c r="P163" i="14"/>
  <c r="BO162" i="14"/>
  <c r="BO163" i="14" s="1"/>
  <c r="CP132" i="14"/>
  <c r="BO171" i="14"/>
  <c r="BO172" i="14" s="1"/>
  <c r="P171" i="14"/>
  <c r="CP111" i="14"/>
  <c r="P112" i="14"/>
  <c r="P116" i="14"/>
  <c r="P128" i="14"/>
  <c r="P137" i="14"/>
  <c r="P149" i="14"/>
  <c r="P151" i="14"/>
  <c r="BP150" i="14" s="1"/>
  <c r="BP151" i="14" s="1"/>
  <c r="CP138" i="14"/>
  <c r="CP168" i="14"/>
  <c r="CP114" i="14"/>
  <c r="BO141" i="14"/>
  <c r="BO142" i="14" s="1"/>
  <c r="BO165" i="14"/>
  <c r="BO166" i="14" s="1"/>
  <c r="BO129" i="14"/>
  <c r="BO130" i="14" s="1"/>
  <c r="P129" i="14"/>
  <c r="P148" i="14"/>
  <c r="CP171" i="14"/>
  <c r="P157" i="14"/>
  <c r="CP165" i="14"/>
  <c r="CP135" i="14"/>
  <c r="P169" i="14"/>
  <c r="P161" i="14"/>
  <c r="P131" i="14"/>
  <c r="CP123" i="14"/>
  <c r="CQ150" i="14"/>
  <c r="P121" i="14"/>
  <c r="BO126" i="14"/>
  <c r="BO127" i="14" s="1"/>
  <c r="P126" i="14"/>
  <c r="P139" i="14"/>
  <c r="BO138" i="14"/>
  <c r="BO139" i="14" s="1"/>
  <c r="Q167" i="14"/>
  <c r="P164" i="14"/>
  <c r="P152" i="14"/>
  <c r="P113" i="14"/>
  <c r="P136" i="14"/>
  <c r="BO174" i="14"/>
  <c r="BO175" i="14" s="1"/>
  <c r="BO132" i="14"/>
  <c r="BO133" i="14" s="1"/>
  <c r="BO123" i="14"/>
  <c r="BO124" i="14" s="1"/>
  <c r="P122" i="14"/>
  <c r="CP129" i="14"/>
  <c r="CP156" i="14"/>
  <c r="P166" i="14"/>
  <c r="P140" i="14"/>
  <c r="CP144" i="14"/>
  <c r="P115" i="14"/>
  <c r="P130" i="14"/>
  <c r="BO120" i="14"/>
  <c r="BO121" i="14" s="1"/>
  <c r="P120" i="14"/>
  <c r="P154" i="14"/>
  <c r="CP126" i="14"/>
  <c r="P160" i="14"/>
  <c r="P133" i="14"/>
  <c r="Q172" i="14"/>
  <c r="CP174" i="14"/>
  <c r="BO153" i="14"/>
  <c r="BO154" i="14" s="1"/>
  <c r="CP141" i="14"/>
  <c r="P127" i="14"/>
  <c r="P134" i="14"/>
  <c r="P170" i="14"/>
  <c r="BO159" i="14"/>
  <c r="BO160" i="14" s="1"/>
  <c r="P125" i="14"/>
  <c r="BO135" i="14"/>
  <c r="BO136" i="14" s="1"/>
  <c r="BO144" i="14"/>
  <c r="BO145" i="14" s="1"/>
  <c r="CP162" i="14"/>
  <c r="P146" i="14"/>
  <c r="P118" i="14"/>
  <c r="Q158" i="14"/>
  <c r="P173" i="14"/>
  <c r="P155" i="14"/>
  <c r="P143" i="14"/>
  <c r="AC184" i="14"/>
  <c r="CB183" i="14"/>
  <c r="CP183" i="14"/>
  <c r="BO183" i="14"/>
  <c r="BO184" i="14" s="1"/>
  <c r="P183" i="14"/>
  <c r="P168" i="14"/>
  <c r="S162" i="14"/>
  <c r="AC165" i="14"/>
  <c r="AD144" i="14"/>
  <c r="P141" i="14"/>
  <c r="AD180" i="14"/>
  <c r="AD114" i="14"/>
  <c r="AE126" i="14"/>
  <c r="AD159" i="14"/>
  <c r="P177" i="14"/>
  <c r="AF129" i="14"/>
  <c r="AD132" i="14"/>
  <c r="Q117" i="14"/>
  <c r="S96" i="14"/>
  <c r="AJ96" i="14" s="1"/>
  <c r="R138" i="14"/>
  <c r="AC172" i="14"/>
  <c r="AE153" i="14"/>
  <c r="AF183" i="14"/>
  <c r="Q147" i="14"/>
  <c r="AD147" i="14"/>
  <c r="AE108" i="14"/>
  <c r="P165" i="14"/>
  <c r="P102" i="14"/>
  <c r="AC174" i="14"/>
  <c r="AE96" i="14"/>
  <c r="P132" i="14"/>
  <c r="AF120" i="14"/>
  <c r="Q156" i="14"/>
  <c r="AC123" i="14"/>
  <c r="P144" i="14"/>
  <c r="R108" i="14"/>
  <c r="P114" i="14"/>
  <c r="AC141" i="14"/>
  <c r="AC111" i="14"/>
  <c r="R180" i="14"/>
  <c r="P111" i="14"/>
  <c r="AD168" i="14"/>
  <c r="AE102" i="14"/>
  <c r="AD156" i="14"/>
  <c r="AC127" i="14"/>
  <c r="AG99" i="14"/>
  <c r="AE171" i="14"/>
  <c r="AE162" i="14"/>
  <c r="AE105" i="14"/>
  <c r="Q150" i="14"/>
  <c r="Q135" i="14"/>
  <c r="AE138" i="14"/>
  <c r="P174" i="14"/>
  <c r="AD135" i="14"/>
  <c r="Q159" i="14"/>
  <c r="Q153" i="14"/>
  <c r="P105" i="14"/>
  <c r="AC150" i="14"/>
  <c r="AC177" i="14"/>
  <c r="AE117" i="14"/>
  <c r="AG120" i="14"/>
  <c r="P123" i="14"/>
  <c r="AU1469" i="14"/>
  <c r="AS212" i="14"/>
  <c r="AU1269" i="14"/>
  <c r="AS573" i="14"/>
  <c r="AU716" i="14"/>
  <c r="AU102" i="14"/>
  <c r="AS741" i="14"/>
  <c r="AS280" i="14"/>
  <c r="AU474" i="14"/>
  <c r="AS347" i="14"/>
  <c r="AU539" i="14"/>
  <c r="AS534" i="14"/>
  <c r="AU2141" i="14"/>
  <c r="AU414" i="14"/>
  <c r="AU351" i="14"/>
  <c r="AU180" i="14"/>
  <c r="AS565" i="14"/>
  <c r="AS1080" i="14"/>
  <c r="AU19" i="14"/>
  <c r="AU1346" i="14"/>
  <c r="AU341" i="14"/>
  <c r="AU1064" i="14"/>
  <c r="AU748" i="14"/>
  <c r="AS505" i="14"/>
  <c r="AS353" i="14"/>
  <c r="AS637" i="14"/>
  <c r="AU1032" i="14"/>
  <c r="AS434" i="14"/>
  <c r="AS132" i="14"/>
  <c r="AU1090" i="14"/>
  <c r="AS685" i="14"/>
  <c r="AU1880" i="14"/>
  <c r="AU936" i="14"/>
  <c r="AS902" i="14"/>
  <c r="AU69" i="14"/>
  <c r="AU24" i="14"/>
  <c r="AS818" i="14"/>
  <c r="AU239" i="14"/>
  <c r="AU336" i="14"/>
  <c r="AS1123" i="14"/>
  <c r="AU145" i="14"/>
  <c r="AU161" i="14"/>
  <c r="AU786" i="14"/>
  <c r="AU55" i="14"/>
  <c r="AS142" i="14"/>
  <c r="AU631" i="14"/>
  <c r="AS1027" i="14"/>
  <c r="AU49" i="14"/>
  <c r="AU31" i="14"/>
  <c r="AU1014" i="14"/>
  <c r="AS527" i="14"/>
  <c r="AU1481" i="14"/>
  <c r="AS713" i="14"/>
  <c r="AU1215" i="14"/>
  <c r="AS435" i="14"/>
  <c r="AS1012" i="14"/>
  <c r="AU725" i="14"/>
  <c r="AU488" i="14"/>
  <c r="AU159" i="14"/>
  <c r="AU1008" i="14"/>
  <c r="AU1085" i="14"/>
  <c r="AU390" i="14"/>
  <c r="AU435" i="14"/>
  <c r="AU412" i="14"/>
  <c r="AU129" i="14"/>
  <c r="AS569" i="14"/>
  <c r="AU588" i="14"/>
  <c r="AU787" i="14"/>
  <c r="AU133" i="14"/>
  <c r="AU429" i="14"/>
  <c r="AS1240" i="14"/>
  <c r="AU134" i="14"/>
  <c r="AS270" i="14"/>
  <c r="AU964" i="14"/>
  <c r="AU175" i="14"/>
  <c r="AU332" i="14"/>
  <c r="AU665" i="14"/>
  <c r="AU1926" i="14"/>
  <c r="AU59" i="14"/>
  <c r="AU50" i="14"/>
  <c r="AU387" i="14"/>
  <c r="AS325" i="14"/>
  <c r="AU293" i="14"/>
  <c r="AS455" i="14"/>
  <c r="AS32" i="14"/>
  <c r="AS509" i="14"/>
  <c r="AU1845" i="14"/>
  <c r="AU638" i="14"/>
  <c r="AS2156" i="14"/>
  <c r="AU459" i="14"/>
  <c r="AU791" i="14"/>
  <c r="AS651" i="14"/>
  <c r="AS315" i="14"/>
  <c r="AU1503" i="14"/>
  <c r="AS1211" i="14"/>
  <c r="AS40" i="14"/>
  <c r="AU85" i="14"/>
  <c r="AU1577" i="14"/>
  <c r="AS789" i="14"/>
  <c r="AS136" i="14"/>
  <c r="AU12" i="14"/>
  <c r="AU269" i="14"/>
  <c r="AU1062" i="14"/>
  <c r="AU103" i="14"/>
  <c r="AS821" i="14"/>
  <c r="AU703" i="14"/>
  <c r="AU1059" i="14"/>
  <c r="AU460" i="14"/>
  <c r="AU108" i="14"/>
  <c r="AU1357" i="14"/>
  <c r="AU29" i="14"/>
  <c r="AU166" i="14"/>
  <c r="AS310" i="14"/>
  <c r="AU792" i="14"/>
  <c r="AS41" i="14"/>
  <c r="AU1505" i="14"/>
  <c r="AS1040" i="14"/>
  <c r="AU1054" i="14"/>
  <c r="AU286" i="14"/>
  <c r="AU243" i="14"/>
  <c r="AS293" i="14"/>
  <c r="AU1409" i="14"/>
  <c r="AS868" i="14"/>
  <c r="AU875" i="14"/>
  <c r="AU509" i="14"/>
  <c r="AS846" i="14"/>
  <c r="AU2063" i="14"/>
  <c r="AS820" i="14"/>
  <c r="AU1127" i="14"/>
  <c r="AS399" i="14"/>
  <c r="AS598" i="14"/>
  <c r="AU200" i="14"/>
  <c r="AU260" i="14"/>
  <c r="AS2164" i="14"/>
  <c r="AU266" i="14"/>
  <c r="AS1139" i="14"/>
  <c r="AS2071" i="14"/>
  <c r="AU518" i="14"/>
  <c r="AS278" i="14"/>
  <c r="AS237" i="14"/>
  <c r="AU899" i="14"/>
  <c r="AU591" i="14"/>
  <c r="AU316" i="14"/>
  <c r="AS415" i="14"/>
  <c r="AU642" i="14"/>
  <c r="AS889" i="14"/>
  <c r="AU695" i="14"/>
  <c r="AU1434" i="14"/>
  <c r="AU890" i="14"/>
  <c r="AU1196" i="14"/>
  <c r="AU668" i="14"/>
  <c r="AU985" i="14"/>
  <c r="AU1131" i="14"/>
  <c r="AS1087" i="14"/>
  <c r="AS133" i="14"/>
  <c r="AU1934" i="14"/>
  <c r="AU730" i="14"/>
  <c r="AU485" i="14"/>
  <c r="AU1222" i="14"/>
  <c r="AU1775" i="14"/>
  <c r="AU192" i="14"/>
  <c r="AS213" i="14"/>
  <c r="AU373" i="14"/>
  <c r="AS684" i="14"/>
  <c r="AS285" i="14"/>
  <c r="AU461" i="14"/>
  <c r="AU1559" i="14"/>
  <c r="AU938" i="14"/>
  <c r="AU510" i="14"/>
  <c r="AU181" i="14"/>
  <c r="AS1008" i="14"/>
  <c r="AS200" i="14"/>
  <c r="AS886" i="14"/>
  <c r="AS9" i="14"/>
  <c r="AS894" i="14"/>
  <c r="AS887" i="14"/>
  <c r="AU1641" i="14"/>
  <c r="AS687" i="14"/>
  <c r="AU830" i="14"/>
  <c r="AS939" i="14"/>
  <c r="AS545" i="14"/>
  <c r="AS594" i="14"/>
  <c r="AU353" i="14"/>
  <c r="AS18" i="14"/>
  <c r="AS1153" i="14"/>
  <c r="AS236" i="14"/>
  <c r="AU1638" i="14"/>
  <c r="AU259" i="14"/>
  <c r="AU567" i="14"/>
  <c r="AU784" i="14"/>
  <c r="AS785" i="14"/>
  <c r="AS782" i="14"/>
  <c r="AU578" i="14"/>
  <c r="AU1026" i="14"/>
  <c r="AU579" i="14"/>
  <c r="AU568" i="14"/>
  <c r="AU71" i="14"/>
  <c r="AU975" i="14"/>
  <c r="AU1027" i="14"/>
  <c r="AU367" i="14"/>
  <c r="AS905" i="14"/>
  <c r="AS2036" i="14"/>
  <c r="AS858" i="14"/>
  <c r="AU887" i="14"/>
  <c r="AS861" i="14"/>
  <c r="AU1187" i="14"/>
  <c r="AS246" i="14"/>
  <c r="AU197" i="14"/>
  <c r="AU285" i="14"/>
  <c r="AU571" i="14"/>
  <c r="AU1110" i="14"/>
  <c r="AU1279" i="14"/>
  <c r="AS653" i="14"/>
  <c r="AS642" i="14"/>
  <c r="AU92" i="14"/>
  <c r="AU655" i="14"/>
  <c r="AS558" i="14"/>
  <c r="AU1261" i="14"/>
  <c r="AS1188" i="14"/>
  <c r="AU545" i="14"/>
  <c r="AU1074" i="14"/>
  <c r="AS1064" i="14"/>
  <c r="AU984" i="14"/>
  <c r="AU297" i="14"/>
  <c r="AS1231" i="14"/>
  <c r="AS2115" i="14"/>
  <c r="AS1106" i="14"/>
  <c r="AU1927" i="14"/>
  <c r="AS506" i="14"/>
  <c r="AU1220" i="14"/>
  <c r="AU980" i="14"/>
  <c r="AU402" i="14"/>
  <c r="AS64" i="14"/>
  <c r="AU1483" i="14"/>
  <c r="AU2072" i="14"/>
  <c r="AU489" i="14"/>
  <c r="AS504" i="14"/>
  <c r="AU283" i="14"/>
  <c r="AS752" i="14"/>
  <c r="AS972" i="14"/>
  <c r="AU385" i="14"/>
  <c r="AU77" i="14"/>
  <c r="AU496" i="14"/>
  <c r="AU704" i="14"/>
  <c r="AU1298" i="14"/>
  <c r="AS786" i="14"/>
  <c r="AU1056" i="14"/>
  <c r="AU217" i="14"/>
  <c r="AU757" i="14"/>
  <c r="AU982" i="14"/>
  <c r="AU1006" i="14"/>
  <c r="AS468" i="14"/>
  <c r="AU220" i="14"/>
  <c r="AU623" i="14"/>
  <c r="AU497" i="14"/>
  <c r="AU165" i="14"/>
  <c r="AU947" i="14"/>
  <c r="AU563" i="14"/>
  <c r="AU1210" i="14"/>
  <c r="AU1228" i="14"/>
  <c r="AU765" i="14"/>
  <c r="AU1731" i="14"/>
  <c r="AS893" i="14"/>
  <c r="AS106" i="14"/>
  <c r="AS636" i="14"/>
  <c r="AU1214" i="14"/>
  <c r="AU280" i="14"/>
  <c r="AU257" i="14"/>
  <c r="AU1565" i="14"/>
  <c r="AU651" i="14"/>
  <c r="AU344" i="14"/>
  <c r="AS62" i="14"/>
  <c r="AS562" i="14"/>
  <c r="AU216" i="14"/>
  <c r="AU678" i="14"/>
  <c r="AU977" i="14"/>
  <c r="AU201" i="14"/>
  <c r="AS1108" i="14"/>
  <c r="AU893" i="14"/>
  <c r="AU107" i="14"/>
  <c r="AU357" i="14"/>
  <c r="AS860" i="14"/>
  <c r="AU1747" i="14"/>
  <c r="AU1258" i="14"/>
  <c r="AU583" i="14"/>
  <c r="AS650" i="14"/>
  <c r="AU732" i="14"/>
  <c r="AU1910" i="14"/>
  <c r="AU503" i="14"/>
  <c r="AU267" i="14"/>
  <c r="AS464" i="14"/>
  <c r="AU308" i="14"/>
  <c r="AU851" i="14"/>
  <c r="AU274" i="14"/>
  <c r="AS1143" i="14"/>
  <c r="AS183" i="14"/>
  <c r="AS1243" i="14"/>
  <c r="AU597" i="14"/>
  <c r="AS148" i="14"/>
  <c r="AU221" i="14"/>
  <c r="AS28" i="14"/>
  <c r="AU1019" i="14"/>
  <c r="AU195" i="14"/>
  <c r="AU758" i="14"/>
  <c r="AU235" i="14"/>
  <c r="AS68" i="14"/>
  <c r="AS378" i="14"/>
  <c r="AU290" i="14"/>
  <c r="AS8" i="14"/>
  <c r="AU1569" i="14"/>
  <c r="AU1337" i="14"/>
  <c r="AS498" i="14"/>
  <c r="AS423" i="14"/>
  <c r="AU273" i="14"/>
  <c r="AU76" i="14"/>
  <c r="AU143" i="14"/>
  <c r="AU2005" i="14"/>
  <c r="AU935" i="14"/>
  <c r="AS797" i="14"/>
  <c r="AU598" i="14"/>
  <c r="AU827" i="14"/>
  <c r="AU1988" i="14"/>
  <c r="AS1192" i="14"/>
  <c r="AS433" i="14"/>
  <c r="AU398" i="14"/>
  <c r="AS1047" i="14"/>
  <c r="AU1529" i="14"/>
  <c r="AS90" i="14"/>
  <c r="AU483" i="14"/>
  <c r="AU261" i="14"/>
  <c r="AU40" i="14"/>
  <c r="AS756" i="14"/>
  <c r="AU178" i="14"/>
  <c r="AU962" i="14"/>
  <c r="AS599" i="14"/>
  <c r="AU866" i="14"/>
  <c r="AU1532" i="14"/>
  <c r="AS181" i="14"/>
  <c r="AS34" i="14"/>
  <c r="AU1542" i="14"/>
  <c r="AU484" i="14"/>
  <c r="AU1471" i="14"/>
  <c r="AS1159" i="14"/>
  <c r="AU1180" i="14"/>
  <c r="AS1199" i="14"/>
  <c r="AU422" i="14"/>
  <c r="AU377" i="14"/>
  <c r="AS1252" i="14"/>
  <c r="AS757" i="14"/>
  <c r="AU1010" i="14"/>
  <c r="AU517" i="14"/>
  <c r="AU1985" i="14"/>
  <c r="AS787" i="14"/>
  <c r="AU2059" i="14"/>
  <c r="AU16" i="14"/>
  <c r="AU464" i="14"/>
  <c r="AU1046" i="14"/>
  <c r="AS686" i="14"/>
  <c r="AU736" i="14"/>
  <c r="AS745" i="14"/>
  <c r="AU325" i="14"/>
  <c r="AS1039" i="14"/>
  <c r="AS466" i="14"/>
  <c r="AS997" i="14"/>
  <c r="AU1827" i="14"/>
  <c r="AS178" i="14"/>
  <c r="AU18" i="14"/>
  <c r="AS1223" i="14"/>
  <c r="AU682" i="14"/>
  <c r="AU1145" i="14"/>
  <c r="AU236" i="14"/>
  <c r="AS507" i="14"/>
  <c r="AU1736" i="14"/>
  <c r="AU248" i="14"/>
  <c r="AS138" i="14"/>
  <c r="AS58" i="14"/>
  <c r="AU1296" i="14"/>
  <c r="AU271" i="14"/>
  <c r="AU366" i="14"/>
  <c r="AU572" i="14"/>
  <c r="AS718" i="14"/>
  <c r="AU1300" i="14"/>
  <c r="AS271" i="14"/>
  <c r="AU770" i="14"/>
  <c r="AS666" i="14"/>
  <c r="AU1672" i="14"/>
  <c r="AU443" i="14"/>
  <c r="AS499" i="14"/>
  <c r="AS601" i="14"/>
  <c r="AU394" i="14"/>
  <c r="AU1778" i="14"/>
  <c r="AS147" i="14"/>
  <c r="AS383" i="14"/>
  <c r="AS1261" i="14"/>
  <c r="AU536" i="14"/>
  <c r="AU132" i="14"/>
  <c r="AS961" i="14"/>
  <c r="AU1804" i="14"/>
  <c r="AS135" i="14"/>
  <c r="AS1241" i="14"/>
  <c r="AU1219" i="14"/>
  <c r="AU1335" i="14"/>
  <c r="AU683" i="14"/>
  <c r="AU89" i="14"/>
  <c r="AU728" i="14"/>
  <c r="AU1760" i="14"/>
  <c r="AU350" i="14"/>
  <c r="AU804" i="14"/>
  <c r="AS165" i="14"/>
  <c r="AU96" i="14"/>
  <c r="AS33" i="14"/>
  <c r="AS251" i="14"/>
  <c r="AU764" i="14"/>
  <c r="AU453" i="14"/>
  <c r="AS971" i="14"/>
  <c r="AU1820" i="14"/>
  <c r="AU479" i="14"/>
  <c r="AU1209" i="14"/>
  <c r="AS922" i="14"/>
  <c r="AU639" i="14"/>
  <c r="AS652" i="14"/>
  <c r="AU717" i="14"/>
  <c r="AU93" i="14"/>
  <c r="AS276" i="14"/>
  <c r="AU934" i="14"/>
  <c r="AS977" i="14"/>
  <c r="AU999" i="14"/>
  <c r="AU188" i="14"/>
  <c r="AS675" i="14"/>
  <c r="AS389" i="14"/>
  <c r="AS356" i="14"/>
  <c r="AS65" i="14"/>
  <c r="AU124" i="14"/>
  <c r="AU777" i="14"/>
  <c r="AU873" i="14"/>
  <c r="AU528" i="14"/>
  <c r="AU1407" i="14"/>
  <c r="AU534" i="14"/>
  <c r="AU835" i="14"/>
  <c r="AS26" i="14"/>
  <c r="AS393" i="14"/>
  <c r="AS904" i="14"/>
  <c r="AU647" i="14"/>
  <c r="AU279" i="14"/>
  <c r="AU522" i="14"/>
  <c r="AU319" i="14"/>
  <c r="AU1076" i="14"/>
  <c r="AS597" i="14"/>
  <c r="AU294" i="14"/>
  <c r="AU615" i="14"/>
  <c r="AU1990" i="14"/>
  <c r="AS422" i="14"/>
  <c r="AU775" i="14"/>
  <c r="AU379" i="14"/>
  <c r="AS220" i="14"/>
  <c r="AU120" i="14"/>
  <c r="AS852" i="14"/>
  <c r="AU142" i="14"/>
  <c r="AU449" i="14"/>
  <c r="AU607" i="14"/>
  <c r="AU950" i="14"/>
  <c r="AU670" i="14"/>
  <c r="AU254" i="14"/>
  <c r="AS2065" i="14"/>
  <c r="AS108" i="14"/>
  <c r="AU1270" i="14"/>
  <c r="AU1419" i="14"/>
  <c r="AU1293" i="14"/>
  <c r="AU1974" i="14"/>
  <c r="AU1791" i="14"/>
  <c r="AU596" i="14"/>
  <c r="AU739" i="14"/>
  <c r="AU751" i="14"/>
  <c r="AU940" i="14"/>
  <c r="AU476" i="14"/>
  <c r="AS723" i="14"/>
  <c r="AU1183" i="14"/>
  <c r="AU127" i="14"/>
  <c r="AU256" i="14"/>
  <c r="AU1405" i="14"/>
  <c r="AS284" i="14"/>
  <c r="AS76" i="14"/>
  <c r="AU1140" i="14"/>
  <c r="AU1185" i="14"/>
  <c r="AU863" i="14"/>
  <c r="AU164" i="14"/>
  <c r="AU172" i="14"/>
  <c r="AU520" i="14"/>
  <c r="AU146" i="14"/>
  <c r="AS677" i="14"/>
  <c r="AU231" i="14"/>
  <c r="AU295" i="14"/>
  <c r="AU448" i="14"/>
  <c r="AS936" i="14"/>
  <c r="AS71" i="14"/>
  <c r="AS538" i="14"/>
  <c r="AS254" i="14"/>
  <c r="AU2095" i="14"/>
  <c r="AU400" i="14"/>
  <c r="AU371" i="14"/>
  <c r="AU392" i="14"/>
  <c r="AS101" i="14"/>
  <c r="AU424" i="14"/>
  <c r="AU321" i="14"/>
  <c r="AS490" i="14"/>
  <c r="AS321" i="14"/>
  <c r="AS1235" i="14"/>
  <c r="AS542" i="14"/>
  <c r="AU798" i="14"/>
  <c r="AS457" i="14"/>
  <c r="AS211" i="14"/>
  <c r="AS1068" i="14"/>
  <c r="AU215" i="14"/>
  <c r="AU70" i="14"/>
  <c r="AU752" i="14"/>
  <c r="AU995" i="14"/>
  <c r="AU187" i="14"/>
  <c r="AU1590" i="14"/>
  <c r="AU1474" i="14"/>
  <c r="AU65" i="14"/>
  <c r="AU549" i="14"/>
  <c r="AS12" i="14"/>
  <c r="AU430" i="14"/>
  <c r="AU808" i="14"/>
  <c r="AU44" i="14"/>
  <c r="AU656" i="14"/>
  <c r="AU772" i="14"/>
  <c r="AS426" i="14"/>
  <c r="AU644" i="14"/>
  <c r="AU1534" i="14"/>
  <c r="AU961" i="14"/>
  <c r="AS252" i="14"/>
  <c r="AU1071" i="14"/>
  <c r="AU153" i="14"/>
  <c r="AU420" i="14"/>
  <c r="AS1169" i="14"/>
  <c r="AU1917" i="14"/>
  <c r="AS1202" i="14"/>
  <c r="AS761" i="14"/>
  <c r="AS721" i="14"/>
  <c r="AU548" i="14"/>
  <c r="AU384" i="14"/>
  <c r="AU334" i="14"/>
  <c r="AS883" i="14"/>
  <c r="AU1271" i="14"/>
  <c r="AS30" i="14"/>
  <c r="AU1369" i="14"/>
  <c r="AU151" i="14"/>
  <c r="AU688" i="14"/>
  <c r="AS1155" i="14"/>
  <c r="AU1784" i="14"/>
  <c r="AU1107" i="14"/>
  <c r="AU190" i="14"/>
  <c r="AS2066" i="14"/>
  <c r="AU1491" i="14"/>
  <c r="AU1289" i="14"/>
  <c r="AU281" i="14"/>
  <c r="AU463" i="14"/>
  <c r="AU859" i="14"/>
  <c r="AU902" i="14"/>
  <c r="AU1142" i="14"/>
  <c r="AS1067" i="14"/>
  <c r="AS327" i="14"/>
  <c r="AU457" i="14"/>
  <c r="AU1225" i="14"/>
  <c r="AU1126" i="14"/>
  <c r="AU1426" i="14"/>
  <c r="AS1084" i="14"/>
  <c r="AS98" i="14"/>
  <c r="AS465" i="14"/>
  <c r="AU1022" i="14"/>
  <c r="AS437" i="14"/>
  <c r="AU1103" i="14"/>
  <c r="AS921" i="14"/>
  <c r="AU482" i="14"/>
  <c r="AU2006" i="14"/>
  <c r="AU1518" i="14"/>
  <c r="AS286" i="14"/>
  <c r="AU1982" i="14"/>
  <c r="AS472" i="14"/>
  <c r="AS716" i="14"/>
  <c r="AS1086" i="14"/>
  <c r="AU861" i="14"/>
  <c r="AU819" i="14"/>
  <c r="AU762" i="14"/>
  <c r="AU174" i="14"/>
  <c r="AU99" i="14"/>
  <c r="AU783" i="14"/>
  <c r="AU1317" i="14"/>
  <c r="AU1211" i="14"/>
  <c r="AU386" i="14"/>
  <c r="AU335" i="14"/>
  <c r="AU691" i="14"/>
  <c r="AU272" i="14"/>
  <c r="AS1076" i="14"/>
  <c r="AU327" i="14"/>
  <c r="AU1699" i="14"/>
  <c r="AU1702" i="14"/>
  <c r="AU419" i="14"/>
  <c r="AU1161" i="14"/>
  <c r="AU820" i="14"/>
  <c r="AU741" i="14"/>
  <c r="AU516" i="14"/>
  <c r="AU1391" i="14"/>
  <c r="AU636" i="14"/>
  <c r="AU363" i="14"/>
  <c r="AU649" i="14"/>
  <c r="AS112" i="14"/>
  <c r="AU992" i="14"/>
  <c r="AS634" i="14"/>
  <c r="AU1108" i="14"/>
  <c r="AU330" i="14"/>
  <c r="AS712" i="14"/>
  <c r="AS104" i="14"/>
  <c r="AS1075" i="14"/>
  <c r="AU721" i="14"/>
  <c r="AS57" i="14"/>
  <c r="AS896" i="14"/>
  <c r="AS149" i="14"/>
  <c r="AS462" i="14"/>
  <c r="AU1682" i="14"/>
  <c r="AU894" i="14"/>
  <c r="AS1089" i="14"/>
  <c r="AS60" i="14"/>
  <c r="AU148" i="14"/>
  <c r="AS1171" i="14"/>
  <c r="AS206" i="14"/>
  <c r="AS201" i="14"/>
  <c r="AU1524" i="14"/>
  <c r="AS1135" i="14"/>
  <c r="AS248" i="14"/>
  <c r="AU694" i="14"/>
  <c r="AU1862" i="14"/>
  <c r="AU1363" i="14"/>
  <c r="AU2082" i="14"/>
  <c r="AS128" i="14"/>
  <c r="AU1281" i="14"/>
  <c r="AU1520" i="14"/>
  <c r="AU1051" i="14"/>
  <c r="AS994" i="14"/>
  <c r="AS11" i="14"/>
  <c r="AU778" i="14"/>
  <c r="AU1389" i="14"/>
  <c r="AU471" i="14"/>
  <c r="AS105" i="14"/>
  <c r="AU749" i="14"/>
  <c r="AU755" i="14"/>
  <c r="AU226" i="14"/>
  <c r="AS127" i="14"/>
  <c r="AU773" i="14"/>
  <c r="AU275" i="14"/>
  <c r="AS717" i="14"/>
  <c r="AS489" i="14"/>
  <c r="AU36" i="14"/>
  <c r="AU802" i="14"/>
  <c r="AU1943" i="14"/>
  <c r="AU709" i="14"/>
  <c r="AU302" i="14"/>
  <c r="AU207" i="14"/>
  <c r="AS385" i="14"/>
  <c r="AS811" i="14"/>
  <c r="AS631" i="14"/>
  <c r="AS924" i="14"/>
  <c r="AU735" i="14"/>
  <c r="AU113" i="14"/>
  <c r="AU897" i="14"/>
  <c r="AS923" i="14"/>
  <c r="AS970" i="14"/>
  <c r="AU28" i="14"/>
  <c r="AU378" i="14"/>
  <c r="AU1960" i="14"/>
  <c r="AU1924" i="14"/>
  <c r="AS473" i="14"/>
  <c r="AU296" i="14"/>
  <c r="AS391" i="14"/>
  <c r="AS900" i="14"/>
  <c r="AS2049" i="14"/>
  <c r="AU135" i="14"/>
  <c r="AS221" i="14"/>
  <c r="AU532" i="14"/>
  <c r="AS508" i="14"/>
  <c r="AU767" i="14"/>
  <c r="AS1077" i="14"/>
  <c r="AS1145" i="14"/>
  <c r="AS1128" i="14"/>
  <c r="AS25" i="14"/>
  <c r="AU1953" i="14"/>
  <c r="AU1810" i="14"/>
  <c r="AS966" i="14"/>
  <c r="AU915" i="14"/>
  <c r="AU1968" i="14"/>
  <c r="AU1444" i="14"/>
  <c r="AS759" i="14"/>
  <c r="AU416" i="14"/>
  <c r="AS497" i="14"/>
  <c r="AS205" i="14"/>
  <c r="AS169" i="14"/>
  <c r="AS436" i="14"/>
  <c r="AU26" i="14"/>
  <c r="AU258" i="14"/>
  <c r="AU1598" i="14"/>
  <c r="AU364" i="14"/>
  <c r="AU842" i="14"/>
  <c r="AU677" i="14"/>
  <c r="AU25" i="14"/>
  <c r="AU860" i="14"/>
  <c r="AU1957" i="14"/>
  <c r="AS780" i="14"/>
  <c r="AS209" i="14"/>
  <c r="AU1647" i="14"/>
  <c r="AU214" i="14"/>
  <c r="AU1227" i="14"/>
  <c r="AU1011" i="14"/>
  <c r="AU95" i="14"/>
  <c r="AU144" i="14"/>
  <c r="AS359" i="14"/>
  <c r="AS679" i="14"/>
  <c r="AU1515" i="14"/>
  <c r="AU492" i="14"/>
  <c r="AS424" i="14"/>
  <c r="AU1249" i="14"/>
  <c r="AS458" i="14"/>
  <c r="AS291" i="14"/>
  <c r="AU1005" i="14"/>
  <c r="AS707" i="14"/>
  <c r="AU1072" i="14"/>
  <c r="AU1380" i="14"/>
  <c r="AU322" i="14"/>
  <c r="AS131" i="14"/>
  <c r="AS941" i="14"/>
  <c r="AU1961" i="14"/>
  <c r="AU1735" i="14"/>
  <c r="AS669" i="14"/>
  <c r="AU1338" i="14"/>
  <c r="AS1168" i="14"/>
  <c r="AU1963" i="14"/>
  <c r="AU839" i="14"/>
  <c r="AU1045" i="14"/>
  <c r="AU560" i="14"/>
  <c r="AU538" i="14"/>
  <c r="AS605" i="14"/>
  <c r="AU2047" i="14"/>
  <c r="AS722" i="14"/>
  <c r="AU1445" i="14"/>
  <c r="AU1740" i="14"/>
  <c r="AS110" i="14"/>
  <c r="AU905" i="14"/>
  <c r="AU240" i="14"/>
  <c r="AU1608" i="14"/>
  <c r="AU1939" i="14"/>
  <c r="AU1521" i="14"/>
  <c r="AS75" i="14"/>
  <c r="AU1273" i="14"/>
  <c r="AS255" i="14"/>
  <c r="AU990" i="14"/>
  <c r="AS864" i="14"/>
  <c r="AU1603" i="14"/>
  <c r="AU1612" i="14"/>
  <c r="AU810" i="14"/>
  <c r="AU305" i="14"/>
  <c r="AS292" i="14"/>
  <c r="AU723" i="14"/>
  <c r="AU131" i="14"/>
  <c r="AU441" i="14"/>
  <c r="AU439" i="14"/>
  <c r="AU352" i="14"/>
  <c r="AU687" i="14"/>
  <c r="AU983" i="14"/>
  <c r="AU152" i="14"/>
  <c r="AU415" i="14"/>
  <c r="AU251" i="14"/>
  <c r="AU287" i="14"/>
  <c r="AU675" i="14"/>
  <c r="AU1429" i="14"/>
  <c r="AU1535" i="14"/>
  <c r="AS2093" i="14"/>
  <c r="AS143" i="14"/>
  <c r="AS2119" i="14"/>
  <c r="AU475" i="14"/>
  <c r="AU1223" i="14"/>
  <c r="AS35" i="14"/>
  <c r="AS1259" i="14"/>
  <c r="AU1889" i="14"/>
  <c r="AS91" i="14"/>
  <c r="AS428" i="14"/>
  <c r="AU1656" i="14"/>
  <c r="AU1450" i="14"/>
  <c r="AS2128" i="14"/>
  <c r="AU130" i="14"/>
  <c r="AU586" i="14"/>
  <c r="AU1478" i="14"/>
  <c r="AU1347" i="14"/>
  <c r="AU494" i="14"/>
  <c r="AU1975" i="14"/>
  <c r="AS646" i="14"/>
  <c r="AU1096" i="14"/>
  <c r="AU1170" i="14"/>
  <c r="AS667" i="14"/>
  <c r="AU244" i="14"/>
  <c r="AS794" i="14"/>
  <c r="AU592" i="14"/>
  <c r="AS234" i="14"/>
  <c r="AU255" i="14"/>
  <c r="AU537" i="14"/>
  <c r="AS918" i="14"/>
  <c r="AU1420" i="14"/>
  <c r="AS29" i="14"/>
  <c r="AU328" i="14"/>
  <c r="AU1355" i="14"/>
  <c r="AS674" i="14"/>
  <c r="AU1191" i="14"/>
  <c r="AU382" i="14"/>
  <c r="AS167" i="14"/>
  <c r="AS323" i="14"/>
  <c r="AU738" i="14"/>
  <c r="AS747" i="14"/>
  <c r="AS74" i="14"/>
  <c r="AS208" i="14"/>
  <c r="AU708" i="14"/>
  <c r="AU1512" i="14"/>
  <c r="AU2091" i="14"/>
  <c r="AU1724" i="14"/>
  <c r="AU303" i="14"/>
  <c r="AU1259" i="14"/>
  <c r="AU450" i="14"/>
  <c r="AU952" i="14"/>
  <c r="AS97" i="14"/>
  <c r="AS358" i="14"/>
  <c r="AS37" i="14"/>
  <c r="AU815" i="14"/>
  <c r="AU324" i="14"/>
  <c r="AU355" i="14"/>
  <c r="AU1909" i="14"/>
  <c r="AU1563" i="14"/>
  <c r="AS2056" i="14"/>
  <c r="AU1741" i="14"/>
  <c r="AS2108" i="14"/>
  <c r="AU869" i="14"/>
  <c r="AU1594" i="14"/>
  <c r="AU1266" i="14"/>
  <c r="AU945" i="14"/>
  <c r="AS288" i="14"/>
  <c r="AU1492" i="14"/>
  <c r="AU2000" i="14"/>
  <c r="AU1132" i="14"/>
  <c r="AU342" i="14"/>
  <c r="AU1929" i="14"/>
  <c r="AU1384" i="14"/>
  <c r="AU1066" i="14"/>
  <c r="AU1633" i="14"/>
  <c r="AU1799" i="14"/>
  <c r="AU1955" i="14"/>
  <c r="AU1499" i="14"/>
  <c r="AU727" i="14"/>
  <c r="AS815" i="14"/>
  <c r="AS1177" i="14"/>
  <c r="AU270" i="14"/>
  <c r="AU650" i="14"/>
  <c r="AS1132" i="14"/>
  <c r="AU2021" i="14"/>
  <c r="AS668" i="14"/>
  <c r="AU1315" i="14"/>
  <c r="AS847" i="14"/>
  <c r="AS940" i="14"/>
  <c r="AU437" i="14"/>
  <c r="AU368" i="14"/>
  <c r="AU1788" i="14"/>
  <c r="AU2154" i="14"/>
  <c r="AS639" i="14"/>
  <c r="AS1184" i="14"/>
  <c r="AU1431" i="14"/>
  <c r="AU1155" i="14"/>
  <c r="AU611" i="14"/>
  <c r="AU1930" i="14"/>
  <c r="AU121" i="14"/>
  <c r="AS1248" i="14"/>
  <c r="AS1034" i="14"/>
  <c r="AU1547" i="14"/>
  <c r="AU198" i="14"/>
  <c r="AU617" i="14"/>
  <c r="AU1267" i="14"/>
  <c r="AS253" i="14"/>
  <c r="AU1285" i="14"/>
  <c r="AS2118" i="14"/>
  <c r="AS1190" i="14"/>
  <c r="AS354" i="14"/>
  <c r="AU956" i="14"/>
  <c r="AS177" i="14"/>
  <c r="AU223" i="14"/>
  <c r="AU2119" i="14"/>
  <c r="AS702" i="14"/>
  <c r="AU1165" i="14"/>
  <c r="AU1764" i="14"/>
  <c r="AS1071" i="14"/>
  <c r="AS528" i="14"/>
  <c r="AU502" i="14"/>
  <c r="AS2101" i="14"/>
  <c r="AU1442" i="14"/>
  <c r="AS175" i="14"/>
  <c r="AU1766" i="14"/>
  <c r="AU1467" i="14"/>
  <c r="AU1514" i="14"/>
  <c r="AS1102" i="14"/>
  <c r="AS451" i="14"/>
  <c r="AU126" i="14"/>
  <c r="AS828" i="14"/>
  <c r="AU2110" i="14"/>
  <c r="AU844" i="14"/>
  <c r="AU1878" i="14"/>
  <c r="AS349" i="14"/>
  <c r="AS778" i="14"/>
  <c r="AU1111" i="14"/>
  <c r="AU1144" i="14"/>
  <c r="AU960" i="14"/>
  <c r="AU369" i="14"/>
  <c r="AS1010" i="14"/>
  <c r="AU61" i="14"/>
  <c r="AU569" i="14"/>
  <c r="AS168" i="14"/>
  <c r="AU1659" i="14"/>
  <c r="AS235" i="14"/>
  <c r="AU1350" i="14"/>
  <c r="AU637" i="14"/>
  <c r="AU1797" i="14"/>
  <c r="AU1711" i="14"/>
  <c r="AU1422" i="14"/>
  <c r="AU426" i="14"/>
  <c r="AS993" i="14"/>
  <c r="AS1119" i="14"/>
  <c r="AU1629" i="14"/>
  <c r="AS829" i="14"/>
  <c r="AS920" i="14"/>
  <c r="AS1183" i="14"/>
  <c r="AU2085" i="14"/>
  <c r="AU821" i="14"/>
  <c r="AS241" i="14"/>
  <c r="AS812" i="14"/>
  <c r="AU486" i="14"/>
  <c r="AS999" i="14"/>
  <c r="AS173" i="14"/>
  <c r="AU56" i="14"/>
  <c r="AU625" i="14"/>
  <c r="AU719" i="14"/>
  <c r="AS126" i="14"/>
  <c r="AU624" i="14"/>
  <c r="AS281" i="14"/>
  <c r="AS27" i="14"/>
  <c r="AU268" i="14"/>
  <c r="AS633" i="14"/>
  <c r="AS427" i="14"/>
  <c r="AU213" i="14"/>
  <c r="AU79" i="14"/>
  <c r="AU7" i="14"/>
  <c r="AS146" i="14"/>
  <c r="AU304" i="14"/>
  <c r="AU576" i="14"/>
  <c r="AU136" i="14"/>
  <c r="AU15" i="14"/>
  <c r="AS678" i="14"/>
  <c r="AU711" i="14"/>
  <c r="AU1526" i="14"/>
  <c r="AS813" i="14"/>
  <c r="AU33" i="14"/>
  <c r="AU978" i="14"/>
  <c r="AS139" i="14"/>
  <c r="AU1003" i="14"/>
  <c r="AS522" i="14"/>
  <c r="AS314" i="14"/>
  <c r="AS1036" i="14"/>
  <c r="AU110" i="14"/>
  <c r="AS607" i="14"/>
  <c r="AS2087" i="14"/>
  <c r="AU212" i="14"/>
  <c r="AS959" i="14"/>
  <c r="AU1642" i="14"/>
  <c r="AU589" i="14"/>
  <c r="AU300" i="14"/>
  <c r="AU577" i="14"/>
  <c r="AU301" i="14"/>
  <c r="AU713" i="14"/>
  <c r="AS421" i="14"/>
  <c r="AS179" i="14"/>
  <c r="AU138" i="14"/>
  <c r="AS533" i="14"/>
  <c r="AS275" i="14"/>
  <c r="AS579" i="14"/>
  <c r="AU291" i="14"/>
  <c r="AU747" i="14"/>
  <c r="AU57" i="14"/>
  <c r="AS184" i="14"/>
  <c r="AU32" i="14"/>
  <c r="AU594" i="14"/>
  <c r="AS641" i="14"/>
  <c r="AS15" i="14"/>
  <c r="AU847" i="14"/>
  <c r="AS141" i="14"/>
  <c r="AS857" i="14"/>
  <c r="AS2061" i="14"/>
  <c r="AS242" i="14"/>
  <c r="AS560" i="14"/>
  <c r="AU466" i="14"/>
  <c r="AU52" i="14"/>
  <c r="AU444" i="14"/>
  <c r="AS526" i="14"/>
  <c r="AU523" i="14"/>
  <c r="AU109" i="14"/>
  <c r="AS682" i="14"/>
  <c r="AS543" i="14"/>
  <c r="AU788" i="14"/>
  <c r="AS145" i="14"/>
  <c r="AS364" i="14"/>
  <c r="AS1081" i="14"/>
  <c r="AU886" i="14"/>
  <c r="AS467" i="14"/>
  <c r="AS72" i="14"/>
  <c r="AU599" i="14"/>
  <c r="AU67" i="14"/>
  <c r="AS10" i="14"/>
  <c r="AS182" i="14"/>
  <c r="AU946" i="14"/>
  <c r="AU799" i="14"/>
  <c r="AU487" i="14"/>
  <c r="AU229" i="14"/>
  <c r="AS2072" i="14"/>
  <c r="AU491" i="14"/>
  <c r="AS180" i="14"/>
  <c r="AU1516" i="14"/>
  <c r="AS244" i="14"/>
  <c r="AS199" i="14"/>
  <c r="AU60" i="14"/>
  <c r="AU182" i="14"/>
  <c r="AU45" i="14"/>
  <c r="AS429" i="14"/>
  <c r="AS1147" i="14"/>
  <c r="AU101" i="14"/>
  <c r="AU693" i="14"/>
  <c r="AS6" i="14"/>
  <c r="AS38" i="14"/>
  <c r="AU926" i="14"/>
  <c r="AU2157" i="14"/>
  <c r="AS645" i="14"/>
  <c r="AU54" i="14"/>
  <c r="AU1168" i="14"/>
  <c r="AS96" i="14"/>
  <c r="AS1229" i="14"/>
  <c r="AS420" i="14"/>
  <c r="AS537" i="14"/>
  <c r="AU616" i="14"/>
  <c r="AS417" i="14"/>
  <c r="AU83" i="14"/>
  <c r="AU641" i="14"/>
  <c r="AU1262" i="14"/>
  <c r="AU343" i="14"/>
  <c r="AS250" i="14"/>
  <c r="AS995" i="14"/>
  <c r="AU1328" i="14"/>
  <c r="AS214" i="14"/>
  <c r="AS431" i="14"/>
  <c r="AU1713" i="14"/>
  <c r="AU1242" i="14"/>
  <c r="AU1435" i="14"/>
  <c r="AS219" i="14"/>
  <c r="AU2077" i="14"/>
  <c r="AU898" i="14"/>
  <c r="AU495" i="14"/>
  <c r="AU456" i="14"/>
  <c r="AU557" i="14"/>
  <c r="AS380" i="14"/>
  <c r="AU264" i="14"/>
  <c r="AS1232" i="14"/>
  <c r="AS1205" i="14"/>
  <c r="AU1277" i="14"/>
  <c r="AU1112" i="14"/>
  <c r="AU365" i="14"/>
  <c r="AS470" i="14"/>
  <c r="AS1000" i="14"/>
  <c r="AU10" i="14"/>
  <c r="AU199" i="14"/>
  <c r="AU169" i="14"/>
  <c r="AS36" i="14"/>
  <c r="AU1732" i="14"/>
  <c r="AU68" i="14"/>
  <c r="AU118" i="14"/>
  <c r="AU39" i="14"/>
  <c r="AU306" i="14"/>
  <c r="AS739" i="14"/>
  <c r="AU413" i="14"/>
  <c r="AS991" i="14"/>
  <c r="AU314" i="14"/>
  <c r="AU2016" i="14"/>
  <c r="AU1539" i="14"/>
  <c r="AU1079" i="14"/>
  <c r="AS1189" i="14"/>
  <c r="AU410" i="14"/>
  <c r="AU991" i="14"/>
  <c r="AS1096" i="14"/>
  <c r="AS217" i="14"/>
  <c r="AU1551" i="14"/>
  <c r="AU1928" i="14"/>
  <c r="AU210" i="14"/>
  <c r="AS397" i="14"/>
  <c r="AU949" i="14"/>
  <c r="AU2010" i="14"/>
  <c r="AU1194" i="14"/>
  <c r="AS790" i="14"/>
  <c r="AU1814" i="14"/>
  <c r="AS1227" i="14"/>
  <c r="AS456" i="14"/>
  <c r="AS1003" i="14"/>
  <c r="AS1215" i="14"/>
  <c r="AS312" i="14"/>
  <c r="AS1255" i="14"/>
  <c r="AS240" i="14"/>
  <c r="AU848" i="14"/>
  <c r="AU313" i="14"/>
  <c r="AS649" i="14"/>
  <c r="AU1970" i="14"/>
  <c r="AS703" i="14"/>
  <c r="AU1303" i="14"/>
  <c r="AS77" i="14"/>
  <c r="AS890" i="14"/>
  <c r="AU648" i="14"/>
  <c r="AU1021" i="14"/>
  <c r="AS774" i="14"/>
  <c r="AS1029" i="14"/>
  <c r="AS635" i="14"/>
  <c r="AU1052" i="14"/>
  <c r="AU1876" i="14"/>
  <c r="AS882" i="14"/>
  <c r="AU540" i="14"/>
  <c r="AU183" i="14"/>
  <c r="AS524" i="14"/>
  <c r="AS204" i="14"/>
  <c r="AU1439" i="14"/>
  <c r="AU564" i="14"/>
  <c r="AS749" i="14"/>
  <c r="AU878" i="14"/>
  <c r="AU1213" i="14"/>
  <c r="AU150" i="14"/>
  <c r="AU620" i="14"/>
  <c r="AU805" i="14"/>
  <c r="AU996" i="14"/>
  <c r="AU1398" i="14"/>
  <c r="AS1163" i="14"/>
  <c r="AU667" i="14"/>
  <c r="AU1966" i="14"/>
  <c r="AU575" i="14"/>
  <c r="AU2104" i="14"/>
  <c r="AU1852" i="14"/>
  <c r="AS176" i="14"/>
  <c r="AU158" i="14"/>
  <c r="AU514" i="14"/>
  <c r="AU34" i="14"/>
  <c r="AS705" i="14"/>
  <c r="AS134" i="14"/>
  <c r="AU927" i="14"/>
  <c r="AS581" i="14"/>
  <c r="AU194" i="14"/>
  <c r="AU552" i="14"/>
  <c r="AU1757" i="14"/>
  <c r="AS1100" i="14"/>
  <c r="AS1115" i="14"/>
  <c r="AS567" i="14"/>
  <c r="AU812" i="14"/>
  <c r="AS996" i="14"/>
  <c r="AU836" i="14"/>
  <c r="AU745" i="14"/>
  <c r="AU117" i="14"/>
  <c r="AU627" i="14"/>
  <c r="AS822" i="14"/>
  <c r="AU42" i="14"/>
  <c r="AU170" i="14"/>
  <c r="AU157" i="14"/>
  <c r="AS779" i="14"/>
  <c r="AU219" i="14"/>
  <c r="AU1075" i="14"/>
  <c r="AU833" i="14"/>
  <c r="AS243" i="14"/>
  <c r="AS929" i="14"/>
  <c r="AU1190" i="14"/>
  <c r="AU97" i="14"/>
  <c r="AS1112" i="14"/>
  <c r="AS580" i="14"/>
  <c r="AU697" i="14"/>
  <c r="AU21" i="14"/>
  <c r="AU66" i="14"/>
  <c r="AU867" i="14"/>
  <c r="AU86" i="14"/>
  <c r="AU816" i="14"/>
  <c r="AS394" i="14"/>
  <c r="AU1383" i="14"/>
  <c r="AS992" i="14"/>
  <c r="AS615" i="14"/>
  <c r="AS163" i="14"/>
  <c r="AU277" i="14"/>
  <c r="AU542" i="14"/>
  <c r="AU403" i="14"/>
  <c r="AS833" i="14"/>
  <c r="AU41" i="14"/>
  <c r="AU1000" i="14"/>
  <c r="AU794" i="14"/>
  <c r="AU883" i="14"/>
  <c r="AU919" i="14"/>
  <c r="AS1144" i="14"/>
  <c r="AU1652" i="14"/>
  <c r="AU967" i="14"/>
  <c r="AS2051" i="14"/>
  <c r="AU423" i="14"/>
  <c r="AU1205" i="14"/>
  <c r="AU521" i="14"/>
  <c r="AU1163" i="14"/>
  <c r="AU1313" i="14"/>
  <c r="AU310" i="14"/>
  <c r="AU1891" i="14"/>
  <c r="AS596" i="14"/>
  <c r="AU705" i="14"/>
  <c r="AS398" i="14"/>
  <c r="AU1609" i="14"/>
  <c r="AU1500" i="14"/>
  <c r="AS166" i="14"/>
  <c r="AS616" i="14"/>
  <c r="AS725" i="14"/>
  <c r="AU278" i="14"/>
  <c r="AU276" i="14"/>
  <c r="AU744" i="14"/>
  <c r="AS964" i="14"/>
  <c r="AS754" i="14"/>
  <c r="AS931" i="14"/>
  <c r="AU1240" i="14"/>
  <c r="AU870" i="14"/>
  <c r="AS414" i="14"/>
  <c r="AS892" i="14"/>
  <c r="AS329" i="14"/>
  <c r="AU1562" i="14"/>
  <c r="AU1157" i="14"/>
  <c r="AU1377" i="14"/>
  <c r="AU312" i="14"/>
  <c r="AU51" i="14"/>
  <c r="AU168" i="14"/>
  <c r="AU299" i="14"/>
  <c r="AU824" i="14"/>
  <c r="AU447" i="14"/>
  <c r="AS13" i="14"/>
  <c r="AU614" i="14"/>
  <c r="AU1349" i="14"/>
  <c r="AU1637" i="14"/>
  <c r="AS817" i="14"/>
  <c r="AU2090" i="14"/>
  <c r="AU263" i="14"/>
  <c r="AS793" i="14"/>
  <c r="AS1033" i="14"/>
  <c r="AS419" i="14"/>
  <c r="AS320" i="14"/>
  <c r="AS688" i="14"/>
  <c r="AS210" i="14"/>
  <c r="AU1940" i="14"/>
  <c r="AU613" i="14"/>
  <c r="AS279" i="14"/>
  <c r="AS529" i="14"/>
  <c r="AU405" i="14"/>
  <c r="AU1247" i="14"/>
  <c r="AU1807" i="14"/>
  <c r="AS1174" i="14"/>
  <c r="AU781" i="14"/>
  <c r="AS1247" i="14"/>
  <c r="AS450" i="14"/>
  <c r="AU185" i="14"/>
  <c r="AU1394" i="14"/>
  <c r="AS1079" i="14"/>
  <c r="AU1835" i="14"/>
  <c r="AS934" i="14"/>
  <c r="AS1253" i="14"/>
  <c r="AS306" i="14"/>
  <c r="AU1176" i="14"/>
  <c r="AU2101" i="14"/>
  <c r="AU602" i="14"/>
  <c r="AU1964" i="14"/>
  <c r="AU2030" i="14"/>
  <c r="AU2164" i="14"/>
  <c r="AS162" i="14"/>
  <c r="AS113" i="14"/>
  <c r="AU119" i="14"/>
  <c r="AS16" i="14"/>
  <c r="AU696" i="14"/>
  <c r="AU853" i="14"/>
  <c r="AU2050" i="14"/>
  <c r="AS608" i="14"/>
  <c r="AS500" i="14"/>
  <c r="AS319" i="14"/>
  <c r="AU776" i="14"/>
  <c r="AU1952" i="14"/>
  <c r="AU432" i="14"/>
  <c r="AU140" i="14"/>
  <c r="AU206" i="14"/>
  <c r="AU877" i="14"/>
  <c r="AU361" i="14"/>
  <c r="AU1367" i="14"/>
  <c r="AU242" i="14"/>
  <c r="AU498" i="14"/>
  <c r="AS1083" i="14"/>
  <c r="AU1489" i="14"/>
  <c r="AS795" i="14"/>
  <c r="AU888" i="14"/>
  <c r="AS753" i="14"/>
  <c r="AU813" i="14"/>
  <c r="AU743" i="14"/>
  <c r="AS2116" i="14"/>
  <c r="AS899" i="14"/>
  <c r="AU1236" i="14"/>
  <c r="AS1157" i="14"/>
  <c r="AU1288" i="14"/>
  <c r="AU681" i="14"/>
  <c r="AU1255" i="14"/>
  <c r="AU100" i="14"/>
  <c r="AS1125" i="14"/>
  <c r="AU11" i="14"/>
  <c r="AU1193" i="14"/>
  <c r="AU1048" i="14"/>
  <c r="AU1894" i="14"/>
  <c r="AS452" i="14"/>
  <c r="AU468" i="14"/>
  <c r="AU795" i="14"/>
  <c r="AS344" i="14"/>
  <c r="AU333" i="14"/>
  <c r="AS1048" i="14"/>
  <c r="AU628" i="14"/>
  <c r="AU912" i="14"/>
  <c r="AU1528" i="14"/>
  <c r="AS215" i="14"/>
  <c r="AU320" i="14"/>
  <c r="AS1098" i="14"/>
  <c r="AU1202" i="14"/>
  <c r="AU519" i="14"/>
  <c r="AU1576" i="14"/>
  <c r="AU2002" i="14"/>
  <c r="AU852" i="14"/>
  <c r="AU1009" i="14"/>
  <c r="AS345" i="14"/>
  <c r="AU1156" i="14"/>
  <c r="AU74" i="14"/>
  <c r="AU715" i="14"/>
  <c r="AS318" i="14"/>
  <c r="AU740" i="14"/>
  <c r="AS311" i="14"/>
  <c r="AS396" i="14"/>
  <c r="AU1908" i="14"/>
  <c r="AU1573" i="14"/>
  <c r="AU399" i="14"/>
  <c r="AU1743" i="14"/>
  <c r="AU446" i="14"/>
  <c r="AU957" i="14"/>
  <c r="AS1131" i="14"/>
  <c r="AU1137" i="14"/>
  <c r="AU1095" i="14"/>
  <c r="AU780" i="14"/>
  <c r="AS1160" i="14"/>
  <c r="AU1725" i="14"/>
  <c r="AU6" i="14"/>
  <c r="AU722" i="14"/>
  <c r="AU1571" i="14"/>
  <c r="AS2158" i="14"/>
  <c r="AU1685" i="14"/>
  <c r="AU1149" i="14"/>
  <c r="AU1811" i="14"/>
  <c r="AS973" i="14"/>
  <c r="AU115" i="14"/>
  <c r="AS974" i="14"/>
  <c r="AS859" i="14"/>
  <c r="AS823" i="14"/>
  <c r="AU1312" i="14"/>
  <c r="AS559" i="14"/>
  <c r="AS2126" i="14"/>
  <c r="AU679" i="14"/>
  <c r="AU921" i="14"/>
  <c r="AU1737" i="14"/>
  <c r="AU803" i="14"/>
  <c r="AU380" i="14"/>
  <c r="AU1733" i="14"/>
  <c r="AU1582" i="14"/>
  <c r="AU1744" i="14"/>
  <c r="AU1504" i="14"/>
  <c r="AU1694" i="14"/>
  <c r="AS869" i="14"/>
  <c r="AS59" i="14"/>
  <c r="AS570" i="14"/>
  <c r="AU1446" i="14"/>
  <c r="AU1265" i="14"/>
  <c r="AU872" i="14"/>
  <c r="AS164" i="14"/>
  <c r="AU714" i="14"/>
  <c r="AU1139" i="14"/>
  <c r="AU1310" i="14"/>
  <c r="AU1680" i="14"/>
  <c r="AS198" i="14"/>
  <c r="AU923" i="14"/>
  <c r="AS1097" i="14"/>
  <c r="AU948" i="14"/>
  <c r="AU1498" i="14"/>
  <c r="AU2040" i="14"/>
  <c r="AU149" i="14"/>
  <c r="AU81" i="14"/>
  <c r="AU14" i="14"/>
  <c r="AS400" i="14"/>
  <c r="AU811" i="14"/>
  <c r="AU1858" i="14"/>
  <c r="AS2095" i="14"/>
  <c r="AU1080" i="14"/>
  <c r="AU62" i="14"/>
  <c r="AU1517" i="14"/>
  <c r="AU672" i="14"/>
  <c r="AU94" i="14"/>
  <c r="AU559" i="14"/>
  <c r="AS2079" i="14"/>
  <c r="AU1424" i="14"/>
  <c r="AS742" i="14"/>
  <c r="AU1605" i="14"/>
  <c r="AS23" i="14"/>
  <c r="AU1475" i="14"/>
  <c r="AU629" i="14"/>
  <c r="AU395" i="14"/>
  <c r="AU2079" i="14"/>
  <c r="AU1373" i="14"/>
  <c r="AU685" i="14"/>
  <c r="AS1005" i="14"/>
  <c r="AU1353" i="14"/>
  <c r="AU78" i="14"/>
  <c r="AS495" i="14"/>
  <c r="AU1533" i="14"/>
  <c r="AS901" i="14"/>
  <c r="AU1017" i="14"/>
  <c r="AU2044" i="14"/>
  <c r="AU506" i="14"/>
  <c r="AU544" i="14"/>
  <c r="AU1042" i="14"/>
  <c r="AS708" i="14"/>
  <c r="AU1421" i="14"/>
  <c r="AS1043" i="14"/>
  <c r="AU1625" i="14"/>
  <c r="AU346" i="14"/>
  <c r="AU581" i="14"/>
  <c r="AU2037" i="14"/>
  <c r="AU1361" i="14"/>
  <c r="AU768" i="14"/>
  <c r="AU1287" i="14"/>
  <c r="AU1007" i="14"/>
  <c r="AU674" i="14"/>
  <c r="AS1225" i="14"/>
  <c r="AU311" i="14"/>
  <c r="AU467" i="14"/>
  <c r="AU417" i="14"/>
  <c r="AU931" i="14"/>
  <c r="AS172" i="14"/>
  <c r="AS21" i="14"/>
  <c r="AU766" i="14"/>
  <c r="AS715" i="14"/>
  <c r="AU1414" i="14"/>
  <c r="AU1390" i="14"/>
  <c r="AU1030" i="14"/>
  <c r="AS532" i="14"/>
  <c r="AU1229" i="14"/>
  <c r="AS853" i="14"/>
  <c r="AS469" i="14"/>
  <c r="AU1619" i="14"/>
  <c r="AS348" i="14"/>
  <c r="AU796" i="14"/>
  <c r="AS826" i="14"/>
  <c r="AU1919" i="14"/>
  <c r="AU974" i="14"/>
  <c r="AU963" i="14"/>
  <c r="AS831" i="14"/>
  <c r="AS491" i="14"/>
  <c r="AU603" i="14"/>
  <c r="AU237" i="14"/>
  <c r="AU1083" i="14"/>
  <c r="AU246" i="14"/>
  <c r="AU918" i="14"/>
  <c r="AU1016" i="14"/>
  <c r="AU105" i="14"/>
  <c r="AU635" i="14"/>
  <c r="AS381" i="14"/>
  <c r="AU944" i="14"/>
  <c r="AU684" i="14"/>
  <c r="AS647" i="14"/>
  <c r="AU139" i="14"/>
  <c r="AU232" i="14"/>
  <c r="AU874" i="14"/>
  <c r="AU831" i="14"/>
  <c r="AS819" i="14"/>
  <c r="AU515" i="14"/>
  <c r="AS245" i="14"/>
  <c r="AS1104" i="14"/>
  <c r="AU1588" i="14"/>
  <c r="AU75" i="14"/>
  <c r="AU13" i="14"/>
  <c r="AU1396" i="14"/>
  <c r="AU1336" i="14"/>
  <c r="AU737" i="14"/>
  <c r="AU307" i="14"/>
  <c r="AU1522" i="14"/>
  <c r="AU1325" i="14"/>
  <c r="AU72" i="14"/>
  <c r="AU834" i="14"/>
  <c r="AS55" i="14"/>
  <c r="AU122" i="14"/>
  <c r="AS1185" i="14"/>
  <c r="AU282" i="14"/>
  <c r="AS103" i="14"/>
  <c r="AS185" i="14"/>
  <c r="AS603" i="14"/>
  <c r="AU1705" i="14"/>
  <c r="AS140" i="14"/>
  <c r="AU458" i="14"/>
  <c r="AU262" i="14"/>
  <c r="AU1441" i="14"/>
  <c r="AU790" i="14"/>
  <c r="AU87" i="14"/>
  <c r="AU731" i="14"/>
  <c r="AS54" i="14"/>
  <c r="AU407" i="14"/>
  <c r="AU645" i="14"/>
  <c r="AU155" i="14"/>
  <c r="AS100" i="14"/>
  <c r="AU1941" i="14"/>
  <c r="AU329" i="14"/>
  <c r="AU712" i="14"/>
  <c r="AU22" i="14"/>
  <c r="AU1091" i="14"/>
  <c r="AU292" i="14"/>
  <c r="AS1113" i="14"/>
  <c r="AU951" i="14"/>
  <c r="AU202" i="14"/>
  <c r="AU375" i="14"/>
  <c r="AS676" i="14"/>
  <c r="AU658" i="14"/>
  <c r="AS1167" i="14"/>
  <c r="AU1557" i="14"/>
  <c r="AS69" i="14"/>
  <c r="AU247" i="14"/>
  <c r="AU1782" i="14"/>
  <c r="AU942" i="14"/>
  <c r="AU832" i="14"/>
  <c r="AS561" i="14"/>
  <c r="AU428" i="14"/>
  <c r="AU38" i="14"/>
  <c r="AU222" i="14"/>
  <c r="AU1159" i="14"/>
  <c r="AU309" i="14"/>
  <c r="AS107" i="14"/>
  <c r="AU116" i="14"/>
  <c r="AU1365" i="14"/>
  <c r="AS531" i="14"/>
  <c r="AS67" i="14"/>
  <c r="AU176" i="14"/>
  <c r="AU418" i="14"/>
  <c r="AU233" i="14"/>
  <c r="AU720" i="14"/>
  <c r="AS174" i="14"/>
  <c r="AU2129" i="14"/>
  <c r="AU137" i="14"/>
  <c r="AS848" i="14"/>
  <c r="AU204" i="14"/>
  <c r="AS758" i="14"/>
  <c r="AS862" i="14"/>
  <c r="AU452" i="14"/>
  <c r="AU358" i="14"/>
  <c r="AS1045" i="14"/>
  <c r="AS365" i="14"/>
  <c r="AU2112" i="14"/>
  <c r="AU671" i="14"/>
  <c r="AU1067" i="14"/>
  <c r="AU660" i="14"/>
  <c r="AS249" i="14"/>
  <c r="AU533" i="14"/>
  <c r="AS1038" i="14"/>
  <c r="AU525" i="14"/>
  <c r="AU1673" i="14"/>
  <c r="AS102" i="14"/>
  <c r="AU191" i="14"/>
  <c r="AU347" i="14"/>
  <c r="AU337" i="14"/>
  <c r="AU1715" i="14"/>
  <c r="AU779" i="14"/>
  <c r="AU1406" i="14"/>
  <c r="AU1280" i="14"/>
  <c r="AU632" i="14"/>
  <c r="AS919" i="14"/>
  <c r="AS577" i="14"/>
  <c r="AU881" i="14"/>
  <c r="AU53" i="14"/>
  <c r="AU1291" i="14"/>
  <c r="AU580" i="14"/>
  <c r="AS1121" i="14"/>
  <c r="AU360" i="14"/>
  <c r="AU1047" i="14"/>
  <c r="AU1809" i="14"/>
  <c r="AU356" i="14"/>
  <c r="AU2160" i="14"/>
  <c r="AS1006" i="14"/>
  <c r="AU1324" i="14"/>
  <c r="AU162" i="14"/>
  <c r="AU171" i="14"/>
  <c r="AU543" i="14"/>
  <c r="AS643" i="14"/>
  <c r="AU404" i="14"/>
  <c r="AU1977" i="14"/>
  <c r="AS673" i="14"/>
  <c r="AS1207" i="14"/>
  <c r="AU63" i="14"/>
  <c r="AS814" i="14"/>
  <c r="AU1130" i="14"/>
  <c r="AU111" i="14"/>
  <c r="AU1538" i="14"/>
  <c r="AU1618" i="14"/>
  <c r="AU1802" i="14"/>
  <c r="AU1018" i="14"/>
  <c r="AU864" i="14"/>
  <c r="AU1753" i="14"/>
  <c r="AU676" i="14"/>
  <c r="AU862" i="14"/>
  <c r="AS1065" i="14"/>
  <c r="AU1448" i="14"/>
  <c r="AU348" i="14"/>
  <c r="AU1339" i="14"/>
  <c r="AU553" i="14"/>
  <c r="AU156" i="14"/>
  <c r="AU841" i="14"/>
  <c r="AS93" i="14"/>
  <c r="AU1378" i="14"/>
  <c r="AS388" i="14"/>
  <c r="AU664" i="14"/>
  <c r="AS530" i="14"/>
  <c r="AU323" i="14"/>
  <c r="AU910" i="14"/>
  <c r="AU84" i="14"/>
  <c r="AU1038" i="14"/>
  <c r="AU1078" i="14"/>
  <c r="AU48" i="14"/>
  <c r="AU524" i="14"/>
  <c r="AU318" i="14"/>
  <c r="AU854" i="14"/>
  <c r="AU391" i="14"/>
  <c r="AS202" i="14"/>
  <c r="AU64" i="14"/>
  <c r="AU480" i="14"/>
  <c r="AU643" i="14"/>
  <c r="AU409" i="14"/>
  <c r="AU573" i="14"/>
  <c r="AS363" i="14"/>
  <c r="AU891" i="14"/>
  <c r="AU1949" i="14"/>
  <c r="AU1630" i="14"/>
  <c r="AU1454" i="14"/>
  <c r="AS606" i="14"/>
  <c r="AU535" i="14"/>
  <c r="AU750" i="14"/>
  <c r="AU317" i="14"/>
  <c r="AU1025" i="14"/>
  <c r="AU154" i="14"/>
  <c r="AS290" i="14"/>
  <c r="AS2111" i="14"/>
  <c r="AU218" i="14"/>
  <c r="AU2053" i="14"/>
  <c r="AU91" i="14"/>
  <c r="AU903" i="14"/>
  <c r="AU227" i="14"/>
  <c r="AS609" i="14"/>
  <c r="AU1722" i="14"/>
  <c r="AS866" i="14"/>
  <c r="AU147" i="14"/>
  <c r="AS401" i="14"/>
  <c r="AS1046" i="14"/>
  <c r="AU35" i="14"/>
  <c r="AU167" i="14"/>
  <c r="AU2113" i="14"/>
  <c r="AU1617" i="14"/>
  <c r="AU1785" i="14"/>
  <c r="AS239" i="14"/>
  <c r="AS362" i="14"/>
  <c r="AU179" i="14"/>
  <c r="AU112" i="14"/>
  <c r="AS1074" i="14"/>
  <c r="AS572" i="14"/>
  <c r="AS777" i="14"/>
  <c r="AS1037" i="14"/>
  <c r="AS535" i="14"/>
  <c r="AU186" i="14"/>
  <c r="AU17" i="14"/>
  <c r="AS31" i="14"/>
  <c r="AU47" i="14"/>
  <c r="AS346" i="14"/>
  <c r="AU339" i="14"/>
  <c r="AS66" i="14"/>
  <c r="AS387" i="14"/>
  <c r="AS781" i="14"/>
  <c r="AU30" i="14"/>
  <c r="AU340" i="14"/>
  <c r="AS307" i="14"/>
  <c r="AS316" i="14"/>
  <c r="AU90" i="14"/>
  <c r="AS604" i="14"/>
  <c r="AU250" i="14"/>
  <c r="AS1004" i="14"/>
  <c r="AS644" i="14"/>
  <c r="AS1088" i="14"/>
  <c r="AS539" i="14"/>
  <c r="AS578" i="14"/>
  <c r="AU1164" i="14"/>
  <c r="AU916" i="14"/>
  <c r="AS144" i="14"/>
  <c r="AU1658" i="14"/>
  <c r="AU284" i="14"/>
  <c r="AU376" i="14"/>
  <c r="AU265" i="14"/>
  <c r="AU1197" i="14"/>
  <c r="AU1453" i="14"/>
  <c r="AU230" i="14"/>
  <c r="AS1187" i="14"/>
  <c r="AU928" i="14"/>
  <c r="AS1249" i="14"/>
  <c r="AS390" i="14"/>
  <c r="AU1358" i="14"/>
  <c r="AS630" i="14"/>
  <c r="AU822" i="14"/>
  <c r="AU1493" i="14"/>
  <c r="AU680" i="14"/>
  <c r="AS969" i="14"/>
  <c r="AU397" i="14"/>
  <c r="AU2084" i="14"/>
  <c r="AU80" i="14"/>
  <c r="AS1176" i="14"/>
  <c r="AU619" i="14"/>
  <c r="AU1217" i="14"/>
  <c r="AS257" i="14"/>
  <c r="AS1212" i="14"/>
  <c r="AS361" i="14"/>
  <c r="AU1602" i="14"/>
  <c r="AS888" i="14"/>
  <c r="AU904" i="14"/>
  <c r="AU973" i="14"/>
  <c r="AU106" i="14"/>
  <c r="AS2074" i="14"/>
  <c r="AS203" i="14"/>
  <c r="AU807" i="14"/>
  <c r="AU472" i="14"/>
  <c r="AS92" i="14"/>
  <c r="AU1599" i="14"/>
  <c r="AU756" i="14"/>
  <c r="AU2076" i="14"/>
  <c r="AU208" i="14"/>
  <c r="AS1251" i="14"/>
  <c r="AU88" i="14"/>
  <c r="AU840" i="14"/>
  <c r="AS99" i="14"/>
  <c r="AU1334" i="14"/>
  <c r="AU1745" i="14"/>
  <c r="AU661" i="14"/>
  <c r="AU930" i="14"/>
  <c r="AS357" i="14"/>
  <c r="AS111" i="14"/>
  <c r="AS17" i="14"/>
  <c r="AU513" i="14"/>
  <c r="AU621" i="14"/>
  <c r="AS63" i="14"/>
  <c r="AU1872" i="14"/>
  <c r="AU633" i="14"/>
  <c r="AU1284" i="14"/>
  <c r="AS137" i="14"/>
  <c r="AU455" i="14"/>
  <c r="AU1238" i="14"/>
  <c r="AU1053" i="14"/>
  <c r="AS1182" i="14"/>
  <c r="AU1825" i="14"/>
  <c r="AS1216" i="14"/>
  <c r="AS611" i="14"/>
  <c r="AS493" i="14"/>
  <c r="AU955" i="14"/>
  <c r="AU529" i="14"/>
  <c r="AU315" i="14"/>
  <c r="AU700" i="14"/>
  <c r="AU1035" i="14"/>
  <c r="AU1752" i="14"/>
  <c r="AS1110" i="14"/>
  <c r="AU1530" i="14"/>
  <c r="AU238" i="14"/>
  <c r="AS960" i="14"/>
  <c r="AU1452" i="14"/>
  <c r="AS990" i="14"/>
  <c r="AS719" i="14"/>
  <c r="AU1808" i="14"/>
  <c r="AU354" i="14"/>
  <c r="AS1148" i="14"/>
  <c r="AU298" i="14"/>
  <c r="AU381" i="14"/>
  <c r="AS962" i="14"/>
  <c r="AU585" i="14"/>
  <c r="AU43" i="14"/>
  <c r="AU1432" i="14"/>
  <c r="AS1120" i="14"/>
  <c r="AU922" i="14"/>
  <c r="AU383" i="14"/>
  <c r="AU865" i="14"/>
  <c r="AU493" i="14"/>
  <c r="AS56" i="14"/>
  <c r="AU640" i="14"/>
  <c r="AS617" i="14"/>
  <c r="AS287" i="14"/>
  <c r="AS2080" i="14"/>
  <c r="AU1177" i="14"/>
  <c r="AU23" i="14"/>
  <c r="AS2099" i="14"/>
  <c r="AU1089" i="14"/>
  <c r="AU425" i="14"/>
  <c r="AU929" i="14"/>
  <c r="AU551" i="14"/>
  <c r="AU196" i="14"/>
  <c r="AS1103" i="14"/>
  <c r="AU1327" i="14"/>
  <c r="AS704" i="14"/>
  <c r="AU1148" i="14"/>
  <c r="AU1094" i="14"/>
  <c r="AU1561" i="14"/>
  <c r="AU211" i="14"/>
  <c r="AU1555" i="14"/>
  <c r="AU809" i="14"/>
  <c r="AU917" i="14"/>
  <c r="AU1275" i="14"/>
  <c r="AU1004" i="14"/>
  <c r="AU979" i="14"/>
  <c r="AU1232" i="14"/>
  <c r="AU1903" i="14"/>
  <c r="AS738" i="14"/>
  <c r="AU500" i="14"/>
  <c r="AS1078" i="14"/>
  <c r="AS683" i="14"/>
  <c r="AS486" i="14"/>
  <c r="AU1386" i="14"/>
  <c r="AU20" i="14"/>
  <c r="AS614" i="14"/>
  <c r="AU1311" i="14"/>
  <c r="AS865" i="14"/>
  <c r="AU686" i="14"/>
  <c r="AU1906" i="14"/>
  <c r="AU1881" i="14"/>
  <c r="AS471" i="14"/>
  <c r="AS867" i="14"/>
  <c r="AU82" i="14"/>
  <c r="AU1230" i="14"/>
  <c r="AS575" i="14"/>
  <c r="AU511" i="14"/>
  <c r="AU1595" i="14"/>
  <c r="AS740" i="14"/>
  <c r="AU1302" i="14"/>
  <c r="AS1228" i="14"/>
  <c r="AU1679" i="14"/>
  <c r="AS309" i="14"/>
  <c r="AU411" i="14"/>
  <c r="AS22" i="14"/>
  <c r="AS750" i="14"/>
  <c r="AS379" i="14"/>
  <c r="AU837" i="14"/>
  <c r="AS1107" i="14"/>
  <c r="AU1455" i="14"/>
  <c r="AS523" i="14"/>
  <c r="AS277" i="14"/>
  <c r="AU499" i="14"/>
  <c r="AU469" i="14"/>
  <c r="AU1748" i="14"/>
  <c r="AU431" i="14"/>
  <c r="AU587" i="14"/>
  <c r="AU507" i="14"/>
  <c r="AU1244" i="14"/>
  <c r="AS1200" i="14"/>
  <c r="AU1671" i="14"/>
  <c r="AU1081" i="14"/>
  <c r="AU462" i="14"/>
  <c r="AS24" i="14"/>
  <c r="AS350" i="14"/>
  <c r="AU1842" i="14"/>
  <c r="AS714" i="14"/>
  <c r="AS672" i="14"/>
  <c r="AU868" i="14"/>
  <c r="AU857" i="14"/>
  <c r="AS416" i="14"/>
  <c r="AS1258" i="14"/>
  <c r="AS1246" i="14"/>
  <c r="AU1822" i="14"/>
  <c r="AU692" i="14"/>
  <c r="AU1650" i="14"/>
  <c r="AU1041" i="14"/>
  <c r="AS95" i="14"/>
  <c r="AS1172" i="14"/>
  <c r="AU1925" i="14"/>
  <c r="AU504" i="14"/>
  <c r="AU1770" i="14"/>
  <c r="AU1781" i="14"/>
  <c r="AS7" i="14"/>
  <c r="AS355" i="14"/>
  <c r="AS788" i="14"/>
  <c r="AU427" i="14"/>
  <c r="AS494" i="14"/>
  <c r="AU1719" i="14"/>
  <c r="AU1340" i="14"/>
  <c r="AS1002" i="14"/>
  <c r="AU574" i="14"/>
  <c r="AU1125" i="14"/>
  <c r="AS2090" i="14"/>
  <c r="AU900" i="14"/>
  <c r="AU1693" i="14"/>
  <c r="AU1866" i="14"/>
  <c r="AS384" i="14"/>
  <c r="AU1653" i="14"/>
  <c r="AU501" i="14"/>
  <c r="AS308" i="14"/>
  <c r="AU1141" i="14"/>
  <c r="AU531" i="14"/>
  <c r="AS272" i="14"/>
  <c r="AS313" i="14"/>
  <c r="AU1117" i="14"/>
  <c r="AS851" i="14"/>
  <c r="AU1645" i="14"/>
  <c r="AU1121" i="14"/>
  <c r="AS1204" i="14"/>
  <c r="AS640" i="14"/>
  <c r="AU849" i="14"/>
  <c r="AU1342" i="14"/>
  <c r="AU73" i="14"/>
  <c r="AU1604" i="14"/>
  <c r="AS743" i="14"/>
  <c r="AS710" i="14"/>
  <c r="AU1301" i="14"/>
  <c r="AU626" i="14"/>
  <c r="AS791" i="14"/>
  <c r="AU1946" i="14"/>
  <c r="AU858" i="14"/>
  <c r="AU1649" i="14"/>
  <c r="AS1195" i="14"/>
  <c r="AU634" i="14"/>
  <c r="AU2029" i="14"/>
  <c r="AU160" i="14"/>
  <c r="AU1092" i="14"/>
  <c r="AU729" i="14"/>
  <c r="AU1999" i="14"/>
  <c r="AU359" i="14"/>
  <c r="AU389" i="14"/>
  <c r="AU1050" i="14"/>
  <c r="AS324" i="14"/>
  <c r="AU1459" i="14"/>
  <c r="AU845" i="14"/>
  <c r="AS130" i="14"/>
  <c r="AS418" i="14"/>
  <c r="AS1092" i="14"/>
  <c r="AU1851" i="14"/>
  <c r="AU1983" i="14"/>
  <c r="AU1234" i="14"/>
  <c r="AU855" i="14"/>
  <c r="AS574" i="14"/>
  <c r="AU871" i="14"/>
  <c r="AU1803" i="14"/>
  <c r="AU1055" i="14"/>
  <c r="AS1136" i="14"/>
  <c r="AU2156" i="14"/>
  <c r="AU1174" i="14"/>
  <c r="AS2113" i="14"/>
  <c r="AS1256" i="14"/>
  <c r="AS218" i="14"/>
  <c r="AU663" i="14"/>
  <c r="AU1834" i="14"/>
  <c r="AU702" i="14"/>
  <c r="AU1305" i="14"/>
  <c r="AU584" i="14"/>
  <c r="AU818" i="14"/>
  <c r="AU46" i="14"/>
  <c r="AU228" i="14"/>
  <c r="AS328" i="14"/>
  <c r="AU1765" i="14"/>
  <c r="AU669" i="14"/>
  <c r="AU1069" i="14"/>
  <c r="AU1175" i="14"/>
  <c r="AU245" i="14"/>
  <c r="AS1032" i="14"/>
  <c r="AU1817" i="14"/>
  <c r="AS1213" i="14"/>
  <c r="AU481" i="14"/>
  <c r="AU1681" i="14"/>
  <c r="AU1158" i="14"/>
  <c r="AS503" i="14"/>
  <c r="AS1124" i="14"/>
  <c r="AU561" i="14"/>
  <c r="AU566" i="14"/>
  <c r="AS932" i="14"/>
  <c r="AS998" i="14"/>
  <c r="AU1698" i="14"/>
  <c r="AU438" i="14"/>
  <c r="AS825" i="14"/>
  <c r="AU941" i="14"/>
  <c r="AU1904" i="14"/>
  <c r="AS1063" i="14"/>
  <c r="AU1798" i="14"/>
  <c r="AU1376" i="14"/>
  <c r="AU1863" i="14"/>
  <c r="AU1099" i="14"/>
  <c r="AU1556" i="14"/>
  <c r="AS342" i="14"/>
  <c r="AU1989" i="14"/>
  <c r="AU884" i="14"/>
  <c r="AU1401" i="14"/>
  <c r="AU1283" i="14"/>
  <c r="AU1867" i="14"/>
  <c r="AS461" i="14"/>
  <c r="AU1666" i="14"/>
  <c r="AU508" i="14"/>
  <c r="AS425" i="14"/>
  <c r="AU882" i="14"/>
  <c r="AU565" i="14"/>
  <c r="AS566" i="14"/>
  <c r="AU1073" i="14"/>
  <c r="AU2039" i="14"/>
  <c r="AU1060" i="14"/>
  <c r="AU1773" i="14"/>
  <c r="AU1756" i="14"/>
  <c r="AU505" i="14"/>
  <c r="AU814" i="14"/>
  <c r="AU1897" i="14"/>
  <c r="AU1241" i="14"/>
  <c r="AS755" i="14"/>
  <c r="AS1146" i="14"/>
  <c r="AU1362" i="14"/>
  <c r="AU1762" i="14"/>
  <c r="AS2069" i="14"/>
  <c r="AU1237" i="14"/>
  <c r="AU707" i="14"/>
  <c r="AU556" i="14"/>
  <c r="AS1070" i="14"/>
  <c r="AU8" i="14"/>
  <c r="AU1417" i="14"/>
  <c r="AS317" i="14"/>
  <c r="AU1675" i="14"/>
  <c r="AU1794" i="14"/>
  <c r="AS2155" i="14"/>
  <c r="AS536" i="14"/>
  <c r="AS1201" i="14"/>
  <c r="AU1070" i="14"/>
  <c r="AU1233" i="14"/>
  <c r="AU785" i="14"/>
  <c r="AS568" i="14"/>
  <c r="AU1607" i="14"/>
  <c r="AU906" i="14"/>
  <c r="AU1818" i="14"/>
  <c r="AU652" i="14"/>
  <c r="AU1416" i="14"/>
  <c r="AU2075" i="14"/>
  <c r="AU690" i="14"/>
  <c r="AS129" i="14"/>
  <c r="AU1586" i="14"/>
  <c r="AU58" i="14"/>
  <c r="AU224" i="14"/>
  <c r="AU546" i="14"/>
  <c r="AU1029" i="14"/>
  <c r="AS351" i="14"/>
  <c r="AU37" i="14"/>
  <c r="AU1341" i="14"/>
  <c r="AU1307" i="14"/>
  <c r="AU1461" i="14"/>
  <c r="AU1253" i="14"/>
  <c r="AS938" i="14"/>
  <c r="AU1969" i="14"/>
  <c r="AS541" i="14"/>
  <c r="AU1297" i="14"/>
  <c r="AU1023" i="14"/>
  <c r="AS1114" i="14"/>
  <c r="AU582" i="14"/>
  <c r="AU1466" i="14"/>
  <c r="AU547" i="14"/>
  <c r="AU98" i="14"/>
  <c r="AU1655" i="14"/>
  <c r="AU1321" i="14"/>
  <c r="AS1009" i="14"/>
  <c r="AU2099" i="14"/>
  <c r="AU1568" i="14"/>
  <c r="AU2094" i="14"/>
  <c r="AU1462" i="14"/>
  <c r="AU128" i="14"/>
  <c r="AU1476" i="14"/>
  <c r="AS933" i="14"/>
  <c r="AU1374" i="14"/>
  <c r="AU1119" i="14"/>
  <c r="AU1761" i="14"/>
  <c r="AU2087" i="14"/>
  <c r="AU2052" i="14"/>
  <c r="AU1172" i="14"/>
  <c r="AU1192" i="14"/>
  <c r="AU1581" i="14"/>
  <c r="AU1135" i="14"/>
  <c r="AS1122" i="14"/>
  <c r="AU1944" i="14"/>
  <c r="AU1558" i="14"/>
  <c r="AU1150" i="14"/>
  <c r="AU1552" i="14"/>
  <c r="AU433" i="14"/>
  <c r="AU490" i="14"/>
  <c r="AS2047" i="14"/>
  <c r="AU896" i="14"/>
  <c r="AU1049" i="14"/>
  <c r="AS1140" i="14"/>
  <c r="AS1099" i="14"/>
  <c r="AU1979" i="14"/>
  <c r="AU1860" i="14"/>
  <c r="AS1149" i="14"/>
  <c r="AS247" i="14"/>
  <c r="AU442" i="14"/>
  <c r="AU1143" i="14"/>
  <c r="AS1069" i="14"/>
  <c r="AU1933" i="14"/>
  <c r="AU806" i="14"/>
  <c r="AU1780" i="14"/>
  <c r="AS1026" i="14"/>
  <c r="AU1613" i="14"/>
  <c r="AU1688" i="14"/>
  <c r="AU370" i="14"/>
  <c r="AS968" i="14"/>
  <c r="AU141" i="14"/>
  <c r="AU850" i="14"/>
  <c r="AU968" i="14"/>
  <c r="AU657" i="14"/>
  <c r="AU1033" i="14"/>
  <c r="AU1451" i="14"/>
  <c r="AU986" i="14"/>
  <c r="AU1114" i="14"/>
  <c r="AU1654" i="14"/>
  <c r="AU2158" i="14"/>
  <c r="AU2022" i="14"/>
  <c r="AU630" i="14"/>
  <c r="AU1848" i="14"/>
  <c r="AU1759" i="14"/>
  <c r="AU662" i="14"/>
  <c r="AS1137" i="14"/>
  <c r="AS20" i="14"/>
  <c r="AU1710" i="14"/>
  <c r="AU2132" i="14"/>
  <c r="AU1124" i="14"/>
  <c r="AU1245" i="14"/>
  <c r="AS1117" i="14"/>
  <c r="AU1734" i="14"/>
  <c r="AS454" i="14"/>
  <c r="AU1519" i="14"/>
  <c r="AU1012" i="14"/>
  <c r="AU2023" i="14"/>
  <c r="AU925" i="14"/>
  <c r="AU1721" i="14"/>
  <c r="AU249" i="14"/>
  <c r="AU1364" i="14"/>
  <c r="AU1160" i="14"/>
  <c r="AS1208" i="14"/>
  <c r="AU1473" i="14"/>
  <c r="AS638" i="14"/>
  <c r="AU1792" i="14"/>
  <c r="AS2046" i="14"/>
  <c r="AU1795" i="14"/>
  <c r="AU1857" i="14"/>
  <c r="AS2159" i="14"/>
  <c r="AS824" i="14"/>
  <c r="AU1282" i="14"/>
  <c r="AU445" i="14"/>
  <c r="AU970" i="14"/>
  <c r="AS855" i="14"/>
  <c r="AU1430" i="14"/>
  <c r="AU1402" i="14"/>
  <c r="AU2133" i="14"/>
  <c r="AU1372" i="14"/>
  <c r="AU1921" i="14"/>
  <c r="AS1262" i="14"/>
  <c r="AS976" i="14"/>
  <c r="AU1972" i="14"/>
  <c r="AS2097" i="14"/>
  <c r="AU1646" i="14"/>
  <c r="AU1923" i="14"/>
  <c r="AU1375" i="14"/>
  <c r="AU1980" i="14"/>
  <c r="AU2007" i="14"/>
  <c r="AU2009" i="14"/>
  <c r="AS2045" i="14"/>
  <c r="AU710" i="14"/>
  <c r="AU1400" i="14"/>
  <c r="AU1714" i="14"/>
  <c r="AU1162" i="14"/>
  <c r="AU1037" i="14"/>
  <c r="AU1948" i="14"/>
  <c r="AS1162" i="14"/>
  <c r="AU1250" i="14"/>
  <c r="AU1596" i="14"/>
  <c r="AU1831" i="14"/>
  <c r="AS1129" i="14"/>
  <c r="AS1254" i="14"/>
  <c r="AU470" i="14"/>
  <c r="AU2042" i="14"/>
  <c r="AU1674" i="14"/>
  <c r="AU1465" i="14"/>
  <c r="AS1224" i="14"/>
  <c r="AS2162" i="14"/>
  <c r="AS1214" i="14"/>
  <c r="AS885" i="14"/>
  <c r="AU2103" i="14"/>
  <c r="AS2088" i="14"/>
  <c r="AS2042" i="14"/>
  <c r="AU1118" i="14"/>
  <c r="AU1239" i="14"/>
  <c r="AU1388" i="14"/>
  <c r="AU972" i="14"/>
  <c r="AU1704" i="14"/>
  <c r="AU1104" i="14"/>
  <c r="AU1458" i="14"/>
  <c r="AS1154" i="14"/>
  <c r="AU666" i="14"/>
  <c r="AU1314" i="14"/>
  <c r="AS1178" i="14"/>
  <c r="AU2114" i="14"/>
  <c r="AU2032" i="14"/>
  <c r="AS1250" i="14"/>
  <c r="AU1020" i="14"/>
  <c r="AS810" i="14"/>
  <c r="AS2034" i="14"/>
  <c r="AU1726" i="14"/>
  <c r="AU1922" i="14"/>
  <c r="AU1212" i="14"/>
  <c r="AU1991" i="14"/>
  <c r="AS967" i="14"/>
  <c r="AU1751" i="14"/>
  <c r="AU1841" i="14"/>
  <c r="AU1861" i="14"/>
  <c r="AU2108" i="14"/>
  <c r="AU1063" i="14"/>
  <c r="AU1787" i="14"/>
  <c r="AU558" i="14"/>
  <c r="AU1635" i="14"/>
  <c r="AU1812" i="14"/>
  <c r="AS1260" i="14"/>
  <c r="AU2083" i="14"/>
  <c r="AU1914" i="14"/>
  <c r="AS540" i="14"/>
  <c r="AU374" i="14"/>
  <c r="AS1245" i="14"/>
  <c r="AU163" i="14"/>
  <c r="AU2051" i="14"/>
  <c r="AU1460" i="14"/>
  <c r="AU1701" i="14"/>
  <c r="AU1488" i="14"/>
  <c r="AU1639" i="14"/>
  <c r="AU1359" i="14"/>
  <c r="AU2116" i="14"/>
  <c r="AU965" i="14"/>
  <c r="AS496" i="14"/>
  <c r="AS760" i="14"/>
  <c r="AU2054" i="14"/>
  <c r="AU1553" i="14"/>
  <c r="AU1648" i="14"/>
  <c r="AU895" i="14"/>
  <c r="AU1870" i="14"/>
  <c r="AU1440" i="14"/>
  <c r="AU1828" i="14"/>
  <c r="AR1298" i="14"/>
  <c r="AR1454" i="14"/>
  <c r="AR1514" i="14"/>
  <c r="AR2030" i="14"/>
  <c r="AR1526" i="14"/>
  <c r="AS1879" i="14"/>
  <c r="AR1947" i="14"/>
  <c r="AR1889" i="14"/>
  <c r="AR1600" i="14"/>
  <c r="AR1586" i="14"/>
  <c r="AR1322" i="14"/>
  <c r="AR1826" i="14"/>
  <c r="AR1466" i="14"/>
  <c r="AR2150" i="14"/>
  <c r="AR1622" i="14"/>
  <c r="AR1694" i="14"/>
  <c r="AR1743" i="14"/>
  <c r="AR1970" i="14"/>
  <c r="AS1880" i="14"/>
  <c r="AU2015" i="14"/>
  <c r="AU1189" i="14"/>
  <c r="AU1438" i="14"/>
  <c r="AU1449" i="14"/>
  <c r="AU1632" i="14"/>
  <c r="AU1206" i="14"/>
  <c r="AU1879" i="14"/>
  <c r="AS2086" i="14"/>
  <c r="AR1922" i="14"/>
  <c r="AR1982" i="14"/>
  <c r="AR1310" i="14"/>
  <c r="AR1994" i="14"/>
  <c r="AR1718" i="14"/>
  <c r="AR1502" i="14"/>
  <c r="AR1394" i="14"/>
  <c r="AR1862" i="14"/>
  <c r="AS927" i="14"/>
  <c r="AU1767" i="14"/>
  <c r="AU793" i="14"/>
  <c r="AU1251" i="14"/>
  <c r="AU1320" i="14"/>
  <c r="AS1126" i="14"/>
  <c r="AS576" i="14"/>
  <c r="AU1497" i="14"/>
  <c r="AU1669" i="14"/>
  <c r="AU2026" i="14"/>
  <c r="AU1433" i="14"/>
  <c r="AS2050" i="14"/>
  <c r="AU1470" i="14"/>
  <c r="AU1623" i="14"/>
  <c r="AS898" i="14"/>
  <c r="AU1660" i="14"/>
  <c r="AU1583" i="14"/>
  <c r="AU1257" i="14"/>
  <c r="AU1002" i="14"/>
  <c r="AU2067" i="14"/>
  <c r="AU1838" i="14"/>
  <c r="AU1464" i="14"/>
  <c r="AU1942" i="14"/>
  <c r="AS2048" i="14"/>
  <c r="AS1094" i="14"/>
  <c r="AS2083" i="14"/>
  <c r="AU1152" i="14"/>
  <c r="AS2057" i="14"/>
  <c r="AS2052" i="14"/>
  <c r="AU1235" i="14"/>
  <c r="AU1109" i="14"/>
  <c r="AS2070" i="14"/>
  <c r="AS1141" i="14"/>
  <c r="AU1695" i="14"/>
  <c r="AU1001" i="14"/>
  <c r="AU2137" i="14"/>
  <c r="AS2092" i="14"/>
  <c r="AS2094" i="14"/>
  <c r="AU2105" i="14"/>
  <c r="AU800" i="14"/>
  <c r="AU1181" i="14"/>
  <c r="AU1793" i="14"/>
  <c r="AU1890" i="14"/>
  <c r="AS2055" i="14"/>
  <c r="AS744" i="14"/>
  <c r="AU1664" i="14"/>
  <c r="AU465" i="14"/>
  <c r="AS856" i="14"/>
  <c r="AS2082" i="14"/>
  <c r="AS2043" i="14"/>
  <c r="AU1846" i="14"/>
  <c r="AU1868" i="14"/>
  <c r="AU913" i="14"/>
  <c r="AU2028" i="14"/>
  <c r="AS1011" i="14"/>
  <c r="AU1815" i="14"/>
  <c r="AU939" i="14"/>
  <c r="AS2127" i="14"/>
  <c r="AU2073" i="14"/>
  <c r="AU1606" i="14"/>
  <c r="AU2163" i="14"/>
  <c r="AU1768" i="14"/>
  <c r="AU746" i="14"/>
  <c r="AU1771" i="14"/>
  <c r="AU1882" i="14"/>
  <c r="AU1299" i="14"/>
  <c r="AU2041" i="14"/>
  <c r="AS2103" i="14"/>
  <c r="AS502" i="14"/>
  <c r="AS925" i="14"/>
  <c r="AU1397" i="14"/>
  <c r="AS1175" i="14"/>
  <c r="AU1850" i="14"/>
  <c r="AS1179" i="14"/>
  <c r="AU2003" i="14"/>
  <c r="AU1912" i="14"/>
  <c r="AU1620" i="14"/>
  <c r="AS1031" i="14"/>
  <c r="AU1151" i="14"/>
  <c r="AS1035" i="14"/>
  <c r="AS957" i="14"/>
  <c r="AS352" i="14"/>
  <c r="AU125" i="14"/>
  <c r="AU408" i="14"/>
  <c r="AU1644" i="14"/>
  <c r="AU1418" i="14"/>
  <c r="AU1951" i="14"/>
  <c r="AS207" i="14"/>
  <c r="AU828" i="14"/>
  <c r="AU1077" i="14"/>
  <c r="AS1133" i="14"/>
  <c r="AU177" i="14"/>
  <c r="AS2157" i="14"/>
  <c r="AS1230" i="14"/>
  <c r="AU1678" i="14"/>
  <c r="AU1871" i="14"/>
  <c r="AU1086" i="14"/>
  <c r="AU1856" i="14"/>
  <c r="AU1254" i="14"/>
  <c r="AU789" i="14"/>
  <c r="AU27" i="14"/>
  <c r="AU2018" i="14"/>
  <c r="AU1184" i="14"/>
  <c r="AU1345" i="14"/>
  <c r="AU1662" i="14"/>
  <c r="AS326" i="14"/>
  <c r="AU1786" i="14"/>
  <c r="AU958" i="14"/>
  <c r="AU1550" i="14"/>
  <c r="AU1366" i="14"/>
  <c r="AS891" i="14"/>
  <c r="AU1634" i="14"/>
  <c r="AU436" i="14"/>
  <c r="AS1041" i="14"/>
  <c r="AU1509" i="14"/>
  <c r="AU689" i="14"/>
  <c r="AU988" i="14"/>
  <c r="AU1506" i="14"/>
  <c r="AU541" i="14"/>
  <c r="AU512" i="14"/>
  <c r="AS751" i="14"/>
  <c r="AU1246" i="14"/>
  <c r="AU1352" i="14"/>
  <c r="AS2037" i="14"/>
  <c r="AU1487" i="14"/>
  <c r="AU1821" i="14"/>
  <c r="AU1494" i="14"/>
  <c r="AU817" i="14"/>
  <c r="AS1062" i="14"/>
  <c r="AU1624" i="14"/>
  <c r="AS1264" i="14"/>
  <c r="AS689" i="14"/>
  <c r="AU288" i="14"/>
  <c r="AS171" i="14"/>
  <c r="AU1853" i="14"/>
  <c r="AS1013" i="14"/>
  <c r="AU1482" i="14"/>
  <c r="AU123" i="14"/>
  <c r="AS1196" i="14"/>
  <c r="AU1976" i="14"/>
  <c r="AU1276" i="14"/>
  <c r="AU595" i="14"/>
  <c r="AU1585" i="14"/>
  <c r="AS1150" i="14"/>
  <c r="AU2140" i="14"/>
  <c r="AU1370" i="14"/>
  <c r="AU478" i="14"/>
  <c r="AS1181" i="14"/>
  <c r="AU1333" i="14"/>
  <c r="AS2063" i="14"/>
  <c r="AS746" i="14"/>
  <c r="AU189" i="14"/>
  <c r="AU401" i="14"/>
  <c r="AU1412" i="14"/>
  <c r="AS2124" i="14"/>
  <c r="AS1238" i="14"/>
  <c r="AU1907" i="14"/>
  <c r="AU1790" i="14"/>
  <c r="AU654" i="14"/>
  <c r="AU1231" i="14"/>
  <c r="AU570" i="14"/>
  <c r="AU205" i="14"/>
  <c r="AS395" i="14"/>
  <c r="AS928" i="14"/>
  <c r="AU1575" i="14"/>
  <c r="AS2107" i="14"/>
  <c r="AS2054" i="14"/>
  <c r="AU769" i="14"/>
  <c r="AU1495" i="14"/>
  <c r="AU1901" i="14"/>
  <c r="AU1013" i="14"/>
  <c r="AU1428" i="14"/>
  <c r="AS1073" i="14"/>
  <c r="AU1958" i="14"/>
  <c r="AU1332" i="14"/>
  <c r="AU612" i="14"/>
  <c r="AS274" i="14"/>
  <c r="AS2059" i="14"/>
  <c r="AU1670" i="14"/>
  <c r="AS282" i="14"/>
  <c r="AU1216" i="14"/>
  <c r="AS544" i="14"/>
  <c r="AU562" i="14"/>
  <c r="AU2043" i="14"/>
  <c r="AS2068" i="14"/>
  <c r="AS711" i="14"/>
  <c r="AU1665" i="14"/>
  <c r="AS897" i="14"/>
  <c r="AS273" i="14"/>
  <c r="AU326" i="14"/>
  <c r="AS460" i="14"/>
  <c r="AU530" i="14"/>
  <c r="AS602" i="14"/>
  <c r="AU2056" i="14"/>
  <c r="AU2122" i="14"/>
  <c r="AU622" i="14"/>
  <c r="AU1527" i="14"/>
  <c r="AU1712" i="14"/>
  <c r="AU1800" i="14"/>
  <c r="AU203" i="14"/>
  <c r="AS453" i="14"/>
  <c r="AU225" i="14"/>
  <c r="AU1260" i="14"/>
  <c r="AU1869" i="14"/>
  <c r="AU1661" i="14"/>
  <c r="AU1024" i="14"/>
  <c r="AU1689" i="14"/>
  <c r="AU2161" i="14"/>
  <c r="AU920" i="14"/>
  <c r="AU1772" i="14"/>
  <c r="AU1278" i="14"/>
  <c r="AS2112" i="14"/>
  <c r="AU396" i="14"/>
  <c r="AU724" i="14"/>
  <c r="AU1902" i="14"/>
  <c r="AS2160" i="14"/>
  <c r="AU1154" i="14"/>
  <c r="AU2125" i="14"/>
  <c r="AS2106" i="14"/>
  <c r="AU1777" i="14"/>
  <c r="AS2040" i="14"/>
  <c r="AU1813" i="14"/>
  <c r="AS2105" i="14"/>
  <c r="AS2110" i="14"/>
  <c r="AS2081" i="14"/>
  <c r="AS1142" i="14"/>
  <c r="AS1105" i="14"/>
  <c r="AU1707" i="14"/>
  <c r="AU601" i="14"/>
  <c r="AU1643" i="14"/>
  <c r="AU1371" i="14"/>
  <c r="AS2165" i="14"/>
  <c r="AU289" i="14"/>
  <c r="AU1036" i="14"/>
  <c r="AS1221" i="14"/>
  <c r="AU1116" i="14"/>
  <c r="AU609" i="14"/>
  <c r="AU971" i="14"/>
  <c r="AU1589" i="14"/>
  <c r="AU1221" i="14"/>
  <c r="AU1829" i="14"/>
  <c r="AU1843" i="14"/>
  <c r="AU1540" i="14"/>
  <c r="AS850" i="14"/>
  <c r="AS1220" i="14"/>
  <c r="AU1789" i="14"/>
  <c r="AU1423" i="14"/>
  <c r="AU1920" i="14"/>
  <c r="AU1945" i="14"/>
  <c r="AS1180" i="14"/>
  <c r="AS975" i="14"/>
  <c r="AU1796" i="14"/>
  <c r="AU2024" i="14"/>
  <c r="AU2064" i="14"/>
  <c r="AU1207" i="14"/>
  <c r="AU797" i="14"/>
  <c r="AU1832" i="14"/>
  <c r="AU1774" i="14"/>
  <c r="AU1667" i="14"/>
  <c r="AU1031" i="14"/>
  <c r="AS2053" i="14"/>
  <c r="AU393" i="14"/>
  <c r="AS2104" i="14"/>
  <c r="AU959" i="14"/>
  <c r="AS1219" i="14"/>
  <c r="AU1899" i="14"/>
  <c r="AU1128" i="14"/>
  <c r="AU826" i="14"/>
  <c r="AU2004" i="14"/>
  <c r="AU1754" i="14"/>
  <c r="AU1932" i="14"/>
  <c r="AS1109" i="14"/>
  <c r="AS392" i="14"/>
  <c r="AS501" i="14"/>
  <c r="AS1206" i="14"/>
  <c r="AS1210" i="14"/>
  <c r="AS2064" i="14"/>
  <c r="AU2131" i="14"/>
  <c r="AU1611" i="14"/>
  <c r="AU2135" i="14"/>
  <c r="AU2035" i="14"/>
  <c r="AS1173" i="14"/>
  <c r="AS926" i="14"/>
  <c r="AU1874" i="14"/>
  <c r="AU998" i="14"/>
  <c r="AU434" i="14"/>
  <c r="AU1113" i="14"/>
  <c r="AU733" i="14"/>
  <c r="AU1224" i="14"/>
  <c r="AU2139" i="14"/>
  <c r="AS1164" i="14"/>
  <c r="AU1938" i="14"/>
  <c r="AU1178" i="14"/>
  <c r="AU969" i="14"/>
  <c r="AU1323" i="14"/>
  <c r="AU1199" i="14"/>
  <c r="AU1892" i="14"/>
  <c r="AU1801" i="14"/>
  <c r="AS1118" i="14"/>
  <c r="AS382" i="14"/>
  <c r="AU1601" i="14"/>
  <c r="AU2134" i="14"/>
  <c r="AU1513" i="14"/>
  <c r="AU2165" i="14"/>
  <c r="AS1197" i="14"/>
  <c r="AU1200" i="14"/>
  <c r="AU1730" i="14"/>
  <c r="AU1742" i="14"/>
  <c r="AU1996" i="14"/>
  <c r="AU1717" i="14"/>
  <c r="AU1755" i="14"/>
  <c r="AS525" i="14"/>
  <c r="AU2033" i="14"/>
  <c r="AU1318" i="14"/>
  <c r="AU2093" i="14"/>
  <c r="AU2066" i="14"/>
  <c r="AU1584" i="14"/>
  <c r="AU1578" i="14"/>
  <c r="AU2127" i="14"/>
  <c r="AU2031" i="14"/>
  <c r="AS775" i="14"/>
  <c r="AU2111" i="14"/>
  <c r="AU1379" i="14"/>
  <c r="AU2011" i="14"/>
  <c r="AU1873" i="14"/>
  <c r="AU1015" i="14"/>
  <c r="AS1263" i="14"/>
  <c r="AU1437" i="14"/>
  <c r="AS2077" i="14"/>
  <c r="AS1257" i="14"/>
  <c r="AU1686" i="14"/>
  <c r="AU1816" i="14"/>
  <c r="AU706" i="14"/>
  <c r="AU981" i="14"/>
  <c r="AU914" i="14"/>
  <c r="AU1548" i="14"/>
  <c r="AU1971" i="14"/>
  <c r="AU1040" i="14"/>
  <c r="AU1628" i="14"/>
  <c r="AU1039" i="14"/>
  <c r="AU1203" i="14"/>
  <c r="AS955" i="14"/>
  <c r="AU473" i="14"/>
  <c r="AU1447" i="14"/>
  <c r="AS935" i="14"/>
  <c r="AU590" i="14"/>
  <c r="AS1239" i="14"/>
  <c r="AU1614" i="14"/>
  <c r="AU782" i="14"/>
  <c r="AU966" i="14"/>
  <c r="AS1007" i="14"/>
  <c r="AU2128" i="14"/>
  <c r="AU997" i="14"/>
  <c r="AU1727" i="14"/>
  <c r="AU1496" i="14"/>
  <c r="AS2041" i="14"/>
  <c r="AU1819" i="14"/>
  <c r="AU1468" i="14"/>
  <c r="AU1425" i="14"/>
  <c r="AU892" i="14"/>
  <c r="AU2126" i="14"/>
  <c r="AU1186" i="14"/>
  <c r="AU825" i="14"/>
  <c r="AU1331" i="14"/>
  <c r="AU1776" i="14"/>
  <c r="AS2078" i="14"/>
  <c r="AU1954" i="14"/>
  <c r="AU1408" i="14"/>
  <c r="AU1546" i="14"/>
  <c r="AU1703" i="14"/>
  <c r="AU1356" i="14"/>
  <c r="AU1627" i="14"/>
  <c r="AU2124" i="14"/>
  <c r="AU1343" i="14"/>
  <c r="AU2102" i="14"/>
  <c r="AU1501" i="14"/>
  <c r="AS2120" i="14"/>
  <c r="AU1201" i="14"/>
  <c r="AU2020" i="14"/>
  <c r="AT2150" i="14"/>
  <c r="AR1574" i="14"/>
  <c r="AR1563" i="14"/>
  <c r="AS1884" i="14"/>
  <c r="AR1634" i="14"/>
  <c r="AR1707" i="14"/>
  <c r="AS1887" i="14"/>
  <c r="AR1934" i="14"/>
  <c r="AR1730" i="14"/>
  <c r="AS1886" i="14"/>
  <c r="AR1910" i="14"/>
  <c r="AR2138" i="14"/>
  <c r="AR1766" i="14"/>
  <c r="AR1790" i="14"/>
  <c r="AR1286" i="14"/>
  <c r="AR1898" i="14"/>
  <c r="AR2018" i="14"/>
  <c r="AR1478" i="14"/>
  <c r="AR1274" i="14"/>
  <c r="AR1802" i="14"/>
  <c r="AU838" i="14"/>
  <c r="AS1217" i="14"/>
  <c r="AU1706" i="14"/>
  <c r="AU1716" i="14"/>
  <c r="AU2019" i="14"/>
  <c r="AS1028" i="14"/>
  <c r="AU1626" i="14"/>
  <c r="AU2065" i="14"/>
  <c r="AU1987" i="14"/>
  <c r="AS1882" i="14"/>
  <c r="AR1382" i="14"/>
  <c r="AR1670" i="14"/>
  <c r="AR1958" i="14"/>
  <c r="AS1881" i="14"/>
  <c r="AR1779" i="14"/>
  <c r="AR1418" i="14"/>
  <c r="AR1334" i="14"/>
  <c r="AU1286" i="14"/>
  <c r="AU1410" i="14"/>
  <c r="AU1615" i="14"/>
  <c r="AU1718" i="14"/>
  <c r="AU1543" i="14"/>
  <c r="AS2098" i="14"/>
  <c r="AS1234" i="14"/>
  <c r="AS1209" i="14"/>
  <c r="AU1123" i="14"/>
  <c r="AU1084" i="14"/>
  <c r="AU1122" i="14"/>
  <c r="AS2044" i="14"/>
  <c r="AU1746" i="14"/>
  <c r="AU526" i="14"/>
  <c r="AU1865" i="14"/>
  <c r="AU1256" i="14"/>
  <c r="AS954" i="14"/>
  <c r="AU987" i="14"/>
  <c r="AU1691" i="14"/>
  <c r="AS1090" i="14"/>
  <c r="AU2162" i="14"/>
  <c r="AU1456" i="14"/>
  <c r="AU1886" i="14"/>
  <c r="AS1158" i="14"/>
  <c r="AU2109" i="14"/>
  <c r="AU1997" i="14"/>
  <c r="AS2084" i="14"/>
  <c r="AU1252" i="14"/>
  <c r="AU1739" i="14"/>
  <c r="AU1984" i="14"/>
  <c r="AU1264" i="14"/>
  <c r="AU1959" i="14"/>
  <c r="AS1130" i="14"/>
  <c r="AU1947" i="14"/>
  <c r="AU1967" i="14"/>
  <c r="AU1061" i="14"/>
  <c r="AU1950" i="14"/>
  <c r="AS1156" i="14"/>
  <c r="AU618" i="14"/>
  <c r="AS2035" i="14"/>
  <c r="AS2075" i="14"/>
  <c r="AU1684" i="14"/>
  <c r="AU1272" i="14"/>
  <c r="AU2078" i="14"/>
  <c r="AU1805" i="14"/>
  <c r="AU454" i="14"/>
  <c r="AU1758" i="14"/>
  <c r="AU1844" i="14"/>
  <c r="AU1911" i="14"/>
  <c r="AS1194" i="14"/>
  <c r="AS1085" i="14"/>
  <c r="AU1480" i="14"/>
  <c r="AU1115" i="14"/>
  <c r="AU1531" i="14"/>
  <c r="AU763" i="14"/>
  <c r="AS827" i="14"/>
  <c r="AU1554" i="14"/>
  <c r="AU1486" i="14"/>
  <c r="AU673" i="14"/>
  <c r="AU1106" i="14"/>
  <c r="AU1728" i="14"/>
  <c r="AS322" i="14"/>
  <c r="AU1931" i="14"/>
  <c r="AU252" i="14"/>
  <c r="AS956" i="14"/>
  <c r="AU1173" i="14"/>
  <c r="AU1864" i="14"/>
  <c r="AU759" i="14"/>
  <c r="AU1093" i="14"/>
  <c r="AU554" i="14"/>
  <c r="AU1100" i="14"/>
  <c r="AU1204" i="14"/>
  <c r="AU234" i="14"/>
  <c r="AU1769" i="14"/>
  <c r="AU362" i="14"/>
  <c r="AU2071" i="14"/>
  <c r="AU2060" i="14"/>
  <c r="AS816" i="14"/>
  <c r="AS2096" i="14"/>
  <c r="AS830" i="14"/>
  <c r="AU2013" i="14"/>
  <c r="AU1308" i="14"/>
  <c r="AU1120" i="14"/>
  <c r="AU2038" i="14"/>
  <c r="AS430" i="14"/>
  <c r="AS1170" i="14"/>
  <c r="AU1936" i="14"/>
  <c r="AU1088" i="14"/>
  <c r="AS2117" i="14"/>
  <c r="AS595" i="14"/>
  <c r="AU1136" i="14"/>
  <c r="AS1244" i="14"/>
  <c r="AU1479" i="14"/>
  <c r="AU2001" i="14"/>
  <c r="AS600" i="14"/>
  <c r="AS2121" i="14"/>
  <c r="AS2058" i="14"/>
  <c r="AU646" i="14"/>
  <c r="AU1640" i="14"/>
  <c r="AU1937" i="14"/>
  <c r="AU2136" i="14"/>
  <c r="AU1523" i="14"/>
  <c r="AS1111" i="14"/>
  <c r="AU9" i="14"/>
  <c r="AS709" i="14"/>
  <c r="AU1622" i="14"/>
  <c r="AU1330" i="14"/>
  <c r="AU1676" i="14"/>
  <c r="AU889" i="14"/>
  <c r="AU1511" i="14"/>
  <c r="AU1510" i="14"/>
  <c r="AU1564" i="14"/>
  <c r="AU1855" i="14"/>
  <c r="AU527" i="14"/>
  <c r="AU451" i="14"/>
  <c r="AU1101" i="14"/>
  <c r="AU1393" i="14"/>
  <c r="AU1884" i="14"/>
  <c r="AU1292" i="14"/>
  <c r="AU1875" i="14"/>
  <c r="AU1087" i="14"/>
  <c r="AU1457" i="14"/>
  <c r="AS39" i="14"/>
  <c r="AU801" i="14"/>
  <c r="AS681" i="14"/>
  <c r="AS1044" i="14"/>
  <c r="AU608" i="14"/>
  <c r="AS1082" i="14"/>
  <c r="AU1147" i="14"/>
  <c r="AS680" i="14"/>
  <c r="AU1218" i="14"/>
  <c r="AU1195" i="14"/>
  <c r="AU2088" i="14"/>
  <c r="AU989" i="14"/>
  <c r="AU761" i="14"/>
  <c r="AS670" i="14"/>
  <c r="AU1965" i="14"/>
  <c r="AU2045" i="14"/>
  <c r="AU911" i="14"/>
  <c r="AU104" i="14"/>
  <c r="AU1274" i="14"/>
  <c r="AS632" i="14"/>
  <c r="AU1484" i="14"/>
  <c r="AS796" i="14"/>
  <c r="AU1574" i="14"/>
  <c r="AS238" i="14"/>
  <c r="AU1668" i="14"/>
  <c r="AU653" i="14"/>
  <c r="AU1179" i="14"/>
  <c r="AU829" i="14"/>
  <c r="AS1127" i="14"/>
  <c r="AU555" i="14"/>
  <c r="AU2074" i="14"/>
  <c r="AU1472" i="14"/>
  <c r="AU1354" i="14"/>
  <c r="AU2049" i="14"/>
  <c r="AU1068" i="14"/>
  <c r="AS256" i="14"/>
  <c r="AU388" i="14"/>
  <c r="AU241" i="14"/>
  <c r="AS432" i="14"/>
  <c r="AS937" i="14"/>
  <c r="AU406" i="14"/>
  <c r="AS2091" i="14"/>
  <c r="AS2060" i="14"/>
  <c r="AU1134" i="14"/>
  <c r="AS1165" i="14"/>
  <c r="AU1709" i="14"/>
  <c r="AU1169" i="14"/>
  <c r="AU1981" i="14"/>
  <c r="AU1058" i="14"/>
  <c r="AU1830" i="14"/>
  <c r="AS492" i="14"/>
  <c r="AU1806" i="14"/>
  <c r="AU1738" i="14"/>
  <c r="AS671" i="14"/>
  <c r="AS1152" i="14"/>
  <c r="AS1095" i="14"/>
  <c r="AU1723" i="14"/>
  <c r="AU1978" i="14"/>
  <c r="AU1057" i="14"/>
  <c r="AU1651" i="14"/>
  <c r="AS1161" i="14"/>
  <c r="AU924" i="14"/>
  <c r="AU885" i="14"/>
  <c r="AU1329" i="14"/>
  <c r="AU2097" i="14"/>
  <c r="AS965" i="14"/>
  <c r="AU1226" i="14"/>
  <c r="AU2121" i="14"/>
  <c r="AU1895" i="14"/>
  <c r="AU1508" i="14"/>
  <c r="AS2062" i="14"/>
  <c r="AU2098" i="14"/>
  <c r="AU754" i="14"/>
  <c r="AU593" i="14"/>
  <c r="AS2067" i="14"/>
  <c r="AS2154" i="14"/>
  <c r="AS1151" i="14"/>
  <c r="AU1900" i="14"/>
  <c r="AS776" i="14"/>
  <c r="AU1028" i="14"/>
  <c r="AU1783" i="14"/>
  <c r="AS2123" i="14"/>
  <c r="AU1309" i="14"/>
  <c r="AU1750" i="14"/>
  <c r="AU1268" i="14"/>
  <c r="AU1849" i="14"/>
  <c r="AU345" i="14"/>
  <c r="AU1138" i="14"/>
  <c r="AS884" i="14"/>
  <c r="AS1203" i="14"/>
  <c r="AS930" i="14"/>
  <c r="AU1833" i="14"/>
  <c r="AU1708" i="14"/>
  <c r="AU1597" i="14"/>
  <c r="AU1507" i="14"/>
  <c r="AU1399" i="14"/>
  <c r="AS2161" i="14"/>
  <c r="AS1072" i="14"/>
  <c r="AS2100" i="14"/>
  <c r="AU1600" i="14"/>
  <c r="AU2048" i="14"/>
  <c r="AU2046" i="14"/>
  <c r="AU2081" i="14"/>
  <c r="AU1720" i="14"/>
  <c r="AU1591" i="14"/>
  <c r="AU1898" i="14"/>
  <c r="AU1544" i="14"/>
  <c r="AU701" i="14"/>
  <c r="AU1847" i="14"/>
  <c r="AU2017" i="14"/>
  <c r="AU2025" i="14"/>
  <c r="AU2123" i="14"/>
  <c r="AU1994" i="14"/>
  <c r="AS784" i="14"/>
  <c r="AS1166" i="14"/>
  <c r="AU1837" i="14"/>
  <c r="AU2130" i="14"/>
  <c r="AU1097" i="14"/>
  <c r="AU1098" i="14"/>
  <c r="AS289" i="14"/>
  <c r="AU1570" i="14"/>
  <c r="AU1387" i="14"/>
  <c r="AU421" i="14"/>
  <c r="AU1382" i="14"/>
  <c r="AS2039" i="14"/>
  <c r="AU734" i="14"/>
  <c r="AS1237" i="14"/>
  <c r="AU1885" i="14"/>
  <c r="AU1566" i="14"/>
  <c r="AU937" i="14"/>
  <c r="AU1826" i="14"/>
  <c r="AU2080" i="14"/>
  <c r="AU1915" i="14"/>
  <c r="AU1567" i="14"/>
  <c r="AU2092" i="14"/>
  <c r="AU1360" i="14"/>
  <c r="AU698" i="14"/>
  <c r="AU2086" i="14"/>
  <c r="AU1663" i="14"/>
  <c r="AU846" i="14"/>
  <c r="AU1153" i="14"/>
  <c r="AU2068" i="14"/>
  <c r="AU1545" i="14"/>
  <c r="AS832" i="14"/>
  <c r="AU1696" i="14"/>
  <c r="AU993" i="14"/>
  <c r="AU338" i="14"/>
  <c r="AU2057" i="14"/>
  <c r="AU659" i="14"/>
  <c r="AU1348" i="14"/>
  <c r="AU1395" i="14"/>
  <c r="AU2089" i="14"/>
  <c r="AU879" i="14"/>
  <c r="AS571" i="14"/>
  <c r="AU605" i="14"/>
  <c r="AU1918" i="14"/>
  <c r="AU1502" i="14"/>
  <c r="AU1166" i="14"/>
  <c r="AU2034" i="14"/>
  <c r="AU1344" i="14"/>
  <c r="AU1404" i="14"/>
  <c r="AU1683" i="14"/>
  <c r="AU1749" i="14"/>
  <c r="AU2012" i="14"/>
  <c r="AU1610" i="14"/>
  <c r="AU2061" i="14"/>
  <c r="AU2027" i="14"/>
  <c r="AU2120" i="14"/>
  <c r="AU1560" i="14"/>
  <c r="AU1592" i="14"/>
  <c r="AS1066" i="14"/>
  <c r="AS2073" i="14"/>
  <c r="AU1198" i="14"/>
  <c r="AU907" i="14"/>
  <c r="AS720" i="14"/>
  <c r="AU1208" i="14"/>
  <c r="AU2107" i="14"/>
  <c r="AS2038" i="14"/>
  <c r="AU1263" i="14"/>
  <c r="AS1186" i="14"/>
  <c r="AS2114" i="14"/>
  <c r="AU1697" i="14"/>
  <c r="AU1729" i="14"/>
  <c r="AU2036" i="14"/>
  <c r="AS1198" i="14"/>
  <c r="AU909" i="14"/>
  <c r="AU742" i="14"/>
  <c r="AU1986" i="14"/>
  <c r="AU2058" i="14"/>
  <c r="AU1839" i="14"/>
  <c r="AU1993" i="14"/>
  <c r="AU1687" i="14"/>
  <c r="AU1859" i="14"/>
  <c r="AU1436" i="14"/>
  <c r="AS2129" i="14"/>
  <c r="AU2008" i="14"/>
  <c r="AU1973" i="14"/>
  <c r="AU1823" i="14"/>
  <c r="AU1171" i="14"/>
  <c r="AU1636" i="14"/>
  <c r="AS2109" i="14"/>
  <c r="AU1413" i="14"/>
  <c r="AU2118" i="14"/>
  <c r="AU1692" i="14"/>
  <c r="AS1236" i="14"/>
  <c r="AU477" i="14"/>
  <c r="AU953" i="14"/>
  <c r="AU1700" i="14"/>
  <c r="AU1580" i="14"/>
  <c r="AU1034" i="14"/>
  <c r="AS1218" i="14"/>
  <c r="AU2070" i="14"/>
  <c r="AR1754" i="14"/>
  <c r="AR1658" i="14"/>
  <c r="AR2007" i="14"/>
  <c r="AS1878" i="14"/>
  <c r="AS613" i="14"/>
  <c r="AS1265" i="14"/>
  <c r="AU173" i="14"/>
  <c r="AS487" i="14"/>
  <c r="AU933" i="14"/>
  <c r="AS1042" i="14"/>
  <c r="AU1133" i="14"/>
  <c r="AS1001" i="14"/>
  <c r="AU1319" i="14"/>
  <c r="AU1082" i="14"/>
  <c r="AU1146" i="14"/>
  <c r="AU994" i="14"/>
  <c r="AS61" i="14"/>
  <c r="AU1836" i="14"/>
  <c r="AU604" i="14"/>
  <c r="AS73" i="14"/>
  <c r="AU1916" i="14"/>
  <c r="AU184" i="14"/>
  <c r="AU1044" i="14"/>
  <c r="AS783" i="14"/>
  <c r="AU1167" i="14"/>
  <c r="AU1294" i="14"/>
  <c r="AS70" i="14"/>
  <c r="AS283" i="14"/>
  <c r="AU2117" i="14"/>
  <c r="AU1129" i="14"/>
  <c r="AU771" i="14"/>
  <c r="AU1188" i="14"/>
  <c r="AS1093" i="14"/>
  <c r="AS849" i="14"/>
  <c r="AS2076" i="14"/>
  <c r="AU954" i="14"/>
  <c r="AU1541" i="14"/>
  <c r="AU1411" i="14"/>
  <c r="AU1403" i="14"/>
  <c r="AU1316" i="14"/>
  <c r="AU1290" i="14"/>
  <c r="AS963" i="14"/>
  <c r="AU1677" i="14"/>
  <c r="AU1102" i="14"/>
  <c r="AS1242" i="14"/>
  <c r="AS1101" i="14"/>
  <c r="AU1368" i="14"/>
  <c r="AU726" i="14"/>
  <c r="AU1572" i="14"/>
  <c r="AS610" i="14"/>
  <c r="AS109" i="14"/>
  <c r="AU209" i="14"/>
  <c r="AU2055" i="14"/>
  <c r="AS1091" i="14"/>
  <c r="AS792" i="14"/>
  <c r="AS724" i="14"/>
  <c r="AU1415" i="14"/>
  <c r="AS748" i="14"/>
  <c r="AS706" i="14"/>
  <c r="AS612" i="14"/>
  <c r="AU1043" i="14"/>
  <c r="AU1883" i="14"/>
  <c r="AU2062" i="14"/>
  <c r="AS2085" i="14"/>
  <c r="AS1116" i="14"/>
  <c r="AU1877" i="14"/>
  <c r="AU1962" i="14"/>
  <c r="AU1587" i="14"/>
  <c r="AU610" i="14"/>
  <c r="AS863" i="14"/>
  <c r="AU2115" i="14"/>
  <c r="AU550" i="14"/>
  <c r="AU1525" i="14"/>
  <c r="AU349" i="14"/>
  <c r="AS1049" i="14"/>
  <c r="AU1295" i="14"/>
  <c r="AU1579" i="14"/>
  <c r="AS94" i="14"/>
  <c r="AU843" i="14"/>
  <c r="AU880" i="14"/>
  <c r="AU760" i="14"/>
  <c r="AS14" i="14"/>
  <c r="AS563" i="14"/>
  <c r="AU1182" i="14"/>
  <c r="AU1896" i="14"/>
  <c r="AU1824" i="14"/>
  <c r="AU1956" i="14"/>
  <c r="AU1854" i="14"/>
  <c r="AU1105" i="14"/>
  <c r="AS854" i="14"/>
  <c r="AU1477" i="14"/>
  <c r="AU1385" i="14"/>
  <c r="AU1443" i="14"/>
  <c r="AU932" i="14"/>
  <c r="AU1326" i="14"/>
  <c r="AS386" i="14"/>
  <c r="AU1381" i="14"/>
  <c r="AU2100" i="14"/>
  <c r="AU1304" i="14"/>
  <c r="AS343" i="14"/>
  <c r="AS648" i="14"/>
  <c r="AU1322" i="14"/>
  <c r="AU1657" i="14"/>
  <c r="AS463" i="14"/>
  <c r="AU1427" i="14"/>
  <c r="AS1030" i="14"/>
  <c r="AU1840" i="14"/>
  <c r="AU1065" i="14"/>
  <c r="AU1887" i="14"/>
  <c r="AU753" i="14"/>
  <c r="AU606" i="14"/>
  <c r="AS2089" i="14"/>
  <c r="AU1549" i="14"/>
  <c r="AU331" i="14"/>
  <c r="AS958" i="14"/>
  <c r="AS564" i="14"/>
  <c r="AS1134" i="14"/>
  <c r="AU253" i="14"/>
  <c r="AS170" i="14"/>
  <c r="AS19" i="14"/>
  <c r="AU1995" i="14"/>
  <c r="AS1233" i="14"/>
  <c r="AU2069" i="14"/>
  <c r="AS459" i="14"/>
  <c r="AS2102" i="14"/>
  <c r="AU699" i="14"/>
  <c r="AU976" i="14"/>
  <c r="AU440" i="14"/>
  <c r="AU114" i="14"/>
  <c r="AU1893" i="14"/>
  <c r="AS1222" i="14"/>
  <c r="AU1690" i="14"/>
  <c r="AS1226" i="14"/>
  <c r="AS1138" i="14"/>
  <c r="AU1621" i="14"/>
  <c r="AU1905" i="14"/>
  <c r="AU718" i="14"/>
  <c r="AU1536" i="14"/>
  <c r="AS2122" i="14"/>
  <c r="AU876" i="14"/>
  <c r="AU908" i="14"/>
  <c r="AU774" i="14"/>
  <c r="AS2125" i="14"/>
  <c r="AU2096" i="14"/>
  <c r="AU2014" i="14"/>
  <c r="AU1593" i="14"/>
  <c r="AU1248" i="14"/>
  <c r="AU2138" i="14"/>
  <c r="AU1998" i="14"/>
  <c r="AS360" i="14"/>
  <c r="AS895" i="14"/>
  <c r="AU901" i="14"/>
  <c r="AU1490" i="14"/>
  <c r="AU1913" i="14"/>
  <c r="AU1537" i="14"/>
  <c r="AU943" i="14"/>
  <c r="AU1631" i="14"/>
  <c r="AU1392" i="14"/>
  <c r="AU193" i="14"/>
  <c r="AU1888" i="14"/>
  <c r="AU2159" i="14"/>
  <c r="AU1616" i="14"/>
  <c r="AU1306" i="14"/>
  <c r="AU1763" i="14"/>
  <c r="AU372" i="14"/>
  <c r="AS216" i="14"/>
  <c r="AU823" i="14"/>
  <c r="AU600" i="14"/>
  <c r="AU1463" i="14"/>
  <c r="AU856" i="14"/>
  <c r="AS903" i="14"/>
  <c r="AU1485" i="14"/>
  <c r="AU1779" i="14"/>
  <c r="AS488" i="14"/>
  <c r="AU1243" i="14"/>
  <c r="AS1193" i="14"/>
  <c r="AU1992" i="14"/>
  <c r="AU1351" i="14"/>
  <c r="AU1935" i="14"/>
  <c r="AU2106" i="14"/>
  <c r="AS2163" i="14"/>
  <c r="AU2155" i="14"/>
  <c r="AS1191" i="14"/>
  <c r="AR1442" i="14"/>
  <c r="AR1815" i="14"/>
  <c r="AR1682" i="14"/>
  <c r="AR1839" i="14"/>
  <c r="AR1851" i="14"/>
  <c r="AR1358" i="14"/>
  <c r="AR1347" i="14"/>
  <c r="AR1538" i="14"/>
  <c r="AS1888" i="14"/>
  <c r="AR1550" i="14"/>
  <c r="AS1885" i="14"/>
  <c r="AR1490" i="14"/>
  <c r="AR1430" i="14"/>
  <c r="AR1646" i="14"/>
  <c r="AR1610" i="14"/>
  <c r="AS1883" i="14"/>
  <c r="AR1874" i="14"/>
  <c r="AR1406" i="14"/>
  <c r="AR1370" i="14"/>
  <c r="AV1191" i="14" l="1"/>
  <c r="AV2163" i="14"/>
  <c r="AV1193" i="14"/>
  <c r="AV488" i="14"/>
  <c r="AV903" i="14"/>
  <c r="AV216" i="14"/>
  <c r="AV895" i="14"/>
  <c r="AV360" i="14"/>
  <c r="AV2125" i="14"/>
  <c r="AV2122" i="14"/>
  <c r="AV1138" i="14"/>
  <c r="AV1226" i="14"/>
  <c r="AV1222" i="14"/>
  <c r="AV2102" i="14"/>
  <c r="AV459" i="14"/>
  <c r="AV1233" i="14"/>
  <c r="AV19" i="14"/>
  <c r="AV170" i="14"/>
  <c r="AV1134" i="14"/>
  <c r="AV564" i="14"/>
  <c r="AV958" i="14"/>
  <c r="AV2089" i="14"/>
  <c r="AV1030" i="14"/>
  <c r="AV463" i="14"/>
  <c r="AV648" i="14"/>
  <c r="AV343" i="14"/>
  <c r="AV386" i="14"/>
  <c r="AV854" i="14"/>
  <c r="AV563" i="14"/>
  <c r="AV14" i="14"/>
  <c r="AV94" i="14"/>
  <c r="AV1049" i="14"/>
  <c r="AV863" i="14"/>
  <c r="AV1116" i="14"/>
  <c r="AV2085" i="14"/>
  <c r="AV612" i="14"/>
  <c r="AV706" i="14"/>
  <c r="AV748" i="14"/>
  <c r="AV724" i="14"/>
  <c r="AV792" i="14"/>
  <c r="AV1091" i="14"/>
  <c r="AV109" i="14"/>
  <c r="AV610" i="14"/>
  <c r="AV1101" i="14"/>
  <c r="AV1242" i="14"/>
  <c r="AV963" i="14"/>
  <c r="AV2076" i="14"/>
  <c r="AV849" i="14"/>
  <c r="AV1093" i="14"/>
  <c r="AV283" i="14"/>
  <c r="AV70" i="14"/>
  <c r="AV783" i="14"/>
  <c r="AV73" i="14"/>
  <c r="AV61" i="14"/>
  <c r="AV1001" i="14"/>
  <c r="AV1042" i="14"/>
  <c r="AV487" i="14"/>
  <c r="AV1265" i="14"/>
  <c r="AV613" i="14"/>
  <c r="AV1218" i="14"/>
  <c r="AV1236" i="14"/>
  <c r="AV2109" i="14"/>
  <c r="AV2129" i="14"/>
  <c r="AV1198" i="14"/>
  <c r="AV2114" i="14"/>
  <c r="AV1186" i="14"/>
  <c r="AV2038" i="14"/>
  <c r="AV720" i="14"/>
  <c r="AV2073" i="14"/>
  <c r="AV1066" i="14"/>
  <c r="AV571" i="14"/>
  <c r="AV832" i="14"/>
  <c r="AV1237" i="14"/>
  <c r="AV2039" i="14"/>
  <c r="AV289" i="14"/>
  <c r="AV1166" i="14"/>
  <c r="AV784" i="14"/>
  <c r="AV2100" i="14"/>
  <c r="AV1072" i="14"/>
  <c r="AV2161" i="14"/>
  <c r="AV930" i="14"/>
  <c r="AV1203" i="14"/>
  <c r="AV884" i="14"/>
  <c r="AV2123" i="14"/>
  <c r="AV776" i="14"/>
  <c r="AV1151" i="14"/>
  <c r="AV2154" i="14"/>
  <c r="AV2067" i="14"/>
  <c r="AV2062" i="14"/>
  <c r="AV965" i="14"/>
  <c r="AV1161" i="14"/>
  <c r="AV1095" i="14"/>
  <c r="AV1152" i="14"/>
  <c r="AV671" i="14"/>
  <c r="AV492" i="14"/>
  <c r="AV1165" i="14"/>
  <c r="AV2060" i="14"/>
  <c r="AV2091" i="14"/>
  <c r="AV937" i="14"/>
  <c r="AV432" i="14"/>
  <c r="AV256" i="14"/>
  <c r="AV1127" i="14"/>
  <c r="AV238" i="14"/>
  <c r="AV796" i="14"/>
  <c r="AV632" i="14"/>
  <c r="AV670" i="14"/>
  <c r="AV680" i="14"/>
  <c r="AV1082" i="14"/>
  <c r="AV1044" i="14"/>
  <c r="AV681" i="14"/>
  <c r="AV39" i="14"/>
  <c r="AV709" i="14"/>
  <c r="AV1111" i="14"/>
  <c r="AV2058" i="14"/>
  <c r="AV2121" i="14"/>
  <c r="AV600" i="14"/>
  <c r="AV1244" i="14"/>
  <c r="AV595" i="14"/>
  <c r="AV2117" i="14"/>
  <c r="AV1170" i="14"/>
  <c r="AV430" i="14"/>
  <c r="AV830" i="14"/>
  <c r="AV2096" i="14"/>
  <c r="AV816" i="14"/>
  <c r="AV956" i="14"/>
  <c r="AV322" i="14"/>
  <c r="AV827" i="14"/>
  <c r="AV1085" i="14"/>
  <c r="AV1194" i="14"/>
  <c r="AV2075" i="14"/>
  <c r="AV2035" i="14"/>
  <c r="AV1156" i="14"/>
  <c r="AV1130" i="14"/>
  <c r="AV2084" i="14"/>
  <c r="AV1158" i="14"/>
  <c r="AV1090" i="14"/>
  <c r="AV954" i="14"/>
  <c r="AV2044" i="14"/>
  <c r="AV1209" i="14"/>
  <c r="AV1234" i="14"/>
  <c r="AV2098" i="14"/>
  <c r="AV1028" i="14"/>
  <c r="AV1217" i="14"/>
  <c r="AV2120" i="14"/>
  <c r="AV2078" i="14"/>
  <c r="AV2041" i="14"/>
  <c r="AV1007" i="14"/>
  <c r="AV1239" i="14"/>
  <c r="AV935" i="14"/>
  <c r="AV955" i="14"/>
  <c r="AV1257" i="14"/>
  <c r="AV2077" i="14"/>
  <c r="AV1263" i="14"/>
  <c r="AV775" i="14"/>
  <c r="AV525" i="14"/>
  <c r="AV1197" i="14"/>
  <c r="AV382" i="14"/>
  <c r="AV1118" i="14"/>
  <c r="AV1164" i="14"/>
  <c r="AV926" i="14"/>
  <c r="AV1173" i="14"/>
  <c r="AV2064" i="14"/>
  <c r="AV1210" i="14"/>
  <c r="AV1206" i="14"/>
  <c r="AV501" i="14"/>
  <c r="AV392" i="14"/>
  <c r="AV1109" i="14"/>
  <c r="AV1219" i="14"/>
  <c r="AV2104" i="14"/>
  <c r="AV2053" i="14"/>
  <c r="AV975" i="14"/>
  <c r="AV1180" i="14"/>
  <c r="AV1220" i="14"/>
  <c r="AV850" i="14"/>
  <c r="AV1221" i="14"/>
  <c r="AV2165" i="14"/>
  <c r="AV1105" i="14"/>
  <c r="AV1142" i="14"/>
  <c r="AV2081" i="14"/>
  <c r="AV2110" i="14"/>
  <c r="AV2105" i="14"/>
  <c r="AV2040" i="14"/>
  <c r="AV2106" i="14"/>
  <c r="AV2160" i="14"/>
  <c r="AV2112" i="14"/>
  <c r="AV453" i="14"/>
  <c r="AV602" i="14"/>
  <c r="AV460" i="14"/>
  <c r="AV273" i="14"/>
  <c r="AV897" i="14"/>
  <c r="AV711" i="14"/>
  <c r="AV2068" i="14"/>
  <c r="AV544" i="14"/>
  <c r="AV282" i="14"/>
  <c r="AV2059" i="14"/>
  <c r="AV274" i="14"/>
  <c r="AV1073" i="14"/>
  <c r="AV2054" i="14"/>
  <c r="AV2107" i="14"/>
  <c r="AV928" i="14"/>
  <c r="AV395" i="14"/>
  <c r="AV1238" i="14"/>
  <c r="AV2124" i="14"/>
  <c r="AV746" i="14"/>
  <c r="AV2063" i="14"/>
  <c r="AV1181" i="14"/>
  <c r="AV1150" i="14"/>
  <c r="AV1196" i="14"/>
  <c r="AV1013" i="14"/>
  <c r="AV171" i="14"/>
  <c r="AV689" i="14"/>
  <c r="AV1264" i="14"/>
  <c r="AV1062" i="14"/>
  <c r="AV2037" i="14"/>
  <c r="AV751" i="14"/>
  <c r="AV1041" i="14"/>
  <c r="AV891" i="14"/>
  <c r="AV326" i="14"/>
  <c r="AV1230" i="14"/>
  <c r="AV2157" i="14"/>
  <c r="AV1133" i="14"/>
  <c r="AV207" i="14"/>
  <c r="AV352" i="14"/>
  <c r="AV957" i="14"/>
  <c r="AV1035" i="14"/>
  <c r="AV1031" i="14"/>
  <c r="AV1179" i="14"/>
  <c r="AV1175" i="14"/>
  <c r="AV925" i="14"/>
  <c r="AV502" i="14"/>
  <c r="AV2103" i="14"/>
  <c r="AV2127" i="14"/>
  <c r="AV1011" i="14"/>
  <c r="AV2043" i="14"/>
  <c r="AV2082" i="14"/>
  <c r="AV856" i="14"/>
  <c r="AV744" i="14"/>
  <c r="AV2055" i="14"/>
  <c r="AV2094" i="14"/>
  <c r="AV2092" i="14"/>
  <c r="AV1141" i="14"/>
  <c r="AV2070" i="14"/>
  <c r="AV2052" i="14"/>
  <c r="AV2057" i="14"/>
  <c r="AV2083" i="14"/>
  <c r="AV1094" i="14"/>
  <c r="AV2048" i="14"/>
  <c r="AV898" i="14"/>
  <c r="AV2050" i="14"/>
  <c r="AV576" i="14"/>
  <c r="AV1126" i="14"/>
  <c r="AV927" i="14"/>
  <c r="AV2086" i="14"/>
  <c r="AV760" i="14"/>
  <c r="AV496" i="14"/>
  <c r="AV1245" i="14"/>
  <c r="AV540" i="14"/>
  <c r="AV1260" i="14"/>
  <c r="AV967" i="14"/>
  <c r="AV2034" i="14"/>
  <c r="AV810" i="14"/>
  <c r="AV1250" i="14"/>
  <c r="AV1178" i="14"/>
  <c r="AV1154" i="14"/>
  <c r="AV2042" i="14"/>
  <c r="AV2088" i="14"/>
  <c r="AV885" i="14"/>
  <c r="AV1214" i="14"/>
  <c r="AV2162" i="14"/>
  <c r="AV1224" i="14"/>
  <c r="AV1254" i="14"/>
  <c r="AV1129" i="14"/>
  <c r="AV1162" i="14"/>
  <c r="AV2045" i="14"/>
  <c r="AV2097" i="14"/>
  <c r="AV976" i="14"/>
  <c r="AV1262" i="14"/>
  <c r="AV855" i="14"/>
  <c r="AV824" i="14"/>
  <c r="AV2159" i="14"/>
  <c r="AV2046" i="14"/>
  <c r="AV638" i="14"/>
  <c r="AV1208" i="14"/>
  <c r="AV454" i="14"/>
  <c r="AV1117" i="14"/>
  <c r="AV20" i="14"/>
  <c r="AV1137" i="14"/>
  <c r="AV968" i="14"/>
  <c r="AV1026" i="14"/>
  <c r="AV1069" i="14"/>
  <c r="AV247" i="14"/>
  <c r="AV1149" i="14"/>
  <c r="AV1099" i="14"/>
  <c r="AV1140" i="14"/>
  <c r="AV2047" i="14"/>
  <c r="AV1122" i="14"/>
  <c r="AV933" i="14"/>
  <c r="AV1009" i="14"/>
  <c r="AV1114" i="14"/>
  <c r="AV541" i="14"/>
  <c r="AV938" i="14"/>
  <c r="AV351" i="14"/>
  <c r="AV129" i="14"/>
  <c r="AV568" i="14"/>
  <c r="AV1201" i="14"/>
  <c r="AV536" i="14"/>
  <c r="AV2155" i="14"/>
  <c r="AV317" i="14"/>
  <c r="AV1070" i="14"/>
  <c r="AV2069" i="14"/>
  <c r="AV1146" i="14"/>
  <c r="AV755" i="14"/>
  <c r="AV566" i="14"/>
  <c r="AV425" i="14"/>
  <c r="AV461" i="14"/>
  <c r="AV342" i="14"/>
  <c r="AV1063" i="14"/>
  <c r="AV825" i="14"/>
  <c r="AV998" i="14"/>
  <c r="AV932" i="14"/>
  <c r="AV1124" i="14"/>
  <c r="AV503" i="14"/>
  <c r="AV1213" i="14"/>
  <c r="AV1032" i="14"/>
  <c r="AV328" i="14"/>
  <c r="AV218" i="14"/>
  <c r="AV1256" i="14"/>
  <c r="AV2113" i="14"/>
  <c r="AV1136" i="14"/>
  <c r="AV574" i="14"/>
  <c r="AV1092" i="14"/>
  <c r="AV418" i="14"/>
  <c r="AV130" i="14"/>
  <c r="AV324" i="14"/>
  <c r="AV1195" i="14"/>
  <c r="AV791" i="14"/>
  <c r="AV710" i="14"/>
  <c r="AV743" i="14"/>
  <c r="AV640" i="14"/>
  <c r="AV1204" i="14"/>
  <c r="AV851" i="14"/>
  <c r="AV313" i="14"/>
  <c r="AV272" i="14"/>
  <c r="AV308" i="14"/>
  <c r="AV384" i="14"/>
  <c r="AV2090" i="14"/>
  <c r="AV1002" i="14"/>
  <c r="AV494" i="14"/>
  <c r="AV788" i="14"/>
  <c r="AV355" i="14"/>
  <c r="AV7" i="14"/>
  <c r="AV1172" i="14"/>
  <c r="AV95" i="14"/>
  <c r="AV1246" i="14"/>
  <c r="AV1258" i="14"/>
  <c r="AV416" i="14"/>
  <c r="AV672" i="14"/>
  <c r="AV714" i="14"/>
  <c r="AV350" i="14"/>
  <c r="AV24" i="14"/>
  <c r="AV1200" i="14"/>
  <c r="AV277" i="14"/>
  <c r="AV523" i="14"/>
  <c r="AV1107" i="14"/>
  <c r="AV379" i="14"/>
  <c r="AV750" i="14"/>
  <c r="AV22" i="14"/>
  <c r="AV309" i="14"/>
  <c r="AV1228" i="14"/>
  <c r="AV740" i="14"/>
  <c r="AV575" i="14"/>
  <c r="AV867" i="14"/>
  <c r="AV471" i="14"/>
  <c r="AV865" i="14"/>
  <c r="AV614" i="14"/>
  <c r="AV486" i="14"/>
  <c r="AV683" i="14"/>
  <c r="AV1078" i="14"/>
  <c r="AV738" i="14"/>
  <c r="AV704" i="14"/>
  <c r="AV1103" i="14"/>
  <c r="AV2099" i="14"/>
  <c r="AV2080" i="14"/>
  <c r="AV287" i="14"/>
  <c r="AV617" i="14"/>
  <c r="AV56" i="14"/>
  <c r="AV1120" i="14"/>
  <c r="AV962" i="14"/>
  <c r="AV1148" i="14"/>
  <c r="AV719" i="14"/>
  <c r="AV990" i="14"/>
  <c r="AV960" i="14"/>
  <c r="AV1110" i="14"/>
  <c r="AV493" i="14"/>
  <c r="AV611" i="14"/>
  <c r="AV1216" i="14"/>
  <c r="AV1182" i="14"/>
  <c r="AV137" i="14"/>
  <c r="AV63" i="14"/>
  <c r="AV17" i="14"/>
  <c r="AV111" i="14"/>
  <c r="AV357" i="14"/>
  <c r="AV99" i="14"/>
  <c r="AV1251" i="14"/>
  <c r="AV92" i="14"/>
  <c r="AV203" i="14"/>
  <c r="AV2074" i="14"/>
  <c r="AV888" i="14"/>
  <c r="AV361" i="14"/>
  <c r="AV1212" i="14"/>
  <c r="AV257" i="14"/>
  <c r="AV1176" i="14"/>
  <c r="AV969" i="14"/>
  <c r="AV630" i="14"/>
  <c r="AV390" i="14"/>
  <c r="AV1249" i="14"/>
  <c r="AV1187" i="14"/>
  <c r="AV144" i="14"/>
  <c r="AV578" i="14"/>
  <c r="AV539" i="14"/>
  <c r="AV1088" i="14"/>
  <c r="AV644" i="14"/>
  <c r="AV1004" i="14"/>
  <c r="AV604" i="14"/>
  <c r="AV316" i="14"/>
  <c r="AV307" i="14"/>
  <c r="AV781" i="14"/>
  <c r="AV387" i="14"/>
  <c r="AV66" i="14"/>
  <c r="AV346" i="14"/>
  <c r="AV31" i="14"/>
  <c r="AV535" i="14"/>
  <c r="AV1037" i="14"/>
  <c r="AV777" i="14"/>
  <c r="AV572" i="14"/>
  <c r="AV1074" i="14"/>
  <c r="AV362" i="14"/>
  <c r="AV239" i="14"/>
  <c r="AV1046" i="14"/>
  <c r="AV401" i="14"/>
  <c r="AV866" i="14"/>
  <c r="AV609" i="14"/>
  <c r="AV2111" i="14"/>
  <c r="AV290" i="14"/>
  <c r="AV606" i="14"/>
  <c r="AV363" i="14"/>
  <c r="AV202" i="14"/>
  <c r="AV530" i="14"/>
  <c r="AV388" i="14"/>
  <c r="AV93" i="14"/>
  <c r="AV1065" i="14"/>
  <c r="AV814" i="14"/>
  <c r="AV1207" i="14"/>
  <c r="AV673" i="14"/>
  <c r="AV643" i="14"/>
  <c r="AV1006" i="14"/>
  <c r="AV1121" i="14"/>
  <c r="AV577" i="14"/>
  <c r="AV919" i="14"/>
  <c r="AV102" i="14"/>
  <c r="AV1038" i="14"/>
  <c r="AV249" i="14"/>
  <c r="AV365" i="14"/>
  <c r="AV1045" i="14"/>
  <c r="AV862" i="14"/>
  <c r="AV758" i="14"/>
  <c r="AV848" i="14"/>
  <c r="AV174" i="14"/>
  <c r="AV67" i="14"/>
  <c r="AV531" i="14"/>
  <c r="AV107" i="14"/>
  <c r="AV561" i="14"/>
  <c r="AV69" i="14"/>
  <c r="AV1167" i="14"/>
  <c r="AV676" i="14"/>
  <c r="AV1113" i="14"/>
  <c r="AV100" i="14"/>
  <c r="AV54" i="14"/>
  <c r="AV140" i="14"/>
  <c r="AV603" i="14"/>
  <c r="AV185" i="14"/>
  <c r="AV103" i="14"/>
  <c r="AV1185" i="14"/>
  <c r="AV55" i="14"/>
  <c r="AV1104" i="14"/>
  <c r="AV245" i="14"/>
  <c r="AV819" i="14"/>
  <c r="AV647" i="14"/>
  <c r="AV381" i="14"/>
  <c r="AV491" i="14"/>
  <c r="AV831" i="14"/>
  <c r="AV826" i="14"/>
  <c r="AV348" i="14"/>
  <c r="AV469" i="14"/>
  <c r="AV853" i="14"/>
  <c r="AV532" i="14"/>
  <c r="AV715" i="14"/>
  <c r="AV21" i="14"/>
  <c r="AV172" i="14"/>
  <c r="AV1225" i="14"/>
  <c r="AV1043" i="14"/>
  <c r="AV708" i="14"/>
  <c r="AV901" i="14"/>
  <c r="AV495" i="14"/>
  <c r="AV1005" i="14"/>
  <c r="AV23" i="14"/>
  <c r="AV742" i="14"/>
  <c r="AV2079" i="14"/>
  <c r="AV2095" i="14"/>
  <c r="AV400" i="14"/>
  <c r="AV1097" i="14"/>
  <c r="AV198" i="14"/>
  <c r="AV164" i="14"/>
  <c r="AV570" i="14"/>
  <c r="AV59" i="14"/>
  <c r="AV869" i="14"/>
  <c r="AV2126" i="14"/>
  <c r="AV559" i="14"/>
  <c r="AV823" i="14"/>
  <c r="AV859" i="14"/>
  <c r="AV974" i="14"/>
  <c r="AV973" i="14"/>
  <c r="AV2158" i="14"/>
  <c r="AV1160" i="14"/>
  <c r="AV1131" i="14"/>
  <c r="AV396" i="14"/>
  <c r="AV311" i="14"/>
  <c r="AV318" i="14"/>
  <c r="AV345" i="14"/>
  <c r="AV1098" i="14"/>
  <c r="AV215" i="14"/>
  <c r="AV1048" i="14"/>
  <c r="AV344" i="14"/>
  <c r="AV452" i="14"/>
  <c r="AV1125" i="14"/>
  <c r="AV1157" i="14"/>
  <c r="AV899" i="14"/>
  <c r="AV2116" i="14"/>
  <c r="AV753" i="14"/>
  <c r="AV795" i="14"/>
  <c r="AV1083" i="14"/>
  <c r="AV319" i="14"/>
  <c r="AV500" i="14"/>
  <c r="AV608" i="14"/>
  <c r="AV16" i="14"/>
  <c r="AV113" i="14"/>
  <c r="AV162" i="14"/>
  <c r="AV306" i="14"/>
  <c r="AV1253" i="14"/>
  <c r="AV934" i="14"/>
  <c r="AV1079" i="14"/>
  <c r="AV450" i="14"/>
  <c r="AV1247" i="14"/>
  <c r="AV1174" i="14"/>
  <c r="AV529" i="14"/>
  <c r="AV279" i="14"/>
  <c r="AV210" i="14"/>
  <c r="AV688" i="14"/>
  <c r="AV320" i="14"/>
  <c r="AV419" i="14"/>
  <c r="AV1033" i="14"/>
  <c r="AV793" i="14"/>
  <c r="AV817" i="14"/>
  <c r="AV13" i="14"/>
  <c r="AV329" i="14"/>
  <c r="AV892" i="14"/>
  <c r="AV414" i="14"/>
  <c r="AV931" i="14"/>
  <c r="AV754" i="14"/>
  <c r="AV964" i="14"/>
  <c r="AV725" i="14"/>
  <c r="AV616" i="14"/>
  <c r="AV166" i="14"/>
  <c r="AV398" i="14"/>
  <c r="AV596" i="14"/>
  <c r="AV2051" i="14"/>
  <c r="AV1144" i="14"/>
  <c r="AV833" i="14"/>
  <c r="AV163" i="14"/>
  <c r="AV615" i="14"/>
  <c r="AV992" i="14"/>
  <c r="AV394" i="14"/>
  <c r="AV580" i="14"/>
  <c r="AV1112" i="14"/>
  <c r="AV929" i="14"/>
  <c r="AV243" i="14"/>
  <c r="AV779" i="14"/>
  <c r="AV822" i="14"/>
  <c r="AV996" i="14"/>
  <c r="AV567" i="14"/>
  <c r="AV1115" i="14"/>
  <c r="AV1100" i="14"/>
  <c r="AV581" i="14"/>
  <c r="AV134" i="14"/>
  <c r="AV705" i="14"/>
  <c r="AV176" i="14"/>
  <c r="AV1163" i="14"/>
  <c r="AV749" i="14"/>
  <c r="AV204" i="14"/>
  <c r="AV524" i="14"/>
  <c r="AV882" i="14"/>
  <c r="AV635" i="14"/>
  <c r="AV1029" i="14"/>
  <c r="AV774" i="14"/>
  <c r="AV890" i="14"/>
  <c r="AV77" i="14"/>
  <c r="AV703" i="14"/>
  <c r="AV649" i="14"/>
  <c r="AV240" i="14"/>
  <c r="AV1255" i="14"/>
  <c r="AV312" i="14"/>
  <c r="AV1215" i="14"/>
  <c r="AV1003" i="14"/>
  <c r="AV456" i="14"/>
  <c r="AV1227" i="14"/>
  <c r="AV790" i="14"/>
  <c r="AV397" i="14"/>
  <c r="AV217" i="14"/>
  <c r="AV1096" i="14"/>
  <c r="AV1189" i="14"/>
  <c r="AV991" i="14"/>
  <c r="AV739" i="14"/>
  <c r="AV36" i="14"/>
  <c r="AV1000" i="14"/>
  <c r="AV470" i="14"/>
  <c r="AV1205" i="14"/>
  <c r="AV1232" i="14"/>
  <c r="AV380" i="14"/>
  <c r="AV219" i="14"/>
  <c r="AV431" i="14"/>
  <c r="AV214" i="14"/>
  <c r="AV995" i="14"/>
  <c r="AV250" i="14"/>
  <c r="AV417" i="14"/>
  <c r="AV537" i="14"/>
  <c r="AV420" i="14"/>
  <c r="AV1229" i="14"/>
  <c r="AV96" i="14"/>
  <c r="AV645" i="14"/>
  <c r="AV38" i="14"/>
  <c r="AV6" i="14"/>
  <c r="AV1147" i="14"/>
  <c r="AV429" i="14"/>
  <c r="AV199" i="14"/>
  <c r="AV244" i="14"/>
  <c r="AV180" i="14"/>
  <c r="AV2072" i="14"/>
  <c r="AV182" i="14"/>
  <c r="AV10" i="14"/>
  <c r="AV72" i="14"/>
  <c r="AV467" i="14"/>
  <c r="AV1081" i="14"/>
  <c r="AV364" i="14"/>
  <c r="AV145" i="14"/>
  <c r="AV543" i="14"/>
  <c r="AV682" i="14"/>
  <c r="AV526" i="14"/>
  <c r="AV560" i="14"/>
  <c r="AV242" i="14"/>
  <c r="AV2061" i="14"/>
  <c r="AV857" i="14"/>
  <c r="AV141" i="14"/>
  <c r="AV15" i="14"/>
  <c r="AV641" i="14"/>
  <c r="AV184" i="14"/>
  <c r="AV579" i="14"/>
  <c r="AV275" i="14"/>
  <c r="AV533" i="14"/>
  <c r="AV179" i="14"/>
  <c r="AV421" i="14"/>
  <c r="AV959" i="14"/>
  <c r="AV2087" i="14"/>
  <c r="AV607" i="14"/>
  <c r="AV1036" i="14"/>
  <c r="AV314" i="14"/>
  <c r="AV522" i="14"/>
  <c r="AV139" i="14"/>
  <c r="AV813" i="14"/>
  <c r="AV678" i="14"/>
  <c r="AV146" i="14"/>
  <c r="AV427" i="14"/>
  <c r="AV633" i="14"/>
  <c r="AV27" i="14"/>
  <c r="AV281" i="14"/>
  <c r="AV126" i="14"/>
  <c r="AV173" i="14"/>
  <c r="AV999" i="14"/>
  <c r="AV812" i="14"/>
  <c r="AV241" i="14"/>
  <c r="AV1183" i="14"/>
  <c r="AV920" i="14"/>
  <c r="AV829" i="14"/>
  <c r="AV1119" i="14"/>
  <c r="AV993" i="14"/>
  <c r="AV235" i="14"/>
  <c r="AV168" i="14"/>
  <c r="AV1010" i="14"/>
  <c r="AV778" i="14"/>
  <c r="AV349" i="14"/>
  <c r="AV828" i="14"/>
  <c r="AV451" i="14"/>
  <c r="AV1102" i="14"/>
  <c r="AV175" i="14"/>
  <c r="AV2101" i="14"/>
  <c r="AV528" i="14"/>
  <c r="AV1071" i="14"/>
  <c r="AV702" i="14"/>
  <c r="AV177" i="14"/>
  <c r="AV354" i="14"/>
  <c r="AV1190" i="14"/>
  <c r="AV2118" i="14"/>
  <c r="AV253" i="14"/>
  <c r="AV1034" i="14"/>
  <c r="AV1248" i="14"/>
  <c r="AV1184" i="14"/>
  <c r="AV639" i="14"/>
  <c r="AV940" i="14"/>
  <c r="AV847" i="14"/>
  <c r="AV668" i="14"/>
  <c r="AV1132" i="14"/>
  <c r="AV1177" i="14"/>
  <c r="AV815" i="14"/>
  <c r="AV288" i="14"/>
  <c r="AV2108" i="14"/>
  <c r="AV2056" i="14"/>
  <c r="AV37" i="14"/>
  <c r="AV358" i="14"/>
  <c r="AV97" i="14"/>
  <c r="AV208" i="14"/>
  <c r="AV74" i="14"/>
  <c r="AV747" i="14"/>
  <c r="AV323" i="14"/>
  <c r="AV167" i="14"/>
  <c r="AV674" i="14"/>
  <c r="AV29" i="14"/>
  <c r="AV918" i="14"/>
  <c r="AV234" i="14"/>
  <c r="AV794" i="14"/>
  <c r="AV667" i="14"/>
  <c r="AV646" i="14"/>
  <c r="AV2128" i="14"/>
  <c r="AV428" i="14"/>
  <c r="AV91" i="14"/>
  <c r="AV1259" i="14"/>
  <c r="AV35" i="14"/>
  <c r="AV2119" i="14"/>
  <c r="AV143" i="14"/>
  <c r="AV2093" i="14"/>
  <c r="AV292" i="14"/>
  <c r="AV864" i="14"/>
  <c r="AV255" i="14"/>
  <c r="AV75" i="14"/>
  <c r="AV110" i="14"/>
  <c r="AV722" i="14"/>
  <c r="AV605" i="14"/>
  <c r="AV1168" i="14"/>
  <c r="AV669" i="14"/>
  <c r="AV941" i="14"/>
  <c r="AV131" i="14"/>
  <c r="AV707" i="14"/>
  <c r="AV291" i="14"/>
  <c r="AV458" i="14"/>
  <c r="AV424" i="14"/>
  <c r="AV679" i="14"/>
  <c r="AV359" i="14"/>
  <c r="AV209" i="14"/>
  <c r="AV780" i="14"/>
  <c r="AV436" i="14"/>
  <c r="AV169" i="14"/>
  <c r="AV205" i="14"/>
  <c r="AV497" i="14"/>
  <c r="AV759" i="14"/>
  <c r="AV966" i="14"/>
  <c r="AV25" i="14"/>
  <c r="AV1128" i="14"/>
  <c r="AV1145" i="14"/>
  <c r="AV1077" i="14"/>
  <c r="AV508" i="14"/>
  <c r="AV221" i="14"/>
  <c r="AV2049" i="14"/>
  <c r="AV900" i="14"/>
  <c r="AV391" i="14"/>
  <c r="AV473" i="14"/>
  <c r="AV970" i="14"/>
  <c r="AV923" i="14"/>
  <c r="AV924" i="14"/>
  <c r="AV631" i="14"/>
  <c r="AV811" i="14"/>
  <c r="AV385" i="14"/>
  <c r="AV489" i="14"/>
  <c r="AV717" i="14"/>
  <c r="AV127" i="14"/>
  <c r="AV105" i="14"/>
  <c r="AV11" i="14"/>
  <c r="AV994" i="14"/>
  <c r="AV128" i="14"/>
  <c r="AV248" i="14"/>
  <c r="AV1135" i="14"/>
  <c r="AV201" i="14"/>
  <c r="AV206" i="14"/>
  <c r="AV1171" i="14"/>
  <c r="AV60" i="14"/>
  <c r="AV1089" i="14"/>
  <c r="AV462" i="14"/>
  <c r="AV149" i="14"/>
  <c r="AV896" i="14"/>
  <c r="AV57" i="14"/>
  <c r="AV1075" i="14"/>
  <c r="AV104" i="14"/>
  <c r="AV712" i="14"/>
  <c r="AV634" i="14"/>
  <c r="AV112" i="14"/>
  <c r="AV1076" i="14"/>
  <c r="AV1086" i="14"/>
  <c r="AV716" i="14"/>
  <c r="AV472" i="14"/>
  <c r="AV286" i="14"/>
  <c r="AV921" i="14"/>
  <c r="AV437" i="14"/>
  <c r="AV465" i="14"/>
  <c r="AV98" i="14"/>
  <c r="AV1084" i="14"/>
  <c r="AV327" i="14"/>
  <c r="AV1067" i="14"/>
  <c r="AV2066" i="14"/>
  <c r="AV1155" i="14"/>
  <c r="AV30" i="14"/>
  <c r="AV883" i="14"/>
  <c r="AV721" i="14"/>
  <c r="AV761" i="14"/>
  <c r="AV1202" i="14"/>
  <c r="AV1169" i="14"/>
  <c r="AV252" i="14"/>
  <c r="AV426" i="14"/>
  <c r="AV12" i="14"/>
  <c r="AV1068" i="14"/>
  <c r="AV211" i="14"/>
  <c r="AV457" i="14"/>
  <c r="AV542" i="14"/>
  <c r="AV1235" i="14"/>
  <c r="AV321" i="14"/>
  <c r="AV490" i="14"/>
  <c r="AV101" i="14"/>
  <c r="AV254" i="14"/>
  <c r="AV538" i="14"/>
  <c r="AV71" i="14"/>
  <c r="AV936" i="14"/>
  <c r="AV677" i="14"/>
  <c r="AV76" i="14"/>
  <c r="AV284" i="14"/>
  <c r="AV723" i="14"/>
  <c r="AV108" i="14"/>
  <c r="AV2065" i="14"/>
  <c r="AV852" i="14"/>
  <c r="AV220" i="14"/>
  <c r="AV422" i="14"/>
  <c r="AV597" i="14"/>
  <c r="AV904" i="14"/>
  <c r="AV393" i="14"/>
  <c r="AV26" i="14"/>
  <c r="AV65" i="14"/>
  <c r="AV356" i="14"/>
  <c r="AV389" i="14"/>
  <c r="AV675" i="14"/>
  <c r="AV977" i="14"/>
  <c r="AV276" i="14"/>
  <c r="AV652" i="14"/>
  <c r="AV922" i="14"/>
  <c r="AV971" i="14"/>
  <c r="AV251" i="14"/>
  <c r="AV33" i="14"/>
  <c r="AV165" i="14"/>
  <c r="AV1241" i="14"/>
  <c r="AV135" i="14"/>
  <c r="AV961" i="14"/>
  <c r="AV1261" i="14"/>
  <c r="AV383" i="14"/>
  <c r="AV147" i="14"/>
  <c r="AV601" i="14"/>
  <c r="AV499" i="14"/>
  <c r="AV666" i="14"/>
  <c r="AV271" i="14"/>
  <c r="AV718" i="14"/>
  <c r="AV58" i="14"/>
  <c r="AV138" i="14"/>
  <c r="AV507" i="14"/>
  <c r="AV1223" i="14"/>
  <c r="AV178" i="14"/>
  <c r="AV997" i="14"/>
  <c r="AV466" i="14"/>
  <c r="AV1039" i="14"/>
  <c r="AV745" i="14"/>
  <c r="AV686" i="14"/>
  <c r="AV787" i="14"/>
  <c r="AV757" i="14"/>
  <c r="AV1252" i="14"/>
  <c r="AV1199" i="14"/>
  <c r="AV1159" i="14"/>
  <c r="AV34" i="14"/>
  <c r="AV181" i="14"/>
  <c r="AV599" i="14"/>
  <c r="AV756" i="14"/>
  <c r="AV90" i="14"/>
  <c r="AV1047" i="14"/>
  <c r="AV433" i="14"/>
  <c r="AV1192" i="14"/>
  <c r="AV797" i="14"/>
  <c r="AV423" i="14"/>
  <c r="AV498" i="14"/>
  <c r="AV8" i="14"/>
  <c r="AV378" i="14"/>
  <c r="AV68" i="14"/>
  <c r="AV28" i="14"/>
  <c r="AV148" i="14"/>
  <c r="AV1243" i="14"/>
  <c r="AV183" i="14"/>
  <c r="AV1143" i="14"/>
  <c r="AV464" i="14"/>
  <c r="AV650" i="14"/>
  <c r="AV860" i="14"/>
  <c r="AV1108" i="14"/>
  <c r="AV562" i="14"/>
  <c r="AV62" i="14"/>
  <c r="AV636" i="14"/>
  <c r="AV106" i="14"/>
  <c r="AV893" i="14"/>
  <c r="AV468" i="14"/>
  <c r="AV786" i="14"/>
  <c r="AV972" i="14"/>
  <c r="AV752" i="14"/>
  <c r="AV504" i="14"/>
  <c r="AV64" i="14"/>
  <c r="AV506" i="14"/>
  <c r="AV1106" i="14"/>
  <c r="AV2115" i="14"/>
  <c r="AV1231" i="14"/>
  <c r="AV1064" i="14"/>
  <c r="AV1188" i="14"/>
  <c r="AV558" i="14"/>
  <c r="AV642" i="14"/>
  <c r="AV653" i="14"/>
  <c r="AV246" i="14"/>
  <c r="AV861" i="14"/>
  <c r="AV858" i="14"/>
  <c r="AV2036" i="14"/>
  <c r="AV905" i="14"/>
  <c r="AV782" i="14"/>
  <c r="AV785" i="14"/>
  <c r="AV236" i="14"/>
  <c r="AV1153" i="14"/>
  <c r="AV18" i="14"/>
  <c r="AV594" i="14"/>
  <c r="AV545" i="14"/>
  <c r="AV939" i="14"/>
  <c r="AV687" i="14"/>
  <c r="AV887" i="14"/>
  <c r="AV894" i="14"/>
  <c r="AV9" i="14"/>
  <c r="AV886" i="14"/>
  <c r="AV200" i="14"/>
  <c r="AV1008" i="14"/>
  <c r="AV285" i="14"/>
  <c r="AV684" i="14"/>
  <c r="AV213" i="14"/>
  <c r="AV133" i="14"/>
  <c r="AV1087" i="14"/>
  <c r="AV889" i="14"/>
  <c r="AV415" i="14"/>
  <c r="AV237" i="14"/>
  <c r="AV278" i="14"/>
  <c r="AV2071" i="14"/>
  <c r="AV1139" i="14"/>
  <c r="AV2164" i="14"/>
  <c r="AV598" i="14"/>
  <c r="AV399" i="14"/>
  <c r="AV820" i="14"/>
  <c r="AV846" i="14"/>
  <c r="AV868" i="14"/>
  <c r="AV293" i="14"/>
  <c r="AV1040" i="14"/>
  <c r="AV41" i="14"/>
  <c r="AV310" i="14"/>
  <c r="AV821" i="14"/>
  <c r="AV136" i="14"/>
  <c r="AV789" i="14"/>
  <c r="AV40" i="14"/>
  <c r="AV1211" i="14"/>
  <c r="AV315" i="14"/>
  <c r="AV651" i="14"/>
  <c r="AV2156" i="14"/>
  <c r="AV509" i="14"/>
  <c r="AV32" i="14"/>
  <c r="AV455" i="14"/>
  <c r="AV325" i="14"/>
  <c r="AV270" i="14"/>
  <c r="AV1240" i="14"/>
  <c r="AV569" i="14"/>
  <c r="AV1012" i="14"/>
  <c r="AV435" i="14"/>
  <c r="AV713" i="14"/>
  <c r="AV527" i="14"/>
  <c r="AV1027" i="14"/>
  <c r="AV142" i="14"/>
  <c r="AV1123" i="14"/>
  <c r="AV818" i="14"/>
  <c r="AV902" i="14"/>
  <c r="AV685" i="14"/>
  <c r="AV132" i="14"/>
  <c r="AV434" i="14"/>
  <c r="AV637" i="14"/>
  <c r="AV353" i="14"/>
  <c r="AV505" i="14"/>
  <c r="AV1080" i="14"/>
  <c r="AV565" i="14"/>
  <c r="AV534" i="14"/>
  <c r="AV347" i="14"/>
  <c r="AV280" i="14"/>
  <c r="AV741" i="14"/>
  <c r="AV573" i="14"/>
  <c r="AV212" i="14"/>
  <c r="Q184" i="14"/>
  <c r="AV1888" i="14"/>
  <c r="AV1887" i="14"/>
  <c r="AV1884" i="14"/>
  <c r="AV1885" i="14"/>
  <c r="AV1882" i="14"/>
  <c r="AV1881" i="14"/>
  <c r="AV1878" i="14"/>
  <c r="AV1879" i="14"/>
  <c r="AV1880" i="14"/>
  <c r="AV1883" i="14"/>
  <c r="AV1886" i="14"/>
  <c r="BP168" i="14"/>
  <c r="BP169" i="14" s="1"/>
  <c r="Q133" i="14"/>
  <c r="Q130" i="14"/>
  <c r="Q136" i="14"/>
  <c r="BQ135" i="14" s="1"/>
  <c r="BQ136" i="14" s="1"/>
  <c r="Q148" i="14"/>
  <c r="Q137" i="14"/>
  <c r="BP144" i="14"/>
  <c r="BP145" i="14" s="1"/>
  <c r="BP132" i="14"/>
  <c r="BP133" i="14" s="1"/>
  <c r="BQ147" i="14"/>
  <c r="BQ148" i="14" s="1"/>
  <c r="Q155" i="14"/>
  <c r="R158" i="14"/>
  <c r="CQ135" i="14"/>
  <c r="Q127" i="14"/>
  <c r="Q115" i="14"/>
  <c r="Q166" i="14"/>
  <c r="CQ132" i="14"/>
  <c r="Q113" i="14"/>
  <c r="R167" i="14"/>
  <c r="CQ126" i="14"/>
  <c r="Q157" i="14"/>
  <c r="BQ156" i="14" s="1"/>
  <c r="BQ157" i="14" s="1"/>
  <c r="BP129" i="14"/>
  <c r="BP130" i="14" s="1"/>
  <c r="Q129" i="14"/>
  <c r="CR150" i="14"/>
  <c r="Q151" i="14"/>
  <c r="BQ150" i="14" s="1"/>
  <c r="BQ151" i="14" s="1"/>
  <c r="Q128" i="14"/>
  <c r="Q112" i="14"/>
  <c r="CQ171" i="14"/>
  <c r="CQ162" i="14"/>
  <c r="BP147" i="14"/>
  <c r="BP148" i="14" s="1"/>
  <c r="Q145" i="14"/>
  <c r="Q142" i="14"/>
  <c r="BP135" i="14"/>
  <c r="BP136" i="14" s="1"/>
  <c r="BP123" i="14"/>
  <c r="BP124" i="14" s="1"/>
  <c r="Q143" i="14"/>
  <c r="Q170" i="14"/>
  <c r="CQ153" i="14"/>
  <c r="BP126" i="14"/>
  <c r="BP127" i="14" s="1"/>
  <c r="Q126" i="14"/>
  <c r="BP171" i="14"/>
  <c r="BP172" i="14" s="1"/>
  <c r="Q171" i="14"/>
  <c r="CQ168" i="14"/>
  <c r="BP165" i="14"/>
  <c r="BP166" i="14" s="1"/>
  <c r="Q154" i="14"/>
  <c r="BP174" i="14"/>
  <c r="BP175" i="14" s="1"/>
  <c r="BP111" i="14"/>
  <c r="BP112" i="14" s="1"/>
  <c r="Q118" i="14"/>
  <c r="BQ117" i="14" s="1"/>
  <c r="BQ118" i="14" s="1"/>
  <c r="Q125" i="14"/>
  <c r="Q134" i="14"/>
  <c r="Q160" i="14"/>
  <c r="BQ159" i="14" s="1"/>
  <c r="BQ160" i="14" s="1"/>
  <c r="BP120" i="14"/>
  <c r="BP121" i="14" s="1"/>
  <c r="Q120" i="14"/>
  <c r="BP153" i="14"/>
  <c r="BP154" i="14" s="1"/>
  <c r="Q152" i="14"/>
  <c r="CQ138" i="14"/>
  <c r="Q161" i="14"/>
  <c r="CQ129" i="14"/>
  <c r="BP117" i="14"/>
  <c r="BP118" i="14" s="1"/>
  <c r="Q163" i="14"/>
  <c r="BP162" i="14"/>
  <c r="BP163" i="14" s="1"/>
  <c r="BP159" i="14"/>
  <c r="BP160" i="14" s="1"/>
  <c r="Q124" i="14"/>
  <c r="Q119" i="14"/>
  <c r="CQ114" i="14"/>
  <c r="BP141" i="14"/>
  <c r="BP142" i="14" s="1"/>
  <c r="Q140" i="14"/>
  <c r="CQ123" i="14"/>
  <c r="Q131" i="14"/>
  <c r="CQ141" i="14"/>
  <c r="CQ111" i="14"/>
  <c r="BP114" i="14"/>
  <c r="BP115" i="14" s="1"/>
  <c r="Q173" i="14"/>
  <c r="Q146" i="14"/>
  <c r="CQ144" i="14"/>
  <c r="CQ159" i="14"/>
  <c r="R172" i="14"/>
  <c r="CQ120" i="14"/>
  <c r="Q122" i="14"/>
  <c r="CQ174" i="14"/>
  <c r="Q164" i="14"/>
  <c r="Q139" i="14"/>
  <c r="BP138" i="14"/>
  <c r="BP139" i="14" s="1"/>
  <c r="Q121" i="14"/>
  <c r="Q169" i="14"/>
  <c r="CQ165" i="14"/>
  <c r="Q149" i="14"/>
  <c r="Q116" i="14"/>
  <c r="CQ147" i="14"/>
  <c r="BP156" i="14"/>
  <c r="BP157" i="14" s="1"/>
  <c r="AD184" i="14"/>
  <c r="CC183" i="14"/>
  <c r="CQ183" i="14"/>
  <c r="BP183" i="14"/>
  <c r="BP184" i="14" s="1"/>
  <c r="Q183" i="14"/>
  <c r="AF117" i="14"/>
  <c r="Q174" i="14"/>
  <c r="AF138" i="14"/>
  <c r="AE168" i="14"/>
  <c r="Q111" i="14"/>
  <c r="AD141" i="14"/>
  <c r="AD174" i="14"/>
  <c r="Q102" i="14"/>
  <c r="S138" i="14"/>
  <c r="AE132" i="14"/>
  <c r="Q177" i="14"/>
  <c r="Q141" i="14"/>
  <c r="AD165" i="14"/>
  <c r="R150" i="14"/>
  <c r="AF102" i="14"/>
  <c r="S180" i="14"/>
  <c r="Q144" i="14"/>
  <c r="R156" i="14"/>
  <c r="AF96" i="14"/>
  <c r="AE147" i="14"/>
  <c r="R147" i="14"/>
  <c r="AF153" i="14"/>
  <c r="T96" i="14"/>
  <c r="R117" i="14"/>
  <c r="AG129" i="14"/>
  <c r="AE180" i="14"/>
  <c r="Q123" i="14"/>
  <c r="Q105" i="14"/>
  <c r="R159" i="14"/>
  <c r="AD177" i="14"/>
  <c r="AD150" i="14"/>
  <c r="R153" i="14"/>
  <c r="AE135" i="14"/>
  <c r="AF162" i="14"/>
  <c r="AF171" i="14"/>
  <c r="AD127" i="14"/>
  <c r="AD111" i="14"/>
  <c r="Q114" i="14"/>
  <c r="S108" i="14"/>
  <c r="T108" i="14"/>
  <c r="Q132" i="14"/>
  <c r="Q165" i="14"/>
  <c r="AE114" i="14"/>
  <c r="R135" i="14"/>
  <c r="AF105" i="14"/>
  <c r="AE156" i="14"/>
  <c r="AD123" i="14"/>
  <c r="AF108" i="14"/>
  <c r="AD172" i="14"/>
  <c r="AJ97" i="14"/>
  <c r="AE159" i="14"/>
  <c r="AF126" i="14"/>
  <c r="AG126" i="14" s="1"/>
  <c r="AE144" i="14"/>
  <c r="T162" i="14"/>
  <c r="Q168" i="14"/>
  <c r="AG183" i="14"/>
  <c r="AR2019" i="14"/>
  <c r="AS1597" i="14"/>
  <c r="AR1611" i="14"/>
  <c r="AR1971" i="14"/>
  <c r="AR1695" i="14"/>
  <c r="AR1479" i="14"/>
  <c r="AS1599" i="14"/>
  <c r="AR1539" i="14"/>
  <c r="AR1299" i="14"/>
  <c r="AR1923" i="14"/>
  <c r="AR1407" i="14"/>
  <c r="AR2151" i="14"/>
  <c r="AT2151" i="14"/>
  <c r="AR1491" i="14"/>
  <c r="AR1875" i="14"/>
  <c r="AS1593" i="14"/>
  <c r="AR1731" i="14"/>
  <c r="AR1659" i="14"/>
  <c r="AR1683" i="14"/>
  <c r="AR1852" i="14"/>
  <c r="AS1590" i="14"/>
  <c r="AR1575" i="14"/>
  <c r="AR1287" i="14"/>
  <c r="AR1527" i="14"/>
  <c r="AS1595" i="14"/>
  <c r="AR1755" i="14"/>
  <c r="AR1647" i="14"/>
  <c r="AR1348" i="14"/>
  <c r="AR1359" i="14"/>
  <c r="AR1311" i="14"/>
  <c r="AR1767" i="14"/>
  <c r="AR1744" i="14"/>
  <c r="AR1503" i="14"/>
  <c r="AR2008" i="14"/>
  <c r="AR1948" i="14"/>
  <c r="AS1600" i="14"/>
  <c r="AR1419" i="14"/>
  <c r="AR1827" i="14"/>
  <c r="AR1995" i="14"/>
  <c r="AR1395" i="14"/>
  <c r="AR1467" i="14"/>
  <c r="AR1275" i="14"/>
  <c r="AR1564" i="14"/>
  <c r="AR1551" i="14"/>
  <c r="AR1911" i="14"/>
  <c r="AR1863" i="14"/>
  <c r="AR1371" i="14"/>
  <c r="AR1899" i="14"/>
  <c r="AS1591" i="14"/>
  <c r="AR1587" i="14"/>
  <c r="AR1671" i="14"/>
  <c r="AR1383" i="14"/>
  <c r="AR1335" i="14"/>
  <c r="AR2139" i="14"/>
  <c r="AR1455" i="14"/>
  <c r="AR1708" i="14"/>
  <c r="AR1601" i="14"/>
  <c r="AS1598" i="14"/>
  <c r="AR1635" i="14"/>
  <c r="AR1431" i="14"/>
  <c r="AR1323" i="14"/>
  <c r="AR1623" i="14"/>
  <c r="AR1935" i="14"/>
  <c r="AR1515" i="14"/>
  <c r="AS1592" i="14"/>
  <c r="AR1803" i="14"/>
  <c r="AR1983" i="14"/>
  <c r="AS1889" i="14"/>
  <c r="AR1780" i="14"/>
  <c r="AR1791" i="14"/>
  <c r="AS1596" i="14"/>
  <c r="AR1443" i="14"/>
  <c r="AR1959" i="14"/>
  <c r="AR1816" i="14"/>
  <c r="AR2031" i="14"/>
  <c r="AR1840" i="14"/>
  <c r="AR1719" i="14"/>
  <c r="AS1594" i="14"/>
  <c r="R184" i="14" l="1"/>
  <c r="AV1598" i="14"/>
  <c r="AV1597" i="14"/>
  <c r="AV1595" i="14"/>
  <c r="AV1593" i="14"/>
  <c r="AV1594" i="14"/>
  <c r="AV1591" i="14"/>
  <c r="AV1590" i="14"/>
  <c r="AV1592" i="14"/>
  <c r="AV1596" i="14"/>
  <c r="AV1599" i="14"/>
  <c r="AV1889" i="14"/>
  <c r="AV1600" i="14"/>
  <c r="CS135" i="14"/>
  <c r="BQ114" i="14"/>
  <c r="BQ115" i="14" s="1"/>
  <c r="R149" i="14"/>
  <c r="R164" i="14"/>
  <c r="R146" i="14"/>
  <c r="CS117" i="14"/>
  <c r="CR141" i="14"/>
  <c r="CS159" i="14"/>
  <c r="CR117" i="14"/>
  <c r="R125" i="14"/>
  <c r="CR171" i="14"/>
  <c r="BQ168" i="14"/>
  <c r="BQ169" i="14" s="1"/>
  <c r="CR138" i="14"/>
  <c r="CR114" i="14"/>
  <c r="CR159" i="14"/>
  <c r="CR120" i="14"/>
  <c r="R118" i="14"/>
  <c r="BR117" i="14" s="1"/>
  <c r="BR118" i="14" s="1"/>
  <c r="R154" i="14"/>
  <c r="BQ126" i="14"/>
  <c r="BQ127" i="14" s="1"/>
  <c r="R126" i="14"/>
  <c r="R170" i="14"/>
  <c r="R142" i="14"/>
  <c r="R112" i="14"/>
  <c r="R151" i="14"/>
  <c r="CR129" i="14"/>
  <c r="S167" i="14"/>
  <c r="T167" i="14" s="1"/>
  <c r="R127" i="14"/>
  <c r="R155" i="14"/>
  <c r="R137" i="14"/>
  <c r="R130" i="14"/>
  <c r="BQ123" i="14"/>
  <c r="BQ124" i="14" s="1"/>
  <c r="R169" i="14"/>
  <c r="R119" i="14"/>
  <c r="BQ132" i="14"/>
  <c r="BQ133" i="14" s="1"/>
  <c r="BQ141" i="14"/>
  <c r="BQ142" i="14" s="1"/>
  <c r="R173" i="14"/>
  <c r="CS156" i="14"/>
  <c r="R124" i="14"/>
  <c r="BQ120" i="14"/>
  <c r="BQ121" i="14" s="1"/>
  <c r="R120" i="14"/>
  <c r="CS150" i="14"/>
  <c r="BQ144" i="14"/>
  <c r="BQ145" i="14" s="1"/>
  <c r="BQ174" i="14"/>
  <c r="BQ175" i="14" s="1"/>
  <c r="R116" i="14"/>
  <c r="R139" i="14"/>
  <c r="BQ138" i="14"/>
  <c r="BQ139" i="14" s="1"/>
  <c r="R122" i="14"/>
  <c r="S172" i="14"/>
  <c r="BQ153" i="14"/>
  <c r="BQ154" i="14" s="1"/>
  <c r="R140" i="14"/>
  <c r="CR162" i="14"/>
  <c r="R152" i="14"/>
  <c r="R160" i="14"/>
  <c r="BR159" i="14" s="1"/>
  <c r="BR160" i="14" s="1"/>
  <c r="CR111" i="14"/>
  <c r="CR126" i="14"/>
  <c r="R143" i="14"/>
  <c r="R157" i="14"/>
  <c r="R113" i="14"/>
  <c r="R166" i="14"/>
  <c r="CS147" i="14"/>
  <c r="R148" i="14"/>
  <c r="BR147" i="14" s="1"/>
  <c r="BR148" i="14" s="1"/>
  <c r="R131" i="14"/>
  <c r="R163" i="14"/>
  <c r="BQ162" i="14"/>
  <c r="BQ163" i="14" s="1"/>
  <c r="R161" i="14"/>
  <c r="CR153" i="14"/>
  <c r="R134" i="14"/>
  <c r="CR174" i="14"/>
  <c r="CR165" i="14"/>
  <c r="BQ171" i="14"/>
  <c r="BQ172" i="14" s="1"/>
  <c r="R171" i="14"/>
  <c r="CR123" i="14"/>
  <c r="R145" i="14"/>
  <c r="R128" i="14"/>
  <c r="CR132" i="14"/>
  <c r="R136" i="14"/>
  <c r="R133" i="14"/>
  <c r="BQ165" i="14"/>
  <c r="BQ166" i="14" s="1"/>
  <c r="BQ111" i="14"/>
  <c r="BQ112" i="14" s="1"/>
  <c r="CR156" i="14"/>
  <c r="R121" i="14"/>
  <c r="CR135" i="14"/>
  <c r="CR147" i="14"/>
  <c r="BQ129" i="14"/>
  <c r="BQ130" i="14" s="1"/>
  <c r="R129" i="14"/>
  <c r="R115" i="14"/>
  <c r="S158" i="14"/>
  <c r="CR144" i="14"/>
  <c r="CR168" i="14"/>
  <c r="AE184" i="14"/>
  <c r="CD183" i="14"/>
  <c r="CR183" i="14"/>
  <c r="BQ183" i="14"/>
  <c r="BQ184" i="14" s="1"/>
  <c r="R183" i="14"/>
  <c r="T138" i="14"/>
  <c r="AE123" i="14"/>
  <c r="S135" i="14"/>
  <c r="AE111" i="14"/>
  <c r="AE177" i="14"/>
  <c r="S159" i="14"/>
  <c r="S147" i="14"/>
  <c r="T180" i="14"/>
  <c r="R177" i="14"/>
  <c r="AF168" i="14"/>
  <c r="AF159" i="14"/>
  <c r="AF156" i="14"/>
  <c r="R114" i="14"/>
  <c r="AE127" i="14"/>
  <c r="AG162" i="14"/>
  <c r="S153" i="14"/>
  <c r="AF180" i="14"/>
  <c r="R144" i="14"/>
  <c r="R141" i="14"/>
  <c r="AF132" i="14"/>
  <c r="AE174" i="14"/>
  <c r="AE141" i="14"/>
  <c r="R174" i="14"/>
  <c r="AG117" i="14"/>
  <c r="AG108" i="14"/>
  <c r="AG105" i="14"/>
  <c r="AF114" i="14"/>
  <c r="AG171" i="14"/>
  <c r="R105" i="14"/>
  <c r="R123" i="14"/>
  <c r="AG153" i="14"/>
  <c r="AG102" i="14"/>
  <c r="S150" i="14"/>
  <c r="R111" i="14"/>
  <c r="AG138" i="14"/>
  <c r="R168" i="14"/>
  <c r="AF144" i="14"/>
  <c r="AE172" i="14"/>
  <c r="R165" i="14"/>
  <c r="R132" i="14"/>
  <c r="AF135" i="14"/>
  <c r="AE150" i="14"/>
  <c r="S117" i="14"/>
  <c r="AF147" i="14"/>
  <c r="AG96" i="14"/>
  <c r="S156" i="14"/>
  <c r="AE165" i="14"/>
  <c r="R102" i="14"/>
  <c r="AS2000" i="14"/>
  <c r="AR2020" i="14"/>
  <c r="AR1660" i="14"/>
  <c r="AR1624" i="14"/>
  <c r="AR1841" i="14"/>
  <c r="AS1771" i="14"/>
  <c r="AS1944" i="14"/>
  <c r="AR1828" i="14"/>
  <c r="AS1833" i="14"/>
  <c r="AR1949" i="14"/>
  <c r="AS1775" i="14"/>
  <c r="AS1555" i="14"/>
  <c r="AS1837" i="14"/>
  <c r="AS1831" i="14"/>
  <c r="AS1742" i="14"/>
  <c r="AR1480" i="14"/>
  <c r="AS1843" i="14"/>
  <c r="AR1853" i="14"/>
  <c r="AS1847" i="14"/>
  <c r="AS1815" i="14"/>
  <c r="AS1699" i="14"/>
  <c r="AR1684" i="14"/>
  <c r="AR1912" i="14"/>
  <c r="AR1924" i="14"/>
  <c r="AS2006" i="14"/>
  <c r="AS1706" i="14"/>
  <c r="AR1528" i="14"/>
  <c r="AS1740" i="14"/>
  <c r="AS1735" i="14"/>
  <c r="AS2008" i="14"/>
  <c r="AS1774" i="14"/>
  <c r="AS1945" i="14"/>
  <c r="AS1814" i="14"/>
  <c r="AS1808" i="14"/>
  <c r="AR1552" i="14"/>
  <c r="AS1849" i="14"/>
  <c r="AS1558" i="14"/>
  <c r="AR2152" i="14"/>
  <c r="AS1940" i="14"/>
  <c r="AR1372" i="14"/>
  <c r="AR1936" i="14"/>
  <c r="AS1701" i="14"/>
  <c r="AS1777" i="14"/>
  <c r="AS1948" i="14"/>
  <c r="AS1773" i="14"/>
  <c r="AS2007" i="14"/>
  <c r="AR1288" i="14"/>
  <c r="AR1504" i="14"/>
  <c r="AR1732" i="14"/>
  <c r="AS1845" i="14"/>
  <c r="AS1842" i="14"/>
  <c r="AR1516" i="14"/>
  <c r="AS1947" i="14"/>
  <c r="AS2002" i="14"/>
  <c r="AS1340" i="14"/>
  <c r="AR2032" i="14"/>
  <c r="AS1346" i="14"/>
  <c r="AS1943" i="14"/>
  <c r="AS1739" i="14"/>
  <c r="AS1778" i="14"/>
  <c r="AS1812" i="14"/>
  <c r="AS1844" i="14"/>
  <c r="AS1601" i="14"/>
  <c r="AR1349" i="14"/>
  <c r="AS1562" i="14"/>
  <c r="AS1700" i="14"/>
  <c r="AS1809" i="14"/>
  <c r="AR1636" i="14"/>
  <c r="AR1672" i="14"/>
  <c r="AR1972" i="14"/>
  <c r="AS1836" i="14"/>
  <c r="AS1561" i="14"/>
  <c r="AR1396" i="14"/>
  <c r="AS1341" i="14"/>
  <c r="AS1939" i="14"/>
  <c r="AR1804" i="14"/>
  <c r="AS1840" i="14"/>
  <c r="AS1816" i="14"/>
  <c r="AS1779" i="14"/>
  <c r="AS1345" i="14"/>
  <c r="AR1444" i="14"/>
  <c r="AR1709" i="14"/>
  <c r="AS1772" i="14"/>
  <c r="AS1705" i="14"/>
  <c r="AS1807" i="14"/>
  <c r="AS1342" i="14"/>
  <c r="AS1846" i="14"/>
  <c r="AR1336" i="14"/>
  <c r="AS1556" i="14"/>
  <c r="AR1468" i="14"/>
  <c r="AS2001" i="14"/>
  <c r="AR1900" i="14"/>
  <c r="AT2152" i="14"/>
  <c r="AS1942" i="14"/>
  <c r="AR1432" i="14"/>
  <c r="AS1938" i="14"/>
  <c r="AS1850" i="14"/>
  <c r="AR1720" i="14"/>
  <c r="AS1707" i="14"/>
  <c r="AR1492" i="14"/>
  <c r="AS2004" i="14"/>
  <c r="AS1810" i="14"/>
  <c r="AS1813" i="14"/>
  <c r="AR1745" i="14"/>
  <c r="AR1540" i="14"/>
  <c r="AS1343" i="14"/>
  <c r="AR1384" i="14"/>
  <c r="AR1876" i="14"/>
  <c r="AS1946" i="14"/>
  <c r="AS1744" i="14"/>
  <c r="AS1770" i="14"/>
  <c r="AR1817" i="14"/>
  <c r="AR1960" i="14"/>
  <c r="AR1408" i="14"/>
  <c r="AS2003" i="14"/>
  <c r="AS2005" i="14"/>
  <c r="AS1560" i="14"/>
  <c r="AS1851" i="14"/>
  <c r="AR1864" i="14"/>
  <c r="AS1339" i="14"/>
  <c r="AS1564" i="14"/>
  <c r="AS1338" i="14"/>
  <c r="AS1557" i="14"/>
  <c r="AS1702" i="14"/>
  <c r="AS1852" i="14"/>
  <c r="AS1563" i="14"/>
  <c r="AR1648" i="14"/>
  <c r="AS1737" i="14"/>
  <c r="AS1348" i="14"/>
  <c r="AS1998" i="14"/>
  <c r="AS1830" i="14"/>
  <c r="AS1832" i="14"/>
  <c r="AR1565" i="14"/>
  <c r="AR1768" i="14"/>
  <c r="AR2140" i="14"/>
  <c r="AR1756" i="14"/>
  <c r="AR1612" i="14"/>
  <c r="AS1734" i="14"/>
  <c r="AS1738" i="14"/>
  <c r="AR1276" i="14"/>
  <c r="AR1792" i="14"/>
  <c r="AS1835" i="14"/>
  <c r="AR1696" i="14"/>
  <c r="AR2009" i="14"/>
  <c r="AR1360" i="14"/>
  <c r="AR1588" i="14"/>
  <c r="AS1741" i="14"/>
  <c r="AS1698" i="14"/>
  <c r="AR1576" i="14"/>
  <c r="AS1839" i="14"/>
  <c r="AS1559" i="14"/>
  <c r="AR1312" i="14"/>
  <c r="AS1554" i="14"/>
  <c r="AS1703" i="14"/>
  <c r="AR1456" i="14"/>
  <c r="AS1999" i="14"/>
  <c r="AS1708" i="14"/>
  <c r="AS1347" i="14"/>
  <c r="AS1344" i="14"/>
  <c r="AR1781" i="14"/>
  <c r="AS1838" i="14"/>
  <c r="AS1776" i="14"/>
  <c r="AS1811" i="14"/>
  <c r="AS1848" i="14"/>
  <c r="AS1743" i="14"/>
  <c r="AS1736" i="14"/>
  <c r="AR1984" i="14"/>
  <c r="AR1324" i="14"/>
  <c r="AS1941" i="14"/>
  <c r="AR1300" i="14"/>
  <c r="AS1704" i="14"/>
  <c r="AR1420" i="14"/>
  <c r="AS1780" i="14"/>
  <c r="AR1996" i="14"/>
  <c r="AS1806" i="14"/>
  <c r="AS1834" i="14"/>
  <c r="S184" i="14" l="1"/>
  <c r="AV1742" i="14"/>
  <c r="AV1741" i="14"/>
  <c r="AV1740" i="14"/>
  <c r="AV1738" i="14"/>
  <c r="AV1736" i="14"/>
  <c r="AV1734" i="14"/>
  <c r="AV1735" i="14"/>
  <c r="AV1737" i="14"/>
  <c r="AV1739" i="14"/>
  <c r="AV1743" i="14"/>
  <c r="AV1851" i="14"/>
  <c r="AV1849" i="14"/>
  <c r="AV1842" i="14"/>
  <c r="AV1843" i="14"/>
  <c r="AV1845" i="14"/>
  <c r="AV1844" i="14"/>
  <c r="AV1846" i="14"/>
  <c r="AV1847" i="14"/>
  <c r="AV1848" i="14"/>
  <c r="AV1850" i="14"/>
  <c r="AV1837" i="14"/>
  <c r="AV1836" i="14"/>
  <c r="AV1835" i="14"/>
  <c r="AV1834" i="14"/>
  <c r="AV1833" i="14"/>
  <c r="AV1832" i="14"/>
  <c r="AV1830" i="14"/>
  <c r="AV1831" i="14"/>
  <c r="AV1838" i="14"/>
  <c r="AV1839" i="14"/>
  <c r="AV1347" i="14"/>
  <c r="AV1345" i="14"/>
  <c r="AV1344" i="14"/>
  <c r="AV1343" i="14"/>
  <c r="AV1342" i="14"/>
  <c r="AV1340" i="14"/>
  <c r="AV1338" i="14"/>
  <c r="AV1339" i="14"/>
  <c r="AV1341" i="14"/>
  <c r="AV1346" i="14"/>
  <c r="AV1779" i="14"/>
  <c r="AV1778" i="14"/>
  <c r="AV1777" i="14"/>
  <c r="AV1776" i="14"/>
  <c r="AV1775" i="14"/>
  <c r="AV1772" i="14"/>
  <c r="AV1773" i="14"/>
  <c r="AV1770" i="14"/>
  <c r="AV1771" i="14"/>
  <c r="AV1774" i="14"/>
  <c r="AV2008" i="14"/>
  <c r="AV1708" i="14"/>
  <c r="AV1852" i="14"/>
  <c r="AV1601" i="14"/>
  <c r="AV1815" i="14"/>
  <c r="AV1814" i="14"/>
  <c r="AV1813" i="14"/>
  <c r="AV1812" i="14"/>
  <c r="AV1811" i="14"/>
  <c r="AV1808" i="14"/>
  <c r="AV1809" i="14"/>
  <c r="AV1807" i="14"/>
  <c r="AV1806" i="14"/>
  <c r="AV1810" i="14"/>
  <c r="AV1707" i="14"/>
  <c r="AV1705" i="14"/>
  <c r="AV1702" i="14"/>
  <c r="AV1700" i="14"/>
  <c r="AV1698" i="14"/>
  <c r="AV1699" i="14"/>
  <c r="AV1701" i="14"/>
  <c r="AV1703" i="14"/>
  <c r="AV1704" i="14"/>
  <c r="AV1706" i="14"/>
  <c r="AV1947" i="14"/>
  <c r="AV1943" i="14"/>
  <c r="AV1941" i="14"/>
  <c r="AV1940" i="14"/>
  <c r="AV1938" i="14"/>
  <c r="AV1939" i="14"/>
  <c r="AV1942" i="14"/>
  <c r="AV1944" i="14"/>
  <c r="AV1945" i="14"/>
  <c r="AV1946" i="14"/>
  <c r="AV1563" i="14"/>
  <c r="AV1561" i="14"/>
  <c r="AV1559" i="14"/>
  <c r="AV1555" i="14"/>
  <c r="AV1554" i="14"/>
  <c r="AV1557" i="14"/>
  <c r="AV1556" i="14"/>
  <c r="AV1558" i="14"/>
  <c r="AV1560" i="14"/>
  <c r="AV1562" i="14"/>
  <c r="AV2006" i="14"/>
  <c r="AV2005" i="14"/>
  <c r="AV2001" i="14"/>
  <c r="AV2000" i="14"/>
  <c r="AV1998" i="14"/>
  <c r="AV1999" i="14"/>
  <c r="AV2002" i="14"/>
  <c r="AV2003" i="14"/>
  <c r="AV2004" i="14"/>
  <c r="AV2007" i="14"/>
  <c r="AV1840" i="14"/>
  <c r="AV1744" i="14"/>
  <c r="AV1348" i="14"/>
  <c r="AV1948" i="14"/>
  <c r="AV1816" i="14"/>
  <c r="AV1780" i="14"/>
  <c r="AV1564" i="14"/>
  <c r="CT117" i="14"/>
  <c r="BR165" i="14"/>
  <c r="BR166" i="14" s="1"/>
  <c r="S131" i="14"/>
  <c r="CS144" i="14"/>
  <c r="S124" i="14"/>
  <c r="CS141" i="14"/>
  <c r="S112" i="14"/>
  <c r="CS126" i="14"/>
  <c r="CT147" i="14"/>
  <c r="S146" i="14"/>
  <c r="BR132" i="14"/>
  <c r="BR133" i="14" s="1"/>
  <c r="BR168" i="14"/>
  <c r="BR169" i="14" s="1"/>
  <c r="BR114" i="14"/>
  <c r="BR115" i="14" s="1"/>
  <c r="T158" i="14"/>
  <c r="S121" i="14"/>
  <c r="CS165" i="14"/>
  <c r="S134" i="14"/>
  <c r="S148" i="14"/>
  <c r="BS147" i="14" s="1"/>
  <c r="BS148" i="14" s="1"/>
  <c r="S113" i="14"/>
  <c r="S160" i="14"/>
  <c r="BS159" i="14" s="1"/>
  <c r="BS160" i="14" s="1"/>
  <c r="S122" i="14"/>
  <c r="S116" i="14"/>
  <c r="BR120" i="14"/>
  <c r="BR121" i="14" s="1"/>
  <c r="S120" i="14"/>
  <c r="CS132" i="14"/>
  <c r="S130" i="14"/>
  <c r="T130" i="14" s="1"/>
  <c r="S127" i="14"/>
  <c r="S142" i="14"/>
  <c r="S154" i="14"/>
  <c r="BS153" i="14" s="1"/>
  <c r="BS154" i="14" s="1"/>
  <c r="BR153" i="14"/>
  <c r="BR154" i="14" s="1"/>
  <c r="S125" i="14"/>
  <c r="CS114" i="14"/>
  <c r="S115" i="14"/>
  <c r="T115" i="14" s="1"/>
  <c r="S133" i="14"/>
  <c r="S128" i="14"/>
  <c r="BR171" i="14"/>
  <c r="BR172" i="14" s="1"/>
  <c r="S171" i="14"/>
  <c r="CS162" i="14"/>
  <c r="S157" i="14"/>
  <c r="BS156" i="14" s="1"/>
  <c r="BS157" i="14" s="1"/>
  <c r="S140" i="14"/>
  <c r="CS138" i="14"/>
  <c r="CS174" i="14"/>
  <c r="CS120" i="14"/>
  <c r="S119" i="14"/>
  <c r="S137" i="14"/>
  <c r="S151" i="14"/>
  <c r="S170" i="14"/>
  <c r="S118" i="14"/>
  <c r="BS117" i="14" s="1"/>
  <c r="BS118" i="14" s="1"/>
  <c r="CS168" i="14"/>
  <c r="CT159" i="14"/>
  <c r="S164" i="14"/>
  <c r="BR141" i="14"/>
  <c r="BR142" i="14" s="1"/>
  <c r="BR111" i="14"/>
  <c r="BR112" i="14" s="1"/>
  <c r="BR123" i="14"/>
  <c r="BR124" i="14" s="1"/>
  <c r="BR144" i="14"/>
  <c r="BR145" i="14" s="1"/>
  <c r="BR129" i="14"/>
  <c r="BR130" i="14" s="1"/>
  <c r="S129" i="14"/>
  <c r="S136" i="14"/>
  <c r="BS135" i="14" s="1"/>
  <c r="BS136" i="14" s="1"/>
  <c r="S145" i="14"/>
  <c r="CS171" i="14"/>
  <c r="S163" i="14"/>
  <c r="BR162" i="14"/>
  <c r="BR163" i="14" s="1"/>
  <c r="S143" i="14"/>
  <c r="T143" i="14" s="1"/>
  <c r="S152" i="14"/>
  <c r="CS153" i="14"/>
  <c r="S139" i="14"/>
  <c r="BR138" i="14"/>
  <c r="BR139" i="14" s="1"/>
  <c r="BR150" i="14"/>
  <c r="BR151" i="14" s="1"/>
  <c r="T124" i="14"/>
  <c r="S173" i="14"/>
  <c r="S169" i="14"/>
  <c r="S155" i="14"/>
  <c r="T112" i="14"/>
  <c r="BR126" i="14"/>
  <c r="BR127" i="14" s="1"/>
  <c r="S126" i="14"/>
  <c r="BR156" i="14"/>
  <c r="BR157" i="14" s="1"/>
  <c r="BR135" i="14"/>
  <c r="BR136" i="14" s="1"/>
  <c r="S149" i="14"/>
  <c r="BR174" i="14"/>
  <c r="BR175" i="14" s="1"/>
  <c r="CS129" i="14"/>
  <c r="CS111" i="14"/>
  <c r="S161" i="14"/>
  <c r="S166" i="14"/>
  <c r="T172" i="14"/>
  <c r="CS123" i="14"/>
  <c r="AF184" i="14"/>
  <c r="CE183" i="14"/>
  <c r="CS183" i="14"/>
  <c r="BR183" i="14"/>
  <c r="BR184" i="14" s="1"/>
  <c r="S183" i="14"/>
  <c r="T183" i="14"/>
  <c r="T117" i="14"/>
  <c r="AF150" i="14"/>
  <c r="AG144" i="14"/>
  <c r="S111" i="14"/>
  <c r="S174" i="14"/>
  <c r="AF174" i="14"/>
  <c r="AG132" i="14"/>
  <c r="S144" i="14"/>
  <c r="T153" i="14"/>
  <c r="AG156" i="14"/>
  <c r="AG168" i="14"/>
  <c r="S177" i="14"/>
  <c r="T147" i="14"/>
  <c r="T159" i="14"/>
  <c r="AF123" i="14"/>
  <c r="AG135" i="14"/>
  <c r="S132" i="14"/>
  <c r="S105" i="14"/>
  <c r="AG114" i="14"/>
  <c r="AF127" i="14"/>
  <c r="S102" i="14"/>
  <c r="AF165" i="14"/>
  <c r="T156" i="14"/>
  <c r="AG147" i="14"/>
  <c r="AF172" i="14"/>
  <c r="S168" i="14"/>
  <c r="T150" i="14"/>
  <c r="AF141" i="14"/>
  <c r="S141" i="14"/>
  <c r="AG180" i="14"/>
  <c r="S114" i="14"/>
  <c r="AG159" i="14"/>
  <c r="AF177" i="14"/>
  <c r="AF111" i="14"/>
  <c r="T135" i="14"/>
  <c r="S165" i="14"/>
  <c r="S123" i="14"/>
  <c r="AS1971" i="14"/>
  <c r="AS1926" i="14"/>
  <c r="AR1877" i="14"/>
  <c r="AS1372" i="14"/>
  <c r="AS1467" i="14"/>
  <c r="AS1299" i="14"/>
  <c r="AS1749" i="14"/>
  <c r="AR1673" i="14"/>
  <c r="AS1904" i="14"/>
  <c r="AS1869" i="14"/>
  <c r="AS1572" i="14"/>
  <c r="AS1764" i="14"/>
  <c r="AS1578" i="14"/>
  <c r="AS1407" i="14"/>
  <c r="AR1505" i="14"/>
  <c r="AS1790" i="14"/>
  <c r="AS1787" i="14"/>
  <c r="AS1631" i="14"/>
  <c r="AS1862" i="14"/>
  <c r="AS1395" i="14"/>
  <c r="AS1398" i="14"/>
  <c r="AS1756" i="14"/>
  <c r="AS1307" i="14"/>
  <c r="AS1539" i="14"/>
  <c r="AS1797" i="14"/>
  <c r="AS1479" i="14"/>
  <c r="AU2149" i="14"/>
  <c r="AS1628" i="14"/>
  <c r="AS1316" i="14"/>
  <c r="AS1454" i="14"/>
  <c r="AS1690" i="14"/>
  <c r="AS1389" i="14"/>
  <c r="AS1644" i="14"/>
  <c r="AR1733" i="14"/>
  <c r="AS1506" i="14"/>
  <c r="AS2139" i="14"/>
  <c r="AR1649" i="14"/>
  <c r="AS1621" i="14"/>
  <c r="AS1303" i="14"/>
  <c r="AS1543" i="14"/>
  <c r="AS1353" i="14"/>
  <c r="AS1668" i="14"/>
  <c r="AS1427" i="14"/>
  <c r="AS1460" i="14"/>
  <c r="AS1755" i="14"/>
  <c r="AS1918" i="14"/>
  <c r="AS1731" i="14"/>
  <c r="AS1480" i="14"/>
  <c r="AS1875" i="14"/>
  <c r="AR1325" i="14"/>
  <c r="AS1890" i="14"/>
  <c r="AS1466" i="14"/>
  <c r="AS1443" i="14"/>
  <c r="AS1488" i="14"/>
  <c r="AS1917" i="14"/>
  <c r="AS1547" i="14"/>
  <c r="AS1312" i="14"/>
  <c r="AS1762" i="14"/>
  <c r="AS1453" i="14"/>
  <c r="AS1276" i="14"/>
  <c r="AS1624" i="14"/>
  <c r="AS1298" i="14"/>
  <c r="AS1487" i="14"/>
  <c r="AS1333" i="14"/>
  <c r="AS1667" i="14"/>
  <c r="AS1437" i="14"/>
  <c r="AS1640" i="14"/>
  <c r="AS1786" i="14"/>
  <c r="AS2010" i="14"/>
  <c r="AS1359" i="14"/>
  <c r="AS1329" i="14"/>
  <c r="AS1526" i="14"/>
  <c r="AS1535" i="14"/>
  <c r="AR1901" i="14"/>
  <c r="AS1930" i="14"/>
  <c r="AS1687" i="14"/>
  <c r="AS2147" i="14"/>
  <c r="AS1679" i="14"/>
  <c r="AS1519" i="14"/>
  <c r="AS1552" i="14"/>
  <c r="AS1857" i="14"/>
  <c r="AS1794" i="14"/>
  <c r="AS1894" i="14"/>
  <c r="AS1922" i="14"/>
  <c r="AS1678" i="14"/>
  <c r="AS1401" i="14"/>
  <c r="AS1866" i="14"/>
  <c r="AS1317" i="14"/>
  <c r="AS1382" i="14"/>
  <c r="AS1503" i="14"/>
  <c r="AR1373" i="14"/>
  <c r="AS1623" i="14"/>
  <c r="AS1583" i="14"/>
  <c r="AS1416" i="14"/>
  <c r="AS1573" i="14"/>
  <c r="AU2143" i="14"/>
  <c r="AS1897" i="14"/>
  <c r="AS1638" i="14"/>
  <c r="AS1856" i="14"/>
  <c r="AS1967" i="14"/>
  <c r="AS1871" i="14"/>
  <c r="AS1324" i="14"/>
  <c r="AS1580" i="14"/>
  <c r="AS1730" i="14"/>
  <c r="AS1969" i="14"/>
  <c r="AS1512" i="14"/>
  <c r="AS2009" i="14"/>
  <c r="AS1911" i="14"/>
  <c r="AS1458" i="14"/>
  <c r="AS1452" i="14"/>
  <c r="AS1958" i="14"/>
  <c r="AS1368" i="14"/>
  <c r="AS1476" i="14"/>
  <c r="AS1332" i="14"/>
  <c r="AS2142" i="14"/>
  <c r="AS1795" i="14"/>
  <c r="AS1978" i="14"/>
  <c r="AS1959" i="14"/>
  <c r="AS1903" i="14"/>
  <c r="AS1464" i="14"/>
  <c r="AS1976" i="14"/>
  <c r="AS1380" i="14"/>
  <c r="AS1979" i="14"/>
  <c r="AS1949" i="14"/>
  <c r="AS1432" i="14"/>
  <c r="AS1463" i="14"/>
  <c r="AU2144" i="14"/>
  <c r="AS2130" i="14"/>
  <c r="AS2018" i="14"/>
  <c r="AS1540" i="14"/>
  <c r="AS1753" i="14"/>
  <c r="AS1863" i="14"/>
  <c r="AS1448" i="14"/>
  <c r="AS1489" i="14"/>
  <c r="AS2030" i="14"/>
  <c r="AR2153" i="14"/>
  <c r="AS1665" i="14"/>
  <c r="AS1615" i="14"/>
  <c r="AS1977" i="14"/>
  <c r="AS1626" i="14"/>
  <c r="AS2132" i="14"/>
  <c r="AS1610" i="14"/>
  <c r="AS1268" i="14"/>
  <c r="AS2028" i="14"/>
  <c r="AS1280" i="14"/>
  <c r="AS1369" i="14"/>
  <c r="AS1964" i="14"/>
  <c r="AS1311" i="14"/>
  <c r="AS1406" i="14"/>
  <c r="AS1410" i="14"/>
  <c r="AS1521" i="14"/>
  <c r="AS2140" i="14"/>
  <c r="AS1287" i="14"/>
  <c r="AS1870" i="14"/>
  <c r="AS1956" i="14"/>
  <c r="AR1805" i="14"/>
  <c r="AS1279" i="14"/>
  <c r="AS1399" i="14"/>
  <c r="AS1647" i="14"/>
  <c r="AS1293" i="14"/>
  <c r="AS1538" i="14"/>
  <c r="AS1765" i="14"/>
  <c r="AR1925" i="14"/>
  <c r="AS1928" i="14"/>
  <c r="AR1985" i="14"/>
  <c r="AU2146" i="14"/>
  <c r="AS1544" i="14"/>
  <c r="AS1989" i="14"/>
  <c r="AS1417" i="14"/>
  <c r="AS1923" i="14"/>
  <c r="AR1625" i="14"/>
  <c r="AR2141" i="14"/>
  <c r="AS2133" i="14"/>
  <c r="AS1335" i="14"/>
  <c r="AS1781" i="14"/>
  <c r="AS1972" i="14"/>
  <c r="AS1370" i="14"/>
  <c r="AS1603" i="14"/>
  <c r="AS1760" i="14"/>
  <c r="AS1676" i="14"/>
  <c r="AS1331" i="14"/>
  <c r="AS1919" i="14"/>
  <c r="AS1932" i="14"/>
  <c r="AS1858" i="14"/>
  <c r="AS1696" i="14"/>
  <c r="AS1864" i="14"/>
  <c r="AS1695" i="14"/>
  <c r="AS1473" i="14"/>
  <c r="AS1492" i="14"/>
  <c r="AS1588" i="14"/>
  <c r="AS1371" i="14"/>
  <c r="AS1674" i="14"/>
  <c r="AS1304" i="14"/>
  <c r="AS1486" i="14"/>
  <c r="AS1804" i="14"/>
  <c r="AS1392" i="14"/>
  <c r="AU2147" i="14"/>
  <c r="AS1465" i="14"/>
  <c r="AS1899" i="14"/>
  <c r="AS1375" i="14"/>
  <c r="AR1829" i="14"/>
  <c r="AR1973" i="14"/>
  <c r="AS1655" i="14"/>
  <c r="AS1924" i="14"/>
  <c r="AS1965" i="14"/>
  <c r="AS1356" i="14"/>
  <c r="AS1954" i="14"/>
  <c r="AS1986" i="14"/>
  <c r="AS2131" i="14"/>
  <c r="AS2150" i="14"/>
  <c r="AS1672" i="14"/>
  <c r="AS1536" i="14"/>
  <c r="AS1910" i="14"/>
  <c r="AS1566" i="14"/>
  <c r="AS1802" i="14"/>
  <c r="AS1327" i="14"/>
  <c r="AS2032" i="14"/>
  <c r="AS1634" i="14"/>
  <c r="AS1404" i="14"/>
  <c r="AS1822" i="14"/>
  <c r="AS1319" i="14"/>
  <c r="AS1428" i="14"/>
  <c r="AS1532" i="14"/>
  <c r="AS1482" i="14"/>
  <c r="AS1725" i="14"/>
  <c r="AS1440" i="14"/>
  <c r="AS1821" i="14"/>
  <c r="AS1654" i="14"/>
  <c r="AS1278" i="14"/>
  <c r="AS1498" i="14"/>
  <c r="AS1484" i="14"/>
  <c r="AS1323" i="14"/>
  <c r="AS1763" i="14"/>
  <c r="AT2153" i="14"/>
  <c r="AS1682" i="14"/>
  <c r="AS1657" i="14"/>
  <c r="AR1445" i="14"/>
  <c r="AS2143" i="14"/>
  <c r="AS1796" i="14"/>
  <c r="AS1491" i="14"/>
  <c r="AS1828" i="14"/>
  <c r="AS1823" i="14"/>
  <c r="AS1670" i="14"/>
  <c r="AS1991" i="14"/>
  <c r="AS1630" i="14"/>
  <c r="AS2020" i="14"/>
  <c r="AS1675" i="14"/>
  <c r="AS1752" i="14"/>
  <c r="AR1301" i="14"/>
  <c r="AS1378" i="14"/>
  <c r="AS1860" i="14"/>
  <c r="AS1320" i="14"/>
  <c r="AS1759" i="14"/>
  <c r="AS1611" i="14"/>
  <c r="AS1651" i="14"/>
  <c r="AS1436" i="14"/>
  <c r="AS1570" i="14"/>
  <c r="AS1677" i="14"/>
  <c r="AS2149" i="14"/>
  <c r="AS1935" i="14"/>
  <c r="AS1305" i="14"/>
  <c r="AS1619" i="14"/>
  <c r="AS1499" i="14"/>
  <c r="AS1549" i="14"/>
  <c r="AS1963" i="14"/>
  <c r="AS2134" i="14"/>
  <c r="AS1451" i="14"/>
  <c r="AS1692" i="14"/>
  <c r="AS1575" i="14"/>
  <c r="AS1966" i="14"/>
  <c r="AS1859" i="14"/>
  <c r="AS1650" i="14"/>
  <c r="AS1415" i="14"/>
  <c r="AS1916" i="14"/>
  <c r="AS1602" i="14"/>
  <c r="AS1403" i="14"/>
  <c r="AS1545" i="14"/>
  <c r="AS1470" i="14"/>
  <c r="AR1433" i="14"/>
  <c r="AS2136" i="14"/>
  <c r="AS1522" i="14"/>
  <c r="AS2144" i="14"/>
  <c r="AU2152" i="14"/>
  <c r="AS1826" i="14"/>
  <c r="AS1789" i="14"/>
  <c r="AS1868" i="14"/>
  <c r="AS1982" i="14"/>
  <c r="AS1377" i="14"/>
  <c r="AS1586" i="14"/>
  <c r="AS1604" i="14"/>
  <c r="AS1367" i="14"/>
  <c r="AS1434" i="14"/>
  <c r="AS1357" i="14"/>
  <c r="AS1751" i="14"/>
  <c r="AS1957" i="14"/>
  <c r="AS1892" i="14"/>
  <c r="AR2033" i="14"/>
  <c r="AS1291" i="14"/>
  <c r="AS1951" i="14"/>
  <c r="AS1568" i="14"/>
  <c r="AS1691" i="14"/>
  <c r="AR1721" i="14"/>
  <c r="AS1496" i="14"/>
  <c r="AS1284" i="14"/>
  <c r="AS1537" i="14"/>
  <c r="AS1288" i="14"/>
  <c r="AS1639" i="14"/>
  <c r="AS1927" i="14"/>
  <c r="AS1450" i="14"/>
  <c r="AS1513" i="14"/>
  <c r="AS1418" i="14"/>
  <c r="AS1390" i="14"/>
  <c r="AS1709" i="14"/>
  <c r="AS1441" i="14"/>
  <c r="AS1694" i="14"/>
  <c r="AS1970" i="14"/>
  <c r="AS1478" i="14"/>
  <c r="AS1413" i="14"/>
  <c r="AS1861" i="14"/>
  <c r="AS1993" i="14"/>
  <c r="AS1461" i="14"/>
  <c r="AS1518" i="14"/>
  <c r="AS1374" i="14"/>
  <c r="AS1608" i="14"/>
  <c r="AS1524" i="14"/>
  <c r="AS1801" i="14"/>
  <c r="AS1800" i="14"/>
  <c r="AS1475" i="14"/>
  <c r="AS1747" i="14"/>
  <c r="AS1425" i="14"/>
  <c r="AU2151" i="14"/>
  <c r="AS1281" i="14"/>
  <c r="AS1533" i="14"/>
  <c r="AS1569" i="14"/>
  <c r="AS1723" i="14"/>
  <c r="AS1659" i="14"/>
  <c r="AS1408" i="14"/>
  <c r="AS1495" i="14"/>
  <c r="AR1577" i="14"/>
  <c r="AR1793" i="14"/>
  <c r="AS2027" i="14"/>
  <c r="AR1913" i="14"/>
  <c r="AS1693" i="14"/>
  <c r="AS1746" i="14"/>
  <c r="AS1722" i="14"/>
  <c r="AS1817" i="14"/>
  <c r="AS1914" i="14"/>
  <c r="AS1791" i="14"/>
  <c r="AS1424" i="14"/>
  <c r="AS1646" i="14"/>
  <c r="AS2012" i="14"/>
  <c r="AS1689" i="14"/>
  <c r="AS2013" i="14"/>
  <c r="AS1414" i="14"/>
  <c r="AS1352" i="14"/>
  <c r="AS1627" i="14"/>
  <c r="AS2151" i="14"/>
  <c r="AS1820" i="14"/>
  <c r="AR1769" i="14"/>
  <c r="AS1295" i="14"/>
  <c r="AR1397" i="14"/>
  <c r="AS1576" i="14"/>
  <c r="AR1409" i="14"/>
  <c r="AS1893" i="14"/>
  <c r="AS1761" i="14"/>
  <c r="AS1653" i="14"/>
  <c r="AS1891" i="14"/>
  <c r="AS1266" i="14"/>
  <c r="AS1642" i="14"/>
  <c r="AS1439" i="14"/>
  <c r="AS1388" i="14"/>
  <c r="AS1297" i="14"/>
  <c r="AS1300" i="14"/>
  <c r="AS1366" i="14"/>
  <c r="AS1581" i="14"/>
  <c r="AS1606" i="14"/>
  <c r="AS1275" i="14"/>
  <c r="AS2148" i="14"/>
  <c r="AS1656" i="14"/>
  <c r="AS1384" i="14"/>
  <c r="AS2015" i="14"/>
  <c r="AS1660" i="14"/>
  <c r="AS1296" i="14"/>
  <c r="AS1671" i="14"/>
  <c r="AS1962" i="14"/>
  <c r="AS1669" i="14"/>
  <c r="AS1912" i="14"/>
  <c r="AS1396" i="14"/>
  <c r="AS1446" i="14"/>
  <c r="AU2150" i="14"/>
  <c r="AS1688" i="14"/>
  <c r="AS1582" i="14"/>
  <c r="AS1936" i="14"/>
  <c r="AS1497" i="14"/>
  <c r="AS1996" i="14"/>
  <c r="AS1455" i="14"/>
  <c r="AR1337" i="14"/>
  <c r="AS1988" i="14"/>
  <c r="AS1867" i="14"/>
  <c r="AR1661" i="14"/>
  <c r="AS1920" i="14"/>
  <c r="AS1907" i="14"/>
  <c r="AS1908" i="14"/>
  <c r="AS1652" i="14"/>
  <c r="AR1289" i="14"/>
  <c r="AS1272" i="14"/>
  <c r="AS1620" i="14"/>
  <c r="AS1587" i="14"/>
  <c r="AS1718" i="14"/>
  <c r="AS1750" i="14"/>
  <c r="AS1717" i="14"/>
  <c r="AS1444" i="14"/>
  <c r="AS1471" i="14"/>
  <c r="AS1542" i="14"/>
  <c r="AS1365" i="14"/>
  <c r="AS1308" i="14"/>
  <c r="AS1726" i="14"/>
  <c r="AS1618" i="14"/>
  <c r="AS1785" i="14"/>
  <c r="AS1474" i="14"/>
  <c r="AS1530" i="14"/>
  <c r="AS1550" i="14"/>
  <c r="AS2145" i="14"/>
  <c r="AR1937" i="14"/>
  <c r="AS2023" i="14"/>
  <c r="AS1855" i="14"/>
  <c r="AS1391" i="14"/>
  <c r="AS1711" i="14"/>
  <c r="AS2016" i="14"/>
  <c r="AS1680" i="14"/>
  <c r="AS1992" i="14"/>
  <c r="AS1420" i="14"/>
  <c r="AR1541" i="14"/>
  <c r="AS1363" i="14"/>
  <c r="AS1447" i="14"/>
  <c r="AS1402" i="14"/>
  <c r="AS1456" i="14"/>
  <c r="AS1381" i="14"/>
  <c r="AS1713" i="14"/>
  <c r="AS1546" i="14"/>
  <c r="AS1330" i="14"/>
  <c r="AS1514" i="14"/>
  <c r="AS1990" i="14"/>
  <c r="AS1994" i="14"/>
  <c r="AS1720" i="14"/>
  <c r="AS1468" i="14"/>
  <c r="AS1902" i="14"/>
  <c r="AS1286" i="14"/>
  <c r="AS1355" i="14"/>
  <c r="AS2152" i="14"/>
  <c r="AS1322" i="14"/>
  <c r="AS1895" i="14"/>
  <c r="AS1714" i="14"/>
  <c r="AS1360" i="14"/>
  <c r="AS1622" i="14"/>
  <c r="AS1571" i="14"/>
  <c r="AS1645" i="14"/>
  <c r="AS1351" i="14"/>
  <c r="AS1684" i="14"/>
  <c r="AS1803" i="14"/>
  <c r="AR1685" i="14"/>
  <c r="AS1635" i="14"/>
  <c r="AS1782" i="14"/>
  <c r="AS1269" i="14"/>
  <c r="AS1267" i="14"/>
  <c r="AR1469" i="14"/>
  <c r="AS1841" i="14"/>
  <c r="AS1411" i="14"/>
  <c r="AS1511" i="14"/>
  <c r="AS1490" i="14"/>
  <c r="AS1274" i="14"/>
  <c r="AR1517" i="14"/>
  <c r="AS1318" i="14"/>
  <c r="AR1697" i="14"/>
  <c r="AS1528" i="14"/>
  <c r="AS1585" i="14"/>
  <c r="AS1909" i="14"/>
  <c r="AS1609" i="14"/>
  <c r="AS1819" i="14"/>
  <c r="AS1719" i="14"/>
  <c r="AS1393" i="14"/>
  <c r="AS1632" i="14"/>
  <c r="AS1477" i="14"/>
  <c r="AS1825" i="14"/>
  <c r="AS1574" i="14"/>
  <c r="AS1510" i="14"/>
  <c r="AS1853" i="14"/>
  <c r="AS1334" i="14"/>
  <c r="AS1758" i="14"/>
  <c r="AS1605" i="14"/>
  <c r="AS1449" i="14"/>
  <c r="AS1430" i="14"/>
  <c r="AS1579" i="14"/>
  <c r="AS1515" i="14"/>
  <c r="AS1929" i="14"/>
  <c r="AS1728" i="14"/>
  <c r="AS1405" i="14"/>
  <c r="AS1310" i="14"/>
  <c r="AS1666" i="14"/>
  <c r="AR1313" i="14"/>
  <c r="AR1589" i="14"/>
  <c r="AS1896" i="14"/>
  <c r="AS1874" i="14"/>
  <c r="AS1683" i="14"/>
  <c r="AS1641" i="14"/>
  <c r="AS2022" i="14"/>
  <c r="AS1648" i="14"/>
  <c r="AS1995" i="14"/>
  <c r="AS1955" i="14"/>
  <c r="AS1643" i="14"/>
  <c r="AS2025" i="14"/>
  <c r="AS1768" i="14"/>
  <c r="AS1423" i="14"/>
  <c r="AS1614" i="14"/>
  <c r="AS1349" i="14"/>
  <c r="AS1485" i="14"/>
  <c r="AS1314" i="14"/>
  <c r="AU2145" i="14"/>
  <c r="AS1548" i="14"/>
  <c r="AS1754" i="14"/>
  <c r="AS1283" i="14"/>
  <c r="AS1987" i="14"/>
  <c r="AR1277" i="14"/>
  <c r="AS1783" i="14"/>
  <c r="AS1633" i="14"/>
  <c r="AS1931" i="14"/>
  <c r="AS1354" i="14"/>
  <c r="AS1426" i="14"/>
  <c r="AS1974" i="14"/>
  <c r="AS1898" i="14"/>
  <c r="AS1500" i="14"/>
  <c r="AS1494" i="14"/>
  <c r="AS1662" i="14"/>
  <c r="AS1953" i="14"/>
  <c r="AS2019" i="14"/>
  <c r="AS1636" i="14"/>
  <c r="AS1462" i="14"/>
  <c r="AS1607" i="14"/>
  <c r="AS1429" i="14"/>
  <c r="AS1798" i="14"/>
  <c r="AS1376" i="14"/>
  <c r="AR1613" i="14"/>
  <c r="AS1915" i="14"/>
  <c r="AS1983" i="14"/>
  <c r="AS1364" i="14"/>
  <c r="AS1321" i="14"/>
  <c r="AS2135" i="14"/>
  <c r="AS1508" i="14"/>
  <c r="AS1617" i="14"/>
  <c r="AS1501" i="14"/>
  <c r="AS1472" i="14"/>
  <c r="AS1383" i="14"/>
  <c r="AS1968" i="14"/>
  <c r="AS1336" i="14"/>
  <c r="AU2148" i="14"/>
  <c r="AS2031" i="14"/>
  <c r="AS1459" i="14"/>
  <c r="AS2017" i="14"/>
  <c r="AS1981" i="14"/>
  <c r="AS1292" i="14"/>
  <c r="AS1400" i="14"/>
  <c r="AU2142" i="14"/>
  <c r="AR1997" i="14"/>
  <c r="AS1525" i="14"/>
  <c r="AS1975" i="14"/>
  <c r="AS1328" i="14"/>
  <c r="AS1273" i="14"/>
  <c r="AS1732" i="14"/>
  <c r="AS1873" i="14"/>
  <c r="AR1493" i="14"/>
  <c r="AS1629" i="14"/>
  <c r="AS1729" i="14"/>
  <c r="AR1553" i="14"/>
  <c r="AR1361" i="14"/>
  <c r="AS1326" i="14"/>
  <c r="AS1387" i="14"/>
  <c r="AS1921" i="14"/>
  <c r="AS1824" i="14"/>
  <c r="AS1516" i="14"/>
  <c r="AS2014" i="14"/>
  <c r="AS1386" i="14"/>
  <c r="AS1960" i="14"/>
  <c r="AS1745" i="14"/>
  <c r="AR1421" i="14"/>
  <c r="AR1637" i="14"/>
  <c r="AS1984" i="14"/>
  <c r="AS1504" i="14"/>
  <c r="AS1766" i="14"/>
  <c r="AS1567" i="14"/>
  <c r="AS1379" i="14"/>
  <c r="AS1876" i="14"/>
  <c r="AS2026" i="14"/>
  <c r="AS1616" i="14"/>
  <c r="AS1952" i="14"/>
  <c r="AS1792" i="14"/>
  <c r="AS1435" i="14"/>
  <c r="AS1900" i="14"/>
  <c r="AS1271" i="14"/>
  <c r="AS1270" i="14"/>
  <c r="AR1961" i="14"/>
  <c r="AS1294" i="14"/>
  <c r="AS1565" i="14"/>
  <c r="AS1906" i="14"/>
  <c r="AS1302" i="14"/>
  <c r="AS1905" i="14"/>
  <c r="AS1358" i="14"/>
  <c r="AS1315" i="14"/>
  <c r="AS1748" i="14"/>
  <c r="AS1520" i="14"/>
  <c r="AS1306" i="14"/>
  <c r="AS1584" i="14"/>
  <c r="AS1799" i="14"/>
  <c r="AS1934" i="14"/>
  <c r="AS2011" i="14"/>
  <c r="AS1710" i="14"/>
  <c r="AS1412" i="14"/>
  <c r="AS1309" i="14"/>
  <c r="AS1724" i="14"/>
  <c r="AS1442" i="14"/>
  <c r="AS1523" i="14"/>
  <c r="AS1531" i="14"/>
  <c r="AS1663" i="14"/>
  <c r="AS1827" i="14"/>
  <c r="AS1727" i="14"/>
  <c r="AS1686" i="14"/>
  <c r="AS1818" i="14"/>
  <c r="AS1950" i="14"/>
  <c r="AS1509" i="14"/>
  <c r="AR1865" i="14"/>
  <c r="AS1285" i="14"/>
  <c r="AS1394" i="14"/>
  <c r="AS1438" i="14"/>
  <c r="AS1716" i="14"/>
  <c r="AR1529" i="14"/>
  <c r="AS1784" i="14"/>
  <c r="AS1282" i="14"/>
  <c r="AS1980" i="14"/>
  <c r="AS1527" i="14"/>
  <c r="AS2137" i="14"/>
  <c r="AR1757" i="14"/>
  <c r="AS1419" i="14"/>
  <c r="AS2024" i="14"/>
  <c r="AS1872" i="14"/>
  <c r="AS1933" i="14"/>
  <c r="AR1457" i="14"/>
  <c r="AS1658" i="14"/>
  <c r="AR2021" i="14"/>
  <c r="AS1422" i="14"/>
  <c r="AS1681" i="14"/>
  <c r="AS1483" i="14"/>
  <c r="AS2138" i="14"/>
  <c r="AS1612" i="14"/>
  <c r="AS1854" i="14"/>
  <c r="AS1788" i="14"/>
  <c r="AS1767" i="14"/>
  <c r="AS2146" i="14"/>
  <c r="AS1551" i="14"/>
  <c r="AS1350" i="14"/>
  <c r="AS1362" i="14"/>
  <c r="AS1502" i="14"/>
  <c r="AS2029" i="14"/>
  <c r="AS1431" i="14"/>
  <c r="AS1712" i="14"/>
  <c r="AR1385" i="14"/>
  <c r="AR1481" i="14"/>
  <c r="AS1290" i="14"/>
  <c r="AS1664" i="14"/>
  <c r="AS1534" i="14"/>
  <c r="AS1715" i="14"/>
  <c r="AS1507" i="14"/>
  <c r="T184" i="14" l="1"/>
  <c r="AV1669" i="14"/>
  <c r="AV1667" i="14"/>
  <c r="AV1665" i="14"/>
  <c r="AV1663" i="14"/>
  <c r="AV1662" i="14"/>
  <c r="AV1664" i="14"/>
  <c r="AV1666" i="14"/>
  <c r="AV1668" i="14"/>
  <c r="AV1670" i="14"/>
  <c r="AV1671" i="14"/>
  <c r="AV1803" i="14"/>
  <c r="AV1801" i="14"/>
  <c r="AV1800" i="14"/>
  <c r="AV1797" i="14"/>
  <c r="AV1796" i="14"/>
  <c r="AV1794" i="14"/>
  <c r="AV1795" i="14"/>
  <c r="AV1798" i="14"/>
  <c r="AV1799" i="14"/>
  <c r="AV1802" i="14"/>
  <c r="AV1681" i="14"/>
  <c r="AV1679" i="14"/>
  <c r="AV1677" i="14"/>
  <c r="AV1675" i="14"/>
  <c r="AV1674" i="14"/>
  <c r="AV1676" i="14"/>
  <c r="AV1678" i="14"/>
  <c r="AV1680" i="14"/>
  <c r="AV1682" i="14"/>
  <c r="AV1683" i="14"/>
  <c r="AV1983" i="14"/>
  <c r="AV1981" i="14"/>
  <c r="AV1980" i="14"/>
  <c r="AV1979" i="14"/>
  <c r="AV1977" i="14"/>
  <c r="AV1976" i="14"/>
  <c r="AV1975" i="14"/>
  <c r="AV1974" i="14"/>
  <c r="AV1978" i="14"/>
  <c r="AV1982" i="14"/>
  <c r="AV1479" i="14"/>
  <c r="AV1477" i="14"/>
  <c r="AV1475" i="14"/>
  <c r="AV1473" i="14"/>
  <c r="AV1471" i="14"/>
  <c r="AV1470" i="14"/>
  <c r="AV1472" i="14"/>
  <c r="AV1474" i="14"/>
  <c r="AV1476" i="14"/>
  <c r="AV1478" i="14"/>
  <c r="AV1551" i="14"/>
  <c r="AV1550" i="14"/>
  <c r="AV1548" i="14"/>
  <c r="AV1547" i="14"/>
  <c r="AV1545" i="14"/>
  <c r="AV1544" i="14"/>
  <c r="AV1543" i="14"/>
  <c r="AV1542" i="14"/>
  <c r="AV1546" i="14"/>
  <c r="AV1549" i="14"/>
  <c r="AV1311" i="14"/>
  <c r="AV1309" i="14"/>
  <c r="AV1307" i="14"/>
  <c r="AV1305" i="14"/>
  <c r="AV1303" i="14"/>
  <c r="AV1302" i="14"/>
  <c r="AV1304" i="14"/>
  <c r="AV1306" i="14"/>
  <c r="AV1308" i="14"/>
  <c r="AV1310" i="14"/>
  <c r="AV1450" i="14"/>
  <c r="AV1449" i="14"/>
  <c r="AV1446" i="14"/>
  <c r="AV1447" i="14"/>
  <c r="AV1448" i="14"/>
  <c r="AV1451" i="14"/>
  <c r="AV1452" i="14"/>
  <c r="AV1453" i="14"/>
  <c r="AV1454" i="14"/>
  <c r="AV1455" i="14"/>
  <c r="AV1967" i="14"/>
  <c r="AV1966" i="14"/>
  <c r="AV1964" i="14"/>
  <c r="AV1962" i="14"/>
  <c r="AV1963" i="14"/>
  <c r="AV1965" i="14"/>
  <c r="AV1968" i="14"/>
  <c r="AV1969" i="14"/>
  <c r="AV1970" i="14"/>
  <c r="AV1971" i="14"/>
  <c r="AV1763" i="14"/>
  <c r="AV1761" i="14"/>
  <c r="AV1759" i="14"/>
  <c r="AV1758" i="14"/>
  <c r="AV1760" i="14"/>
  <c r="AV1762" i="14"/>
  <c r="AV1764" i="14"/>
  <c r="AV1765" i="14"/>
  <c r="AV1766" i="14"/>
  <c r="AV1767" i="14"/>
  <c r="AV1897" i="14"/>
  <c r="AV1893" i="14"/>
  <c r="AV1890" i="14"/>
  <c r="AV1891" i="14"/>
  <c r="AV1892" i="14"/>
  <c r="AV1894" i="14"/>
  <c r="AV1895" i="14"/>
  <c r="AV1896" i="14"/>
  <c r="AV1898" i="14"/>
  <c r="AV1899" i="14"/>
  <c r="AV1573" i="14"/>
  <c r="AV1572" i="14"/>
  <c r="AV1571" i="14"/>
  <c r="AV1569" i="14"/>
  <c r="AV1566" i="14"/>
  <c r="AV1567" i="14"/>
  <c r="AV1568" i="14"/>
  <c r="AV1570" i="14"/>
  <c r="AV1574" i="14"/>
  <c r="AV1575" i="14"/>
  <c r="AV1755" i="14"/>
  <c r="AV1753" i="14"/>
  <c r="AV1749" i="14"/>
  <c r="AV1747" i="14"/>
  <c r="AV1746" i="14"/>
  <c r="AV1748" i="14"/>
  <c r="AV1750" i="14"/>
  <c r="AV1751" i="14"/>
  <c r="AV1752" i="14"/>
  <c r="AV1754" i="14"/>
  <c r="AV1537" i="14"/>
  <c r="AV1533" i="14"/>
  <c r="AV1532" i="14"/>
  <c r="AV1531" i="14"/>
  <c r="AV1530" i="14"/>
  <c r="AV1534" i="14"/>
  <c r="AV1535" i="14"/>
  <c r="AV1536" i="14"/>
  <c r="AV1538" i="14"/>
  <c r="AV1539" i="14"/>
  <c r="AV1383" i="14"/>
  <c r="AV1382" i="14"/>
  <c r="AV1380" i="14"/>
  <c r="AV1379" i="14"/>
  <c r="AV1376" i="14"/>
  <c r="AV1375" i="14"/>
  <c r="AV1374" i="14"/>
  <c r="AV1377" i="14"/>
  <c r="AV1378" i="14"/>
  <c r="AV1381" i="14"/>
  <c r="AV1863" i="14"/>
  <c r="AV1860" i="14"/>
  <c r="AV1859" i="14"/>
  <c r="AV1857" i="14"/>
  <c r="AV1856" i="14"/>
  <c r="AV1855" i="14"/>
  <c r="AV1854" i="14"/>
  <c r="AV1858" i="14"/>
  <c r="AV1861" i="14"/>
  <c r="AV1862" i="14"/>
  <c r="AV1287" i="14"/>
  <c r="AV1285" i="14"/>
  <c r="AV1284" i="14"/>
  <c r="AV1283" i="14"/>
  <c r="AV1281" i="14"/>
  <c r="AV1279" i="14"/>
  <c r="AV1278" i="14"/>
  <c r="AV1280" i="14"/>
  <c r="AV1282" i="14"/>
  <c r="AV1286" i="14"/>
  <c r="AV1959" i="14"/>
  <c r="AV1957" i="14"/>
  <c r="AV1955" i="14"/>
  <c r="AV1952" i="14"/>
  <c r="AV1951" i="14"/>
  <c r="AV1950" i="14"/>
  <c r="AV1953" i="14"/>
  <c r="AV1954" i="14"/>
  <c r="AV1956" i="14"/>
  <c r="AV1958" i="14"/>
  <c r="AV1935" i="14"/>
  <c r="AV1933" i="14"/>
  <c r="AV1929" i="14"/>
  <c r="AV1926" i="14"/>
  <c r="AV1927" i="14"/>
  <c r="AV1928" i="14"/>
  <c r="AV1930" i="14"/>
  <c r="AV1931" i="14"/>
  <c r="AV1932" i="14"/>
  <c r="AV1934" i="14"/>
  <c r="AV1729" i="14"/>
  <c r="AV1726" i="14"/>
  <c r="AV1722" i="14"/>
  <c r="AV1723" i="14"/>
  <c r="AV1724" i="14"/>
  <c r="AV1725" i="14"/>
  <c r="AV1727" i="14"/>
  <c r="AV1728" i="14"/>
  <c r="AV1730" i="14"/>
  <c r="AV1731" i="14"/>
  <c r="AV2018" i="14"/>
  <c r="AV2015" i="14"/>
  <c r="AV2010" i="14"/>
  <c r="AV2011" i="14"/>
  <c r="AV2012" i="14"/>
  <c r="AV2013" i="14"/>
  <c r="AV2014" i="14"/>
  <c r="AV2016" i="14"/>
  <c r="AV2017" i="14"/>
  <c r="AV2019" i="14"/>
  <c r="AV1609" i="14"/>
  <c r="AV1608" i="14"/>
  <c r="AV1605" i="14"/>
  <c r="AV1603" i="14"/>
  <c r="AV1602" i="14"/>
  <c r="AV1604" i="14"/>
  <c r="AV1606" i="14"/>
  <c r="AV1607" i="14"/>
  <c r="AV1610" i="14"/>
  <c r="AV1611" i="14"/>
  <c r="AV1489" i="14"/>
  <c r="AV1485" i="14"/>
  <c r="AV1483" i="14"/>
  <c r="AV1482" i="14"/>
  <c r="AV1484" i="14"/>
  <c r="AV1486" i="14"/>
  <c r="AV1487" i="14"/>
  <c r="AV1488" i="14"/>
  <c r="AV1490" i="14"/>
  <c r="AV1491" i="14"/>
  <c r="AV1911" i="14"/>
  <c r="AV1909" i="14"/>
  <c r="AV1907" i="14"/>
  <c r="AV1903" i="14"/>
  <c r="AV1902" i="14"/>
  <c r="AV1904" i="14"/>
  <c r="AV1905" i="14"/>
  <c r="AV1906" i="14"/>
  <c r="AV1908" i="14"/>
  <c r="AV1910" i="14"/>
  <c r="AV1587" i="14"/>
  <c r="AV1585" i="14"/>
  <c r="AV1583" i="14"/>
  <c r="AV1581" i="14"/>
  <c r="AV1579" i="14"/>
  <c r="AV1578" i="14"/>
  <c r="AV1580" i="14"/>
  <c r="AV1582" i="14"/>
  <c r="AV1584" i="14"/>
  <c r="AV1586" i="14"/>
  <c r="AV1623" i="14"/>
  <c r="AV1622" i="14"/>
  <c r="AV1621" i="14"/>
  <c r="AV1620" i="14"/>
  <c r="AV1619" i="14"/>
  <c r="AV1618" i="14"/>
  <c r="AV1617" i="14"/>
  <c r="AV1616" i="14"/>
  <c r="AV1614" i="14"/>
  <c r="AV1615" i="14"/>
  <c r="AV1995" i="14"/>
  <c r="AV1992" i="14"/>
  <c r="AV1989" i="14"/>
  <c r="AV1987" i="14"/>
  <c r="AV1986" i="14"/>
  <c r="AV1988" i="14"/>
  <c r="AV1990" i="14"/>
  <c r="AV1991" i="14"/>
  <c r="AV1993" i="14"/>
  <c r="AV1994" i="14"/>
  <c r="AV1791" i="14"/>
  <c r="AV1789" i="14"/>
  <c r="AV1788" i="14"/>
  <c r="AV1785" i="14"/>
  <c r="AV1782" i="14"/>
  <c r="AV1783" i="14"/>
  <c r="AV1784" i="14"/>
  <c r="AV1786" i="14"/>
  <c r="AV1787" i="14"/>
  <c r="AV1790" i="14"/>
  <c r="AV1503" i="14"/>
  <c r="AV1501" i="14"/>
  <c r="AV1499" i="14"/>
  <c r="AV1498" i="14"/>
  <c r="AV1494" i="14"/>
  <c r="AV1495" i="14"/>
  <c r="AV1496" i="14"/>
  <c r="AV1497" i="14"/>
  <c r="AV1500" i="14"/>
  <c r="AV1502" i="14"/>
  <c r="AV1299" i="14"/>
  <c r="AV1297" i="14"/>
  <c r="AV1295" i="14"/>
  <c r="AV1293" i="14"/>
  <c r="AV1291" i="14"/>
  <c r="AV1290" i="14"/>
  <c r="AV1292" i="14"/>
  <c r="AV1294" i="14"/>
  <c r="AV1296" i="14"/>
  <c r="AV1298" i="14"/>
  <c r="AV1936" i="14"/>
  <c r="AV2032" i="14"/>
  <c r="AV1456" i="14"/>
  <c r="AV1949" i="14"/>
  <c r="AV1972" i="14"/>
  <c r="AV1612" i="14"/>
  <c r="AV1660" i="14"/>
  <c r="AV1684" i="14"/>
  <c r="AV1492" i="14"/>
  <c r="AV1709" i="14"/>
  <c r="AV1420" i="14"/>
  <c r="AV1636" i="14"/>
  <c r="AV1360" i="14"/>
  <c r="AV1756" i="14"/>
  <c r="AV1372" i="14"/>
  <c r="AV1828" i="14"/>
  <c r="AV1480" i="14"/>
  <c r="AV1324" i="14"/>
  <c r="AV1781" i="14"/>
  <c r="AV1349" i="14"/>
  <c r="AV1792" i="14"/>
  <c r="AV1468" i="14"/>
  <c r="AV1384" i="14"/>
  <c r="AV1408" i="14"/>
  <c r="AV1300" i="14"/>
  <c r="AV1552" i="14"/>
  <c r="AV1312" i="14"/>
  <c r="AV1528" i="14"/>
  <c r="AV1288" i="14"/>
  <c r="AV1516" i="14"/>
  <c r="AV1853" i="14"/>
  <c r="AV1745" i="14"/>
  <c r="AV1419" i="14"/>
  <c r="AV1416" i="14"/>
  <c r="AV1415" i="14"/>
  <c r="AV1413" i="14"/>
  <c r="AV1411" i="14"/>
  <c r="AV1410" i="14"/>
  <c r="AV1412" i="14"/>
  <c r="AV1414" i="14"/>
  <c r="AV1417" i="14"/>
  <c r="AV1418" i="14"/>
  <c r="AV1635" i="14"/>
  <c r="AV1633" i="14"/>
  <c r="AV1631" i="14"/>
  <c r="AV1627" i="14"/>
  <c r="AV1626" i="14"/>
  <c r="AV1628" i="14"/>
  <c r="AV1629" i="14"/>
  <c r="AV1630" i="14"/>
  <c r="AV1632" i="14"/>
  <c r="AV1634" i="14"/>
  <c r="AV1527" i="14"/>
  <c r="AV1525" i="14"/>
  <c r="AV1524" i="14"/>
  <c r="AV1523" i="14"/>
  <c r="AV1522" i="14"/>
  <c r="AV1521" i="14"/>
  <c r="AV1519" i="14"/>
  <c r="AV1518" i="14"/>
  <c r="AV1520" i="14"/>
  <c r="AV1526" i="14"/>
  <c r="AV2030" i="14"/>
  <c r="AV2029" i="14"/>
  <c r="AV2025" i="14"/>
  <c r="AV2023" i="14"/>
  <c r="AV2022" i="14"/>
  <c r="AV2024" i="14"/>
  <c r="AV2026" i="14"/>
  <c r="AV2027" i="14"/>
  <c r="AV2028" i="14"/>
  <c r="AV2031" i="14"/>
  <c r="AV1874" i="14"/>
  <c r="AV1873" i="14"/>
  <c r="AV1869" i="14"/>
  <c r="AV1868" i="14"/>
  <c r="AV1866" i="14"/>
  <c r="AV1867" i="14"/>
  <c r="AV1870" i="14"/>
  <c r="AV1871" i="14"/>
  <c r="AV1872" i="14"/>
  <c r="AV1875" i="14"/>
  <c r="AV1658" i="14"/>
  <c r="AV1655" i="14"/>
  <c r="AV1653" i="14"/>
  <c r="AV1651" i="14"/>
  <c r="AV1650" i="14"/>
  <c r="AV1652" i="14"/>
  <c r="AV1654" i="14"/>
  <c r="AV1656" i="14"/>
  <c r="AV1657" i="14"/>
  <c r="AV1659" i="14"/>
  <c r="AV1359" i="14"/>
  <c r="AV1356" i="14"/>
  <c r="AV1353" i="14"/>
  <c r="AV1351" i="14"/>
  <c r="AV1350" i="14"/>
  <c r="AV1352" i="14"/>
  <c r="AV1354" i="14"/>
  <c r="AV1355" i="14"/>
  <c r="AV1357" i="14"/>
  <c r="AV1358" i="14"/>
  <c r="AV1371" i="14"/>
  <c r="AV1369" i="14"/>
  <c r="AV1365" i="14"/>
  <c r="AV1362" i="14"/>
  <c r="AV1363" i="14"/>
  <c r="AV1364" i="14"/>
  <c r="AV1366" i="14"/>
  <c r="AV1367" i="14"/>
  <c r="AV1368" i="14"/>
  <c r="AV1370" i="14"/>
  <c r="AV1827" i="14"/>
  <c r="AV1825" i="14"/>
  <c r="AV1823" i="14"/>
  <c r="AV1821" i="14"/>
  <c r="AV1819" i="14"/>
  <c r="AV1818" i="14"/>
  <c r="AV1820" i="14"/>
  <c r="AV1822" i="14"/>
  <c r="AV1824" i="14"/>
  <c r="AV1826" i="14"/>
  <c r="AV1323" i="14"/>
  <c r="AV1322" i="14"/>
  <c r="AV1321" i="14"/>
  <c r="AV1320" i="14"/>
  <c r="AV1319" i="14"/>
  <c r="AV1317" i="14"/>
  <c r="AV1316" i="14"/>
  <c r="AV1314" i="14"/>
  <c r="AV1315" i="14"/>
  <c r="AV1318" i="14"/>
  <c r="AV1647" i="14"/>
  <c r="AV1645" i="14"/>
  <c r="AV1643" i="14"/>
  <c r="AV1640" i="14"/>
  <c r="AV1638" i="14"/>
  <c r="AV1639" i="14"/>
  <c r="AV1641" i="14"/>
  <c r="AV1642" i="14"/>
  <c r="AV1644" i="14"/>
  <c r="AV1646" i="14"/>
  <c r="AV1335" i="14"/>
  <c r="AV1331" i="14"/>
  <c r="AV1328" i="14"/>
  <c r="AV1326" i="14"/>
  <c r="AV1327" i="14"/>
  <c r="AV1329" i="14"/>
  <c r="AV1330" i="14"/>
  <c r="AV1332" i="14"/>
  <c r="AV1333" i="14"/>
  <c r="AV1334" i="14"/>
  <c r="AV1719" i="14"/>
  <c r="AV1717" i="14"/>
  <c r="AV1715" i="14"/>
  <c r="AV1711" i="14"/>
  <c r="AV1710" i="14"/>
  <c r="AV1712" i="14"/>
  <c r="AV1713" i="14"/>
  <c r="AV1714" i="14"/>
  <c r="AV1716" i="14"/>
  <c r="AV1718" i="14"/>
  <c r="AV1395" i="14"/>
  <c r="AV1394" i="14"/>
  <c r="AV1393" i="14"/>
  <c r="AV1386" i="14"/>
  <c r="AV1387" i="14"/>
  <c r="AV1388" i="14"/>
  <c r="AV1389" i="14"/>
  <c r="AV1390" i="14"/>
  <c r="AV1391" i="14"/>
  <c r="AV1392" i="14"/>
  <c r="AV1515" i="14"/>
  <c r="AV1512" i="14"/>
  <c r="AV1511" i="14"/>
  <c r="AV1509" i="14"/>
  <c r="AV1507" i="14"/>
  <c r="AV1506" i="14"/>
  <c r="AV1508" i="14"/>
  <c r="AV1510" i="14"/>
  <c r="AV1513" i="14"/>
  <c r="AV1514" i="14"/>
  <c r="AV1923" i="14"/>
  <c r="AV1922" i="14"/>
  <c r="AV1917" i="14"/>
  <c r="AV1915" i="14"/>
  <c r="AV1914" i="14"/>
  <c r="AV1916" i="14"/>
  <c r="AV1918" i="14"/>
  <c r="AV1919" i="14"/>
  <c r="AV1920" i="14"/>
  <c r="AV1921" i="14"/>
  <c r="AV1275" i="14"/>
  <c r="AV1274" i="14"/>
  <c r="AV1273" i="14"/>
  <c r="AV1269" i="14"/>
  <c r="AV1268" i="14"/>
  <c r="AV1267" i="14"/>
  <c r="AV1266" i="14"/>
  <c r="AV1270" i="14"/>
  <c r="AV1271" i="14"/>
  <c r="AV1272" i="14"/>
  <c r="AV1443" i="14"/>
  <c r="AV1440" i="14"/>
  <c r="AV1439" i="14"/>
  <c r="AV1437" i="14"/>
  <c r="AV1436" i="14"/>
  <c r="AV1435" i="14"/>
  <c r="AV1434" i="14"/>
  <c r="AV1438" i="14"/>
  <c r="AV1441" i="14"/>
  <c r="AV1442" i="14"/>
  <c r="AV1467" i="14"/>
  <c r="AV1465" i="14"/>
  <c r="AV1463" i="14"/>
  <c r="AV1459" i="14"/>
  <c r="AV1458" i="14"/>
  <c r="AV1460" i="14"/>
  <c r="AV1461" i="14"/>
  <c r="AV1462" i="14"/>
  <c r="AV1464" i="14"/>
  <c r="AV1466" i="14"/>
  <c r="AV1407" i="14"/>
  <c r="AV1405" i="14"/>
  <c r="AV1403" i="14"/>
  <c r="AV1401" i="14"/>
  <c r="AV1398" i="14"/>
  <c r="AV1399" i="14"/>
  <c r="AV1400" i="14"/>
  <c r="AV1402" i="14"/>
  <c r="AV1404" i="14"/>
  <c r="AV1406" i="14"/>
  <c r="AV1695" i="14"/>
  <c r="AV1693" i="14"/>
  <c r="AV1692" i="14"/>
  <c r="AV1687" i="14"/>
  <c r="AV1686" i="14"/>
  <c r="AV1688" i="14"/>
  <c r="AV1689" i="14"/>
  <c r="AV1690" i="14"/>
  <c r="AV1691" i="14"/>
  <c r="AV1694" i="14"/>
  <c r="AV1431" i="14"/>
  <c r="AV1430" i="14"/>
  <c r="AV1429" i="14"/>
  <c r="AV1427" i="14"/>
  <c r="AV1423" i="14"/>
  <c r="AV1422" i="14"/>
  <c r="AV1424" i="14"/>
  <c r="AV1425" i="14"/>
  <c r="AV1426" i="14"/>
  <c r="AV1428" i="14"/>
  <c r="AV2009" i="14"/>
  <c r="AV1876" i="14"/>
  <c r="AV1565" i="14"/>
  <c r="AV1732" i="14"/>
  <c r="AV1804" i="14"/>
  <c r="AV2020" i="14"/>
  <c r="AV1768" i="14"/>
  <c r="AV1900" i="14"/>
  <c r="AV1576" i="14"/>
  <c r="AV1672" i="14"/>
  <c r="AV1276" i="14"/>
  <c r="AV1817" i="14"/>
  <c r="AV1912" i="14"/>
  <c r="AV1984" i="14"/>
  <c r="AV1588" i="14"/>
  <c r="AV1624" i="14"/>
  <c r="AV1996" i="14"/>
  <c r="AV1540" i="14"/>
  <c r="AV1444" i="14"/>
  <c r="AV1648" i="14"/>
  <c r="AV1504" i="14"/>
  <c r="AV1336" i="14"/>
  <c r="AV1864" i="14"/>
  <c r="AV1720" i="14"/>
  <c r="AV1396" i="14"/>
  <c r="AV1841" i="14"/>
  <c r="AV1960" i="14"/>
  <c r="AV1696" i="14"/>
  <c r="AV1432" i="14"/>
  <c r="AV1924" i="14"/>
  <c r="CU117" i="14"/>
  <c r="BS144" i="14"/>
  <c r="BS145" i="14" s="1"/>
  <c r="CU135" i="14"/>
  <c r="T155" i="14"/>
  <c r="CT150" i="14"/>
  <c r="T145" i="14"/>
  <c r="CU156" i="14"/>
  <c r="T170" i="14"/>
  <c r="T128" i="14"/>
  <c r="CU153" i="14"/>
  <c r="T134" i="14"/>
  <c r="BS114" i="14"/>
  <c r="BS115" i="14" s="1"/>
  <c r="CT174" i="14"/>
  <c r="BS126" i="14"/>
  <c r="BS127" i="14" s="1"/>
  <c r="T126" i="14"/>
  <c r="T169" i="14"/>
  <c r="CT138" i="14"/>
  <c r="T152" i="14"/>
  <c r="BS162" i="14"/>
  <c r="BS163" i="14" s="1"/>
  <c r="T136" i="14"/>
  <c r="CT144" i="14"/>
  <c r="CT141" i="14"/>
  <c r="T151" i="14"/>
  <c r="T133" i="14"/>
  <c r="CT153" i="14"/>
  <c r="BS120" i="14"/>
  <c r="BS121" i="14" s="1"/>
  <c r="T120" i="14"/>
  <c r="T160" i="14"/>
  <c r="CT114" i="14"/>
  <c r="BS150" i="14"/>
  <c r="BS151" i="14" s="1"/>
  <c r="BS168" i="14"/>
  <c r="BS169" i="14" s="1"/>
  <c r="T166" i="14"/>
  <c r="T149" i="14"/>
  <c r="CT126" i="14"/>
  <c r="T173" i="14"/>
  <c r="T139" i="14"/>
  <c r="BS138" i="14"/>
  <c r="BS139" i="14" s="1"/>
  <c r="BS129" i="14"/>
  <c r="BS130" i="14" s="1"/>
  <c r="T129" i="14"/>
  <c r="CT123" i="14"/>
  <c r="T164" i="14"/>
  <c r="T137" i="14"/>
  <c r="T140" i="14"/>
  <c r="BS171" i="14"/>
  <c r="BS172" i="14" s="1"/>
  <c r="T171" i="14"/>
  <c r="T154" i="14"/>
  <c r="CT120" i="14"/>
  <c r="T113" i="14"/>
  <c r="CT168" i="14"/>
  <c r="CT165" i="14"/>
  <c r="BS123" i="14"/>
  <c r="BS124" i="14" s="1"/>
  <c r="BS141" i="14"/>
  <c r="BS142" i="14" s="1"/>
  <c r="BS132" i="14"/>
  <c r="BS133" i="14" s="1"/>
  <c r="BS174" i="14"/>
  <c r="BS175" i="14" s="1"/>
  <c r="T161" i="14"/>
  <c r="CT135" i="14"/>
  <c r="CT129" i="14"/>
  <c r="CT111" i="14"/>
  <c r="T118" i="14"/>
  <c r="T119" i="14"/>
  <c r="T157" i="14"/>
  <c r="CT171" i="14"/>
  <c r="T142" i="14"/>
  <c r="T116" i="14"/>
  <c r="T148" i="14"/>
  <c r="T121" i="14"/>
  <c r="CT132" i="14"/>
  <c r="T131" i="14"/>
  <c r="T163" i="14"/>
  <c r="BS165" i="14"/>
  <c r="BS166" i="14" s="1"/>
  <c r="BS111" i="14"/>
  <c r="BS112" i="14" s="1"/>
  <c r="CT156" i="14"/>
  <c r="CT162" i="14"/>
  <c r="CU147" i="14"/>
  <c r="T125" i="14"/>
  <c r="T127" i="14"/>
  <c r="T122" i="14"/>
  <c r="T146" i="14"/>
  <c r="CU159" i="14"/>
  <c r="AV2151" i="14"/>
  <c r="AV2149" i="14"/>
  <c r="AV2147" i="14"/>
  <c r="AV2145" i="14"/>
  <c r="AV2143" i="14"/>
  <c r="AV2144" i="14"/>
  <c r="AV2146" i="14"/>
  <c r="AV2148" i="14"/>
  <c r="AV2150" i="14"/>
  <c r="AV2152" i="14"/>
  <c r="CF183" i="14"/>
  <c r="AG184" i="14"/>
  <c r="AV2139" i="14"/>
  <c r="AV2137" i="14"/>
  <c r="AV2135" i="14"/>
  <c r="AV2133" i="14"/>
  <c r="AV2131" i="14"/>
  <c r="AV2130" i="14"/>
  <c r="AV2132" i="14"/>
  <c r="AV2134" i="14"/>
  <c r="AV2136" i="14"/>
  <c r="AV2138" i="14"/>
  <c r="AV2140" i="14"/>
  <c r="CT183" i="14"/>
  <c r="BS183" i="14"/>
  <c r="BS184" i="14" s="1"/>
  <c r="AG123" i="14"/>
  <c r="T111" i="14"/>
  <c r="T123" i="14"/>
  <c r="AG177" i="14"/>
  <c r="T141" i="14"/>
  <c r="T102" i="14"/>
  <c r="T177" i="14"/>
  <c r="T144" i="14"/>
  <c r="AG150" i="14"/>
  <c r="T114" i="14"/>
  <c r="T168" i="14"/>
  <c r="T174" i="14"/>
  <c r="AG174" i="14"/>
  <c r="T165" i="14"/>
  <c r="AG111" i="14"/>
  <c r="AG141" i="14"/>
  <c r="AG172" i="14"/>
  <c r="AG165" i="14"/>
  <c r="AG127" i="14"/>
  <c r="T105" i="14"/>
  <c r="T132" i="14"/>
  <c r="AS1541" i="14"/>
  <c r="AS1445" i="14"/>
  <c r="AS1829" i="14"/>
  <c r="AS1409" i="14"/>
  <c r="AS1973" i="14"/>
  <c r="AS1961" i="14"/>
  <c r="AS1769" i="14"/>
  <c r="AS1553" i="14"/>
  <c r="AS1877" i="14"/>
  <c r="AS1313" i="14"/>
  <c r="AS1325" i="14"/>
  <c r="AS1901" i="14"/>
  <c r="AS1457" i="14"/>
  <c r="AS1505" i="14"/>
  <c r="AS1805" i="14"/>
  <c r="AS1985" i="14"/>
  <c r="AS1661" i="14"/>
  <c r="AS1373" i="14"/>
  <c r="AS1385" i="14"/>
  <c r="AS1925" i="14"/>
  <c r="AS1673" i="14"/>
  <c r="AS1577" i="14"/>
  <c r="AS2153" i="14"/>
  <c r="AS1469" i="14"/>
  <c r="AS1433" i="14"/>
  <c r="AS1865" i="14"/>
  <c r="AS1613" i="14"/>
  <c r="AS1277" i="14"/>
  <c r="AS1637" i="14"/>
  <c r="AU2153" i="14"/>
  <c r="AS1937" i="14"/>
  <c r="AS2141" i="14"/>
  <c r="AS1685" i="14"/>
  <c r="AS1361" i="14"/>
  <c r="AS1493" i="14"/>
  <c r="AS1481" i="14"/>
  <c r="AS1589" i="14"/>
  <c r="AS2033" i="14"/>
  <c r="AS1625" i="14"/>
  <c r="AS1397" i="14"/>
  <c r="AS1793" i="14"/>
  <c r="AS1721" i="14"/>
  <c r="AS1997" i="14"/>
  <c r="AS1529" i="14"/>
  <c r="AS1649" i="14"/>
  <c r="AS1301" i="14"/>
  <c r="AS2021" i="14"/>
  <c r="AS1733" i="14"/>
  <c r="AS1913" i="14"/>
  <c r="AS1289" i="14"/>
  <c r="AS1697" i="14"/>
  <c r="AS1421" i="14"/>
  <c r="AS1517" i="14"/>
  <c r="AS1757" i="14"/>
  <c r="AS1337" i="14"/>
  <c r="AV1433" i="14" l="1"/>
  <c r="AV1697" i="14"/>
  <c r="AV1409" i="14"/>
  <c r="AV1469" i="14"/>
  <c r="AV1445" i="14"/>
  <c r="AV1277" i="14"/>
  <c r="AV1925" i="14"/>
  <c r="AV2141" i="14"/>
  <c r="AV1517" i="14"/>
  <c r="AV1397" i="14"/>
  <c r="AV1721" i="14"/>
  <c r="AV1337" i="14"/>
  <c r="AV1649" i="14"/>
  <c r="AV1325" i="14"/>
  <c r="AV1829" i="14"/>
  <c r="AV1373" i="14"/>
  <c r="AV1361" i="14"/>
  <c r="AV1661" i="14"/>
  <c r="AV1877" i="14"/>
  <c r="AV2033" i="14"/>
  <c r="AV1529" i="14"/>
  <c r="AV1637" i="14"/>
  <c r="AV1421" i="14"/>
  <c r="AV2153" i="14"/>
  <c r="AV1301" i="14"/>
  <c r="AV1505" i="14"/>
  <c r="AV1793" i="14"/>
  <c r="AV1997" i="14"/>
  <c r="AV1625" i="14"/>
  <c r="AV1589" i="14"/>
  <c r="AV1913" i="14"/>
  <c r="AV1493" i="14"/>
  <c r="AV1613" i="14"/>
  <c r="AV2021" i="14"/>
  <c r="AV1733" i="14"/>
  <c r="AV1937" i="14"/>
  <c r="AV1961" i="14"/>
  <c r="AV1289" i="14"/>
  <c r="AV1865" i="14"/>
  <c r="AV1385" i="14"/>
  <c r="AV1541" i="14"/>
  <c r="AV1757" i="14"/>
  <c r="AV1577" i="14"/>
  <c r="AV1901" i="14"/>
  <c r="AV1769" i="14"/>
  <c r="AV1973" i="14"/>
  <c r="AV1457" i="14"/>
  <c r="AV1313" i="14"/>
  <c r="AV1553" i="14"/>
  <c r="AV1481" i="14"/>
  <c r="AV1985" i="14"/>
  <c r="AV1685" i="14"/>
  <c r="AV1805" i="14"/>
  <c r="AV1673" i="14"/>
  <c r="CU129" i="14"/>
  <c r="CU168" i="14"/>
  <c r="CU132" i="14"/>
  <c r="CU171" i="14"/>
  <c r="CU138" i="14"/>
  <c r="CU111" i="14"/>
  <c r="CU141" i="14"/>
  <c r="CU120" i="14"/>
  <c r="CU126" i="14"/>
  <c r="CU123" i="14"/>
  <c r="CU144" i="14"/>
  <c r="CU165" i="14"/>
  <c r="CU174" i="14"/>
  <c r="CU162" i="14"/>
  <c r="CU150" i="14"/>
  <c r="CU114" i="14"/>
  <c r="CU183" i="14"/>
  <c r="F8" i="25"/>
  <c r="E45" i="25" l="1"/>
  <c r="E8" i="25"/>
  <c r="B10" i="25"/>
  <c r="E16" i="25"/>
  <c r="B8" i="25"/>
  <c r="B53" i="25"/>
  <c r="B57" i="25"/>
  <c r="B52" i="25"/>
  <c r="B9" i="25"/>
  <c r="G19" i="26" l="1"/>
  <c r="K131" i="4" l="1"/>
  <c r="V64" i="24" l="1"/>
  <c r="V63" i="24"/>
  <c r="V62" i="24"/>
  <c r="V61" i="24"/>
  <c r="V28" i="24" l="1"/>
  <c r="V16" i="24"/>
  <c r="E10" i="25"/>
  <c r="E11" i="25"/>
  <c r="E12" i="25"/>
  <c r="E13" i="25"/>
  <c r="E14" i="25"/>
  <c r="E15"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6" i="25"/>
  <c r="E47" i="25"/>
  <c r="E48" i="25"/>
  <c r="E49" i="25"/>
  <c r="E50" i="25"/>
  <c r="E51" i="25"/>
  <c r="E52" i="25"/>
  <c r="E53" i="25"/>
  <c r="E54" i="25"/>
  <c r="E55" i="25"/>
  <c r="E56"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4" i="25"/>
  <c r="B55" i="25"/>
  <c r="B56" i="25"/>
  <c r="E9" i="25"/>
  <c r="E57" i="25"/>
  <c r="A10" i="25"/>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F56" i="25"/>
  <c r="F55" i="25"/>
  <c r="F54" i="25"/>
  <c r="F53" i="25"/>
  <c r="F52" i="25"/>
  <c r="F51" i="25"/>
  <c r="F50" i="25"/>
  <c r="F49" i="25"/>
  <c r="F48" i="25"/>
  <c r="F47" i="25"/>
  <c r="F46" i="25"/>
  <c r="F45" i="25"/>
  <c r="F44" i="25"/>
  <c r="F43" i="25"/>
  <c r="F42" i="25"/>
  <c r="F41" i="25"/>
  <c r="F40" i="25"/>
  <c r="F39" i="25"/>
  <c r="F38" i="25"/>
  <c r="F37" i="25"/>
  <c r="V39" i="24" l="1"/>
  <c r="V37" i="24"/>
  <c r="D11" i="26" l="1"/>
  <c r="Z55" i="1" l="1"/>
  <c r="AA79" i="7"/>
  <c r="R45" i="7"/>
  <c r="R43" i="7"/>
  <c r="R44" i="7" s="1"/>
  <c r="R41" i="7"/>
  <c r="R39" i="7"/>
  <c r="O2" i="14"/>
  <c r="L2" i="14"/>
  <c r="I2" i="14"/>
  <c r="Q30" i="1"/>
  <c r="Q28" i="1"/>
  <c r="Q26" i="1"/>
  <c r="H19" i="26" l="1"/>
  <c r="F19" i="26"/>
  <c r="E19" i="26"/>
  <c r="AA9" i="24" l="1"/>
  <c r="AA7" i="24"/>
  <c r="AA8" i="24"/>
  <c r="AA6" i="24"/>
  <c r="AD5" i="24"/>
  <c r="E2" i="26"/>
  <c r="L2" i="25"/>
  <c r="S10" i="29"/>
  <c r="S11" i="29"/>
  <c r="S9" i="29"/>
  <c r="S8" i="29"/>
  <c r="V7" i="29"/>
  <c r="O5" i="29" l="1"/>
  <c r="V38" i="24" l="1"/>
  <c r="AF43" i="24"/>
  <c r="V43" i="24"/>
  <c r="G16" i="13" l="1"/>
  <c r="N114" i="4" l="1"/>
  <c r="AB114" i="4"/>
  <c r="V55" i="24" l="1"/>
  <c r="A9" i="25" l="1"/>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57" i="25"/>
  <c r="H109" i="25" l="1"/>
  <c r="V7" i="1" l="1"/>
  <c r="E2" i="2"/>
  <c r="V7" i="7"/>
  <c r="E3" i="9"/>
  <c r="U4" i="4"/>
  <c r="G13" i="13" l="1"/>
  <c r="Q1" i="15" l="1"/>
  <c r="AD1" i="14"/>
  <c r="O14" i="9" l="1"/>
  <c r="O15" i="9" s="1"/>
  <c r="Z116" i="8" l="1"/>
  <c r="AP116" i="8"/>
  <c r="AP117" i="8"/>
  <c r="BH4" i="15" l="1"/>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H75" i="15"/>
  <c r="BH76" i="15" s="1"/>
  <c r="BH72" i="15"/>
  <c r="BH73" i="15" s="1"/>
  <c r="BH69" i="15"/>
  <c r="BH70"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I75" i="15"/>
  <c r="J75" i="15" s="1"/>
  <c r="K75" i="15" s="1"/>
  <c r="I74" i="15"/>
  <c r="J74" i="15" s="1"/>
  <c r="K74" i="15" s="1"/>
  <c r="L74" i="15" s="1"/>
  <c r="M74" i="15" s="1"/>
  <c r="N74" i="15" s="1"/>
  <c r="O74" i="15" s="1"/>
  <c r="P74" i="15" s="1"/>
  <c r="Q74" i="15" s="1"/>
  <c r="R74" i="15" s="1"/>
  <c r="S74" i="15" s="1"/>
  <c r="I73" i="15"/>
  <c r="J73" i="15" s="1"/>
  <c r="K73" i="15" s="1"/>
  <c r="L73" i="15" s="1"/>
  <c r="M73" i="15" s="1"/>
  <c r="N73" i="15" s="1"/>
  <c r="O73" i="15" s="1"/>
  <c r="P73" i="15" s="1"/>
  <c r="Q73" i="15" s="1"/>
  <c r="R73" i="15" s="1"/>
  <c r="S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J66" i="15" s="1"/>
  <c r="BJ67" i="15" l="1"/>
  <c r="BI78" i="15"/>
  <c r="BI79" i="15" s="1"/>
  <c r="BK75" i="15"/>
  <c r="BK76" i="15" s="1"/>
  <c r="BJ69" i="15"/>
  <c r="BJ70" i="15" s="1"/>
  <c r="BS72" i="15"/>
  <c r="BS73" i="15" s="1"/>
  <c r="L75" i="15"/>
  <c r="BL75" i="15" s="1"/>
  <c r="BL76" i="15" s="1"/>
  <c r="BK72" i="15"/>
  <c r="BK73" i="15" s="1"/>
  <c r="BI75" i="15"/>
  <c r="BI76" i="15" s="1"/>
  <c r="BJ75" i="15"/>
  <c r="BJ76" i="15" s="1"/>
  <c r="BO72" i="15"/>
  <c r="BO73" i="15" s="1"/>
  <c r="BP72" i="15"/>
  <c r="BP73" i="15" s="1"/>
  <c r="BI72" i="15"/>
  <c r="BI73" i="15" s="1"/>
  <c r="BM72" i="15"/>
  <c r="BM73" i="15" s="1"/>
  <c r="BQ72" i="15"/>
  <c r="BQ73" i="15" s="1"/>
  <c r="BL72" i="15"/>
  <c r="BL73" i="15" s="1"/>
  <c r="BJ72" i="15"/>
  <c r="BJ73" i="15" s="1"/>
  <c r="BN72" i="15"/>
  <c r="BN73" i="15" s="1"/>
  <c r="BR72" i="15"/>
  <c r="BR73" i="15" s="1"/>
  <c r="BI69" i="15"/>
  <c r="BI70" i="15" s="1"/>
  <c r="BI66" i="15"/>
  <c r="BI67" i="15" s="1"/>
  <c r="BI87" i="15"/>
  <c r="BI88" i="15" s="1"/>
  <c r="BI84" i="15"/>
  <c r="BI85" i="15" s="1"/>
  <c r="BI81" i="15"/>
  <c r="BI82" i="15" s="1"/>
  <c r="BI93" i="15"/>
  <c r="BI94" i="15" s="1"/>
  <c r="BI90" i="15"/>
  <c r="BI91" i="15" s="1"/>
  <c r="K67" i="15"/>
  <c r="L67" i="15" s="1"/>
  <c r="M67" i="15" s="1"/>
  <c r="N67" i="15" s="1"/>
  <c r="O67" i="15" s="1"/>
  <c r="P67" i="15" s="1"/>
  <c r="Q67" i="15" s="1"/>
  <c r="R67" i="15" s="1"/>
  <c r="S67" i="15" s="1"/>
  <c r="K69" i="15"/>
  <c r="K66" i="15"/>
  <c r="M71" i="15"/>
  <c r="N71" i="15" s="1"/>
  <c r="O71" i="15" s="1"/>
  <c r="P71" i="15" s="1"/>
  <c r="Q71" i="15" s="1"/>
  <c r="R71" i="15" s="1"/>
  <c r="S71"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U7" i="4"/>
  <c r="AB37" i="7"/>
  <c r="X37" i="7"/>
  <c r="T37" i="7"/>
  <c r="T68" i="15" l="1"/>
  <c r="T77" i="15"/>
  <c r="M75" i="15"/>
  <c r="N75" i="15" s="1"/>
  <c r="K78" i="15"/>
  <c r="BJ78" i="15"/>
  <c r="BJ79" i="15" s="1"/>
  <c r="L69" i="15"/>
  <c r="BK69" i="15"/>
  <c r="BK70" i="15" s="1"/>
  <c r="L66" i="15"/>
  <c r="BK66" i="15"/>
  <c r="BK67" i="15"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71" i="15"/>
  <c r="T94" i="15"/>
  <c r="T86" i="15"/>
  <c r="T67" i="15"/>
  <c r="V52" i="24"/>
  <c r="V51" i="24"/>
  <c r="AA63" i="4"/>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BM75" i="15" l="1"/>
  <c r="BM76" i="15" s="1"/>
  <c r="L78" i="15"/>
  <c r="BK78" i="15"/>
  <c r="BK79" i="15" s="1"/>
  <c r="O75" i="15"/>
  <c r="BN75" i="15"/>
  <c r="BN76" i="15" s="1"/>
  <c r="M69" i="15"/>
  <c r="BL69" i="15"/>
  <c r="BL70" i="15" s="1"/>
  <c r="M66" i="15"/>
  <c r="BL66" i="15"/>
  <c r="BL67" i="15" s="1"/>
  <c r="L90" i="15"/>
  <c r="BK90" i="15"/>
  <c r="BK91" i="15" s="1"/>
  <c r="L81" i="15"/>
  <c r="BK81" i="15"/>
  <c r="BK82" i="15" s="1"/>
  <c r="L93" i="15"/>
  <c r="BK93" i="15"/>
  <c r="BK94" i="15" s="1"/>
  <c r="L84" i="15"/>
  <c r="BK84" i="15"/>
  <c r="BK85" i="15" s="1"/>
  <c r="L87" i="15"/>
  <c r="BK87" i="15"/>
  <c r="BK88" i="15" s="1"/>
  <c r="M78" i="15" l="1"/>
  <c r="BL78" i="15"/>
  <c r="BL79" i="15" s="1"/>
  <c r="P75" i="15"/>
  <c r="BO75" i="15"/>
  <c r="BO76" i="15" s="1"/>
  <c r="N69" i="15"/>
  <c r="BM69" i="15"/>
  <c r="BM70" i="15" s="1"/>
  <c r="N66" i="15"/>
  <c r="BM66" i="15"/>
  <c r="BM67" i="15" s="1"/>
  <c r="M81" i="15"/>
  <c r="BL81" i="15"/>
  <c r="BL82" i="15" s="1"/>
  <c r="M90" i="15"/>
  <c r="BL90" i="15"/>
  <c r="BL91" i="15" s="1"/>
  <c r="M87" i="15"/>
  <c r="BL87" i="15"/>
  <c r="BL88" i="15" s="1"/>
  <c r="M84" i="15"/>
  <c r="BL84" i="15"/>
  <c r="BL85" i="15" s="1"/>
  <c r="M93" i="15"/>
  <c r="BL93" i="15"/>
  <c r="BL94" i="15" s="1"/>
  <c r="L14" i="4"/>
  <c r="O14" i="4" l="1"/>
  <c r="N78" i="15"/>
  <c r="BM78" i="15"/>
  <c r="BM79" i="15" s="1"/>
  <c r="Q75" i="15"/>
  <c r="BP75" i="15"/>
  <c r="BP76" i="15" s="1"/>
  <c r="O69" i="15"/>
  <c r="BN69" i="15"/>
  <c r="BN70" i="15" s="1"/>
  <c r="O66" i="15"/>
  <c r="BN66" i="15"/>
  <c r="BN67" i="15" s="1"/>
  <c r="N84" i="15"/>
  <c r="BM84" i="15"/>
  <c r="BM85" i="15" s="1"/>
  <c r="N87" i="15"/>
  <c r="BM87" i="15"/>
  <c r="BM88" i="15" s="1"/>
  <c r="N93" i="15"/>
  <c r="BM93" i="15"/>
  <c r="BM94" i="15" s="1"/>
  <c r="N81" i="15"/>
  <c r="BM81" i="15"/>
  <c r="BM82" i="15" s="1"/>
  <c r="N90" i="15"/>
  <c r="BM90" i="15"/>
  <c r="BM91" i="15" s="1"/>
  <c r="O78" i="15" l="1"/>
  <c r="BN78" i="15"/>
  <c r="BN79" i="15" s="1"/>
  <c r="R75" i="15"/>
  <c r="BQ75" i="15"/>
  <c r="BQ76" i="15" s="1"/>
  <c r="P69" i="15"/>
  <c r="BO69" i="15"/>
  <c r="BO70" i="15" s="1"/>
  <c r="P66" i="15"/>
  <c r="BO66" i="15"/>
  <c r="BO67" i="15" s="1"/>
  <c r="O90" i="15"/>
  <c r="BN90" i="15"/>
  <c r="BN91" i="15" s="1"/>
  <c r="O84" i="15"/>
  <c r="BN84" i="15"/>
  <c r="BN85" i="15" s="1"/>
  <c r="O93" i="15"/>
  <c r="BN93" i="15"/>
  <c r="BN94" i="15" s="1"/>
  <c r="O87" i="15"/>
  <c r="BN87" i="15"/>
  <c r="BN88" i="15" s="1"/>
  <c r="O81" i="15"/>
  <c r="BN81" i="15"/>
  <c r="BN82" i="15" s="1"/>
  <c r="Q41" i="1"/>
  <c r="Q40" i="1"/>
  <c r="R65" i="7"/>
  <c r="R54" i="7"/>
  <c r="P78" i="15" l="1"/>
  <c r="BO78" i="15"/>
  <c r="BO79" i="15" s="1"/>
  <c r="S75" i="15"/>
  <c r="BS75" i="15" s="1"/>
  <c r="BS76" i="15" s="1"/>
  <c r="BR75" i="15"/>
  <c r="BR76" i="15" s="1"/>
  <c r="Q69" i="15"/>
  <c r="BP69" i="15"/>
  <c r="BP70" i="15" s="1"/>
  <c r="Q66" i="15"/>
  <c r="BP66" i="15"/>
  <c r="BP67" i="15" s="1"/>
  <c r="P81" i="15"/>
  <c r="BO81" i="15"/>
  <c r="BO82" i="15" s="1"/>
  <c r="P87" i="15"/>
  <c r="BO87" i="15"/>
  <c r="BO88" i="15" s="1"/>
  <c r="P93" i="15"/>
  <c r="BO93" i="15"/>
  <c r="BO94" i="15" s="1"/>
  <c r="P84" i="15"/>
  <c r="BO84" i="15"/>
  <c r="BO85" i="15" s="1"/>
  <c r="P90" i="15"/>
  <c r="BO90" i="15"/>
  <c r="BO91" i="15" s="1"/>
  <c r="AC63" i="4"/>
  <c r="AC62" i="4"/>
  <c r="AC61" i="4"/>
  <c r="AC60" i="4"/>
  <c r="AC59" i="4"/>
  <c r="AC58" i="4"/>
  <c r="AC57" i="4"/>
  <c r="AC56" i="4"/>
  <c r="AC55" i="4"/>
  <c r="AC54" i="4"/>
  <c r="AC53" i="4"/>
  <c r="AC52" i="4"/>
  <c r="AC51" i="4"/>
  <c r="AC50" i="4"/>
  <c r="AC49" i="4"/>
  <c r="AC48" i="4"/>
  <c r="AC47" i="4"/>
  <c r="AC46" i="4"/>
  <c r="AC45" i="4"/>
  <c r="AC44" i="4"/>
  <c r="AC43" i="4"/>
  <c r="AC42" i="4"/>
  <c r="AC41" i="4"/>
  <c r="AC40" i="4"/>
  <c r="AC39" i="4"/>
  <c r="AC38" i="4"/>
  <c r="AC37" i="4"/>
  <c r="AC36" i="4"/>
  <c r="AC35" i="4"/>
  <c r="AC34" i="4"/>
  <c r="AC33" i="4"/>
  <c r="AC32" i="4"/>
  <c r="AC31" i="4"/>
  <c r="AC30" i="4"/>
  <c r="AC29" i="4"/>
  <c r="AC28" i="4"/>
  <c r="AC27" i="4"/>
  <c r="AC26" i="4"/>
  <c r="AC25" i="4"/>
  <c r="AC24" i="4"/>
  <c r="AC23" i="4"/>
  <c r="T75" i="15" l="1"/>
  <c r="Q78" i="15"/>
  <c r="BP78" i="15"/>
  <c r="BP79" i="15" s="1"/>
  <c r="R69" i="15"/>
  <c r="BQ69" i="15"/>
  <c r="BQ70" i="15" s="1"/>
  <c r="R66" i="15"/>
  <c r="BQ66" i="15"/>
  <c r="BQ67" i="15" s="1"/>
  <c r="Q81" i="15"/>
  <c r="BP81" i="15"/>
  <c r="BP82" i="15" s="1"/>
  <c r="Q84" i="15"/>
  <c r="BP84" i="15"/>
  <c r="BP85" i="15" s="1"/>
  <c r="Q93" i="15"/>
  <c r="BP93" i="15"/>
  <c r="BP94" i="15" s="1"/>
  <c r="Q87" i="15"/>
  <c r="BP87" i="15"/>
  <c r="BP88" i="15" s="1"/>
  <c r="Q90" i="15"/>
  <c r="BP90" i="15"/>
  <c r="BP91" i="15" s="1"/>
  <c r="R78" i="15" l="1"/>
  <c r="BQ78" i="15"/>
  <c r="BQ79" i="15" s="1"/>
  <c r="S69" i="15"/>
  <c r="BR69" i="15"/>
  <c r="BR70" i="15" s="1"/>
  <c r="S66" i="15"/>
  <c r="BR66" i="15"/>
  <c r="BR67" i="15" s="1"/>
  <c r="R84" i="15"/>
  <c r="BQ84" i="15"/>
  <c r="BQ85" i="15" s="1"/>
  <c r="R81" i="15"/>
  <c r="BQ81" i="15"/>
  <c r="BQ82" i="15" s="1"/>
  <c r="R87" i="15"/>
  <c r="BQ87" i="15"/>
  <c r="BQ88" i="15" s="1"/>
  <c r="R93" i="15"/>
  <c r="BQ93" i="15"/>
  <c r="BQ94" i="15" s="1"/>
  <c r="R90" i="15"/>
  <c r="BQ90" i="15"/>
  <c r="BQ91" i="15" s="1"/>
  <c r="S78" i="15" l="1"/>
  <c r="BS78" i="15" s="1"/>
  <c r="BS79" i="15" s="1"/>
  <c r="BR78" i="15"/>
  <c r="BR79" i="15" s="1"/>
  <c r="BS69" i="15"/>
  <c r="BS70" i="15" s="1"/>
  <c r="T69" i="15"/>
  <c r="BS66" i="15"/>
  <c r="BS67" i="15" s="1"/>
  <c r="T66" i="15"/>
  <c r="S81" i="15"/>
  <c r="BR81" i="15"/>
  <c r="BR82" i="15" s="1"/>
  <c r="S84" i="15"/>
  <c r="BR84" i="15"/>
  <c r="BR85" i="15" s="1"/>
  <c r="S90" i="15"/>
  <c r="BR90" i="15"/>
  <c r="BR91" i="15" s="1"/>
  <c r="S93" i="15"/>
  <c r="BR93" i="15"/>
  <c r="BR94" i="15" s="1"/>
  <c r="S87" i="15"/>
  <c r="BR87" i="15"/>
  <c r="BR88" i="15" s="1"/>
  <c r="T78" i="15" l="1"/>
  <c r="BS93" i="15"/>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s="1"/>
  <c r="K8" i="15" s="1"/>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s="1"/>
  <c r="S9" i="15" s="1"/>
  <c r="T9" i="15" l="1"/>
  <c r="BK7" i="15"/>
  <c r="M6" i="15"/>
  <c r="BL6" i="15"/>
  <c r="BJ7" i="15"/>
  <c r="BH9" i="15"/>
  <c r="BU9" i="15"/>
  <c r="BV9" i="15"/>
  <c r="BW9" i="15"/>
  <c r="BX9" i="15"/>
  <c r="BY9" i="15"/>
  <c r="BZ9" i="15"/>
  <c r="CA9" i="15"/>
  <c r="CB9" i="15"/>
  <c r="CC9" i="15"/>
  <c r="CD9" i="15"/>
  <c r="CE9" i="15"/>
  <c r="CF9" i="15"/>
  <c r="I10" i="15"/>
  <c r="J10" i="15" s="1"/>
  <c r="BI9" i="15" l="1"/>
  <c r="BI10" i="15" s="1"/>
  <c r="K10" i="15"/>
  <c r="BK9" i="15" s="1"/>
  <c r="BJ9" i="15"/>
  <c r="N6" i="15"/>
  <c r="BM6" i="15"/>
  <c r="BL7" i="15"/>
  <c r="BH10" i="15"/>
  <c r="I11" i="15"/>
  <c r="J11" i="15" s="1"/>
  <c r="K11" i="15" s="1"/>
  <c r="L11" i="15" s="1"/>
  <c r="M11" i="15" s="1"/>
  <c r="N11" i="15" s="1"/>
  <c r="O11" i="15" s="1"/>
  <c r="P11" i="15" s="1"/>
  <c r="Q11" i="15" s="1"/>
  <c r="R11" i="15" s="1"/>
  <c r="S11" i="15" s="1"/>
  <c r="BK10" i="15" l="1"/>
  <c r="BJ10" i="15"/>
  <c r="L10" i="15"/>
  <c r="M10" i="15" s="1"/>
  <c r="T11" i="15"/>
  <c r="BM7" i="15"/>
  <c r="O6" i="15"/>
  <c r="BN6" i="15"/>
  <c r="I12" i="15"/>
  <c r="J12" i="15" s="1"/>
  <c r="BL9" i="15" l="1"/>
  <c r="BL10" i="15" s="1"/>
  <c r="K12" i="15"/>
  <c r="L12" i="15" s="1"/>
  <c r="M12" i="15" s="1"/>
  <c r="N12" i="15" s="1"/>
  <c r="O12" i="15" s="1"/>
  <c r="P12" i="15" s="1"/>
  <c r="Q12" i="15" s="1"/>
  <c r="R12" i="15" s="1"/>
  <c r="S12" i="15" s="1"/>
  <c r="BN7" i="15"/>
  <c r="P6" i="15"/>
  <c r="BO6" i="15"/>
  <c r="N10" i="15"/>
  <c r="BM9" i="15"/>
  <c r="BH12" i="15"/>
  <c r="BU12" i="15"/>
  <c r="BV12" i="15"/>
  <c r="BW12" i="15"/>
  <c r="BX12" i="15"/>
  <c r="BY12" i="15"/>
  <c r="BZ12" i="15"/>
  <c r="CA12" i="15"/>
  <c r="CB12" i="15"/>
  <c r="CC12" i="15"/>
  <c r="CD12" i="15"/>
  <c r="CE12" i="15"/>
  <c r="CF12" i="15"/>
  <c r="I13" i="15"/>
  <c r="BI12" i="15" s="1"/>
  <c r="BO7" i="15" l="1"/>
  <c r="Q6" i="15"/>
  <c r="BP6" i="15"/>
  <c r="J13" i="15"/>
  <c r="BM10" i="15"/>
  <c r="T12" i="15"/>
  <c r="O10" i="15"/>
  <c r="BN9" i="15"/>
  <c r="BH13" i="15"/>
  <c r="BI13" i="15"/>
  <c r="I14" i="15"/>
  <c r="K14" i="15"/>
  <c r="L14" i="15" s="1"/>
  <c r="M14" i="15" s="1"/>
  <c r="N14" i="15" s="1"/>
  <c r="O14" i="15" s="1"/>
  <c r="P14" i="15" s="1"/>
  <c r="Q14" i="15" s="1"/>
  <c r="R14" i="15" s="1"/>
  <c r="S14" i="15" s="1"/>
  <c r="T14" i="15" l="1"/>
  <c r="BN10" i="15"/>
  <c r="BO9" i="15"/>
  <c r="P10" i="15"/>
  <c r="BP7" i="15"/>
  <c r="R6" i="15"/>
  <c r="BQ6" i="15"/>
  <c r="BJ12" i="15"/>
  <c r="K13" i="15"/>
  <c r="I15" i="15"/>
  <c r="J15" i="15" s="1"/>
  <c r="K15" i="15" s="1"/>
  <c r="L15" i="15" s="1"/>
  <c r="M15" i="15" s="1"/>
  <c r="N15" i="15" s="1"/>
  <c r="O15" i="15" s="1"/>
  <c r="P15" i="15" s="1"/>
  <c r="Q15" i="15" s="1"/>
  <c r="R15" i="15" s="1"/>
  <c r="S15" i="15" s="1"/>
  <c r="T15" i="15" l="1"/>
  <c r="S6" i="15"/>
  <c r="BR6" i="15"/>
  <c r="BK12" i="15"/>
  <c r="L13" i="15"/>
  <c r="BJ13" i="15"/>
  <c r="BO10" i="15"/>
  <c r="BQ7" i="15"/>
  <c r="BP9" i="15"/>
  <c r="Q10" i="15"/>
  <c r="BH15" i="15"/>
  <c r="BU15" i="15"/>
  <c r="BV15" i="15"/>
  <c r="BW15" i="15"/>
  <c r="BX15" i="15"/>
  <c r="BY15" i="15"/>
  <c r="BZ15" i="15"/>
  <c r="CA15" i="15"/>
  <c r="CB15" i="15"/>
  <c r="CC15" i="15"/>
  <c r="CD15" i="15"/>
  <c r="CE15" i="15"/>
  <c r="CF15" i="15"/>
  <c r="I16" i="15"/>
  <c r="BI15" i="15" s="1"/>
  <c r="J16" i="15" l="1"/>
  <c r="BJ15" i="15" s="1"/>
  <c r="BJ16" i="15" s="1"/>
  <c r="BP10" i="15"/>
  <c r="BK13" i="15"/>
  <c r="BS6" i="15"/>
  <c r="T6" i="15"/>
  <c r="BR7" i="15"/>
  <c r="R10" i="15"/>
  <c r="BQ9" i="15"/>
  <c r="BL12" i="15"/>
  <c r="M13" i="15"/>
  <c r="BH16" i="15"/>
  <c r="BI16" i="15"/>
  <c r="I17" i="15"/>
  <c r="J17" i="15" s="1"/>
  <c r="K17" i="15" s="1"/>
  <c r="L17" i="15" s="1"/>
  <c r="M17" i="15" s="1"/>
  <c r="N17" i="15" s="1"/>
  <c r="O17" i="15" s="1"/>
  <c r="P17" i="15" s="1"/>
  <c r="Q17" i="15" s="1"/>
  <c r="R17" i="15" s="1"/>
  <c r="S17" i="15" s="1"/>
  <c r="K16" i="15" l="1"/>
  <c r="T17" i="15"/>
  <c r="BM12" i="15"/>
  <c r="N13" i="15"/>
  <c r="BQ10" i="15"/>
  <c r="BK15" i="15"/>
  <c r="L16" i="15"/>
  <c r="BS7" i="15"/>
  <c r="BL13" i="15"/>
  <c r="BR9" i="15"/>
  <c r="S10" i="15"/>
  <c r="I18" i="15"/>
  <c r="J18" i="15" s="1"/>
  <c r="K18" i="15" s="1"/>
  <c r="L18" i="15" s="1"/>
  <c r="M18" i="15" s="1"/>
  <c r="AR779" i="15"/>
  <c r="AR977" i="15"/>
  <c r="AR794" i="15"/>
  <c r="AR922" i="15"/>
  <c r="AR833" i="15"/>
  <c r="AR935" i="15"/>
  <c r="AR889" i="15"/>
  <c r="AR796" i="15"/>
  <c r="AR923" i="15"/>
  <c r="AR727" i="15"/>
  <c r="AR970" i="15"/>
  <c r="AR966" i="15"/>
  <c r="AR830" i="15"/>
  <c r="AR883" i="15"/>
  <c r="AR954" i="15"/>
  <c r="AR907" i="15"/>
  <c r="AR995" i="15"/>
  <c r="AR1029" i="15"/>
  <c r="AR960" i="15"/>
  <c r="AR777" i="15"/>
  <c r="AR1016" i="15"/>
  <c r="AR851" i="15"/>
  <c r="AR785" i="15"/>
  <c r="AR958" i="15"/>
  <c r="AR753" i="15"/>
  <c r="AR738" i="15"/>
  <c r="AR814" i="15"/>
  <c r="AR799" i="15"/>
  <c r="AR773" i="15"/>
  <c r="AR763" i="15"/>
  <c r="AR887" i="15"/>
  <c r="AR730" i="15"/>
  <c r="AR795" i="15"/>
  <c r="AR757" i="15"/>
  <c r="AR822" i="15"/>
  <c r="AR945" i="15"/>
  <c r="AR956" i="15"/>
  <c r="AR880" i="15"/>
  <c r="AR1048" i="15"/>
  <c r="AR819" i="15"/>
  <c r="AR1001" i="15"/>
  <c r="AR1047" i="15"/>
  <c r="AR1014" i="15"/>
  <c r="AR921" i="15"/>
  <c r="AR925" i="15"/>
  <c r="AR861" i="15"/>
  <c r="AR748" i="15"/>
  <c r="AR1033" i="15"/>
  <c r="AR965" i="15"/>
  <c r="AR1044" i="15"/>
  <c r="AR1030" i="15"/>
  <c r="AR813" i="15"/>
  <c r="AR957" i="15"/>
  <c r="AR756" i="15"/>
  <c r="AR1008" i="15"/>
  <c r="AR831" i="15"/>
  <c r="AR1074" i="15"/>
  <c r="AR1042" i="15"/>
  <c r="AR759" i="15"/>
  <c r="AR741" i="15"/>
  <c r="AR903" i="15"/>
  <c r="AR847" i="15"/>
  <c r="AR1073" i="15"/>
  <c r="AR734" i="15"/>
  <c r="AR866" i="15"/>
  <c r="AR825" i="15"/>
  <c r="AR774" i="15"/>
  <c r="AR942" i="15"/>
  <c r="AR839" i="15"/>
  <c r="AR816" i="15"/>
  <c r="AR788" i="15"/>
  <c r="AR943" i="15"/>
  <c r="AR780" i="15"/>
  <c r="AR924" i="15"/>
  <c r="AR897" i="15"/>
  <c r="AR940" i="15"/>
  <c r="AR1011" i="15"/>
  <c r="AR752" i="15"/>
  <c r="AR859" i="15"/>
  <c r="AR800" i="15"/>
  <c r="AR750" i="15"/>
  <c r="AR990" i="15"/>
  <c r="AR860" i="15"/>
  <c r="AR1006" i="15"/>
  <c r="AR1071" i="15"/>
  <c r="AR747" i="15"/>
  <c r="AR869" i="15"/>
  <c r="AR870" i="15"/>
  <c r="AR1053" i="15"/>
  <c r="AR808" i="15"/>
  <c r="AR1070" i="15"/>
  <c r="AR820" i="15"/>
  <c r="AR971" i="15"/>
  <c r="AR868" i="15"/>
  <c r="AR743" i="15"/>
  <c r="AR1068" i="15"/>
  <c r="AR901" i="15"/>
  <c r="AR845" i="15"/>
  <c r="AR872" i="15"/>
  <c r="AR882" i="15"/>
  <c r="AR939" i="15"/>
  <c r="AR740" i="15"/>
  <c r="AR967" i="15"/>
  <c r="AR898" i="15"/>
  <c r="AR803" i="15"/>
  <c r="AR829" i="15"/>
  <c r="AR909" i="15"/>
  <c r="AR726" i="15"/>
  <c r="AR778" i="15"/>
  <c r="AR789" i="15"/>
  <c r="AR996" i="15"/>
  <c r="AR934" i="15"/>
  <c r="AR964" i="15"/>
  <c r="AR876" i="15"/>
  <c r="AR929" i="15"/>
  <c r="AR806" i="15"/>
  <c r="AR843" i="15"/>
  <c r="AR739" i="15"/>
  <c r="AR807" i="15"/>
  <c r="AR772" i="15"/>
  <c r="AR781" i="15"/>
  <c r="AR1013" i="15"/>
  <c r="AR836" i="15"/>
  <c r="AR805" i="15"/>
  <c r="AR941" i="15"/>
  <c r="AR729" i="15"/>
  <c r="AR746" i="15"/>
  <c r="AR1009" i="15"/>
  <c r="AR1017" i="15"/>
  <c r="AR993" i="15"/>
  <c r="AR937" i="15"/>
  <c r="AR895" i="15"/>
  <c r="AR968" i="15"/>
  <c r="AR878" i="15"/>
  <c r="AR775" i="15"/>
  <c r="AR928" i="15"/>
  <c r="AR891" i="15"/>
  <c r="AR852" i="15"/>
  <c r="AR932" i="15"/>
  <c r="AR863" i="15"/>
  <c r="AR782" i="15"/>
  <c r="AR894" i="15"/>
  <c r="AR837" i="15"/>
  <c r="AR902" i="15"/>
  <c r="AR761" i="15"/>
  <c r="AR818" i="15"/>
  <c r="AR849" i="15"/>
  <c r="AR828" i="15"/>
  <c r="AR1036" i="15"/>
  <c r="AR855" i="15"/>
  <c r="AR783" i="15"/>
  <c r="AR1039" i="15"/>
  <c r="AR1004" i="15"/>
  <c r="AR744" i="15"/>
  <c r="AR733" i="15"/>
  <c r="AR1049" i="15"/>
  <c r="AR769" i="15"/>
  <c r="AR1040" i="15"/>
  <c r="AR857" i="15"/>
  <c r="AR1066" i="15"/>
  <c r="AR980" i="15"/>
  <c r="AR899" i="15"/>
  <c r="AR1037" i="15"/>
  <c r="AR834" i="15"/>
  <c r="AR764" i="15"/>
  <c r="AR758" i="15"/>
  <c r="AR879" i="15"/>
  <c r="AR1045" i="15"/>
  <c r="AR1027" i="15"/>
  <c r="AR760" i="15"/>
  <c r="AR832" i="15"/>
  <c r="AR906" i="15"/>
  <c r="AR841" i="15"/>
  <c r="AR864" i="15"/>
  <c r="AR999" i="15"/>
  <c r="AR865" i="15"/>
  <c r="AR1034" i="15"/>
  <c r="AR1041" i="15"/>
  <c r="AR1067" i="15"/>
  <c r="AR732" i="15"/>
  <c r="AR826" i="15"/>
  <c r="AR881" i="15"/>
  <c r="AR850" i="15"/>
  <c r="AR755" i="15"/>
  <c r="AR821" i="15"/>
  <c r="AR918" i="15"/>
  <c r="AR804" i="15"/>
  <c r="AR972" i="15"/>
  <c r="AR840" i="15"/>
  <c r="AR853" i="15"/>
  <c r="AR754" i="15"/>
  <c r="AR1062" i="15"/>
  <c r="AR1000" i="15"/>
  <c r="AR735" i="15"/>
  <c r="AR908" i="15"/>
  <c r="AR975" i="15"/>
  <c r="AR890" i="15"/>
  <c r="AR981" i="15"/>
  <c r="AR926" i="15"/>
  <c r="AR824" i="15"/>
  <c r="AR959" i="15"/>
  <c r="AR749" i="15"/>
  <c r="AR900" i="15"/>
  <c r="AR1010" i="15"/>
  <c r="AR786" i="15"/>
  <c r="AR815" i="15"/>
  <c r="AR979" i="15"/>
  <c r="AR858" i="15"/>
  <c r="AR998" i="15"/>
  <c r="AR1003" i="15"/>
  <c r="AR873" i="15"/>
  <c r="AR1043" i="15"/>
  <c r="AR1069" i="15"/>
  <c r="AR1015" i="15"/>
  <c r="AR974" i="15"/>
  <c r="AR817" i="15"/>
  <c r="AR931" i="15"/>
  <c r="AR1031" i="15"/>
  <c r="AR844" i="15"/>
  <c r="AR874" i="15"/>
  <c r="AR862" i="15"/>
  <c r="AR812" i="15"/>
  <c r="AR1038" i="15"/>
  <c r="AR1065" i="15"/>
  <c r="AR765" i="15"/>
  <c r="AR875" i="15"/>
  <c r="AR1063" i="15"/>
  <c r="AR1051" i="15"/>
  <c r="AR731" i="15"/>
  <c r="AR745" i="15"/>
  <c r="AR920" i="15"/>
  <c r="AR1050" i="15"/>
  <c r="AR742" i="15"/>
  <c r="AR790" i="15"/>
  <c r="AR766" i="15"/>
  <c r="AR978" i="15"/>
  <c r="AR888" i="15"/>
  <c r="AR877" i="15"/>
  <c r="AR798" i="15"/>
  <c r="AR992" i="15"/>
  <c r="AR787" i="15"/>
  <c r="AR1012" i="15"/>
  <c r="AR848" i="15"/>
  <c r="AR791" i="15"/>
  <c r="AR856" i="15"/>
  <c r="AR751" i="15"/>
  <c r="AR797" i="15"/>
  <c r="AR1035" i="15"/>
  <c r="AR771" i="15"/>
  <c r="AR776" i="15"/>
  <c r="AR792" i="15"/>
  <c r="AR893" i="15"/>
  <c r="AR886" i="15"/>
  <c r="AR944" i="15"/>
  <c r="AR961" i="15"/>
  <c r="AR1028" i="15"/>
  <c r="AR1046" i="15"/>
  <c r="AR896" i="15"/>
  <c r="AR811" i="15"/>
  <c r="AR963" i="15"/>
  <c r="AR835" i="15"/>
  <c r="AR871" i="15"/>
  <c r="AR770" i="15"/>
  <c r="AR762" i="15"/>
  <c r="AR936" i="15"/>
  <c r="AR802" i="15"/>
  <c r="AR997" i="15"/>
  <c r="AR793" i="15"/>
  <c r="AR930" i="15"/>
  <c r="AR905" i="15"/>
  <c r="AR767" i="15"/>
  <c r="AR1026" i="15"/>
  <c r="AR994" i="15"/>
  <c r="AR919" i="15"/>
  <c r="AR784" i="15"/>
  <c r="AR1064" i="15"/>
  <c r="AR823" i="15"/>
  <c r="AR1005" i="15"/>
  <c r="AR933" i="15"/>
  <c r="AR854" i="15"/>
  <c r="AR892" i="15"/>
  <c r="AR927" i="15"/>
  <c r="AR1007" i="15"/>
  <c r="AR768" i="15"/>
  <c r="AR827" i="15"/>
  <c r="AR867" i="15"/>
  <c r="AR962" i="15"/>
  <c r="AR955" i="15"/>
  <c r="AR728" i="15"/>
  <c r="AR991" i="15"/>
  <c r="AR810" i="15"/>
  <c r="AR976" i="15"/>
  <c r="AR973" i="15"/>
  <c r="AR969" i="15"/>
  <c r="AR842" i="15"/>
  <c r="AR938" i="15"/>
  <c r="AR1032" i="15"/>
  <c r="AR904" i="15"/>
  <c r="AR801" i="15"/>
  <c r="AR884" i="15"/>
  <c r="AR1002" i="15"/>
  <c r="AR846" i="15"/>
  <c r="AR885" i="15"/>
  <c r="AR838" i="15"/>
  <c r="N18" i="15" l="1"/>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AR736" i="15"/>
  <c r="AR1052" i="15"/>
  <c r="AR809" i="15"/>
  <c r="AR737" i="15"/>
  <c r="AR1072" i="15"/>
  <c r="J19" i="15" l="1"/>
  <c r="K19" i="15" s="1"/>
  <c r="BK18" i="15" s="1"/>
  <c r="BJ18" i="15"/>
  <c r="BJ19" i="15" s="1"/>
  <c r="BM15" i="15"/>
  <c r="N16" i="15"/>
  <c r="BL16" i="15"/>
  <c r="BO12" i="15"/>
  <c r="P13" i="15"/>
  <c r="L19" i="15"/>
  <c r="BN13" i="15"/>
  <c r="BS10" i="15"/>
  <c r="T18" i="15"/>
  <c r="BH19" i="15"/>
  <c r="BI19" i="15"/>
  <c r="BK19" i="15"/>
  <c r="I20" i="15"/>
  <c r="J20" i="15" s="1"/>
  <c r="K20" i="15" s="1"/>
  <c r="L20" i="15" s="1"/>
  <c r="M20" i="15" s="1"/>
  <c r="N20" i="15" s="1"/>
  <c r="O20" i="15" s="1"/>
  <c r="P20" i="15" s="1"/>
  <c r="Q20" i="15" s="1"/>
  <c r="R20" i="15" s="1"/>
  <c r="S20" i="15" s="1"/>
  <c r="T20" i="15" l="1"/>
  <c r="BO13" i="15"/>
  <c r="BN15" i="15"/>
  <c r="O16" i="15"/>
  <c r="BL18" i="15"/>
  <c r="M19" i="15"/>
  <c r="BP12" i="15"/>
  <c r="Q13" i="15"/>
  <c r="BM16" i="15"/>
  <c r="I21" i="15"/>
  <c r="J21" i="15" s="1"/>
  <c r="K21" i="15" s="1"/>
  <c r="L21" i="15" s="1"/>
  <c r="M21" i="15" s="1"/>
  <c r="N21" i="15" s="1"/>
  <c r="O21" i="15" s="1"/>
  <c r="P21" i="15" s="1"/>
  <c r="Q21" i="15" s="1"/>
  <c r="R21" i="15" s="1"/>
  <c r="S21" i="15" s="1"/>
  <c r="T21" i="15" l="1"/>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l="1"/>
  <c r="BJ21" i="15" s="1"/>
  <c r="BJ22" i="15" s="1"/>
  <c r="O19" i="15"/>
  <c r="BN18" i="15"/>
  <c r="BO16" i="15"/>
  <c r="BQ13" i="15"/>
  <c r="BR12" i="15"/>
  <c r="S13" i="15"/>
  <c r="BP15" i="15"/>
  <c r="Q16" i="15"/>
  <c r="BM19" i="15"/>
  <c r="BH22" i="15"/>
  <c r="BI22" i="15"/>
  <c r="I23" i="15"/>
  <c r="J23" i="15" s="1"/>
  <c r="K23" i="15" s="1"/>
  <c r="L23" i="15" s="1"/>
  <c r="M23" i="15" s="1"/>
  <c r="N23" i="15" s="1"/>
  <c r="O23" i="15" s="1"/>
  <c r="P23" i="15" s="1"/>
  <c r="Q23" i="15" s="1"/>
  <c r="R23" i="15" s="1"/>
  <c r="S23" i="15" s="1"/>
  <c r="K22" i="15" l="1"/>
  <c r="BK21" i="15" s="1"/>
  <c r="BQ15" i="15"/>
  <c r="R16" i="15"/>
  <c r="BR13" i="15"/>
  <c r="BN19" i="15"/>
  <c r="T23" i="15"/>
  <c r="BP16" i="15"/>
  <c r="P19" i="15"/>
  <c r="BO18" i="15"/>
  <c r="BS12" i="15"/>
  <c r="T13" i="15"/>
  <c r="I24" i="15"/>
  <c r="J24" i="15" s="1"/>
  <c r="K24" i="15" s="1"/>
  <c r="L24" i="15" s="1"/>
  <c r="M24" i="15" s="1"/>
  <c r="N24" i="15" s="1"/>
  <c r="O24" i="15" s="1"/>
  <c r="P24" i="15" s="1"/>
  <c r="Q24" i="15" s="1"/>
  <c r="R24" i="15" s="1"/>
  <c r="S24" i="15" s="1"/>
  <c r="L22"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K25" i="15" l="1"/>
  <c r="BK24" i="15" s="1"/>
  <c r="BJ24" i="15"/>
  <c r="BI24" i="15"/>
  <c r="BI25" i="15" s="1"/>
  <c r="BR16" i="15"/>
  <c r="BM21" i="15"/>
  <c r="N22" i="15"/>
  <c r="BL22" i="15"/>
  <c r="BS15" i="15"/>
  <c r="T16" i="15"/>
  <c r="BQ18" i="15"/>
  <c r="R19" i="15"/>
  <c r="BP19" i="15"/>
  <c r="BH25" i="15"/>
  <c r="I26" i="15"/>
  <c r="J26" i="15" s="1"/>
  <c r="K26" i="15" s="1"/>
  <c r="L26" i="15" s="1"/>
  <c r="M26" i="15" s="1"/>
  <c r="N26" i="15" s="1"/>
  <c r="O26" i="15" s="1"/>
  <c r="P26" i="15" s="1"/>
  <c r="Q26" i="15" s="1"/>
  <c r="R26" i="15" s="1"/>
  <c r="S26" i="15" s="1"/>
  <c r="L25" i="15" l="1"/>
  <c r="M25" i="15" s="1"/>
  <c r="BJ25" i="15"/>
  <c r="BK25" i="15"/>
  <c r="BM22" i="15"/>
  <c r="BL24" i="15"/>
  <c r="BS16" i="15"/>
  <c r="BN21" i="15"/>
  <c r="O22" i="15"/>
  <c r="T26" i="15"/>
  <c r="BR18" i="15"/>
  <c r="S19" i="15"/>
  <c r="BQ19" i="15"/>
  <c r="I27" i="15"/>
  <c r="J27" i="15" s="1"/>
  <c r="K27" i="15" s="1"/>
  <c r="L27" i="15" s="1"/>
  <c r="M27" i="15" s="1"/>
  <c r="N27" i="15" s="1"/>
  <c r="O27" i="15" s="1"/>
  <c r="P27" i="15" s="1"/>
  <c r="Q27" i="15" s="1"/>
  <c r="R27" i="15" s="1"/>
  <c r="S27" i="15" s="1"/>
  <c r="T27" i="15" l="1"/>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BP21" i="15" l="1"/>
  <c r="Q22" i="15"/>
  <c r="BS19" i="15"/>
  <c r="BM25" i="15"/>
  <c r="BO22" i="15"/>
  <c r="J28" i="15"/>
  <c r="BN24" i="15"/>
  <c r="O25" i="15"/>
  <c r="BH28" i="15"/>
  <c r="BI28" i="15"/>
  <c r="I29" i="15"/>
  <c r="J29" i="15" s="1"/>
  <c r="K29" i="15" s="1"/>
  <c r="L29" i="15" s="1"/>
  <c r="M29" i="15" s="1"/>
  <c r="N29" i="15" s="1"/>
  <c r="O29" i="15" s="1"/>
  <c r="P29" i="15" s="1"/>
  <c r="Q29" i="15" s="1"/>
  <c r="R29" i="15" s="1"/>
  <c r="S29" i="15" s="1"/>
  <c r="BQ21" i="15" l="1"/>
  <c r="R22" i="15"/>
  <c r="BP22" i="15"/>
  <c r="K28" i="15"/>
  <c r="BJ27" i="15"/>
  <c r="T29" i="15"/>
  <c r="BO24" i="15"/>
  <c r="P25" i="15"/>
  <c r="BN25" i="15"/>
  <c r="I30" i="15"/>
  <c r="J30" i="15" s="1"/>
  <c r="K30" i="15" s="1"/>
  <c r="L30" i="15" s="1"/>
  <c r="M30" i="15" s="1"/>
  <c r="N30" i="15" s="1"/>
  <c r="O30" i="15" s="1"/>
  <c r="P30" i="15" s="1"/>
  <c r="Q30" i="15" s="1"/>
  <c r="R30" i="15" s="1"/>
  <c r="S30" i="15" s="1"/>
  <c r="T30" i="15" l="1"/>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BK28" i="15" l="1"/>
  <c r="BQ24" i="15"/>
  <c r="R25" i="15"/>
  <c r="BS21" i="15"/>
  <c r="T22" i="15"/>
  <c r="BP25" i="15"/>
  <c r="BR22" i="15"/>
  <c r="J31" i="15"/>
  <c r="BL27" i="15"/>
  <c r="M28" i="15"/>
  <c r="BH31" i="15"/>
  <c r="BI31" i="15"/>
  <c r="I32" i="15"/>
  <c r="J32" i="15" s="1"/>
  <c r="K32" i="15" s="1"/>
  <c r="L32" i="15" s="1"/>
  <c r="M32" i="15" s="1"/>
  <c r="N32" i="15" s="1"/>
  <c r="O32" i="15" s="1"/>
  <c r="P32" i="15" s="1"/>
  <c r="Q32" i="15" s="1"/>
  <c r="R32" i="15" s="1"/>
  <c r="S32" i="15" s="1"/>
  <c r="T32" i="15" l="1"/>
  <c r="BM27" i="15"/>
  <c r="N28" i="15"/>
  <c r="BS22" i="15"/>
  <c r="BL28" i="15"/>
  <c r="BR24" i="15"/>
  <c r="S25" i="15"/>
  <c r="BJ30" i="15"/>
  <c r="K31" i="15"/>
  <c r="BQ25" i="15"/>
  <c r="I33" i="15"/>
  <c r="J33" i="15" s="1"/>
  <c r="K33" i="15" s="1"/>
  <c r="L33" i="15" s="1"/>
  <c r="M33" i="15" s="1"/>
  <c r="N33" i="15" s="1"/>
  <c r="O33" i="15" s="1"/>
  <c r="P33" i="15" s="1"/>
  <c r="Q33" i="15" s="1"/>
  <c r="R33" i="15" s="1"/>
  <c r="S33" i="15" s="1"/>
  <c r="BK30" i="15" l="1"/>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843" i="15"/>
  <c r="AR916" i="15"/>
  <c r="AS994" i="15"/>
  <c r="AR23" i="15"/>
  <c r="AR7" i="15"/>
  <c r="AS861" i="15"/>
  <c r="AS1052" i="15"/>
  <c r="AS1037" i="15"/>
  <c r="AS893" i="15"/>
  <c r="AS909" i="15"/>
  <c r="AS1013" i="15"/>
  <c r="AS920" i="15"/>
  <c r="AS955" i="15"/>
  <c r="AS822" i="15"/>
  <c r="AS764" i="15"/>
  <c r="AS890" i="15"/>
  <c r="AS868" i="15"/>
  <c r="AR913" i="15"/>
  <c r="AS779" i="15"/>
  <c r="AS932" i="15"/>
  <c r="AS888" i="15"/>
  <c r="AS804" i="15"/>
  <c r="AS871" i="15"/>
  <c r="AS881" i="15"/>
  <c r="AS968" i="15"/>
  <c r="AS805" i="15"/>
  <c r="AS863" i="15"/>
  <c r="AS886" i="15"/>
  <c r="AS1074" i="15"/>
  <c r="AS1009" i="15"/>
  <c r="AR33" i="15"/>
  <c r="AS990" i="15"/>
  <c r="AS820" i="15"/>
  <c r="AR984" i="15"/>
  <c r="AS738" i="15"/>
  <c r="AS883" i="15"/>
  <c r="AS924" i="15"/>
  <c r="AR15" i="15"/>
  <c r="AR24" i="15"/>
  <c r="AS752" i="15"/>
  <c r="AS860" i="15"/>
  <c r="AR1084" i="15"/>
  <c r="AS1031" i="15"/>
  <c r="AS876" i="15"/>
  <c r="AR1076" i="15"/>
  <c r="AR1056" i="15"/>
  <c r="AS906" i="15"/>
  <c r="AS761" i="15"/>
  <c r="AS769" i="15"/>
  <c r="AS997" i="15"/>
  <c r="AS879" i="15"/>
  <c r="AS1073" i="15"/>
  <c r="AR1075" i="15"/>
  <c r="AS1002" i="15"/>
  <c r="AS757" i="15"/>
  <c r="AS850" i="15"/>
  <c r="AS785" i="15"/>
  <c r="AS873" i="15"/>
  <c r="AS896" i="15"/>
  <c r="AS801" i="15"/>
  <c r="AS1049" i="15"/>
  <c r="AS1017" i="15"/>
  <c r="AS836" i="15"/>
  <c r="AS1027" i="15"/>
  <c r="AS874" i="15"/>
  <c r="AR1019" i="15"/>
  <c r="AS870" i="15"/>
  <c r="AR1018" i="15"/>
  <c r="AS741" i="15"/>
  <c r="AS780" i="15"/>
  <c r="AR983" i="15"/>
  <c r="AR25" i="15"/>
  <c r="AR14" i="15"/>
  <c r="AS1068" i="15"/>
  <c r="AS796" i="15"/>
  <c r="AS806" i="15"/>
  <c r="AR1058" i="15"/>
  <c r="AS808" i="15"/>
  <c r="AS967" i="15"/>
  <c r="AS795" i="15"/>
  <c r="AS1011" i="15"/>
  <c r="AS809" i="15"/>
  <c r="AS900" i="15"/>
  <c r="AS816" i="15"/>
  <c r="AS969" i="15"/>
  <c r="AS943" i="15"/>
  <c r="AS848" i="15"/>
  <c r="AS923" i="15"/>
  <c r="AS877" i="15"/>
  <c r="AS755" i="15"/>
  <c r="AS824" i="15"/>
  <c r="AS937" i="15"/>
  <c r="AS802" i="15"/>
  <c r="AS1039" i="15"/>
  <c r="AS958" i="15"/>
  <c r="AS793" i="15"/>
  <c r="AS1062" i="15"/>
  <c r="AS811" i="15"/>
  <c r="AS853" i="15"/>
  <c r="AS813" i="15"/>
  <c r="AS903" i="15"/>
  <c r="AS759" i="15"/>
  <c r="AS726" i="15"/>
  <c r="AS1046" i="15"/>
  <c r="AS998" i="15"/>
  <c r="AS887" i="15"/>
  <c r="AS751" i="15"/>
  <c r="AS858" i="15"/>
  <c r="AS919" i="15"/>
  <c r="AR914" i="15"/>
  <c r="AR20" i="15"/>
  <c r="AR988" i="15"/>
  <c r="AS828" i="15"/>
  <c r="AS744" i="15"/>
  <c r="AS857" i="15"/>
  <c r="AS791" i="15"/>
  <c r="AS902" i="15"/>
  <c r="AR1078" i="15"/>
  <c r="AS1047" i="15"/>
  <c r="AR947" i="15"/>
  <c r="AS1007" i="15"/>
  <c r="AS812" i="15"/>
  <c r="AS775" i="15"/>
  <c r="AS798" i="15"/>
  <c r="AS1053" i="15"/>
  <c r="AS1010" i="15"/>
  <c r="AS772" i="15"/>
  <c r="AS1028" i="15"/>
  <c r="AR32" i="15"/>
  <c r="AS856" i="15"/>
  <c r="AS964" i="15"/>
  <c r="AS897" i="15"/>
  <c r="AR1023" i="15"/>
  <c r="AS834" i="15"/>
  <c r="AS736" i="15"/>
  <c r="AS839" i="15"/>
  <c r="AS749" i="15"/>
  <c r="AR1080" i="15"/>
  <c r="AS1012" i="15"/>
  <c r="AS1008" i="15"/>
  <c r="AS921" i="15"/>
  <c r="AR11" i="15"/>
  <c r="AS786" i="15"/>
  <c r="AS815" i="15"/>
  <c r="AS733" i="15"/>
  <c r="AR987" i="15"/>
  <c r="AS840" i="15"/>
  <c r="AR986" i="15"/>
  <c r="AR946" i="15"/>
  <c r="AS999" i="15"/>
  <c r="AS784" i="15"/>
  <c r="AS1042" i="15"/>
  <c r="AS1051" i="15"/>
  <c r="AS941" i="15"/>
  <c r="AS991" i="15"/>
  <c r="AS995" i="15"/>
  <c r="AS1001" i="15"/>
  <c r="AS1016" i="15"/>
  <c r="AS980" i="15"/>
  <c r="AS928" i="15"/>
  <c r="AR12" i="15"/>
  <c r="AS1032" i="15"/>
  <c r="AR1054" i="15"/>
  <c r="AR27" i="15"/>
  <c r="AS974" i="15"/>
  <c r="AS729" i="15"/>
  <c r="AS730" i="15"/>
  <c r="AR949" i="15"/>
  <c r="AR953" i="15"/>
  <c r="AS826" i="15"/>
  <c r="AS800" i="15"/>
  <c r="AS778" i="15"/>
  <c r="AS973" i="15"/>
  <c r="AS771" i="15"/>
  <c r="AR1025" i="15"/>
  <c r="AS1050" i="15"/>
  <c r="AS852" i="15"/>
  <c r="AR1083" i="15"/>
  <c r="AR917" i="15"/>
  <c r="AS878" i="15"/>
  <c r="AS854" i="15"/>
  <c r="AS866" i="15"/>
  <c r="AS754" i="15"/>
  <c r="AS956" i="15"/>
  <c r="AS979" i="15"/>
  <c r="AS743" i="15"/>
  <c r="AS1063" i="15"/>
  <c r="AS747" i="15"/>
  <c r="AS859" i="15"/>
  <c r="AS926" i="15"/>
  <c r="AS970" i="15"/>
  <c r="AS831" i="15"/>
  <c r="AS835" i="15"/>
  <c r="AS830" i="15"/>
  <c r="AS981" i="15"/>
  <c r="AR982" i="15"/>
  <c r="AS847" i="15"/>
  <c r="AS762" i="15"/>
  <c r="AS851" i="15"/>
  <c r="AS963" i="15"/>
  <c r="AS936" i="15"/>
  <c r="AR26" i="15"/>
  <c r="AS1030" i="15"/>
  <c r="AR912" i="15"/>
  <c r="AR19" i="15"/>
  <c r="AS1043" i="15"/>
  <c r="AS875" i="15"/>
  <c r="AS1035" i="15"/>
  <c r="AS867" i="15"/>
  <c r="AS904" i="15"/>
  <c r="AS889" i="15"/>
  <c r="AS790" i="15"/>
  <c r="AS783" i="15"/>
  <c r="AS935" i="15"/>
  <c r="AS934" i="15"/>
  <c r="AS765" i="15"/>
  <c r="AS892" i="15"/>
  <c r="AS1015" i="15"/>
  <c r="AS735" i="15"/>
  <c r="AS739" i="15"/>
  <c r="AS734" i="15"/>
  <c r="AR1082" i="15"/>
  <c r="AS844" i="15"/>
  <c r="AS763" i="15"/>
  <c r="AS833" i="15"/>
  <c r="AR1024" i="15"/>
  <c r="AS770" i="15"/>
  <c r="AS929" i="15"/>
  <c r="AR911" i="15"/>
  <c r="AS774" i="15"/>
  <c r="AS742" i="15"/>
  <c r="AS794" i="15"/>
  <c r="AS832" i="15"/>
  <c r="AS905" i="15"/>
  <c r="AS885" i="15"/>
  <c r="AS799" i="15"/>
  <c r="AS825" i="15"/>
  <c r="AS971" i="15"/>
  <c r="AS787" i="15"/>
  <c r="AS788" i="15"/>
  <c r="AS732" i="15"/>
  <c r="AS1044" i="15"/>
  <c r="AR951" i="15"/>
  <c r="AR21" i="15"/>
  <c r="AS942" i="15"/>
  <c r="AS753" i="15"/>
  <c r="AS1038" i="15"/>
  <c r="AS869" i="15"/>
  <c r="AR34" i="15"/>
  <c r="AS927" i="15"/>
  <c r="AR1077" i="15"/>
  <c r="AS823" i="15"/>
  <c r="AS731" i="15"/>
  <c r="AR9" i="15"/>
  <c r="AS959" i="15"/>
  <c r="AS838" i="15"/>
  <c r="AS737" i="15"/>
  <c r="AS789" i="15"/>
  <c r="AS803" i="15"/>
  <c r="AS1066" i="15"/>
  <c r="AS837" i="15"/>
  <c r="AS773" i="15"/>
  <c r="AR10" i="15"/>
  <c r="AS940" i="15"/>
  <c r="AR989" i="15"/>
  <c r="AS992" i="15"/>
  <c r="AS819" i="15"/>
  <c r="AS1014" i="15"/>
  <c r="AS1026" i="15"/>
  <c r="AS750" i="15"/>
  <c r="AS1004" i="15"/>
  <c r="AS842" i="15"/>
  <c r="AS894" i="15"/>
  <c r="AS972" i="15"/>
  <c r="AS880" i="15"/>
  <c r="AS746" i="15"/>
  <c r="AR16" i="15"/>
  <c r="AR8" i="15"/>
  <c r="AS740" i="15"/>
  <c r="AR13" i="15"/>
  <c r="AS1069" i="15"/>
  <c r="AS966" i="15"/>
  <c r="AS827" i="15"/>
  <c r="AS1033" i="15"/>
  <c r="AR1085" i="15"/>
  <c r="AS978" i="15"/>
  <c r="AS933" i="15"/>
  <c r="AR1079" i="15"/>
  <c r="AS760" i="15"/>
  <c r="AS976" i="15"/>
  <c r="AS884" i="15"/>
  <c r="AS957" i="15"/>
  <c r="AR985" i="15"/>
  <c r="AS807" i="15"/>
  <c r="AS862" i="15"/>
  <c r="AS1070" i="15"/>
  <c r="AS930" i="15"/>
  <c r="AR6" i="15"/>
  <c r="AS727" i="15"/>
  <c r="AR952" i="15"/>
  <c r="AS818" i="15"/>
  <c r="AS931" i="15"/>
  <c r="AR18" i="15"/>
  <c r="AS865" i="15"/>
  <c r="AS1034" i="15"/>
  <c r="AS898" i="15"/>
  <c r="AS849" i="15"/>
  <c r="AS797" i="15"/>
  <c r="AS792" i="15"/>
  <c r="AS1067" i="15"/>
  <c r="AS993" i="15"/>
  <c r="AS1065" i="15"/>
  <c r="AS864" i="15"/>
  <c r="AS748" i="15"/>
  <c r="AR950" i="15"/>
  <c r="AS922" i="15"/>
  <c r="AS938" i="15"/>
  <c r="AS776" i="15"/>
  <c r="AS821" i="15"/>
  <c r="AS939" i="15"/>
  <c r="AS766" i="15"/>
  <c r="AS814" i="15"/>
  <c r="AR22" i="15"/>
  <c r="AS781" i="15"/>
  <c r="AR1055" i="15"/>
  <c r="AR28" i="15"/>
  <c r="AS996" i="15"/>
  <c r="AS944" i="15"/>
  <c r="AS872" i="15"/>
  <c r="AS1071" i="15"/>
  <c r="AS891" i="15"/>
  <c r="AS1029" i="15"/>
  <c r="AS767" i="15"/>
  <c r="AS846" i="15"/>
  <c r="AS899" i="15"/>
  <c r="AS977" i="15"/>
  <c r="AS1000" i="15"/>
  <c r="AS841" i="15"/>
  <c r="AR910" i="15"/>
  <c r="AS901" i="15"/>
  <c r="AS1064" i="15"/>
  <c r="AS1041" i="15"/>
  <c r="AS1003" i="15"/>
  <c r="AS960" i="15"/>
  <c r="AS962" i="15"/>
  <c r="AS882" i="15"/>
  <c r="AS975" i="15"/>
  <c r="AS961" i="15"/>
  <c r="AS954" i="15"/>
  <c r="AR915" i="15"/>
  <c r="AS777" i="15"/>
  <c r="AS908" i="15"/>
  <c r="AR30" i="15"/>
  <c r="AR31" i="15"/>
  <c r="AS810" i="15"/>
  <c r="AR1021" i="15"/>
  <c r="AS1072" i="15"/>
  <c r="AS817" i="15"/>
  <c r="AS1040" i="15"/>
  <c r="AS768" i="15"/>
  <c r="AS918" i="15"/>
  <c r="AS855" i="15"/>
  <c r="AR948" i="15"/>
  <c r="AS965" i="15"/>
  <c r="AS945" i="15"/>
  <c r="AR1057" i="15"/>
  <c r="AS728" i="15"/>
  <c r="AS829" i="15"/>
  <c r="AS1045" i="15"/>
  <c r="AS1006" i="15"/>
  <c r="AS758" i="15"/>
  <c r="AS745" i="15"/>
  <c r="AR1020" i="15"/>
  <c r="AR1081" i="15"/>
  <c r="AS1048" i="15"/>
  <c r="AS782" i="15"/>
  <c r="AS925" i="15"/>
  <c r="AS907" i="15"/>
  <c r="AS1005" i="15"/>
  <c r="AR1022" i="15"/>
  <c r="AS845" i="15"/>
  <c r="AS756" i="15"/>
  <c r="AS1036" i="15"/>
  <c r="AS895" i="15"/>
  <c r="AV1031" i="15" l="1"/>
  <c r="AV945" i="15"/>
  <c r="AV977" i="15"/>
  <c r="AV1000" i="15"/>
  <c r="AV748" i="15"/>
  <c r="AV1007" i="15"/>
  <c r="AV901" i="15"/>
  <c r="AV991" i="15"/>
  <c r="AV828" i="15"/>
  <c r="AV768" i="15"/>
  <c r="AV936" i="15"/>
  <c r="AV885" i="15"/>
  <c r="AV847" i="15"/>
  <c r="AV921" i="15"/>
  <c r="AV934" i="15"/>
  <c r="AV975" i="15"/>
  <c r="AV1066" i="15"/>
  <c r="AV859" i="15"/>
  <c r="AV928" i="15"/>
  <c r="AV844" i="15"/>
  <c r="AV891" i="15"/>
  <c r="AV932" i="15"/>
  <c r="AV1033" i="15"/>
  <c r="AV869" i="15"/>
  <c r="AV884" i="15"/>
  <c r="AV962" i="15"/>
  <c r="AV897" i="15"/>
  <c r="AV841" i="15"/>
  <c r="AV840" i="15"/>
  <c r="AV797" i="15"/>
  <c r="AV1067" i="15"/>
  <c r="AV1052" i="15"/>
  <c r="AV773" i="15"/>
  <c r="AV831" i="15"/>
  <c r="AV1017" i="15"/>
  <c r="AV749" i="15"/>
  <c r="AV842" i="15"/>
  <c r="AV776" i="15"/>
  <c r="AV1034" i="15"/>
  <c r="AV794" i="15"/>
  <c r="AV820" i="15"/>
  <c r="AV865" i="15"/>
  <c r="AV744" i="15"/>
  <c r="AV898" i="15"/>
  <c r="AV761" i="15"/>
  <c r="AV777" i="15"/>
  <c r="AV996" i="15"/>
  <c r="AV845" i="15"/>
  <c r="AV1041" i="15"/>
  <c r="AV894" i="15"/>
  <c r="AV1028" i="15"/>
  <c r="AV1073" i="15"/>
  <c r="AV1013" i="15"/>
  <c r="AV740" i="15"/>
  <c r="AV755" i="15"/>
  <c r="AV812" i="15"/>
  <c r="AV854" i="15"/>
  <c r="AV904" i="15"/>
  <c r="AV971" i="15"/>
  <c r="AV902" i="15"/>
  <c r="AV903" i="15"/>
  <c r="AV960" i="15"/>
  <c r="AV905" i="15"/>
  <c r="AV742" i="15"/>
  <c r="AV895" i="15"/>
  <c r="AV1032" i="15"/>
  <c r="AV1042" i="15"/>
  <c r="AV807" i="15"/>
  <c r="AV1009" i="15"/>
  <c r="AV759" i="15"/>
  <c r="AV736" i="15"/>
  <c r="AV766" i="15"/>
  <c r="AV1063" i="15"/>
  <c r="AV944" i="15"/>
  <c r="AV808" i="15"/>
  <c r="AV892" i="15"/>
  <c r="AV933" i="15"/>
  <c r="AV874" i="15"/>
  <c r="AV824" i="15"/>
  <c r="AV758" i="15"/>
  <c r="AV924" i="15"/>
  <c r="AV799" i="15"/>
  <c r="AV835" i="15"/>
  <c r="AV1003" i="15"/>
  <c r="AV863" i="15"/>
  <c r="AV922" i="15"/>
  <c r="AV826" i="15"/>
  <c r="AV756" i="15"/>
  <c r="AV957" i="15"/>
  <c r="AV855" i="15"/>
  <c r="AV1046" i="15"/>
  <c r="AV964" i="15"/>
  <c r="AV809" i="15"/>
  <c r="AV1064" i="15"/>
  <c r="AV935" i="15"/>
  <c r="AV864" i="15"/>
  <c r="AV888" i="15"/>
  <c r="AV743" i="15"/>
  <c r="AV858" i="15"/>
  <c r="AV827" i="15"/>
  <c r="AV1030" i="15"/>
  <c r="AV839" i="15"/>
  <c r="AV1048" i="15"/>
  <c r="AV931" i="15"/>
  <c r="AV1044" i="15"/>
  <c r="AV783" i="15"/>
  <c r="AV856" i="15"/>
  <c r="AV829" i="15"/>
  <c r="AV1011" i="15"/>
  <c r="AV998" i="15"/>
  <c r="AV803" i="15"/>
  <c r="AV999" i="15"/>
  <c r="AV770" i="15"/>
  <c r="AV849" i="15"/>
  <c r="AV1015" i="15"/>
  <c r="AV1065" i="15"/>
  <c r="AV753" i="15"/>
  <c r="AV728" i="15"/>
  <c r="AV1001" i="15"/>
  <c r="AV801" i="15"/>
  <c r="AV907" i="15"/>
  <c r="AV896" i="15"/>
  <c r="AV739" i="15"/>
  <c r="AV1027" i="15"/>
  <c r="AV1012" i="15"/>
  <c r="AV1043" i="15"/>
  <c r="AV974" i="15"/>
  <c r="AV965" i="15"/>
  <c r="AV941" i="15"/>
  <c r="AV866" i="15"/>
  <c r="AV1039" i="15"/>
  <c r="AV850" i="15"/>
  <c r="AV848" i="15"/>
  <c r="AV868" i="15"/>
  <c r="AV806" i="15"/>
  <c r="AV889" i="15"/>
  <c r="AV795" i="15"/>
  <c r="AV966" i="15"/>
  <c r="AV1053" i="15"/>
  <c r="AV747" i="15"/>
  <c r="AV1037" i="15"/>
  <c r="AV763" i="15"/>
  <c r="AV779" i="15"/>
  <c r="AV908" i="15"/>
  <c r="AV878" i="15"/>
  <c r="AV735" i="15"/>
  <c r="AV919" i="15"/>
  <c r="AV815" i="15"/>
  <c r="AV1051" i="15"/>
  <c r="AV926" i="15"/>
  <c r="AV782" i="15"/>
  <c r="AV1070" i="15"/>
  <c r="AV786" i="15"/>
  <c r="AV1005" i="15"/>
  <c r="AV994" i="15"/>
  <c r="AV968" i="15"/>
  <c r="AV925" i="15"/>
  <c r="AV970" i="15"/>
  <c r="AV730" i="15"/>
  <c r="AV927" i="15"/>
  <c r="AV880" i="15"/>
  <c r="AV760" i="15"/>
  <c r="AV860" i="15"/>
  <c r="AV781" i="15"/>
  <c r="AV853" i="15"/>
  <c r="AV929" i="15"/>
  <c r="AV821" i="15"/>
  <c r="AV969" i="15"/>
  <c r="AV939" i="15"/>
  <c r="AV923" i="15"/>
  <c r="AV851" i="15"/>
  <c r="AV980" i="15"/>
  <c r="AV857" i="15"/>
  <c r="AV788" i="15"/>
  <c r="AV772" i="15"/>
  <c r="AV958" i="15"/>
  <c r="AV979" i="15"/>
  <c r="AV836" i="15"/>
  <c r="AV733" i="15"/>
  <c r="AV873" i="15"/>
  <c r="AV790" i="15"/>
  <c r="AV1029" i="15"/>
  <c r="AV778" i="15"/>
  <c r="AV867" i="15"/>
  <c r="AV871" i="15"/>
  <c r="AV937" i="15"/>
  <c r="AV967" i="15"/>
  <c r="AV887" i="15"/>
  <c r="AV764" i="15"/>
  <c r="AV757" i="15"/>
  <c r="AV751" i="15"/>
  <c r="AV961" i="15"/>
  <c r="AV883" i="15"/>
  <c r="AV981" i="15"/>
  <c r="AV1004" i="15"/>
  <c r="AV780" i="15"/>
  <c r="AV785" i="15"/>
  <c r="AV1002" i="15"/>
  <c r="AV796" i="15"/>
  <c r="AV814" i="15"/>
  <c r="AV789" i="15"/>
  <c r="AV830" i="15"/>
  <c r="AV775" i="15"/>
  <c r="AV1040" i="15"/>
  <c r="AV819" i="15"/>
  <c r="AV852" i="15"/>
  <c r="AV909" i="15"/>
  <c r="AV963" i="15"/>
  <c r="AV832" i="15"/>
  <c r="AV997" i="15"/>
  <c r="AV877" i="15"/>
  <c r="AV881" i="15"/>
  <c r="AV879" i="15"/>
  <c r="AV813" i="15"/>
  <c r="AV976" i="15"/>
  <c r="AV1069" i="15"/>
  <c r="AV745" i="15"/>
  <c r="AV765" i="15"/>
  <c r="AV817" i="15"/>
  <c r="AV1045" i="15"/>
  <c r="AV802" i="15"/>
  <c r="AV823" i="15"/>
  <c r="AV804" i="15"/>
  <c r="AV754" i="15"/>
  <c r="AV752" i="15"/>
  <c r="AV731" i="15"/>
  <c r="AV769" i="15"/>
  <c r="AV959" i="15"/>
  <c r="AV771" i="15"/>
  <c r="AV800" i="15"/>
  <c r="AV767" i="15"/>
  <c r="AV811" i="15"/>
  <c r="AV792" i="15"/>
  <c r="AV816" i="15"/>
  <c r="AV1006" i="15"/>
  <c r="AV943" i="15"/>
  <c r="AV938" i="15"/>
  <c r="AV727" i="15"/>
  <c r="AV920" i="15"/>
  <c r="AV993" i="15"/>
  <c r="AV972" i="15"/>
  <c r="AV734" i="15"/>
  <c r="AV876" i="15"/>
  <c r="AV875" i="15"/>
  <c r="AV1016" i="15"/>
  <c r="AV890" i="15"/>
  <c r="AV791" i="15"/>
  <c r="AV1047" i="15"/>
  <c r="AV837" i="15"/>
  <c r="AV930" i="15"/>
  <c r="AV822" i="15"/>
  <c r="AV793" i="15"/>
  <c r="AV746" i="15"/>
  <c r="AV861" i="15"/>
  <c r="AV838" i="15"/>
  <c r="AV750" i="15"/>
  <c r="AV825" i="15"/>
  <c r="AV1008" i="15"/>
  <c r="AV787" i="15"/>
  <c r="AV741" i="15"/>
  <c r="AV956" i="15"/>
  <c r="AV893" i="15"/>
  <c r="AV1071" i="15"/>
  <c r="AV1035" i="15"/>
  <c r="AV992" i="15"/>
  <c r="AV805" i="15"/>
  <c r="AV784" i="15"/>
  <c r="AV818" i="15"/>
  <c r="AV1036" i="15"/>
  <c r="AV1068" i="15"/>
  <c r="AV737" i="15"/>
  <c r="AV899" i="15"/>
  <c r="AV995" i="15"/>
  <c r="AV833" i="15"/>
  <c r="AV955" i="15"/>
  <c r="AV732" i="15"/>
  <c r="AV886" i="15"/>
  <c r="AV973" i="15"/>
  <c r="AV872" i="15"/>
  <c r="AV1010" i="15"/>
  <c r="AV729" i="15"/>
  <c r="AV862" i="15"/>
  <c r="AV900" i="15"/>
  <c r="AV1072" i="15"/>
  <c r="AV940" i="15"/>
  <c r="AV1049" i="15"/>
  <c r="AV843" i="15"/>
  <c r="BO27" i="15"/>
  <c r="P28" i="15"/>
  <c r="M31" i="15"/>
  <c r="BL30" i="15"/>
  <c r="J34" i="15"/>
  <c r="BN28" i="15"/>
  <c r="BS25" i="15"/>
  <c r="BK31" i="15"/>
  <c r="BH34" i="15"/>
  <c r="BI34" i="15"/>
  <c r="I35" i="15"/>
  <c r="J35" i="15" s="1"/>
  <c r="K35" i="15" s="1"/>
  <c r="L35" i="15" s="1"/>
  <c r="M35" i="15" s="1"/>
  <c r="N35" i="15" s="1"/>
  <c r="O35" i="15" s="1"/>
  <c r="P35" i="15" s="1"/>
  <c r="Q35" i="15" s="1"/>
  <c r="R35" i="15" s="1"/>
  <c r="S35" i="15" s="1"/>
  <c r="AS1076" i="15"/>
  <c r="AS1020" i="15"/>
  <c r="AS950" i="15"/>
  <c r="AS26" i="15"/>
  <c r="AR1059" i="15"/>
  <c r="AR1061" i="15"/>
  <c r="AS1057" i="15"/>
  <c r="AS19" i="15"/>
  <c r="AR29" i="15"/>
  <c r="AS6" i="15"/>
  <c r="AS24" i="15"/>
  <c r="AS912" i="15"/>
  <c r="AS1054" i="15"/>
  <c r="AS1077" i="15"/>
  <c r="AS8" i="15"/>
  <c r="AS1056" i="15"/>
  <c r="AS22" i="15"/>
  <c r="AS915" i="15"/>
  <c r="AS948" i="15"/>
  <c r="AS32" i="15"/>
  <c r="AS1075" i="15"/>
  <c r="AS25" i="15"/>
  <c r="AS7" i="15"/>
  <c r="AS33" i="15"/>
  <c r="AS1058" i="15"/>
  <c r="AS21" i="15"/>
  <c r="AS23" i="15"/>
  <c r="AS1021" i="15"/>
  <c r="AS34" i="15"/>
  <c r="AS1022" i="15"/>
  <c r="AS27" i="15"/>
  <c r="AS28" i="15"/>
  <c r="AS982" i="15"/>
  <c r="AS985" i="15"/>
  <c r="AS12" i="15"/>
  <c r="AS30" i="15"/>
  <c r="AS916" i="15"/>
  <c r="AS18" i="15"/>
  <c r="AS1083" i="15"/>
  <c r="AS1018" i="15"/>
  <c r="AS1079" i="15"/>
  <c r="AR35" i="15"/>
  <c r="AS913" i="15"/>
  <c r="AS910" i="15"/>
  <c r="AS949" i="15"/>
  <c r="AS1085" i="15"/>
  <c r="AS1023" i="15"/>
  <c r="AS914" i="15"/>
  <c r="AS1025" i="15"/>
  <c r="AS1082" i="15"/>
  <c r="AS15" i="15"/>
  <c r="AS10" i="15"/>
  <c r="AS13" i="15"/>
  <c r="AS984" i="15"/>
  <c r="AS947" i="15"/>
  <c r="AS987" i="15"/>
  <c r="AS14" i="15"/>
  <c r="AS952" i="15"/>
  <c r="AS1084" i="15"/>
  <c r="AS986" i="15"/>
  <c r="AS989" i="15"/>
  <c r="AS31" i="15"/>
  <c r="AS911" i="15"/>
  <c r="AS1019" i="15"/>
  <c r="AS988" i="15"/>
  <c r="AS16" i="15"/>
  <c r="AS951" i="15"/>
  <c r="AS1081" i="15"/>
  <c r="AS1024" i="15"/>
  <c r="AS20" i="15"/>
  <c r="AS917" i="15"/>
  <c r="AS1078" i="15"/>
  <c r="AS946" i="15"/>
  <c r="AS1080" i="15"/>
  <c r="AS11" i="15"/>
  <c r="AS983" i="15"/>
  <c r="AS953" i="15"/>
  <c r="AS9" i="15"/>
  <c r="AR17" i="15"/>
  <c r="AS1055" i="15"/>
  <c r="AV1018" i="15" l="1"/>
  <c r="AV19" i="15"/>
  <c r="AV982" i="15"/>
  <c r="AV1019" i="15"/>
  <c r="AV33" i="15"/>
  <c r="AV953" i="15"/>
  <c r="AV910" i="15"/>
  <c r="AV986" i="15"/>
  <c r="AV14" i="15"/>
  <c r="AV948" i="15"/>
  <c r="AV1058" i="15"/>
  <c r="AV25" i="15"/>
  <c r="AV1020" i="15"/>
  <c r="AV1024" i="15"/>
  <c r="AV7" i="15"/>
  <c r="AV914" i="15"/>
  <c r="AV917" i="15"/>
  <c r="AV1025" i="15"/>
  <c r="AV1057" i="15"/>
  <c r="AV15" i="15"/>
  <c r="AV26" i="15"/>
  <c r="AV983" i="15"/>
  <c r="AV11" i="15"/>
  <c r="AV947" i="15"/>
  <c r="AV10" i="15"/>
  <c r="AV12" i="15"/>
  <c r="AV20" i="15"/>
  <c r="AV9" i="15"/>
  <c r="AV949" i="15"/>
  <c r="AV13" i="15"/>
  <c r="AV8" i="15"/>
  <c r="AV16" i="15"/>
  <c r="AV22" i="15"/>
  <c r="AV913" i="15"/>
  <c r="AV984" i="15"/>
  <c r="AV1023" i="15"/>
  <c r="AV27" i="15"/>
  <c r="AV985" i="15"/>
  <c r="AV1022" i="15"/>
  <c r="AV1056" i="15"/>
  <c r="AV988" i="15"/>
  <c r="AV989" i="15"/>
  <c r="AV28" i="15"/>
  <c r="AV21" i="15"/>
  <c r="AV911" i="15"/>
  <c r="AV1055" i="15"/>
  <c r="AV946" i="15"/>
  <c r="AV6" i="15"/>
  <c r="AV31" i="15"/>
  <c r="AV24" i="15"/>
  <c r="AV987" i="15"/>
  <c r="AV1021" i="15"/>
  <c r="AV23" i="15"/>
  <c r="AV32" i="15"/>
  <c r="AV916" i="15"/>
  <c r="AV915" i="15"/>
  <c r="AV952" i="15"/>
  <c r="AV951" i="15"/>
  <c r="AV912" i="15"/>
  <c r="AV950" i="15"/>
  <c r="AV1054" i="15"/>
  <c r="AV34" i="15"/>
  <c r="Q28" i="15"/>
  <c r="BP27" i="15"/>
  <c r="BO28" i="15"/>
  <c r="BM30" i="15"/>
  <c r="N31" i="15"/>
  <c r="K34" i="15"/>
  <c r="BJ33" i="15"/>
  <c r="T35" i="15"/>
  <c r="BL31" i="15"/>
  <c r="I36" i="15"/>
  <c r="J36" i="15" s="1"/>
  <c r="K36" i="15" s="1"/>
  <c r="L36" i="15" s="1"/>
  <c r="M36" i="15" s="1"/>
  <c r="N36" i="15" s="1"/>
  <c r="O36" i="15" s="1"/>
  <c r="P36" i="15" s="1"/>
  <c r="Q36" i="15" s="1"/>
  <c r="R36" i="15" s="1"/>
  <c r="S36" i="15" s="1"/>
  <c r="AR1060" i="15"/>
  <c r="AS29" i="15"/>
  <c r="AS1061" i="15"/>
  <c r="AS1059" i="15"/>
  <c r="AS17" i="15"/>
  <c r="AR36" i="15"/>
  <c r="AS35" i="15"/>
  <c r="AV29" i="15" l="1"/>
  <c r="AV1061" i="15"/>
  <c r="AV1059" i="15"/>
  <c r="AV17" i="15"/>
  <c r="AV18" i="15"/>
  <c r="AV30" i="15" s="1"/>
  <c r="AV35" i="15"/>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S1060" i="15"/>
  <c r="AR37" i="15"/>
  <c r="AS36" i="15"/>
  <c r="AV1060" i="15" l="1"/>
  <c r="AV36" i="15"/>
  <c r="BR27" i="15"/>
  <c r="S28" i="15"/>
  <c r="BQ28" i="15"/>
  <c r="BK34" i="15"/>
  <c r="BN31" i="15"/>
  <c r="J37" i="15"/>
  <c r="M34" i="15"/>
  <c r="BL33" i="15"/>
  <c r="BO30" i="15"/>
  <c r="P31" i="15"/>
  <c r="BH37" i="15"/>
  <c r="BI37" i="15"/>
  <c r="I38" i="15"/>
  <c r="J38" i="15" s="1"/>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39" i="15"/>
  <c r="AR40" i="15"/>
  <c r="AV39" i="15" l="1"/>
  <c r="BJ39" i="15"/>
  <c r="K40" i="15"/>
  <c r="BK39" i="15" s="1"/>
  <c r="BK40" i="15" s="1"/>
  <c r="BI39" i="15"/>
  <c r="BI40" i="15" s="1"/>
  <c r="BR30" i="15"/>
  <c r="S31" i="15"/>
  <c r="P34" i="15"/>
  <c r="BO33" i="15"/>
  <c r="BQ31" i="15"/>
  <c r="M37" i="15"/>
  <c r="BL36" i="15"/>
  <c r="BN34" i="15"/>
  <c r="BK37" i="15"/>
  <c r="BH40" i="15"/>
  <c r="I41" i="15"/>
  <c r="J41" i="15" s="1"/>
  <c r="K41" i="15" s="1"/>
  <c r="L41" i="15" s="1"/>
  <c r="M41" i="15" s="1"/>
  <c r="N41" i="15" s="1"/>
  <c r="O41" i="15" s="1"/>
  <c r="P41" i="15" s="1"/>
  <c r="Q41" i="15" s="1"/>
  <c r="R41" i="15" s="1"/>
  <c r="S41" i="15" s="1"/>
  <c r="AR41" i="15"/>
  <c r="AS40" i="15"/>
  <c r="L40" i="15" l="1"/>
  <c r="M40" i="15" s="1"/>
  <c r="BJ40" i="15"/>
  <c r="AV40" i="15"/>
  <c r="T41" i="15"/>
  <c r="BO34" i="15"/>
  <c r="BM36" i="15"/>
  <c r="N37" i="15"/>
  <c r="Q34" i="15"/>
  <c r="BP33" i="15"/>
  <c r="BL37" i="15"/>
  <c r="BR31" i="15"/>
  <c r="BS30" i="15"/>
  <c r="T31" i="15"/>
  <c r="I42" i="15"/>
  <c r="J42" i="15" s="1"/>
  <c r="K42" i="15" s="1"/>
  <c r="L42" i="15" s="1"/>
  <c r="M42" i="15" s="1"/>
  <c r="N42" i="15" s="1"/>
  <c r="O42" i="15" s="1"/>
  <c r="P42" i="15" s="1"/>
  <c r="Q42" i="15" s="1"/>
  <c r="R42" i="15" s="1"/>
  <c r="S42" i="15" s="1"/>
  <c r="AS41" i="15"/>
  <c r="AR42" i="15"/>
  <c r="BL39" i="15" l="1"/>
  <c r="BL40" i="15" s="1"/>
  <c r="AV41" i="15"/>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AR43" i="15"/>
  <c r="AS42" i="15"/>
  <c r="J43" i="15" l="1"/>
  <c r="BJ42" i="15" s="1"/>
  <c r="AV42" i="15"/>
  <c r="BN37" i="15"/>
  <c r="BQ34" i="15"/>
  <c r="O40" i="15"/>
  <c r="BN39" i="15"/>
  <c r="BN40" i="15" s="1"/>
  <c r="P37" i="15"/>
  <c r="BO36" i="15"/>
  <c r="BR33" i="15"/>
  <c r="S34" i="15"/>
  <c r="BH43" i="15"/>
  <c r="BI43" i="15"/>
  <c r="BJ43" i="15"/>
  <c r="I44" i="15"/>
  <c r="J44" i="15" s="1"/>
  <c r="K44" i="15" s="1"/>
  <c r="L44" i="15" s="1"/>
  <c r="M44" i="15" s="1"/>
  <c r="N44" i="15" s="1"/>
  <c r="O44" i="15" s="1"/>
  <c r="P44" i="15" s="1"/>
  <c r="Q44" i="15" s="1"/>
  <c r="R44" i="15" s="1"/>
  <c r="S44" i="15" s="1"/>
  <c r="AS43" i="15"/>
  <c r="AR44" i="15"/>
  <c r="K43" i="15" l="1"/>
  <c r="BK42" i="15" s="1"/>
  <c r="AV43" i="15"/>
  <c r="T44" i="15"/>
  <c r="BO37" i="15"/>
  <c r="BS33" i="15"/>
  <c r="T34" i="15"/>
  <c r="BR34" i="15"/>
  <c r="Q37" i="15"/>
  <c r="BP36" i="15"/>
  <c r="BO39" i="15"/>
  <c r="BO40" i="15" s="1"/>
  <c r="P40" i="15"/>
  <c r="I45" i="15"/>
  <c r="J45" i="15" s="1"/>
  <c r="AS44" i="15"/>
  <c r="AR45" i="15"/>
  <c r="L43" i="15" l="1"/>
  <c r="M43" i="15" s="1"/>
  <c r="AV44" i="15"/>
  <c r="K45" i="15"/>
  <c r="L45" i="15" s="1"/>
  <c r="M45" i="15" s="1"/>
  <c r="N45" i="15" s="1"/>
  <c r="O45" i="15" s="1"/>
  <c r="P45" i="15" s="1"/>
  <c r="Q45" i="15" s="1"/>
  <c r="R45" i="15" s="1"/>
  <c r="S45" i="15" s="1"/>
  <c r="BQ36" i="15"/>
  <c r="R37" i="15"/>
  <c r="BK43" i="15"/>
  <c r="BS34" i="15"/>
  <c r="Q40" i="15"/>
  <c r="BP39" i="15"/>
  <c r="BP40" i="15" s="1"/>
  <c r="BP37" i="15"/>
  <c r="BL42" i="15"/>
  <c r="BH45" i="15"/>
  <c r="BU45" i="15"/>
  <c r="BV45" i="15"/>
  <c r="BW45" i="15"/>
  <c r="BX45" i="15"/>
  <c r="BY45" i="15"/>
  <c r="BZ45" i="15"/>
  <c r="CA45" i="15"/>
  <c r="CB45" i="15"/>
  <c r="CC45" i="15"/>
  <c r="CD45" i="15"/>
  <c r="CE45" i="15"/>
  <c r="CF45" i="15"/>
  <c r="I46" i="15"/>
  <c r="BI45" i="15" s="1"/>
  <c r="AR46" i="15"/>
  <c r="AS45" i="15"/>
  <c r="J46" i="15" l="1"/>
  <c r="K46" i="15" s="1"/>
  <c r="L46" i="15" s="1"/>
  <c r="BL45" i="15" s="1"/>
  <c r="BL46" i="15" s="1"/>
  <c r="AV45" i="15"/>
  <c r="T45" i="15"/>
  <c r="M46" i="15"/>
  <c r="BQ37" i="15"/>
  <c r="N43" i="15"/>
  <c r="BM42" i="15"/>
  <c r="BL43" i="15"/>
  <c r="BQ39" i="15"/>
  <c r="BQ40" i="15" s="1"/>
  <c r="R40" i="15"/>
  <c r="BR36" i="15"/>
  <c r="S37" i="15"/>
  <c r="BH46" i="15"/>
  <c r="BI46" i="15"/>
  <c r="I47" i="15"/>
  <c r="J47" i="15" s="1"/>
  <c r="K47" i="15" s="1"/>
  <c r="L47" i="15" s="1"/>
  <c r="M47" i="15" s="1"/>
  <c r="N47" i="15" s="1"/>
  <c r="O47" i="15" s="1"/>
  <c r="P47" i="15" s="1"/>
  <c r="Q47" i="15" s="1"/>
  <c r="R47" i="15" s="1"/>
  <c r="S47" i="15" s="1"/>
  <c r="AR47" i="15"/>
  <c r="AS46" i="15"/>
  <c r="BK45" i="15" l="1"/>
  <c r="BK46" i="15" s="1"/>
  <c r="BJ45" i="15"/>
  <c r="BJ46" i="15" s="1"/>
  <c r="AV46" i="15"/>
  <c r="T47" i="15"/>
  <c r="S40" i="15"/>
  <c r="BR39" i="15"/>
  <c r="BR40" i="15" s="1"/>
  <c r="BN42" i="15"/>
  <c r="O43" i="15"/>
  <c r="BR37" i="15"/>
  <c r="BM45" i="15"/>
  <c r="BM46" i="15" s="1"/>
  <c r="N46" i="15"/>
  <c r="BS36" i="15"/>
  <c r="T37" i="15"/>
  <c r="BM43" i="15"/>
  <c r="I48" i="15"/>
  <c r="J48" i="15" s="1"/>
  <c r="K48" i="15" s="1"/>
  <c r="L48" i="15" s="1"/>
  <c r="M48" i="15" s="1"/>
  <c r="N48" i="15" s="1"/>
  <c r="O48" i="15" s="1"/>
  <c r="P48" i="15" s="1"/>
  <c r="Q48" i="15" s="1"/>
  <c r="R48" i="15" s="1"/>
  <c r="S48" i="15" s="1"/>
  <c r="AR48" i="15"/>
  <c r="AS47"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AR49" i="15"/>
  <c r="AS48" i="15"/>
  <c r="J49" i="15" l="1"/>
  <c r="K49" i="15" s="1"/>
  <c r="BK48" i="15" s="1"/>
  <c r="BK49" i="15" s="1"/>
  <c r="AV48" i="15"/>
  <c r="BJ48" i="15"/>
  <c r="BO43" i="15"/>
  <c r="BP42" i="15"/>
  <c r="Q43" i="15"/>
  <c r="P46" i="15"/>
  <c r="BO45" i="15"/>
  <c r="BO46" i="15" s="1"/>
  <c r="BH49" i="15"/>
  <c r="BI49" i="15"/>
  <c r="I50" i="15"/>
  <c r="J50" i="15" s="1"/>
  <c r="K50" i="15" s="1"/>
  <c r="L50" i="15" s="1"/>
  <c r="M50" i="15" s="1"/>
  <c r="N50" i="15" s="1"/>
  <c r="O50" i="15" s="1"/>
  <c r="P50" i="15" s="1"/>
  <c r="Q50" i="15" s="1"/>
  <c r="R50" i="15" s="1"/>
  <c r="S50" i="15" s="1"/>
  <c r="AS49" i="15"/>
  <c r="AR50" i="15"/>
  <c r="L49" i="15" l="1"/>
  <c r="BJ49" i="15"/>
  <c r="AV49" i="15"/>
  <c r="T50" i="15"/>
  <c r="BP43" i="15"/>
  <c r="M49" i="15"/>
  <c r="BL48" i="15"/>
  <c r="BP45" i="15"/>
  <c r="BP46" i="15" s="1"/>
  <c r="Q46" i="15"/>
  <c r="R43" i="15"/>
  <c r="BQ42" i="15"/>
  <c r="I51" i="15"/>
  <c r="J51" i="15" s="1"/>
  <c r="K51" i="15" s="1"/>
  <c r="L51" i="15" s="1"/>
  <c r="M51" i="15" s="1"/>
  <c r="N51" i="15" s="1"/>
  <c r="O51" i="15" s="1"/>
  <c r="P51" i="15" s="1"/>
  <c r="Q51" i="15" s="1"/>
  <c r="R51" i="15" s="1"/>
  <c r="S51" i="15" s="1"/>
  <c r="AR51" i="15"/>
  <c r="AS50"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S51" i="15"/>
  <c r="AR52"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R53" i="15"/>
  <c r="AS52"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S55" i="15"/>
  <c r="AR56"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R57" i="15"/>
  <c r="AS56"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BS49" i="15"/>
  <c r="BO52" i="15"/>
  <c r="BK55" i="15"/>
  <c r="BL54" i="15"/>
  <c r="M55" i="15"/>
  <c r="BH58" i="15"/>
  <c r="BI58" i="15"/>
  <c r="I59" i="15"/>
  <c r="J59" i="15" s="1"/>
  <c r="K59" i="15" s="1"/>
  <c r="L59" i="15" s="1"/>
  <c r="M59" i="15" s="1"/>
  <c r="N59" i="15" s="1"/>
  <c r="O59" i="15" s="1"/>
  <c r="P59" i="15" s="1"/>
  <c r="Q59" i="15" s="1"/>
  <c r="R59" i="15" s="1"/>
  <c r="S59" i="15" s="1"/>
  <c r="AR59" i="15"/>
  <c r="AS58" i="15"/>
  <c r="K58" i="15" l="1"/>
  <c r="BK57" i="15" s="1"/>
  <c r="BJ58" i="15"/>
  <c r="AV58" i="15"/>
  <c r="T59" i="15"/>
  <c r="BL55" i="15"/>
  <c r="BM54" i="15"/>
  <c r="N55" i="15"/>
  <c r="R52" i="15"/>
  <c r="BQ51" i="15"/>
  <c r="BP52" i="15"/>
  <c r="I60" i="15"/>
  <c r="J60" i="15" s="1"/>
  <c r="K60" i="15" s="1"/>
  <c r="L60" i="15" s="1"/>
  <c r="M60" i="15" s="1"/>
  <c r="N60" i="15" s="1"/>
  <c r="O60" i="15" s="1"/>
  <c r="P60" i="15" s="1"/>
  <c r="Q60" i="15" s="1"/>
  <c r="R60" i="15" s="1"/>
  <c r="S60" i="15" s="1"/>
  <c r="AR60" i="15"/>
  <c r="AS59" i="15"/>
  <c r="L58" i="15" l="1"/>
  <c r="BL57" i="15" s="1"/>
  <c r="AV59" i="15"/>
  <c r="T60"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M58" i="15" l="1"/>
  <c r="AV60" i="15"/>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S63" i="15"/>
  <c r="AR64" i="15"/>
  <c r="AV63" i="15" l="1"/>
  <c r="J64" i="15"/>
  <c r="BQ55" i="15"/>
  <c r="BR54" i="15"/>
  <c r="S55" i="15"/>
  <c r="BL60" i="15"/>
  <c r="M61" i="15"/>
  <c r="T63" i="15"/>
  <c r="BO58" i="15"/>
  <c r="BK61" i="15"/>
  <c r="BP57" i="15"/>
  <c r="Q58" i="15"/>
  <c r="BH64" i="15"/>
  <c r="AP3" i="14" s="1"/>
  <c r="BI64" i="15"/>
  <c r="I65" i="15"/>
  <c r="J65" i="15" s="1"/>
  <c r="K65" i="15" s="1"/>
  <c r="L65" i="15" s="1"/>
  <c r="M65" i="15" s="1"/>
  <c r="N65" i="15" s="1"/>
  <c r="O65" i="15" s="1"/>
  <c r="P65" i="15" s="1"/>
  <c r="Q65" i="15" s="1"/>
  <c r="R65" i="15" s="1"/>
  <c r="S65" i="15" s="1"/>
  <c r="AR65" i="15"/>
  <c r="AS64"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R68" i="15"/>
  <c r="AS67" i="15"/>
  <c r="AV67" i="15" l="1"/>
  <c r="BL64" i="15"/>
  <c r="BS58" i="15"/>
  <c r="BP60" i="15"/>
  <c r="Q61" i="15"/>
  <c r="BM63" i="15"/>
  <c r="BM5" i="15" s="1"/>
  <c r="N64" i="15"/>
  <c r="BO61" i="15"/>
  <c r="AS68" i="15"/>
  <c r="AR69" i="15"/>
  <c r="AV68" i="15" l="1"/>
  <c r="BN63" i="15"/>
  <c r="BN5" i="15" s="1"/>
  <c r="O64" i="15"/>
  <c r="BM64" i="15"/>
  <c r="BQ60" i="15"/>
  <c r="R61" i="15"/>
  <c r="BP61" i="15"/>
  <c r="AS69" i="15"/>
  <c r="AR70" i="15"/>
  <c r="AV69" i="15" l="1"/>
  <c r="BR60" i="15"/>
  <c r="S61" i="15"/>
  <c r="BO63" i="15"/>
  <c r="BO5" i="15" s="1"/>
  <c r="P64" i="15"/>
  <c r="BQ61" i="15"/>
  <c r="BN64" i="15"/>
  <c r="AR71" i="15"/>
  <c r="AS70" i="15"/>
  <c r="AV70" i="15" l="1"/>
  <c r="BP63" i="15"/>
  <c r="BP5" i="15" s="1"/>
  <c r="Q64" i="15"/>
  <c r="BO64" i="15"/>
  <c r="BS60" i="15"/>
  <c r="T61" i="15"/>
  <c r="BR61" i="15"/>
  <c r="AR72" i="15"/>
  <c r="AS71" i="15"/>
  <c r="AV71" i="15" l="1"/>
  <c r="BS61" i="15"/>
  <c r="BQ63" i="15"/>
  <c r="BQ5" i="15" s="1"/>
  <c r="R64" i="15"/>
  <c r="BP64" i="15"/>
  <c r="AS72" i="15"/>
  <c r="AR73" i="15"/>
  <c r="AV72" i="15" l="1"/>
  <c r="BR63" i="15"/>
  <c r="BR5" i="15" s="1"/>
  <c r="S64" i="15"/>
  <c r="BQ64" i="15"/>
  <c r="AS73" i="15"/>
  <c r="AR74" i="15"/>
  <c r="AV73" i="15" l="1"/>
  <c r="BS63" i="15"/>
  <c r="BS5" i="15" s="1"/>
  <c r="T64" i="15"/>
  <c r="BR64" i="15"/>
  <c r="AS74" i="15"/>
  <c r="AR75" i="15"/>
  <c r="AV74" i="15" l="1"/>
  <c r="BS64" i="15"/>
  <c r="AQ2" i="14"/>
  <c r="I6" i="14"/>
  <c r="J6" i="14" s="1"/>
  <c r="V6" i="14"/>
  <c r="W6" i="14" s="1"/>
  <c r="X6" i="14" s="1"/>
  <c r="Y6" i="14" s="1"/>
  <c r="Z6" i="14" s="1"/>
  <c r="AA6" i="14" s="1"/>
  <c r="AB6" i="14" s="1"/>
  <c r="AC6" i="14" s="1"/>
  <c r="AD6" i="14" s="1"/>
  <c r="AE6" i="14" s="1"/>
  <c r="AF6" i="14" s="1"/>
  <c r="K6" i="14" l="1"/>
  <c r="AG6" i="14"/>
  <c r="I7" i="14"/>
  <c r="V7" i="14"/>
  <c r="L6" i="14" l="1"/>
  <c r="M6" i="14" s="1"/>
  <c r="N6" i="14" s="1"/>
  <c r="W7" i="14"/>
  <c r="J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O6" i="14" l="1"/>
  <c r="P6" i="14" s="1"/>
  <c r="K7" i="14"/>
  <c r="AG8" i="14"/>
  <c r="T8" i="14"/>
  <c r="X7" i="14"/>
  <c r="I9" i="14"/>
  <c r="V9" i="14"/>
  <c r="W9" i="14" s="1"/>
  <c r="X9" i="14" s="1"/>
  <c r="Y9" i="14" s="1"/>
  <c r="Z9" i="14" s="1"/>
  <c r="AA9" i="14" s="1"/>
  <c r="AB9" i="14" s="1"/>
  <c r="AC9" i="14" s="1"/>
  <c r="AD9" i="14" s="1"/>
  <c r="AE9" i="14" s="1"/>
  <c r="AF9" i="14" s="1"/>
  <c r="AR43" i="14"/>
  <c r="BI9" i="14" l="1"/>
  <c r="BI10" i="14" s="1"/>
  <c r="J9" i="14"/>
  <c r="Q6" i="14"/>
  <c r="R6" i="14" s="1"/>
  <c r="S6" i="14" s="1"/>
  <c r="AG9" i="14"/>
  <c r="L7" i="14"/>
  <c r="Y7" i="14"/>
  <c r="I10" i="14"/>
  <c r="J10" i="14" s="1"/>
  <c r="V10" i="14"/>
  <c r="W10" i="14" s="1"/>
  <c r="AR44" i="14"/>
  <c r="CK9" i="14" l="1"/>
  <c r="BJ9" i="14"/>
  <c r="BJ10" i="14" s="1"/>
  <c r="K9" i="14"/>
  <c r="T6" i="14"/>
  <c r="X10" i="14"/>
  <c r="K10" i="14"/>
  <c r="Z7" i="14"/>
  <c r="M7" i="14"/>
  <c r="N7" i="14" s="1"/>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AR45" i="14"/>
  <c r="BK9" i="14" l="1"/>
  <c r="BK10" i="14" s="1"/>
  <c r="CL9" i="14"/>
  <c r="L9" i="14"/>
  <c r="Y10" i="14"/>
  <c r="L10" i="14"/>
  <c r="M10" i="14" s="1"/>
  <c r="AA7" i="14"/>
  <c r="T11" i="14"/>
  <c r="AG11" i="14"/>
  <c r="I12" i="14"/>
  <c r="V12" i="14"/>
  <c r="W12" i="14" s="1"/>
  <c r="X12" i="14" s="1"/>
  <c r="Y12" i="14" s="1"/>
  <c r="Z12" i="14" s="1"/>
  <c r="AR46" i="14"/>
  <c r="AR79" i="14"/>
  <c r="CM9" i="14" l="1"/>
  <c r="BI12" i="14"/>
  <c r="BI13" i="14" s="1"/>
  <c r="BL9" i="14"/>
  <c r="BL10" i="14" s="1"/>
  <c r="M9" i="14"/>
  <c r="J12" i="14"/>
  <c r="Z10" i="14"/>
  <c r="AA12" i="14"/>
  <c r="AB12" i="14" s="1"/>
  <c r="AC12" i="14" s="1"/>
  <c r="AD12" i="14" s="1"/>
  <c r="AE12" i="14" s="1"/>
  <c r="AF12" i="14" s="1"/>
  <c r="AB7" i="14"/>
  <c r="AA10" i="14"/>
  <c r="N10" i="14"/>
  <c r="O7" i="14"/>
  <c r="I13" i="14"/>
  <c r="J13" i="14" s="1"/>
  <c r="V13" i="14"/>
  <c r="AR47" i="14"/>
  <c r="AR80" i="14"/>
  <c r="CK12" i="14" l="1"/>
  <c r="CN9" i="14"/>
  <c r="BJ12" i="14"/>
  <c r="BJ13" i="14" s="1"/>
  <c r="BM9" i="14"/>
  <c r="BM10" i="14" s="1"/>
  <c r="K12" i="14"/>
  <c r="N9" i="14"/>
  <c r="W13" i="14"/>
  <c r="O10" i="14"/>
  <c r="AC7" i="14"/>
  <c r="P7" i="14"/>
  <c r="AG12" i="14"/>
  <c r="K13" i="14"/>
  <c r="AB10"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AR81" i="14"/>
  <c r="AR48" i="14"/>
  <c r="BN9" i="14" l="1"/>
  <c r="BN10" i="14" s="1"/>
  <c r="BK12" i="14"/>
  <c r="BK13" i="14" s="1"/>
  <c r="CO9" i="14"/>
  <c r="CL12" i="14"/>
  <c r="O9" i="14"/>
  <c r="L12" i="14"/>
  <c r="X13" i="14"/>
  <c r="Y13" i="14" s="1"/>
  <c r="AD7" i="14"/>
  <c r="Q7" i="14"/>
  <c r="AC10" i="14"/>
  <c r="AG14" i="14"/>
  <c r="T14" i="14"/>
  <c r="L13" i="14"/>
  <c r="P10" i="14"/>
  <c r="I15" i="14"/>
  <c r="V15" i="14"/>
  <c r="W15" i="14" s="1"/>
  <c r="X15" i="14" s="1"/>
  <c r="Y15" i="14" s="1"/>
  <c r="Z15" i="14" s="1"/>
  <c r="AA15" i="14" s="1"/>
  <c r="AB15" i="14" s="1"/>
  <c r="AC15" i="14" s="1"/>
  <c r="AD15" i="14" s="1"/>
  <c r="AE15" i="14" s="1"/>
  <c r="AF15" i="14" s="1"/>
  <c r="AR115" i="14"/>
  <c r="AR82" i="14"/>
  <c r="AR49" i="14"/>
  <c r="BL12" i="14" l="1"/>
  <c r="BL13" i="14" s="1"/>
  <c r="BO9" i="14"/>
  <c r="BO10" i="14" s="1"/>
  <c r="CM12" i="14"/>
  <c r="J15" i="14"/>
  <c r="K15" i="14" s="1"/>
  <c r="BI15" i="14"/>
  <c r="BI16" i="14" s="1"/>
  <c r="CP9" i="14"/>
  <c r="M12" i="14"/>
  <c r="P9" i="14"/>
  <c r="R7" i="14"/>
  <c r="AG15" i="14"/>
  <c r="AE7" i="14"/>
  <c r="M13" i="14"/>
  <c r="Q10" i="14"/>
  <c r="AD10" i="14"/>
  <c r="Z13" i="14"/>
  <c r="I16" i="14"/>
  <c r="V16" i="14"/>
  <c r="AR83" i="14"/>
  <c r="AR50" i="14"/>
  <c r="AR116" i="14"/>
  <c r="AR117" i="14"/>
  <c r="L15" i="14" l="1"/>
  <c r="M15" i="14" s="1"/>
  <c r="BK15" i="14"/>
  <c r="BK16" i="14" s="1"/>
  <c r="BP9" i="14"/>
  <c r="BP10" i="14" s="1"/>
  <c r="CK15" i="14"/>
  <c r="CQ9" i="14"/>
  <c r="BM12" i="14"/>
  <c r="BM13" i="14" s="1"/>
  <c r="BJ15" i="14"/>
  <c r="BJ16" i="14" s="1"/>
  <c r="CN12" i="14"/>
  <c r="Q9" i="14"/>
  <c r="N12" i="14"/>
  <c r="R10" i="14"/>
  <c r="AF7" i="14"/>
  <c r="S7" i="14"/>
  <c r="W16" i="14"/>
  <c r="J16" i="14"/>
  <c r="AA13" i="14"/>
  <c r="AE10" i="14"/>
  <c r="N13"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AR51" i="14"/>
  <c r="AR119" i="14"/>
  <c r="AR84" i="14"/>
  <c r="AR118" i="14"/>
  <c r="N15" i="14" l="1"/>
  <c r="BM15" i="14"/>
  <c r="BM16" i="14" s="1"/>
  <c r="BQ9" i="14"/>
  <c r="BQ10" i="14" s="1"/>
  <c r="CO12" i="14"/>
  <c r="CR9" i="14"/>
  <c r="CM15" i="14"/>
  <c r="BN12" i="14"/>
  <c r="BN13" i="14" s="1"/>
  <c r="CL15" i="14"/>
  <c r="BL15" i="14"/>
  <c r="BL16" i="14" s="1"/>
  <c r="O12" i="14"/>
  <c r="R9" i="14"/>
  <c r="T17" i="14"/>
  <c r="AG17" i="14"/>
  <c r="K16" i="14"/>
  <c r="O13" i="14"/>
  <c r="AF10" i="14"/>
  <c r="AG7" i="14"/>
  <c r="X16" i="14"/>
  <c r="S10" i="14"/>
  <c r="T7" i="14"/>
  <c r="AB13" i="14"/>
  <c r="I18" i="14"/>
  <c r="V18" i="14"/>
  <c r="W18" i="14" s="1"/>
  <c r="X18" i="14" s="1"/>
  <c r="Y18" i="14" s="1"/>
  <c r="Z18" i="14" s="1"/>
  <c r="AA18" i="14" s="1"/>
  <c r="AB18" i="14" s="1"/>
  <c r="AC18" i="14" s="1"/>
  <c r="AD18" i="14" s="1"/>
  <c r="AE18" i="14" s="1"/>
  <c r="AF18" i="14" s="1"/>
  <c r="AR52" i="14"/>
  <c r="AR120" i="14"/>
  <c r="AR85" i="14"/>
  <c r="AR151" i="14"/>
  <c r="CN15" i="14" l="1"/>
  <c r="J18" i="14"/>
  <c r="BI18" i="14"/>
  <c r="BI19" i="14" s="1"/>
  <c r="CS9" i="14"/>
  <c r="BR9" i="14"/>
  <c r="BR10" i="14" s="1"/>
  <c r="BO12" i="14"/>
  <c r="BO13" i="14" s="1"/>
  <c r="CP12" i="14"/>
  <c r="CO15" i="14"/>
  <c r="O15" i="14"/>
  <c r="BN15" i="14"/>
  <c r="BN16" i="14" s="1"/>
  <c r="S9" i="14"/>
  <c r="P12" i="14"/>
  <c r="AG10" i="14"/>
  <c r="AG18" i="14"/>
  <c r="AC13" i="14"/>
  <c r="Y16" i="14"/>
  <c r="T10" i="14"/>
  <c r="P13" i="14"/>
  <c r="L16" i="14"/>
  <c r="AJ7" i="14"/>
  <c r="AJ6" i="14"/>
  <c r="I19" i="14"/>
  <c r="V19" i="14"/>
  <c r="AR121" i="14"/>
  <c r="AS48" i="14"/>
  <c r="AR53" i="14"/>
  <c r="AS43" i="14"/>
  <c r="AS45" i="14"/>
  <c r="AS47" i="14"/>
  <c r="AS52" i="14"/>
  <c r="AS42" i="14"/>
  <c r="AS50" i="14"/>
  <c r="AS44" i="14"/>
  <c r="AS46" i="14"/>
  <c r="AS51" i="14"/>
  <c r="AR152" i="14"/>
  <c r="AR86" i="14"/>
  <c r="AS49" i="14"/>
  <c r="AV49" i="14" l="1"/>
  <c r="AV47" i="14"/>
  <c r="AV46" i="14"/>
  <c r="AV45" i="14"/>
  <c r="AV43" i="14"/>
  <c r="AV42" i="14"/>
  <c r="AV44" i="14"/>
  <c r="AV48" i="14"/>
  <c r="AV50" i="14"/>
  <c r="AV51" i="14"/>
  <c r="AV52" i="14"/>
  <c r="BP12" i="14"/>
  <c r="BP13" i="14" s="1"/>
  <c r="BS9" i="14"/>
  <c r="BS10" i="14" s="1"/>
  <c r="K18" i="14"/>
  <c r="BJ18" i="14"/>
  <c r="BJ19" i="14" s="1"/>
  <c r="CK18" i="14"/>
  <c r="CT9" i="14"/>
  <c r="CP15" i="14"/>
  <c r="CQ12" i="14"/>
  <c r="P15" i="14"/>
  <c r="BO15" i="14"/>
  <c r="BO16" i="14" s="1"/>
  <c r="Q12" i="14"/>
  <c r="T9" i="14"/>
  <c r="J19" i="14"/>
  <c r="W19" i="14"/>
  <c r="M16" i="14"/>
  <c r="Q13" i="14"/>
  <c r="AD13" i="14"/>
  <c r="Z16"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AR87" i="14"/>
  <c r="AR153" i="14"/>
  <c r="AR122" i="14"/>
  <c r="AS53" i="14"/>
  <c r="AV53" i="14" l="1"/>
  <c r="Q15" i="14"/>
  <c r="BP15" i="14"/>
  <c r="BP16" i="14" s="1"/>
  <c r="CR12" i="14"/>
  <c r="BQ12" i="14"/>
  <c r="BQ13" i="14" s="1"/>
  <c r="CL18" i="14"/>
  <c r="L18" i="14"/>
  <c r="BK18" i="14"/>
  <c r="BK19" i="14" s="1"/>
  <c r="CQ15" i="14"/>
  <c r="CU9" i="14"/>
  <c r="R12" i="14"/>
  <c r="K19" i="14"/>
  <c r="X19" i="14"/>
  <c r="R13" i="14"/>
  <c r="AG20" i="14"/>
  <c r="T20" i="14"/>
  <c r="AE13" i="14"/>
  <c r="N16" i="14"/>
  <c r="L19" i="14"/>
  <c r="AA16" i="14"/>
  <c r="I21" i="14"/>
  <c r="V21" i="14"/>
  <c r="W21" i="14" s="1"/>
  <c r="X21" i="14" s="1"/>
  <c r="Y21" i="14" s="1"/>
  <c r="Z21" i="14" s="1"/>
  <c r="AA21" i="14" s="1"/>
  <c r="AB21" i="14" s="1"/>
  <c r="AC21" i="14" s="1"/>
  <c r="AD21" i="14" s="1"/>
  <c r="AE21" i="14" s="1"/>
  <c r="AF21" i="14" s="1"/>
  <c r="AR154" i="14"/>
  <c r="AR123" i="14"/>
  <c r="AR88" i="14"/>
  <c r="AR187" i="14"/>
  <c r="CM18" i="14" l="1"/>
  <c r="CS12" i="14"/>
  <c r="R15" i="14"/>
  <c r="BQ15" i="14"/>
  <c r="BQ16" i="14" s="1"/>
  <c r="J21" i="14"/>
  <c r="BI21" i="14"/>
  <c r="BI22" i="14" s="1"/>
  <c r="M18" i="14"/>
  <c r="BL18" i="14"/>
  <c r="BL19" i="14" s="1"/>
  <c r="BR12" i="14"/>
  <c r="BR13" i="14" s="1"/>
  <c r="CR15" i="14"/>
  <c r="S12" i="14"/>
  <c r="Y19" i="14"/>
  <c r="AG21" i="14"/>
  <c r="AB16" i="14"/>
  <c r="O16" i="14"/>
  <c r="M19" i="14"/>
  <c r="S13" i="14"/>
  <c r="AF13" i="14"/>
  <c r="I22" i="14"/>
  <c r="V22" i="14"/>
  <c r="AS82" i="14"/>
  <c r="AS84" i="14"/>
  <c r="AS87" i="14"/>
  <c r="AR89" i="14"/>
  <c r="AR155" i="14"/>
  <c r="AS86" i="14"/>
  <c r="AS85" i="14"/>
  <c r="AS79" i="14"/>
  <c r="AS83" i="14"/>
  <c r="AR124" i="14"/>
  <c r="AS88" i="14"/>
  <c r="AS78" i="14"/>
  <c r="AS81" i="14"/>
  <c r="AR188" i="14"/>
  <c r="AS80" i="14"/>
  <c r="AV85" i="14" l="1"/>
  <c r="AV83" i="14"/>
  <c r="AV81" i="14"/>
  <c r="AV79" i="14"/>
  <c r="AV78" i="14"/>
  <c r="AV80" i="14"/>
  <c r="AV82" i="14"/>
  <c r="AV84" i="14"/>
  <c r="AV86" i="14"/>
  <c r="AV87" i="14"/>
  <c r="AV88" i="14"/>
  <c r="CK21" i="14"/>
  <c r="S15" i="14"/>
  <c r="BR15" i="14"/>
  <c r="BR16" i="14" s="1"/>
  <c r="BS12" i="14"/>
  <c r="BS13" i="14" s="1"/>
  <c r="CT12" i="14"/>
  <c r="K21" i="14"/>
  <c r="BJ21" i="14"/>
  <c r="BJ22" i="14" s="1"/>
  <c r="CN18" i="14"/>
  <c r="N18" i="14"/>
  <c r="BM18" i="14"/>
  <c r="BM19" i="14" s="1"/>
  <c r="CS15" i="14"/>
  <c r="T12" i="14"/>
  <c r="Z19" i="14"/>
  <c r="T13" i="14"/>
  <c r="AA19" i="14"/>
  <c r="AC16" i="14"/>
  <c r="W22" i="14"/>
  <c r="J22" i="14"/>
  <c r="P16" i="14"/>
  <c r="AG13" i="14"/>
  <c r="N19"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AS121" i="14"/>
  <c r="AS124" i="14"/>
  <c r="AS122" i="14"/>
  <c r="AS114" i="14"/>
  <c r="AS118" i="14"/>
  <c r="AS116" i="14"/>
  <c r="AR189" i="14"/>
  <c r="AS89" i="14"/>
  <c r="AS119" i="14"/>
  <c r="AS115" i="14"/>
  <c r="AR156" i="14"/>
  <c r="AS120" i="14"/>
  <c r="AS123" i="14"/>
  <c r="AS117" i="14"/>
  <c r="AR125" i="14"/>
  <c r="AV89" i="14" l="1"/>
  <c r="AV123" i="14"/>
  <c r="AV121" i="14"/>
  <c r="AV120" i="14"/>
  <c r="AV119" i="14"/>
  <c r="AV116" i="14"/>
  <c r="AV115" i="14"/>
  <c r="AV114" i="14"/>
  <c r="AV117" i="14"/>
  <c r="AV118" i="14"/>
  <c r="AV122" i="14"/>
  <c r="AV124" i="14"/>
  <c r="CO18" i="14"/>
  <c r="CL21" i="14"/>
  <c r="CU12" i="14"/>
  <c r="L21" i="14"/>
  <c r="BK21" i="14"/>
  <c r="BK22" i="14" s="1"/>
  <c r="CT15" i="14"/>
  <c r="O18" i="14"/>
  <c r="BN18" i="14"/>
  <c r="BN19" i="14" s="1"/>
  <c r="BS15" i="14"/>
  <c r="BS16" i="14" s="1"/>
  <c r="T15" i="14"/>
  <c r="T23" i="14"/>
  <c r="AG23" i="14"/>
  <c r="X22" i="14"/>
  <c r="AD16" i="14"/>
  <c r="Q16" i="14"/>
  <c r="O19" i="14"/>
  <c r="K22" i="14"/>
  <c r="AB19" i="14"/>
  <c r="I24" i="14"/>
  <c r="V24" i="14"/>
  <c r="W24" i="14" s="1"/>
  <c r="AR190" i="14"/>
  <c r="AR157" i="14"/>
  <c r="AR223" i="14"/>
  <c r="AS125" i="14"/>
  <c r="AV125" i="14" l="1"/>
  <c r="J24" i="14"/>
  <c r="BI24" i="14"/>
  <c r="BI25" i="14" s="1"/>
  <c r="CP18" i="14"/>
  <c r="P18" i="14"/>
  <c r="BO18" i="14"/>
  <c r="BO19" i="14" s="1"/>
  <c r="CM21" i="14"/>
  <c r="CU15" i="14"/>
  <c r="M21" i="14"/>
  <c r="BL21" i="14"/>
  <c r="BL22" i="14" s="1"/>
  <c r="X24" i="14"/>
  <c r="Y24" i="14" s="1"/>
  <c r="Z24" i="14" s="1"/>
  <c r="AA24" i="14" s="1"/>
  <c r="AB24" i="14" s="1"/>
  <c r="AC24" i="14" s="1"/>
  <c r="AD24" i="14" s="1"/>
  <c r="AE24" i="14" s="1"/>
  <c r="AF24" i="14" s="1"/>
  <c r="K24" i="14"/>
  <c r="Y22" i="14"/>
  <c r="AE16" i="14"/>
  <c r="AC19" i="14"/>
  <c r="L22" i="14"/>
  <c r="P19" i="14"/>
  <c r="R16" i="14"/>
  <c r="I25" i="14"/>
  <c r="V25" i="14"/>
  <c r="AR224" i="14"/>
  <c r="AR158" i="14"/>
  <c r="AR191" i="14"/>
  <c r="AR225" i="14"/>
  <c r="CN21" i="14" l="1"/>
  <c r="N21" i="14"/>
  <c r="BM21" i="14"/>
  <c r="BM22" i="14" s="1"/>
  <c r="L24" i="14"/>
  <c r="BK24" i="14"/>
  <c r="BK25" i="14" s="1"/>
  <c r="CQ18" i="14"/>
  <c r="CK24" i="14"/>
  <c r="Q18" i="14"/>
  <c r="BP18" i="14"/>
  <c r="BP19" i="14" s="1"/>
  <c r="BJ24" i="14"/>
  <c r="BJ25" i="14" s="1"/>
  <c r="W25" i="14"/>
  <c r="J25" i="14"/>
  <c r="S16" i="14"/>
  <c r="M22" i="14"/>
  <c r="AF16" i="14"/>
  <c r="Q19" i="14"/>
  <c r="AG24" i="14"/>
  <c r="AD19" i="14"/>
  <c r="Z22"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R192" i="14"/>
  <c r="AR159" i="14"/>
  <c r="AR226" i="14"/>
  <c r="M24" i="14" l="1"/>
  <c r="BL24" i="14"/>
  <c r="BL25" i="14" s="1"/>
  <c r="CR18" i="14"/>
  <c r="CO21" i="14"/>
  <c r="R18" i="14"/>
  <c r="BQ18" i="14"/>
  <c r="BQ19" i="14" s="1"/>
  <c r="O21" i="14"/>
  <c r="BN21" i="14"/>
  <c r="BN22" i="14" s="1"/>
  <c r="CM24" i="14"/>
  <c r="CL24" i="14"/>
  <c r="AG26" i="14"/>
  <c r="T26" i="14"/>
  <c r="AG16" i="14"/>
  <c r="AA22" i="14"/>
  <c r="R19" i="14"/>
  <c r="T16" i="14"/>
  <c r="K25" i="14"/>
  <c r="AE19" i="14"/>
  <c r="N22" i="14"/>
  <c r="X25" i="14"/>
  <c r="I27" i="14"/>
  <c r="V27" i="14"/>
  <c r="W27" i="14" s="1"/>
  <c r="X27" i="14" s="1"/>
  <c r="Y27" i="14" s="1"/>
  <c r="Z27" i="14" s="1"/>
  <c r="AA27" i="14" s="1"/>
  <c r="AB27" i="14" s="1"/>
  <c r="AC27" i="14" s="1"/>
  <c r="AD27" i="14" s="1"/>
  <c r="AE27" i="14" s="1"/>
  <c r="AF27" i="14" s="1"/>
  <c r="AR227" i="14"/>
  <c r="AR160" i="14"/>
  <c r="AR259" i="14"/>
  <c r="AR193" i="14"/>
  <c r="N24" i="14" l="1"/>
  <c r="BM24" i="14"/>
  <c r="BM25" i="14" s="1"/>
  <c r="J27" i="14"/>
  <c r="BI27" i="14"/>
  <c r="BI28" i="14" s="1"/>
  <c r="CN24" i="14"/>
  <c r="P21" i="14"/>
  <c r="BO21" i="14"/>
  <c r="BO22" i="14" s="1"/>
  <c r="CS18" i="14"/>
  <c r="CP21" i="14"/>
  <c r="S18" i="14"/>
  <c r="BR18" i="14"/>
  <c r="BR19" i="14" s="1"/>
  <c r="AG27" i="14"/>
  <c r="S19" i="14"/>
  <c r="AB22" i="14"/>
  <c r="L25" i="14"/>
  <c r="Y25" i="14"/>
  <c r="O22" i="14"/>
  <c r="AF19" i="14"/>
  <c r="I28" i="14"/>
  <c r="V28" i="14"/>
  <c r="AS157" i="14"/>
  <c r="AS160" i="14"/>
  <c r="AS150" i="14"/>
  <c r="AS159" i="14"/>
  <c r="AS155" i="14"/>
  <c r="AR194" i="14"/>
  <c r="AS158" i="14"/>
  <c r="AR260" i="14"/>
  <c r="AS151" i="14"/>
  <c r="AS154" i="14"/>
  <c r="AR228" i="14"/>
  <c r="AS153" i="14"/>
  <c r="AS152" i="14"/>
  <c r="AS156" i="14"/>
  <c r="AR161" i="14"/>
  <c r="AV160" i="14" l="1"/>
  <c r="AV156" i="14"/>
  <c r="AV155" i="14"/>
  <c r="AV154" i="14"/>
  <c r="AV153" i="14"/>
  <c r="AV152" i="14"/>
  <c r="AV151" i="14"/>
  <c r="AV150" i="14"/>
  <c r="AV157" i="14"/>
  <c r="AV158" i="14"/>
  <c r="AV159" i="14"/>
  <c r="CK27" i="14"/>
  <c r="O24" i="14"/>
  <c r="BN24" i="14"/>
  <c r="BN25" i="14" s="1"/>
  <c r="Q21" i="14"/>
  <c r="BP21" i="14"/>
  <c r="BP22" i="14" s="1"/>
  <c r="K27" i="14"/>
  <c r="BJ27" i="14"/>
  <c r="BJ28" i="14" s="1"/>
  <c r="CQ21" i="14"/>
  <c r="CT18" i="14"/>
  <c r="BS18" i="14"/>
  <c r="BS19" i="14" s="1"/>
  <c r="T18" i="14"/>
  <c r="CO24" i="14"/>
  <c r="M25" i="14"/>
  <c r="T19" i="14"/>
  <c r="W28" i="14"/>
  <c r="J28" i="14"/>
  <c r="P22" i="14"/>
  <c r="Z25" i="14"/>
  <c r="AG19" i="14"/>
  <c r="AC22" i="14"/>
  <c r="I29" i="14"/>
  <c r="V29" i="14"/>
  <c r="AS161" i="14"/>
  <c r="AR261" i="14"/>
  <c r="AR229" i="14"/>
  <c r="AR195" i="14"/>
  <c r="AV161" i="14" l="1"/>
  <c r="CL27" i="14"/>
  <c r="R21" i="14"/>
  <c r="BQ21" i="14"/>
  <c r="BQ22" i="14" s="1"/>
  <c r="CU18" i="14"/>
  <c r="P24" i="14"/>
  <c r="BO24" i="14"/>
  <c r="BO25" i="14" s="1"/>
  <c r="CR21" i="14"/>
  <c r="L27" i="14"/>
  <c r="BK27" i="14"/>
  <c r="BK28" i="14" s="1"/>
  <c r="CP24" i="14"/>
  <c r="K28"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AA25" i="14"/>
  <c r="X28" i="14"/>
  <c r="N25" i="14"/>
  <c r="AD22" i="14"/>
  <c r="Q22" i="14"/>
  <c r="I30" i="14"/>
  <c r="V30" i="14"/>
  <c r="W30" i="14" s="1"/>
  <c r="X30" i="14" s="1"/>
  <c r="Y30" i="14" s="1"/>
  <c r="Z30" i="14" s="1"/>
  <c r="AR230" i="14"/>
  <c r="AR295" i="14"/>
  <c r="AR196" i="14"/>
  <c r="AR262" i="14"/>
  <c r="J30" i="14" l="1"/>
  <c r="BI30" i="14"/>
  <c r="BI31" i="14" s="1"/>
  <c r="CM27" i="14"/>
  <c r="CQ24" i="14"/>
  <c r="CS21" i="14"/>
  <c r="M27" i="14"/>
  <c r="BL27" i="14"/>
  <c r="BL28" i="14" s="1"/>
  <c r="Q24" i="14"/>
  <c r="BP24" i="14"/>
  <c r="BP25" i="14" s="1"/>
  <c r="S21" i="14"/>
  <c r="BR21" i="14"/>
  <c r="BR22" i="14" s="1"/>
  <c r="AA30" i="14"/>
  <c r="AB30" i="14" s="1"/>
  <c r="AC30" i="14" s="1"/>
  <c r="AD30" i="14" s="1"/>
  <c r="AE30" i="14" s="1"/>
  <c r="AF30" i="14" s="1"/>
  <c r="Y28" i="14"/>
  <c r="AE22" i="14"/>
  <c r="O25" i="14"/>
  <c r="T29" i="14"/>
  <c r="L28" i="14"/>
  <c r="R22" i="14"/>
  <c r="AB25" i="14"/>
  <c r="AG29" i="14"/>
  <c r="I31" i="14"/>
  <c r="V31" i="14"/>
  <c r="AR231" i="14"/>
  <c r="AS194" i="14"/>
  <c r="AR296" i="14"/>
  <c r="AS189" i="14"/>
  <c r="AS186" i="14"/>
  <c r="AS188" i="14"/>
  <c r="AS193" i="14"/>
  <c r="AR197" i="14"/>
  <c r="AS196" i="14"/>
  <c r="AR263" i="14"/>
  <c r="AS187" i="14"/>
  <c r="AS192" i="14"/>
  <c r="AS191" i="14"/>
  <c r="AS190" i="14"/>
  <c r="AS195" i="14"/>
  <c r="AV195" i="14" l="1"/>
  <c r="AV191" i="14"/>
  <c r="AV189" i="14"/>
  <c r="AV187" i="14"/>
  <c r="AV186" i="14"/>
  <c r="AV188" i="14"/>
  <c r="AV190" i="14"/>
  <c r="AV192" i="14"/>
  <c r="AV193" i="14"/>
  <c r="AV194" i="14"/>
  <c r="AV196" i="14"/>
  <c r="BS21" i="14"/>
  <c r="BS22" i="14" s="1"/>
  <c r="T21" i="14"/>
  <c r="K30" i="14"/>
  <c r="BJ30" i="14"/>
  <c r="BJ31" i="14" s="1"/>
  <c r="CR24" i="14"/>
  <c r="R24" i="14"/>
  <c r="BQ24" i="14"/>
  <c r="BQ25" i="14" s="1"/>
  <c r="N27" i="14"/>
  <c r="BM27" i="14"/>
  <c r="BM28" i="14" s="1"/>
  <c r="CT21" i="14"/>
  <c r="CN27" i="14"/>
  <c r="CK30" i="14"/>
  <c r="AC25" i="14"/>
  <c r="M28" i="14"/>
  <c r="S22" i="14"/>
  <c r="AF22" i="14"/>
  <c r="Z28" i="14"/>
  <c r="AG30" i="14"/>
  <c r="W31" i="14"/>
  <c r="J31" i="14"/>
  <c r="P25" i="14"/>
  <c r="I32" i="14"/>
  <c r="V32" i="14"/>
  <c r="AR264" i="14"/>
  <c r="AS197" i="14"/>
  <c r="AR232" i="14"/>
  <c r="AR297" i="14"/>
  <c r="AV197" i="14" l="1"/>
  <c r="S24" i="14"/>
  <c r="BR24" i="14"/>
  <c r="BR25" i="14" s="1"/>
  <c r="O27" i="14"/>
  <c r="BN27" i="14"/>
  <c r="BN28" i="14" s="1"/>
  <c r="CU21" i="14"/>
  <c r="L30" i="14"/>
  <c r="BK30" i="14"/>
  <c r="BK31" i="14" s="1"/>
  <c r="CO27" i="14"/>
  <c r="CS24" i="14"/>
  <c r="CL30" i="14"/>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K31" i="14"/>
  <c r="AD25" i="14"/>
  <c r="AA28" i="14"/>
  <c r="T22" i="14"/>
  <c r="X31" i="14"/>
  <c r="Q25" i="14"/>
  <c r="AG22" i="14"/>
  <c r="N28" i="14"/>
  <c r="I33" i="14"/>
  <c r="V33" i="14"/>
  <c r="W33" i="14" s="1"/>
  <c r="X33" i="14" s="1"/>
  <c r="Y33" i="14" s="1"/>
  <c r="Z33" i="14" s="1"/>
  <c r="AA33" i="14" s="1"/>
  <c r="AB33" i="14" s="1"/>
  <c r="AC33" i="14" s="1"/>
  <c r="AD33" i="14" s="1"/>
  <c r="AE33" i="14" s="1"/>
  <c r="AF33" i="14" s="1"/>
  <c r="AR331" i="14"/>
  <c r="AS227" i="14"/>
  <c r="AS229" i="14"/>
  <c r="AS226" i="14"/>
  <c r="AS232" i="14"/>
  <c r="AS225" i="14"/>
  <c r="AS230" i="14"/>
  <c r="AS231" i="14"/>
  <c r="AS223" i="14"/>
  <c r="AS224" i="14"/>
  <c r="AR298" i="14"/>
  <c r="AR233" i="14"/>
  <c r="AS228" i="14"/>
  <c r="AR265" i="14"/>
  <c r="AS222" i="14"/>
  <c r="AV231" i="14" l="1"/>
  <c r="AV227" i="14"/>
  <c r="AV225" i="14"/>
  <c r="AV224" i="14"/>
  <c r="AV223" i="14"/>
  <c r="AV222" i="14"/>
  <c r="AV226" i="14"/>
  <c r="AV228" i="14"/>
  <c r="AV229" i="14"/>
  <c r="AV230" i="14"/>
  <c r="AV232" i="14"/>
  <c r="BS24" i="14"/>
  <c r="BS25" i="14" s="1"/>
  <c r="T24" i="14"/>
  <c r="J33" i="14"/>
  <c r="BI33" i="14"/>
  <c r="BI34" i="14" s="1"/>
  <c r="CM30" i="14"/>
  <c r="CP27" i="14"/>
  <c r="M30" i="14"/>
  <c r="BL30" i="14"/>
  <c r="BL31" i="14" s="1"/>
  <c r="P27" i="14"/>
  <c r="BO27" i="14"/>
  <c r="BO28" i="14" s="1"/>
  <c r="CT24" i="14"/>
  <c r="AG33" i="14"/>
  <c r="R25" i="14"/>
  <c r="AE25" i="14"/>
  <c r="O28" i="14"/>
  <c r="AB28" i="14"/>
  <c r="T32" i="14"/>
  <c r="Y31" i="14"/>
  <c r="L31" i="14"/>
  <c r="AG32" i="14"/>
  <c r="I34" i="14"/>
  <c r="V34" i="14"/>
  <c r="AS233" i="14"/>
  <c r="AR266" i="14"/>
  <c r="AR332" i="14"/>
  <c r="AR299" i="14"/>
  <c r="AV233" i="14" l="1"/>
  <c r="BM30" i="14"/>
  <c r="BM31" i="14" s="1"/>
  <c r="N30" i="14"/>
  <c r="CU24" i="14"/>
  <c r="CK33" i="14"/>
  <c r="Q27" i="14"/>
  <c r="BP27" i="14"/>
  <c r="BP28" i="14" s="1"/>
  <c r="K33" i="14"/>
  <c r="BJ33" i="14"/>
  <c r="BJ34" i="14" s="1"/>
  <c r="CQ27" i="14"/>
  <c r="CN30" i="14"/>
  <c r="S25" i="14"/>
  <c r="W34" i="14"/>
  <c r="J34" i="14"/>
  <c r="M31" i="14"/>
  <c r="P28" i="14"/>
  <c r="AC28" i="14"/>
  <c r="AF25" i="14"/>
  <c r="Z31"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R267" i="14"/>
  <c r="AR300" i="14"/>
  <c r="AR333" i="14"/>
  <c r="L33" i="14" l="1"/>
  <c r="BK33" i="14"/>
  <c r="BK34" i="14" s="1"/>
  <c r="O30" i="14"/>
  <c r="BN30" i="14"/>
  <c r="BN31" i="14" s="1"/>
  <c r="CR27" i="14"/>
  <c r="CO30" i="14"/>
  <c r="CL33" i="14"/>
  <c r="R27" i="14"/>
  <c r="BQ27" i="14"/>
  <c r="BQ28" i="14" s="1"/>
  <c r="AD28" i="14"/>
  <c r="AG35" i="14"/>
  <c r="T35" i="14"/>
  <c r="K34" i="14"/>
  <c r="AG25" i="14"/>
  <c r="N31" i="14"/>
  <c r="X34" i="14"/>
  <c r="AA31" i="14"/>
  <c r="Q28" i="14"/>
  <c r="T25" i="14"/>
  <c r="I36" i="14"/>
  <c r="V36" i="14"/>
  <c r="AR301" i="14"/>
  <c r="AR334" i="14"/>
  <c r="AR268" i="14"/>
  <c r="AR367" i="14"/>
  <c r="CM33" i="14" l="1"/>
  <c r="BI36" i="14"/>
  <c r="BI37" i="14" s="1"/>
  <c r="CP30" i="14"/>
  <c r="M33" i="14"/>
  <c r="BL33" i="14"/>
  <c r="BL34" i="14" s="1"/>
  <c r="CS27" i="14"/>
  <c r="P30" i="14"/>
  <c r="BO30" i="14"/>
  <c r="BO31" i="14" s="1"/>
  <c r="S27" i="14"/>
  <c r="T27" i="14" s="1"/>
  <c r="BR27" i="14"/>
  <c r="BR28" i="14" s="1"/>
  <c r="Y34" i="14"/>
  <c r="L34" i="14"/>
  <c r="W36" i="14"/>
  <c r="X36" i="14" s="1"/>
  <c r="Y36" i="14" s="1"/>
  <c r="Z36" i="14" s="1"/>
  <c r="AA36" i="14" s="1"/>
  <c r="AB36" i="14" s="1"/>
  <c r="AC36" i="14" s="1"/>
  <c r="AD36" i="14" s="1"/>
  <c r="AE36" i="14" s="1"/>
  <c r="AF36" i="14" s="1"/>
  <c r="J36" i="14"/>
  <c r="R28" i="14"/>
  <c r="AE28" i="14"/>
  <c r="AB31" i="14"/>
  <c r="O31" i="14"/>
  <c r="I37" i="14"/>
  <c r="J37" i="14" s="1"/>
  <c r="V37" i="14"/>
  <c r="W37" i="14" s="1"/>
  <c r="AS264" i="14"/>
  <c r="AS260" i="14"/>
  <c r="AS265" i="14"/>
  <c r="AR335" i="14"/>
  <c r="AS262" i="14"/>
  <c r="AR368" i="14"/>
  <c r="AR302" i="14"/>
  <c r="AS267" i="14"/>
  <c r="AR269" i="14"/>
  <c r="AS261" i="14"/>
  <c r="AS268" i="14"/>
  <c r="AS259" i="14"/>
  <c r="AS258" i="14"/>
  <c r="AS266" i="14"/>
  <c r="AS263" i="14"/>
  <c r="AV267" i="14" l="1"/>
  <c r="AV265" i="14"/>
  <c r="AV264" i="14"/>
  <c r="AV261" i="14"/>
  <c r="AV260" i="14"/>
  <c r="AV259" i="14"/>
  <c r="AV258" i="14"/>
  <c r="AV262" i="14"/>
  <c r="AV263" i="14"/>
  <c r="AV266" i="14"/>
  <c r="AV268" i="14"/>
  <c r="K36" i="14"/>
  <c r="BJ36" i="14"/>
  <c r="BJ37" i="14" s="1"/>
  <c r="CQ30" i="14"/>
  <c r="CN33" i="14"/>
  <c r="CK36" i="14"/>
  <c r="BS27" i="14"/>
  <c r="BS28" i="14" s="1"/>
  <c r="CT27" i="14"/>
  <c r="Q30" i="14"/>
  <c r="BP30" i="14"/>
  <c r="BP31" i="14" s="1"/>
  <c r="N33" i="14"/>
  <c r="BM33" i="14"/>
  <c r="BM34" i="14" s="1"/>
  <c r="X37" i="14"/>
  <c r="Y37" i="14" s="1"/>
  <c r="Z37" i="14" s="1"/>
  <c r="AA37" i="14" s="1"/>
  <c r="AB37" i="14" s="1"/>
  <c r="K37" i="14"/>
  <c r="L37" i="14" s="1"/>
  <c r="AF28" i="14"/>
  <c r="M34" i="14"/>
  <c r="AG36" i="14"/>
  <c r="Z34" i="14"/>
  <c r="P31" i="14"/>
  <c r="S28" i="14"/>
  <c r="AC31"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R303" i="14"/>
  <c r="AR336" i="14"/>
  <c r="AS269" i="14"/>
  <c r="AR369" i="14"/>
  <c r="AV269" i="14" l="1"/>
  <c r="O33" i="14"/>
  <c r="BN33" i="14"/>
  <c r="BN34" i="14" s="1"/>
  <c r="CL36" i="14"/>
  <c r="CR30" i="14"/>
  <c r="R30" i="14"/>
  <c r="BQ30" i="14"/>
  <c r="BQ31" i="14" s="1"/>
  <c r="CU27" i="14"/>
  <c r="L36" i="14"/>
  <c r="BK36" i="14"/>
  <c r="BK37" i="14" s="1"/>
  <c r="CO33" i="14"/>
  <c r="AC37" i="14"/>
  <c r="AG28" i="14"/>
  <c r="AG38" i="14"/>
  <c r="Q31" i="14"/>
  <c r="M37" i="14"/>
  <c r="AA34" i="14"/>
  <c r="N34" i="14"/>
  <c r="T38" i="14"/>
  <c r="AD31" i="14"/>
  <c r="T28" i="14"/>
  <c r="I39" i="14"/>
  <c r="V39" i="14"/>
  <c r="W39" i="14" s="1"/>
  <c r="X39" i="14" s="1"/>
  <c r="Y39" i="14" s="1"/>
  <c r="Z39" i="14" s="1"/>
  <c r="AR304" i="14"/>
  <c r="AR370" i="14"/>
  <c r="AR337" i="14"/>
  <c r="AR403" i="14"/>
  <c r="M36" i="14" l="1"/>
  <c r="BL36" i="14"/>
  <c r="BL37" i="14" s="1"/>
  <c r="P33" i="14"/>
  <c r="BO33" i="14"/>
  <c r="BO34" i="14" s="1"/>
  <c r="CS30" i="14"/>
  <c r="S30" i="14"/>
  <c r="BR30" i="14"/>
  <c r="BR31" i="14" s="1"/>
  <c r="J39" i="14"/>
  <c r="BI39" i="14"/>
  <c r="BI40" i="14" s="1"/>
  <c r="CM36" i="14"/>
  <c r="CP33" i="14"/>
  <c r="AD37" i="14"/>
  <c r="AA39" i="14"/>
  <c r="AB39" i="14" s="1"/>
  <c r="AC39" i="14" s="1"/>
  <c r="AD39" i="14" s="1"/>
  <c r="AE39" i="14" s="1"/>
  <c r="AF39" i="14" s="1"/>
  <c r="O34" i="14"/>
  <c r="N37" i="14"/>
  <c r="R31" i="14"/>
  <c r="AE31" i="14"/>
  <c r="AB34" i="14"/>
  <c r="I40" i="14"/>
  <c r="J40" i="14" s="1"/>
  <c r="V40" i="14"/>
  <c r="AS294" i="14"/>
  <c r="AS298" i="14"/>
  <c r="AR338" i="14"/>
  <c r="AS302" i="14"/>
  <c r="AR404" i="14"/>
  <c r="AS296" i="14"/>
  <c r="AS301" i="14"/>
  <c r="AS303" i="14"/>
  <c r="AS295" i="14"/>
  <c r="AR305" i="14"/>
  <c r="AS299" i="14"/>
  <c r="AS300" i="14"/>
  <c r="AS304" i="14"/>
  <c r="AR371" i="14"/>
  <c r="AS297" i="14"/>
  <c r="AV304" i="14" l="1"/>
  <c r="AV300" i="14"/>
  <c r="AV299" i="14"/>
  <c r="AV298" i="14"/>
  <c r="AV297" i="14"/>
  <c r="AV295" i="14"/>
  <c r="AV294" i="14"/>
  <c r="AV296" i="14"/>
  <c r="AV301" i="14"/>
  <c r="AV302" i="14"/>
  <c r="AV303" i="14"/>
  <c r="K39" i="14"/>
  <c r="BJ39" i="14"/>
  <c r="BJ40" i="14" s="1"/>
  <c r="CT30" i="14"/>
  <c r="CQ33" i="14"/>
  <c r="BS30" i="14"/>
  <c r="BS31" i="14" s="1"/>
  <c r="T30" i="14"/>
  <c r="Q33" i="14"/>
  <c r="BP33" i="14"/>
  <c r="BP34" i="14" s="1"/>
  <c r="CN36" i="14"/>
  <c r="N36" i="14"/>
  <c r="BM36" i="14"/>
  <c r="BM37" i="14" s="1"/>
  <c r="CK39" i="14"/>
  <c r="W40" i="14"/>
  <c r="AE37" i="14"/>
  <c r="AC34" i="14"/>
  <c r="AF31" i="14"/>
  <c r="O37" i="14"/>
  <c r="AG39" i="14"/>
  <c r="K40" i="14"/>
  <c r="S31" i="14"/>
  <c r="P34"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S305" i="14"/>
  <c r="AR339" i="14"/>
  <c r="AR405" i="14"/>
  <c r="AR372" i="14"/>
  <c r="AV305" i="14" l="1"/>
  <c r="CU30" i="14"/>
  <c r="CO36" i="14"/>
  <c r="CR33" i="14"/>
  <c r="CL39" i="14"/>
  <c r="O36" i="14"/>
  <c r="BN36" i="14"/>
  <c r="BN37" i="14" s="1"/>
  <c r="R33" i="14"/>
  <c r="BQ33" i="14"/>
  <c r="BQ34" i="14" s="1"/>
  <c r="L39" i="14"/>
  <c r="BK39" i="14"/>
  <c r="BK40" i="14" s="1"/>
  <c r="X40" i="14"/>
  <c r="AF37" i="14"/>
  <c r="AG41" i="14"/>
  <c r="T41" i="14"/>
  <c r="L40" i="14"/>
  <c r="P37" i="14"/>
  <c r="AG31" i="14"/>
  <c r="T31" i="14"/>
  <c r="Q34" i="14"/>
  <c r="AD34" i="14"/>
  <c r="I42" i="14"/>
  <c r="V42" i="14"/>
  <c r="W42" i="14" s="1"/>
  <c r="X42" i="14" s="1"/>
  <c r="Y42" i="14" s="1"/>
  <c r="Z42" i="14" s="1"/>
  <c r="AA42" i="14" s="1"/>
  <c r="AB42" i="14" s="1"/>
  <c r="AC42" i="14" s="1"/>
  <c r="AD42" i="14" s="1"/>
  <c r="AE42" i="14" s="1"/>
  <c r="AF42" i="14" s="1"/>
  <c r="AR406" i="14"/>
  <c r="AR340" i="14"/>
  <c r="AR439" i="14"/>
  <c r="AR373" i="14"/>
  <c r="P36" i="14" l="1"/>
  <c r="BO36" i="14"/>
  <c r="BO37" i="14" s="1"/>
  <c r="M39" i="14"/>
  <c r="BL39" i="14"/>
  <c r="BL40" i="14" s="1"/>
  <c r="CS33" i="14"/>
  <c r="S33" i="14"/>
  <c r="BR33" i="14"/>
  <c r="BR34" i="14" s="1"/>
  <c r="J42" i="14"/>
  <c r="BI42" i="14"/>
  <c r="BI43" i="14" s="1"/>
  <c r="CM39" i="14"/>
  <c r="CP36" i="14"/>
  <c r="Y40" i="14"/>
  <c r="AG37" i="14"/>
  <c r="AG42" i="14"/>
  <c r="Q37" i="14"/>
  <c r="M40" i="14"/>
  <c r="AE34" i="14"/>
  <c r="R34" i="14"/>
  <c r="I43" i="14"/>
  <c r="J43" i="14" s="1"/>
  <c r="V43" i="14"/>
  <c r="AS330" i="14"/>
  <c r="AR374" i="14"/>
  <c r="AR407" i="14"/>
  <c r="AR341" i="14"/>
  <c r="AS336" i="14"/>
  <c r="AS337" i="14"/>
  <c r="AS332" i="14"/>
  <c r="AS333" i="14"/>
  <c r="AS334" i="14"/>
  <c r="AS331" i="14"/>
  <c r="AS340" i="14"/>
  <c r="AR440" i="14"/>
  <c r="AS339" i="14"/>
  <c r="AS335" i="14"/>
  <c r="AS338" i="14"/>
  <c r="AV340" i="14" l="1"/>
  <c r="AV337" i="14"/>
  <c r="AV335" i="14"/>
  <c r="AV333" i="14"/>
  <c r="AV331" i="14"/>
  <c r="AV330" i="14"/>
  <c r="AV332" i="14"/>
  <c r="AV334" i="14"/>
  <c r="AV336" i="14"/>
  <c r="AV338" i="14"/>
  <c r="AV339" i="14"/>
  <c r="K42" i="14"/>
  <c r="BJ42" i="14"/>
  <c r="BJ43" i="14" s="1"/>
  <c r="CQ36" i="14"/>
  <c r="CT33" i="14"/>
  <c r="Q36" i="14"/>
  <c r="BP36" i="14"/>
  <c r="BP37" i="14" s="1"/>
  <c r="BS33" i="14"/>
  <c r="BS34" i="14" s="1"/>
  <c r="T33" i="14"/>
  <c r="CN39" i="14"/>
  <c r="CK42" i="14"/>
  <c r="BM39" i="14"/>
  <c r="BM40" i="14" s="1"/>
  <c r="N39" i="14"/>
  <c r="Z40" i="14"/>
  <c r="AA40" i="14" s="1"/>
  <c r="W43" i="14"/>
  <c r="S34" i="14"/>
  <c r="AF34" i="14"/>
  <c r="R37" i="14"/>
  <c r="K43" i="14"/>
  <c r="N40" i="14"/>
  <c r="I44" i="14"/>
  <c r="J44" i="14" s="1"/>
  <c r="V44" i="14"/>
  <c r="W44" i="14" s="1"/>
  <c r="X44" i="14" s="1"/>
  <c r="Y44" i="14" s="1"/>
  <c r="Z44" i="14" s="1"/>
  <c r="AA44" i="14" s="1"/>
  <c r="AB44" i="14" s="1"/>
  <c r="AC44" i="14" s="1"/>
  <c r="AD44" i="14" s="1"/>
  <c r="AE44" i="14" s="1"/>
  <c r="AF44" i="14" s="1"/>
  <c r="AR375" i="14"/>
  <c r="AR408" i="14"/>
  <c r="AS341" i="14"/>
  <c r="AR441" i="14"/>
  <c r="AV341" i="14" l="1"/>
  <c r="R36" i="14"/>
  <c r="BQ36" i="14"/>
  <c r="BQ37" i="14" s="1"/>
  <c r="O39" i="14"/>
  <c r="BN39" i="14"/>
  <c r="BN40" i="14" s="1"/>
  <c r="L42" i="14"/>
  <c r="BK42" i="14"/>
  <c r="BK43" i="14" s="1"/>
  <c r="CU33" i="14"/>
  <c r="CL42" i="14"/>
  <c r="CO39" i="14"/>
  <c r="CR36" i="14"/>
  <c r="X43" i="14"/>
  <c r="K44" i="14"/>
  <c r="L44" i="14" s="1"/>
  <c r="M44" i="14" s="1"/>
  <c r="N44" i="14" s="1"/>
  <c r="O44" i="14" s="1"/>
  <c r="P44" i="14" s="1"/>
  <c r="Q44" i="14" s="1"/>
  <c r="R44" i="14" s="1"/>
  <c r="S44" i="14" s="1"/>
  <c r="AG44" i="14"/>
  <c r="O40" i="14"/>
  <c r="AB40" i="14"/>
  <c r="L43" i="14"/>
  <c r="AG34" i="14"/>
  <c r="S37" i="14"/>
  <c r="T34" i="14"/>
  <c r="I45" i="14"/>
  <c r="V45" i="14"/>
  <c r="W45" i="14" s="1"/>
  <c r="X45" i="14" s="1"/>
  <c r="Y45" i="14" s="1"/>
  <c r="Z45" i="14" s="1"/>
  <c r="AA45" i="14" s="1"/>
  <c r="AB45" i="14" s="1"/>
  <c r="AC45" i="14" s="1"/>
  <c r="AD45" i="14" s="1"/>
  <c r="AE45" i="14" s="1"/>
  <c r="AF45" i="14" s="1"/>
  <c r="AR409" i="14"/>
  <c r="AR442" i="14"/>
  <c r="AR376" i="14"/>
  <c r="AR475" i="14"/>
  <c r="M42" i="14" l="1"/>
  <c r="BL42" i="14"/>
  <c r="BL43" i="14" s="1"/>
  <c r="P39" i="14"/>
  <c r="BO39" i="14"/>
  <c r="BO40" i="14" s="1"/>
  <c r="CS36" i="14"/>
  <c r="S36" i="14"/>
  <c r="BR36" i="14"/>
  <c r="BR37" i="14" s="1"/>
  <c r="J45" i="14"/>
  <c r="BI45" i="14"/>
  <c r="BI46" i="14" s="1"/>
  <c r="CM42" i="14"/>
  <c r="CP39" i="14"/>
  <c r="Y43" i="14"/>
  <c r="T44" i="14"/>
  <c r="AG45" i="14"/>
  <c r="AC40" i="14"/>
  <c r="T37" i="14"/>
  <c r="P40" i="14"/>
  <c r="M43" i="14"/>
  <c r="I46" i="14"/>
  <c r="V46" i="14"/>
  <c r="AS367" i="14"/>
  <c r="AS374" i="14"/>
  <c r="AS373" i="14"/>
  <c r="AS371" i="14"/>
  <c r="AR410" i="14"/>
  <c r="AS372" i="14"/>
  <c r="AS376" i="14"/>
  <c r="AS366" i="14"/>
  <c r="AR377" i="14"/>
  <c r="AS370" i="14"/>
  <c r="AR443" i="14"/>
  <c r="AS368" i="14"/>
  <c r="AR476" i="14"/>
  <c r="AS375" i="14"/>
  <c r="AS369" i="14"/>
  <c r="AV375" i="14" l="1"/>
  <c r="AV373" i="14"/>
  <c r="AV371" i="14"/>
  <c r="AV370" i="14"/>
  <c r="AV369" i="14"/>
  <c r="AV368" i="14"/>
  <c r="AV366" i="14"/>
  <c r="AV367" i="14"/>
  <c r="AV372" i="14"/>
  <c r="AV374" i="14"/>
  <c r="AV376" i="14"/>
  <c r="BS36" i="14"/>
  <c r="BS37" i="14" s="1"/>
  <c r="T36" i="14"/>
  <c r="N42" i="14"/>
  <c r="BM42" i="14"/>
  <c r="BM43" i="14" s="1"/>
  <c r="CK45" i="14"/>
  <c r="CQ39" i="14"/>
  <c r="CT36" i="14"/>
  <c r="CN42" i="14"/>
  <c r="K45" i="14"/>
  <c r="BJ45" i="14"/>
  <c r="BJ46" i="14" s="1"/>
  <c r="Q39" i="14"/>
  <c r="BP39" i="14"/>
  <c r="BP40" i="14" s="1"/>
  <c r="Z43" i="14"/>
  <c r="J46" i="14"/>
  <c r="W46" i="14"/>
  <c r="AD40" i="14"/>
  <c r="Q40" i="14"/>
  <c r="N43"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R411" i="14"/>
  <c r="AS377" i="14"/>
  <c r="AR444" i="14"/>
  <c r="AR477" i="14"/>
  <c r="AV377" i="14" l="1"/>
  <c r="L45" i="14"/>
  <c r="BK45" i="14"/>
  <c r="BK46" i="14" s="1"/>
  <c r="CO42" i="14"/>
  <c r="CR39" i="14"/>
  <c r="CU36" i="14"/>
  <c r="R39" i="14"/>
  <c r="BQ39" i="14"/>
  <c r="BQ40" i="14" s="1"/>
  <c r="O42" i="14"/>
  <c r="BN42" i="14"/>
  <c r="BN43" i="14" s="1"/>
  <c r="CL45" i="14"/>
  <c r="K46" i="14"/>
  <c r="AA43" i="14"/>
  <c r="X46" i="14"/>
  <c r="AG47" i="14"/>
  <c r="T47" i="14"/>
  <c r="O43" i="14"/>
  <c r="R40" i="14"/>
  <c r="L46" i="14"/>
  <c r="AE40" i="14"/>
  <c r="I48" i="14"/>
  <c r="V48" i="14"/>
  <c r="W48" i="14" s="1"/>
  <c r="X48" i="14" s="1"/>
  <c r="AR445" i="14"/>
  <c r="AR412" i="14"/>
  <c r="AR478" i="14"/>
  <c r="AR511" i="14"/>
  <c r="CS39" i="14" l="1"/>
  <c r="S39" i="14"/>
  <c r="BR39" i="14"/>
  <c r="BR40" i="14" s="1"/>
  <c r="CP42" i="14"/>
  <c r="M45" i="14"/>
  <c r="BL45" i="14"/>
  <c r="BL46" i="14" s="1"/>
  <c r="CM45" i="14"/>
  <c r="J48" i="14"/>
  <c r="BI48" i="14"/>
  <c r="BI49" i="14" s="1"/>
  <c r="P42" i="14"/>
  <c r="BO42" i="14"/>
  <c r="BO43" i="14" s="1"/>
  <c r="AB43" i="14"/>
  <c r="AC43" i="14" s="1"/>
  <c r="Y46" i="14"/>
  <c r="Y48" i="14"/>
  <c r="Z48" i="14" s="1"/>
  <c r="AA48" i="14" s="1"/>
  <c r="AB48" i="14" s="1"/>
  <c r="AC48" i="14" s="1"/>
  <c r="AD48" i="14" s="1"/>
  <c r="AE48" i="14" s="1"/>
  <c r="AF48" i="14" s="1"/>
  <c r="S40" i="14"/>
  <c r="AF40" i="14"/>
  <c r="M46" i="14"/>
  <c r="P43" i="14"/>
  <c r="I49" i="14"/>
  <c r="V49" i="14"/>
  <c r="W49" i="14" s="1"/>
  <c r="AS404" i="14"/>
  <c r="AS407" i="14"/>
  <c r="AS406" i="14"/>
  <c r="AS409" i="14"/>
  <c r="AR413" i="14"/>
  <c r="AS405" i="14"/>
  <c r="AR479" i="14"/>
  <c r="AS408" i="14"/>
  <c r="AS412" i="14"/>
  <c r="AR446" i="14"/>
  <c r="AS403" i="14"/>
  <c r="AS411" i="14"/>
  <c r="AS402" i="14"/>
  <c r="AS410" i="14"/>
  <c r="AR512" i="14"/>
  <c r="AV412" i="14" l="1"/>
  <c r="AV411" i="14"/>
  <c r="AV410" i="14"/>
  <c r="AV409" i="14"/>
  <c r="AV407" i="14"/>
  <c r="AV405" i="14"/>
  <c r="AV403" i="14"/>
  <c r="AV402" i="14"/>
  <c r="AV404" i="14"/>
  <c r="AV406" i="14"/>
  <c r="AV408" i="14"/>
  <c r="Q42" i="14"/>
  <c r="BP42" i="14"/>
  <c r="BP43" i="14" s="1"/>
  <c r="CK48" i="14"/>
  <c r="CN45" i="14"/>
  <c r="CT39" i="14"/>
  <c r="CQ42" i="14"/>
  <c r="K48" i="14"/>
  <c r="BJ48" i="14"/>
  <c r="BJ49" i="14" s="1"/>
  <c r="N45" i="14"/>
  <c r="BM45" i="14"/>
  <c r="BM46" i="14" s="1"/>
  <c r="BS39" i="14"/>
  <c r="BS40" i="14" s="1"/>
  <c r="T39" i="14"/>
  <c r="Z46" i="14"/>
  <c r="AA46" i="14" s="1"/>
  <c r="J49" i="14"/>
  <c r="N46" i="14"/>
  <c r="X49" i="14"/>
  <c r="AG40" i="14"/>
  <c r="T40" i="14"/>
  <c r="Q43" i="14"/>
  <c r="AG48" i="14"/>
  <c r="AD43" i="14"/>
  <c r="I50" i="14"/>
  <c r="V50" i="14"/>
  <c r="AS413" i="14"/>
  <c r="AR513" i="14"/>
  <c r="AR480" i="14"/>
  <c r="AR447" i="14"/>
  <c r="AV413" i="14" l="1"/>
  <c r="CO45" i="14"/>
  <c r="O45" i="14"/>
  <c r="BN45" i="14"/>
  <c r="BN46" i="14" s="1"/>
  <c r="CR42" i="14"/>
  <c r="CU39" i="14"/>
  <c r="CL48" i="14"/>
  <c r="R42" i="14"/>
  <c r="BQ42" i="14"/>
  <c r="BQ43" i="14" s="1"/>
  <c r="BK48" i="14"/>
  <c r="BK49" i="14" s="1"/>
  <c r="L48" i="14"/>
  <c r="K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R43" i="14"/>
  <c r="AE43" i="14"/>
  <c r="O46" i="14"/>
  <c r="AB46" i="14"/>
  <c r="Y49" i="14"/>
  <c r="I51" i="14"/>
  <c r="V51" i="14"/>
  <c r="W51" i="14" s="1"/>
  <c r="X51" i="14" s="1"/>
  <c r="Y51" i="14" s="1"/>
  <c r="Z51" i="14" s="1"/>
  <c r="AA51" i="14" s="1"/>
  <c r="AB51" i="14" s="1"/>
  <c r="AC51" i="14" s="1"/>
  <c r="AD51" i="14" s="1"/>
  <c r="AE51" i="14" s="1"/>
  <c r="AF51" i="14" s="1"/>
  <c r="AR547" i="14"/>
  <c r="AR514" i="14"/>
  <c r="AR448" i="14"/>
  <c r="AR481" i="14"/>
  <c r="M48" i="14" l="1"/>
  <c r="BL48" i="14"/>
  <c r="BL49" i="14" s="1"/>
  <c r="S42" i="14"/>
  <c r="BR42" i="14"/>
  <c r="BR43" i="14" s="1"/>
  <c r="P45" i="14"/>
  <c r="BO45" i="14"/>
  <c r="BO46" i="14" s="1"/>
  <c r="CM48" i="14"/>
  <c r="J51" i="14"/>
  <c r="BI51" i="14"/>
  <c r="BI52" i="14" s="1"/>
  <c r="CS42" i="14"/>
  <c r="CP45" i="14"/>
  <c r="L49" i="14"/>
  <c r="T50" i="14"/>
  <c r="AG51" i="14"/>
  <c r="AG50" i="14"/>
  <c r="AC46" i="14"/>
  <c r="S43" i="14"/>
  <c r="Z49" i="14"/>
  <c r="P46" i="14"/>
  <c r="AF43" i="14"/>
  <c r="I52" i="14"/>
  <c r="V52" i="14"/>
  <c r="AS443" i="14"/>
  <c r="AR482" i="14"/>
  <c r="AS445" i="14"/>
  <c r="AR548" i="14"/>
  <c r="AS440" i="14"/>
  <c r="AS446" i="14"/>
  <c r="AS447" i="14"/>
  <c r="AS442" i="14"/>
  <c r="AS448" i="14"/>
  <c r="AS441" i="14"/>
  <c r="AR515" i="14"/>
  <c r="AS444" i="14"/>
  <c r="AS438" i="14"/>
  <c r="AR449" i="14"/>
  <c r="AS439" i="14"/>
  <c r="AV447" i="14" l="1"/>
  <c r="AV445" i="14"/>
  <c r="AV444" i="14"/>
  <c r="AV441" i="14"/>
  <c r="AV439" i="14"/>
  <c r="AV438" i="14"/>
  <c r="AV440" i="14"/>
  <c r="AV442" i="14"/>
  <c r="AV443" i="14"/>
  <c r="AV446" i="14"/>
  <c r="AV448" i="14"/>
  <c r="CT42" i="14"/>
  <c r="N48" i="14"/>
  <c r="BM48" i="14"/>
  <c r="BM49" i="14" s="1"/>
  <c r="CK51" i="14"/>
  <c r="BS42" i="14"/>
  <c r="BS43" i="14" s="1"/>
  <c r="T42" i="14"/>
  <c r="CN48" i="14"/>
  <c r="K51" i="14"/>
  <c r="BJ51" i="14"/>
  <c r="BJ52" i="14" s="1"/>
  <c r="CQ45" i="14"/>
  <c r="Q45" i="14"/>
  <c r="BP45" i="14"/>
  <c r="BP46" i="14" s="1"/>
  <c r="W52" i="14"/>
  <c r="M49" i="14"/>
  <c r="J52" i="14"/>
  <c r="Q46" i="14"/>
  <c r="AA49" i="14"/>
  <c r="T43" i="14"/>
  <c r="AG43" i="14"/>
  <c r="AD46" i="14"/>
  <c r="I53" i="14"/>
  <c r="V53" i="14"/>
  <c r="AR516" i="14"/>
  <c r="AR549" i="14"/>
  <c r="AR483" i="14"/>
  <c r="AS449" i="14"/>
  <c r="AV449" i="14" l="1"/>
  <c r="CL51" i="14"/>
  <c r="CO48" i="14"/>
  <c r="L51" i="14"/>
  <c r="BK51" i="14"/>
  <c r="BK52" i="14" s="1"/>
  <c r="CU42" i="14"/>
  <c r="O48" i="14"/>
  <c r="BN48" i="14"/>
  <c r="BN49" i="14" s="1"/>
  <c r="CR45" i="14"/>
  <c r="R45" i="14"/>
  <c r="BQ45" i="14"/>
  <c r="BQ46" i="14" s="1"/>
  <c r="X52" i="14"/>
  <c r="Y52" i="14" s="1"/>
  <c r="N49" i="14"/>
  <c r="K52" i="14"/>
  <c r="L52" i="14" s="1"/>
  <c r="AB49"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R46" i="14"/>
  <c r="I54" i="14"/>
  <c r="V54" i="14"/>
  <c r="AR550" i="14"/>
  <c r="AR583" i="14"/>
  <c r="AR484" i="14"/>
  <c r="AR517" i="14"/>
  <c r="BI54" i="14" l="1"/>
  <c r="BI55" i="14" s="1"/>
  <c r="CS45" i="14"/>
  <c r="CM51" i="14"/>
  <c r="S45" i="14"/>
  <c r="BR45" i="14"/>
  <c r="BR46" i="14" s="1"/>
  <c r="P48" i="14"/>
  <c r="BO48" i="14"/>
  <c r="BO49" i="14" s="1"/>
  <c r="M51" i="14"/>
  <c r="BL51" i="14"/>
  <c r="BL52" i="14" s="1"/>
  <c r="CP48" i="14"/>
  <c r="O49" i="14"/>
  <c r="P49" i="14" s="1"/>
  <c r="AG53" i="14"/>
  <c r="M52" i="14"/>
  <c r="Z52" i="14"/>
  <c r="W54" i="14"/>
  <c r="X54" i="14" s="1"/>
  <c r="Y54" i="14" s="1"/>
  <c r="Z54" i="14" s="1"/>
  <c r="AA54" i="14" s="1"/>
  <c r="AB54" i="14" s="1"/>
  <c r="AC54" i="14" s="1"/>
  <c r="AD54" i="14" s="1"/>
  <c r="AE54" i="14" s="1"/>
  <c r="AF54" i="14" s="1"/>
  <c r="J54" i="14"/>
  <c r="S46" i="14"/>
  <c r="AF46" i="14"/>
  <c r="AC49" i="14"/>
  <c r="T53" i="14"/>
  <c r="I55" i="14"/>
  <c r="J55" i="14" s="1"/>
  <c r="V55" i="14"/>
  <c r="AS479" i="14"/>
  <c r="AS484" i="14"/>
  <c r="AR485" i="14"/>
  <c r="AR584" i="14"/>
  <c r="AS481" i="14"/>
  <c r="AS483" i="14"/>
  <c r="AS475" i="14"/>
  <c r="AR518" i="14"/>
  <c r="AS482" i="14"/>
  <c r="AS474" i="14"/>
  <c r="AS478" i="14"/>
  <c r="AS477" i="14"/>
  <c r="AS476" i="14"/>
  <c r="AS480" i="14"/>
  <c r="AR551" i="14"/>
  <c r="AV483" i="14" l="1"/>
  <c r="AV479" i="14"/>
  <c r="AV475" i="14"/>
  <c r="AV474" i="14"/>
  <c r="AV476" i="14"/>
  <c r="AV477" i="14"/>
  <c r="AV478" i="14"/>
  <c r="AV480" i="14"/>
  <c r="AV481" i="14"/>
  <c r="AV482" i="14"/>
  <c r="AV484" i="14"/>
  <c r="BS45" i="14"/>
  <c r="BS46" i="14" s="1"/>
  <c r="T45" i="14"/>
  <c r="CK54" i="14"/>
  <c r="CN51" i="14"/>
  <c r="Q48" i="14"/>
  <c r="BP48" i="14"/>
  <c r="BP49" i="14" s="1"/>
  <c r="K54" i="14"/>
  <c r="BJ54" i="14"/>
  <c r="BJ55" i="14" s="1"/>
  <c r="CQ48" i="14"/>
  <c r="N51" i="14"/>
  <c r="BM51" i="14"/>
  <c r="BM52" i="14" s="1"/>
  <c r="CT45" i="14"/>
  <c r="W55" i="14"/>
  <c r="X55" i="14" s="1"/>
  <c r="Y55" i="14" s="1"/>
  <c r="Z55" i="14" s="1"/>
  <c r="AD49" i="14"/>
  <c r="AG46" i="14"/>
  <c r="T46" i="14"/>
  <c r="AA52" i="14"/>
  <c r="Q49" i="14"/>
  <c r="K55" i="14"/>
  <c r="N52" i="14"/>
  <c r="AG54"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S485" i="14"/>
  <c r="AR585" i="14"/>
  <c r="AR519" i="14"/>
  <c r="AR552" i="14"/>
  <c r="AV485" i="14" l="1"/>
  <c r="R48" i="14"/>
  <c r="BQ48" i="14"/>
  <c r="BQ49" i="14" s="1"/>
  <c r="CO51" i="14"/>
  <c r="O51" i="14"/>
  <c r="BN51" i="14"/>
  <c r="BN52" i="14" s="1"/>
  <c r="L54" i="14"/>
  <c r="BK54" i="14"/>
  <c r="BK55" i="14" s="1"/>
  <c r="CU45" i="14"/>
  <c r="CL54" i="14"/>
  <c r="CR48" i="14"/>
  <c r="AA55" i="14"/>
  <c r="AB55" i="14" s="1"/>
  <c r="AC55" i="14" s="1"/>
  <c r="AD55" i="14" s="1"/>
  <c r="O52" i="14"/>
  <c r="R49" i="14"/>
  <c r="AG56" i="14"/>
  <c r="T56" i="14"/>
  <c r="L55" i="14"/>
  <c r="AB52" i="14"/>
  <c r="AE49" i="14"/>
  <c r="I57" i="14"/>
  <c r="V57" i="14"/>
  <c r="W57" i="14" s="1"/>
  <c r="X57" i="14" s="1"/>
  <c r="Y57" i="14" s="1"/>
  <c r="Z57" i="14" s="1"/>
  <c r="AR619" i="14"/>
  <c r="AR553" i="14"/>
  <c r="AR520" i="14"/>
  <c r="AR586" i="14"/>
  <c r="CM54" i="14" l="1"/>
  <c r="P51" i="14"/>
  <c r="BO51" i="14"/>
  <c r="BO52" i="14" s="1"/>
  <c r="CS48" i="14"/>
  <c r="J57" i="14"/>
  <c r="BI57" i="14"/>
  <c r="BI58" i="14" s="1"/>
  <c r="S48" i="14"/>
  <c r="BR48" i="14"/>
  <c r="BR49" i="14" s="1"/>
  <c r="CP51" i="14"/>
  <c r="M54" i="14"/>
  <c r="BL54" i="14"/>
  <c r="BL55" i="14" s="1"/>
  <c r="AE55" i="14"/>
  <c r="AA57" i="14"/>
  <c r="AB57" i="14" s="1"/>
  <c r="AC57" i="14" s="1"/>
  <c r="AD57" i="14" s="1"/>
  <c r="AE57" i="14" s="1"/>
  <c r="AF57" i="14" s="1"/>
  <c r="P52" i="14"/>
  <c r="AC52" i="14"/>
  <c r="M55" i="14"/>
  <c r="AF49" i="14"/>
  <c r="S49" i="14"/>
  <c r="AF55" i="14"/>
  <c r="I58" i="14"/>
  <c r="V58" i="14"/>
  <c r="AS518" i="14"/>
  <c r="AS512" i="14"/>
  <c r="AS513" i="14"/>
  <c r="AR554" i="14"/>
  <c r="AS511" i="14"/>
  <c r="AS520" i="14"/>
  <c r="AS519" i="14"/>
  <c r="AR521" i="14"/>
  <c r="AS514" i="14"/>
  <c r="AS510" i="14"/>
  <c r="AS515" i="14"/>
  <c r="AR620" i="14"/>
  <c r="AS517" i="14"/>
  <c r="AS516" i="14"/>
  <c r="AR587" i="14"/>
  <c r="AV519" i="14" l="1"/>
  <c r="AV513" i="14"/>
  <c r="AV512" i="14"/>
  <c r="AV510" i="14"/>
  <c r="AV511" i="14"/>
  <c r="AV514" i="14"/>
  <c r="AV515" i="14"/>
  <c r="AV516" i="14"/>
  <c r="AV517" i="14"/>
  <c r="AV518" i="14"/>
  <c r="AV520" i="14"/>
  <c r="BS48" i="14"/>
  <c r="BS49" i="14" s="1"/>
  <c r="T48" i="14"/>
  <c r="CK57" i="14"/>
  <c r="CQ51" i="14"/>
  <c r="N54" i="14"/>
  <c r="BM54" i="14"/>
  <c r="BM55" i="14" s="1"/>
  <c r="K57" i="14"/>
  <c r="BJ57" i="14"/>
  <c r="BJ58" i="14" s="1"/>
  <c r="Q51" i="14"/>
  <c r="BP51" i="14"/>
  <c r="BP52" i="14" s="1"/>
  <c r="CN54" i="14"/>
  <c r="CT48" i="14"/>
  <c r="W58" i="14"/>
  <c r="J58" i="14"/>
  <c r="AG49" i="14"/>
  <c r="N55" i="14"/>
  <c r="Q52" i="14"/>
  <c r="AD52" i="14"/>
  <c r="AG57" i="14"/>
  <c r="K58" i="14"/>
  <c r="T49" i="14"/>
  <c r="AG55"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S521" i="14"/>
  <c r="AR555" i="14"/>
  <c r="AR588" i="14"/>
  <c r="AR621" i="14"/>
  <c r="AV521" i="14" l="1"/>
  <c r="O54" i="14"/>
  <c r="BN54" i="14"/>
  <c r="BN55" i="14" s="1"/>
  <c r="CR51" i="14"/>
  <c r="CU48" i="14"/>
  <c r="R51" i="14"/>
  <c r="BQ51" i="14"/>
  <c r="BQ52" i="14" s="1"/>
  <c r="CO54" i="14"/>
  <c r="CL57" i="14"/>
  <c r="L57" i="14"/>
  <c r="BK57" i="14"/>
  <c r="BK58" i="14" s="1"/>
  <c r="X58" i="14"/>
  <c r="AG59" i="14"/>
  <c r="T59" i="14"/>
  <c r="L58" i="14"/>
  <c r="AE52" i="14"/>
  <c r="Y58" i="14"/>
  <c r="R52" i="14"/>
  <c r="O55" i="14"/>
  <c r="I60" i="14"/>
  <c r="V60" i="14"/>
  <c r="AR655" i="14"/>
  <c r="AR622" i="14"/>
  <c r="AR589" i="14"/>
  <c r="AR556" i="14"/>
  <c r="CM57" i="14" l="1"/>
  <c r="M57" i="14"/>
  <c r="BL57" i="14"/>
  <c r="BL58" i="14" s="1"/>
  <c r="CP54" i="14"/>
  <c r="CS51" i="14"/>
  <c r="P54" i="14"/>
  <c r="BO54" i="14"/>
  <c r="BO55" i="14" s="1"/>
  <c r="BI60" i="14"/>
  <c r="BI61" i="14" s="1"/>
  <c r="S51" i="14"/>
  <c r="BR51" i="14"/>
  <c r="BR52" i="14" s="1"/>
  <c r="P55" i="14"/>
  <c r="Z58" i="14"/>
  <c r="W60" i="14"/>
  <c r="X60" i="14" s="1"/>
  <c r="Y60" i="14" s="1"/>
  <c r="Z60" i="14" s="1"/>
  <c r="AA60" i="14" s="1"/>
  <c r="AB60" i="14" s="1"/>
  <c r="AC60" i="14" s="1"/>
  <c r="AD60" i="14" s="1"/>
  <c r="AE60" i="14" s="1"/>
  <c r="AF60" i="14" s="1"/>
  <c r="J60" i="14"/>
  <c r="M58" i="14"/>
  <c r="S52" i="14"/>
  <c r="AF52" i="14"/>
  <c r="I61" i="14"/>
  <c r="V61" i="14"/>
  <c r="AR623" i="14"/>
  <c r="AS556" i="14"/>
  <c r="AS547" i="14"/>
  <c r="AS549" i="14"/>
  <c r="AS546" i="14"/>
  <c r="AS551" i="14"/>
  <c r="AS554" i="14"/>
  <c r="AR557" i="14"/>
  <c r="AR590" i="14"/>
  <c r="AS548" i="14"/>
  <c r="AS555" i="14"/>
  <c r="AS553" i="14"/>
  <c r="AS552" i="14"/>
  <c r="AS550" i="14"/>
  <c r="AR656" i="14"/>
  <c r="AV555" i="14" l="1"/>
  <c r="AV554" i="14"/>
  <c r="AV551" i="14"/>
  <c r="AV547" i="14"/>
  <c r="AV546" i="14"/>
  <c r="AV548" i="14"/>
  <c r="AV549" i="14"/>
  <c r="AV550" i="14"/>
  <c r="AV552" i="14"/>
  <c r="AV553" i="14"/>
  <c r="AV556" i="14"/>
  <c r="Q54" i="14"/>
  <c r="BP54" i="14"/>
  <c r="BP55" i="14" s="1"/>
  <c r="CK60" i="14"/>
  <c r="CN57" i="14"/>
  <c r="K60" i="14"/>
  <c r="BJ60" i="14"/>
  <c r="BJ61" i="14" s="1"/>
  <c r="CT51" i="14"/>
  <c r="BS51" i="14"/>
  <c r="BS52" i="14" s="1"/>
  <c r="T51" i="14"/>
  <c r="CQ54" i="14"/>
  <c r="BM57" i="14"/>
  <c r="BM58" i="14" s="1"/>
  <c r="N57" i="14"/>
  <c r="W61" i="14"/>
  <c r="X61" i="14" s="1"/>
  <c r="Y61" i="14" s="1"/>
  <c r="Z61" i="14" s="1"/>
  <c r="AA61" i="14" s="1"/>
  <c r="AB61" i="14" s="1"/>
  <c r="AC61" i="14" s="1"/>
  <c r="AD61" i="14" s="1"/>
  <c r="AE61" i="14" s="1"/>
  <c r="AF61" i="14" s="1"/>
  <c r="J61" i="14"/>
  <c r="Q55" i="14"/>
  <c r="T52" i="14"/>
  <c r="AA58" i="14"/>
  <c r="AG60" i="14"/>
  <c r="K61" i="14"/>
  <c r="AG52" i="14"/>
  <c r="N58"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R657" i="14"/>
  <c r="AS557" i="14"/>
  <c r="AR624" i="14"/>
  <c r="AR591" i="14"/>
  <c r="AV557" i="14" l="1"/>
  <c r="CL60" i="14"/>
  <c r="R54" i="14"/>
  <c r="BQ54" i="14"/>
  <c r="BQ55" i="14" s="1"/>
  <c r="O57" i="14"/>
  <c r="BN57" i="14"/>
  <c r="BN58" i="14" s="1"/>
  <c r="CO57" i="14"/>
  <c r="CU51" i="14"/>
  <c r="L60" i="14"/>
  <c r="BK60" i="14"/>
  <c r="BK61" i="14" s="1"/>
  <c r="CR54" i="14"/>
  <c r="AG61" i="14"/>
  <c r="T62" i="14"/>
  <c r="AG62" i="14"/>
  <c r="AB58" i="14"/>
  <c r="R55" i="14"/>
  <c r="L61" i="14"/>
  <c r="O58" i="14"/>
  <c r="I63" i="14"/>
  <c r="V63" i="14"/>
  <c r="W63" i="14" s="1"/>
  <c r="X63" i="14" s="1"/>
  <c r="Y63" i="14" s="1"/>
  <c r="Z63" i="14" s="1"/>
  <c r="AA63" i="14" s="1"/>
  <c r="AB63" i="14" s="1"/>
  <c r="AC63" i="14" s="1"/>
  <c r="AD63" i="14" s="1"/>
  <c r="AE63" i="14" s="1"/>
  <c r="AF63" i="14" s="1"/>
  <c r="AR691" i="14"/>
  <c r="AR625" i="14"/>
  <c r="AR592" i="14"/>
  <c r="AR658" i="14"/>
  <c r="P57" i="14" l="1"/>
  <c r="BO57" i="14"/>
  <c r="BO58" i="14" s="1"/>
  <c r="M60" i="14"/>
  <c r="BL60" i="14"/>
  <c r="BL61" i="14" s="1"/>
  <c r="CS54" i="14"/>
  <c r="CM60" i="14"/>
  <c r="S54" i="14"/>
  <c r="T54" i="14" s="1"/>
  <c r="BR54" i="14"/>
  <c r="BR55" i="14" s="1"/>
  <c r="J63" i="14"/>
  <c r="BI63" i="14"/>
  <c r="BI64" i="14" s="1"/>
  <c r="CP57" i="14"/>
  <c r="AG63" i="14"/>
  <c r="S55" i="14"/>
  <c r="M61" i="14"/>
  <c r="AC58" i="14"/>
  <c r="P58" i="14"/>
  <c r="I64" i="14"/>
  <c r="V64" i="14"/>
  <c r="AR692" i="14"/>
  <c r="AS592" i="14"/>
  <c r="AR626" i="14"/>
  <c r="AS586" i="14"/>
  <c r="AS584" i="14"/>
  <c r="AS582" i="14"/>
  <c r="AS585" i="14"/>
  <c r="AS590" i="14"/>
  <c r="AS583" i="14"/>
  <c r="AS588" i="14"/>
  <c r="AS589" i="14"/>
  <c r="AR659" i="14"/>
  <c r="AS591" i="14"/>
  <c r="AR593" i="14"/>
  <c r="AS587" i="14"/>
  <c r="AV591" i="14" l="1"/>
  <c r="AV589" i="14"/>
  <c r="AV588" i="14"/>
  <c r="AV587" i="14"/>
  <c r="AV582" i="14"/>
  <c r="AV583" i="14"/>
  <c r="AV584" i="14"/>
  <c r="AV585" i="14"/>
  <c r="AV586" i="14"/>
  <c r="AV590" i="14"/>
  <c r="AV592" i="14"/>
  <c r="CT54" i="14"/>
  <c r="CN60" i="14"/>
  <c r="BS54" i="14"/>
  <c r="BS55" i="14" s="1"/>
  <c r="N60" i="14"/>
  <c r="BM60" i="14"/>
  <c r="BM61" i="14" s="1"/>
  <c r="K63" i="14"/>
  <c r="BJ63" i="14"/>
  <c r="BJ64" i="14" s="1"/>
  <c r="CQ57" i="14"/>
  <c r="CK63" i="14"/>
  <c r="Q57" i="14"/>
  <c r="BP57" i="14"/>
  <c r="BP58" i="14" s="1"/>
  <c r="Q58" i="14"/>
  <c r="T55" i="14"/>
  <c r="AD58" i="14"/>
  <c r="W64" i="14"/>
  <c r="J64" i="14"/>
  <c r="N61"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R660" i="14"/>
  <c r="AS593" i="14"/>
  <c r="AR693" i="14"/>
  <c r="AR627" i="14"/>
  <c r="AV593" i="14" l="1"/>
  <c r="CR57" i="14"/>
  <c r="CO60" i="14"/>
  <c r="R57" i="14"/>
  <c r="BQ57" i="14"/>
  <c r="BQ58" i="14" s="1"/>
  <c r="O60" i="14"/>
  <c r="BN60" i="14"/>
  <c r="BN61" i="14" s="1"/>
  <c r="CL63" i="14"/>
  <c r="CU54" i="14"/>
  <c r="L63" i="14"/>
  <c r="BK63" i="14"/>
  <c r="BK64" i="14" s="1"/>
  <c r="AG65" i="14"/>
  <c r="T65" i="14"/>
  <c r="O61" i="14"/>
  <c r="K64" i="14"/>
  <c r="X64" i="14"/>
  <c r="R58" i="14"/>
  <c r="AE58" i="14"/>
  <c r="I66" i="14"/>
  <c r="V66" i="14"/>
  <c r="W66" i="14" s="1"/>
  <c r="X66" i="14" s="1"/>
  <c r="Y66" i="14" s="1"/>
  <c r="Z66" i="14" s="1"/>
  <c r="AR727" i="14"/>
  <c r="AR661" i="14"/>
  <c r="AR694" i="14"/>
  <c r="AR628" i="14"/>
  <c r="M63" i="14" l="1"/>
  <c r="BL63" i="14"/>
  <c r="BL64" i="14" s="1"/>
  <c r="S57" i="14"/>
  <c r="BR57" i="14"/>
  <c r="BR58" i="14" s="1"/>
  <c r="CP60" i="14"/>
  <c r="P60" i="14"/>
  <c r="BO60" i="14"/>
  <c r="BO61" i="14" s="1"/>
  <c r="J66" i="14"/>
  <c r="BI66" i="14"/>
  <c r="BI67" i="14" s="1"/>
  <c r="CM63" i="14"/>
  <c r="CS57" i="14"/>
  <c r="AA66" i="14"/>
  <c r="AB66" i="14" s="1"/>
  <c r="AC66" i="14" s="1"/>
  <c r="AD66" i="14" s="1"/>
  <c r="AE66" i="14" s="1"/>
  <c r="AF66" i="14" s="1"/>
  <c r="AF58" i="14"/>
  <c r="P61" i="14"/>
  <c r="Y64" i="14"/>
  <c r="S58" i="14"/>
  <c r="L64" i="14"/>
  <c r="I67" i="14"/>
  <c r="V67" i="14"/>
  <c r="AS624" i="14"/>
  <c r="AS619" i="14"/>
  <c r="AS625" i="14"/>
  <c r="AS620" i="14"/>
  <c r="AS621" i="14"/>
  <c r="AS618" i="14"/>
  <c r="AS622" i="14"/>
  <c r="AS628" i="14"/>
  <c r="AS623" i="14"/>
  <c r="AR695" i="14"/>
  <c r="AR662" i="14"/>
  <c r="AR728" i="14"/>
  <c r="AR629" i="14"/>
  <c r="AS626" i="14"/>
  <c r="AS627" i="14"/>
  <c r="AV627" i="14" l="1"/>
  <c r="AV625" i="14"/>
  <c r="AV623" i="14"/>
  <c r="AV622" i="14"/>
  <c r="AV621" i="14"/>
  <c r="AV620" i="14"/>
  <c r="AV619" i="14"/>
  <c r="AV618" i="14"/>
  <c r="AV624" i="14"/>
  <c r="AV626" i="14"/>
  <c r="AV628" i="14"/>
  <c r="CQ60" i="14"/>
  <c r="Q60" i="14"/>
  <c r="BP60" i="14"/>
  <c r="BP61" i="14" s="1"/>
  <c r="CT57" i="14"/>
  <c r="CK66" i="14"/>
  <c r="BS57" i="14"/>
  <c r="BS58" i="14" s="1"/>
  <c r="T57" i="14"/>
  <c r="K66" i="14"/>
  <c r="BJ66" i="14"/>
  <c r="BJ67" i="14" s="1"/>
  <c r="CN63" i="14"/>
  <c r="N63" i="14"/>
  <c r="BM63" i="14"/>
  <c r="BM64" i="14" s="1"/>
  <c r="M64" i="14"/>
  <c r="Z64" i="14"/>
  <c r="Q61" i="14"/>
  <c r="T58" i="14"/>
  <c r="W67" i="14"/>
  <c r="J67" i="14"/>
  <c r="AG58" i="14"/>
  <c r="AG66"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R729" i="14"/>
  <c r="AR663" i="14"/>
  <c r="AS629" i="14"/>
  <c r="AR696" i="14"/>
  <c r="AV629" i="14" l="1"/>
  <c r="CL66" i="14"/>
  <c r="CR60" i="14"/>
  <c r="CO63" i="14"/>
  <c r="L66" i="14"/>
  <c r="BK66" i="14"/>
  <c r="BK67" i="14" s="1"/>
  <c r="R60" i="14"/>
  <c r="BQ60" i="14"/>
  <c r="BQ61" i="14" s="1"/>
  <c r="O63" i="14"/>
  <c r="BN63" i="14"/>
  <c r="BN64" i="14" s="1"/>
  <c r="CU57" i="14"/>
  <c r="AG68" i="14"/>
  <c r="T68" i="14"/>
  <c r="R61" i="14"/>
  <c r="K67" i="14"/>
  <c r="AA64" i="14"/>
  <c r="N64" i="14"/>
  <c r="X67" i="14"/>
  <c r="I69" i="14"/>
  <c r="V69" i="14"/>
  <c r="W69" i="14" s="1"/>
  <c r="X69" i="14" s="1"/>
  <c r="Y69" i="14" s="1"/>
  <c r="Z69" i="14" s="1"/>
  <c r="AA69" i="14" s="1"/>
  <c r="AB69" i="14" s="1"/>
  <c r="AC69" i="14" s="1"/>
  <c r="AD69" i="14" s="1"/>
  <c r="AE69" i="14" s="1"/>
  <c r="AF69" i="14" s="1"/>
  <c r="AR730" i="14"/>
  <c r="AR763" i="14"/>
  <c r="AR664" i="14"/>
  <c r="AR697" i="14"/>
  <c r="S60" i="14" l="1"/>
  <c r="BR60" i="14"/>
  <c r="BR61" i="14" s="1"/>
  <c r="J69" i="14"/>
  <c r="BI69" i="14"/>
  <c r="BI70" i="14" s="1"/>
  <c r="CP63" i="14"/>
  <c r="CM66" i="14"/>
  <c r="P63" i="14"/>
  <c r="BO63" i="14"/>
  <c r="BO64" i="14" s="1"/>
  <c r="BL66" i="14"/>
  <c r="BL67" i="14" s="1"/>
  <c r="M66" i="14"/>
  <c r="CS60" i="14"/>
  <c r="AG69" i="14"/>
  <c r="AB64" i="14"/>
  <c r="Y67" i="14"/>
  <c r="O64" i="14"/>
  <c r="L67" i="14"/>
  <c r="S61" i="14"/>
  <c r="I70" i="14"/>
  <c r="V70" i="14"/>
  <c r="AS658" i="14"/>
  <c r="AS664" i="14"/>
  <c r="AS655" i="14"/>
  <c r="AS662" i="14"/>
  <c r="AS663" i="14"/>
  <c r="AS654" i="14"/>
  <c r="AS657" i="14"/>
  <c r="AR731" i="14"/>
  <c r="AS659" i="14"/>
  <c r="AR665" i="14"/>
  <c r="AS661" i="14"/>
  <c r="AS656" i="14"/>
  <c r="AS660" i="14"/>
  <c r="AR764" i="14"/>
  <c r="AR698" i="14"/>
  <c r="AV661" i="14" l="1"/>
  <c r="AV660" i="14"/>
  <c r="AV659" i="14"/>
  <c r="AV657" i="14"/>
  <c r="AV654" i="14"/>
  <c r="AV655" i="14"/>
  <c r="AV656" i="14"/>
  <c r="AV658" i="14"/>
  <c r="AV662" i="14"/>
  <c r="AV663" i="14"/>
  <c r="AV664" i="14"/>
  <c r="CN66" i="14"/>
  <c r="K69" i="14"/>
  <c r="BJ69" i="14"/>
  <c r="BJ70" i="14" s="1"/>
  <c r="CT60" i="14"/>
  <c r="CQ63" i="14"/>
  <c r="Q63" i="14"/>
  <c r="BP63" i="14"/>
  <c r="BP64" i="14" s="1"/>
  <c r="BS60" i="14"/>
  <c r="BS61" i="14" s="1"/>
  <c r="T60" i="14"/>
  <c r="N66" i="14"/>
  <c r="BM66" i="14"/>
  <c r="BM67" i="14" s="1"/>
  <c r="CK69" i="14"/>
  <c r="J70" i="14"/>
  <c r="K70" i="14" s="1"/>
  <c r="W70" i="14"/>
  <c r="P64" i="14"/>
  <c r="AC64" i="14"/>
  <c r="T61" i="14"/>
  <c r="M67" i="14"/>
  <c r="Z67"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R699" i="14"/>
  <c r="AR765" i="14"/>
  <c r="AS665" i="14"/>
  <c r="AR732" i="14"/>
  <c r="AV665" i="14" l="1"/>
  <c r="O66" i="14"/>
  <c r="BN66" i="14"/>
  <c r="BN67" i="14" s="1"/>
  <c r="CL69" i="14"/>
  <c r="L69" i="14"/>
  <c r="BK69" i="14"/>
  <c r="BK70" i="14" s="1"/>
  <c r="CU60" i="14"/>
  <c r="CO66" i="14"/>
  <c r="CR63" i="14"/>
  <c r="R63" i="14"/>
  <c r="BQ63" i="14"/>
  <c r="BQ64" i="14" s="1"/>
  <c r="L70" i="14"/>
  <c r="M70" i="14" s="1"/>
  <c r="T71" i="14"/>
  <c r="AG71" i="14"/>
  <c r="X70" i="14"/>
  <c r="N67" i="14"/>
  <c r="Q64" i="14"/>
  <c r="AA67" i="14"/>
  <c r="AD64" i="14"/>
  <c r="I72" i="14"/>
  <c r="V72" i="14"/>
  <c r="W72" i="14" s="1"/>
  <c r="X72" i="14" s="1"/>
  <c r="Y72" i="14" s="1"/>
  <c r="Z72" i="14" s="1"/>
  <c r="AA72" i="14" s="1"/>
  <c r="AB72" i="14" s="1"/>
  <c r="AC72" i="14" s="1"/>
  <c r="AD72" i="14" s="1"/>
  <c r="AE72" i="14" s="1"/>
  <c r="AF72" i="14" s="1"/>
  <c r="AR700" i="14"/>
  <c r="AR799" i="14"/>
  <c r="AR733" i="14"/>
  <c r="AR766" i="14"/>
  <c r="P66" i="14" l="1"/>
  <c r="BO66" i="14"/>
  <c r="BO67" i="14" s="1"/>
  <c r="CS63" i="14"/>
  <c r="S63" i="14"/>
  <c r="BR63" i="14"/>
  <c r="BR64" i="14" s="1"/>
  <c r="CM69" i="14"/>
  <c r="J72" i="14"/>
  <c r="BI72" i="14"/>
  <c r="BI73" i="14" s="1"/>
  <c r="M69" i="14"/>
  <c r="BL69" i="14"/>
  <c r="BL70" i="14" s="1"/>
  <c r="CP66" i="14"/>
  <c r="Y70" i="14"/>
  <c r="AG72" i="14"/>
  <c r="R64" i="14"/>
  <c r="N70" i="14"/>
  <c r="O67" i="14"/>
  <c r="AE64" i="14"/>
  <c r="AB67" i="14"/>
  <c r="I73" i="14"/>
  <c r="V73" i="14"/>
  <c r="AS694" i="14"/>
  <c r="AR701" i="14"/>
  <c r="AS698" i="14"/>
  <c r="AS697" i="14"/>
  <c r="AS699" i="14"/>
  <c r="AS691" i="14"/>
  <c r="AS695" i="14"/>
  <c r="AS692" i="14"/>
  <c r="AR767" i="14"/>
  <c r="AS693" i="14"/>
  <c r="AS700" i="14"/>
  <c r="AS690" i="14"/>
  <c r="AR734" i="14"/>
  <c r="AS696" i="14"/>
  <c r="AR800" i="14"/>
  <c r="AV699" i="14" l="1"/>
  <c r="AV698" i="14"/>
  <c r="AV697" i="14"/>
  <c r="AV693" i="14"/>
  <c r="AV692" i="14"/>
  <c r="AV690" i="14"/>
  <c r="AV691" i="14"/>
  <c r="AV694" i="14"/>
  <c r="AV695" i="14"/>
  <c r="AV696" i="14"/>
  <c r="AV700" i="14"/>
  <c r="BS63" i="14"/>
  <c r="BS64" i="14" s="1"/>
  <c r="T63" i="14"/>
  <c r="CN69" i="14"/>
  <c r="N69" i="14"/>
  <c r="BM69" i="14"/>
  <c r="BM70" i="14" s="1"/>
  <c r="CK72" i="14"/>
  <c r="CT63" i="14"/>
  <c r="CQ66" i="14"/>
  <c r="K72" i="14"/>
  <c r="BJ72" i="14"/>
  <c r="BJ73" i="14" s="1"/>
  <c r="Q66" i="14"/>
  <c r="BP66" i="14"/>
  <c r="BP67" i="14" s="1"/>
  <c r="Z70" i="14"/>
  <c r="P67" i="14"/>
  <c r="O70" i="14"/>
  <c r="W73" i="14"/>
  <c r="J73" i="14"/>
  <c r="AC67" i="14"/>
  <c r="AF64" i="14"/>
  <c r="S64"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R387" i="15"/>
  <c r="AR161" i="15"/>
  <c r="AR581" i="15"/>
  <c r="AR97" i="15"/>
  <c r="AR722" i="15"/>
  <c r="AR359" i="15"/>
  <c r="AR353" i="15"/>
  <c r="AR357" i="15"/>
  <c r="AR508" i="15"/>
  <c r="AR206" i="15"/>
  <c r="AR303" i="15"/>
  <c r="AR475" i="15"/>
  <c r="AR214" i="15"/>
  <c r="AR232" i="15"/>
  <c r="AR371" i="15"/>
  <c r="AR224" i="15"/>
  <c r="AR564" i="15"/>
  <c r="AR312" i="15"/>
  <c r="AR433" i="15"/>
  <c r="AR278" i="15"/>
  <c r="AR82" i="15"/>
  <c r="AR324" i="15"/>
  <c r="AR537" i="15"/>
  <c r="AR179" i="15"/>
  <c r="AR615" i="15"/>
  <c r="AR346" i="15"/>
  <c r="AR239" i="15"/>
  <c r="AR277" i="15"/>
  <c r="AR135" i="15"/>
  <c r="AR403" i="15"/>
  <c r="AR641" i="15"/>
  <c r="AR341" i="15"/>
  <c r="AR124" i="15"/>
  <c r="AR568" i="15"/>
  <c r="AR498" i="15"/>
  <c r="AR460" i="15"/>
  <c r="AR545" i="15"/>
  <c r="AR425" i="15"/>
  <c r="AR332" i="15"/>
  <c r="AR605" i="15"/>
  <c r="AR541" i="15"/>
  <c r="AR266" i="15"/>
  <c r="AR438" i="15"/>
  <c r="AR167" i="15"/>
  <c r="AR713" i="15"/>
  <c r="AR249" i="15"/>
  <c r="AR613" i="15"/>
  <c r="AR658" i="15"/>
  <c r="AR446" i="15"/>
  <c r="AR121" i="15"/>
  <c r="AR398" i="15"/>
  <c r="AR690" i="15"/>
  <c r="AR624" i="15"/>
  <c r="AR642" i="15"/>
  <c r="AR618" i="15"/>
  <c r="AR270" i="15"/>
  <c r="AR99" i="15"/>
  <c r="AR203" i="15"/>
  <c r="AR95" i="15"/>
  <c r="AR309" i="15"/>
  <c r="AR685" i="15"/>
  <c r="AR300" i="15"/>
  <c r="AR516" i="15"/>
  <c r="AR451" i="15"/>
  <c r="AR699" i="15"/>
  <c r="AR173" i="15"/>
  <c r="AR133" i="15"/>
  <c r="AR426" i="15"/>
  <c r="AR213" i="15"/>
  <c r="AS75" i="15"/>
  <c r="AR88" i="15"/>
  <c r="AR152" i="15"/>
  <c r="AR505" i="15"/>
  <c r="AR198" i="15"/>
  <c r="AR486" i="15"/>
  <c r="AR653" i="15"/>
  <c r="AR494" i="15"/>
  <c r="AR622" i="15"/>
  <c r="AR684" i="15"/>
  <c r="AR117" i="15"/>
  <c r="AR356" i="15"/>
  <c r="AR557" i="15"/>
  <c r="AR230" i="15"/>
  <c r="AR667" i="15"/>
  <c r="AR381" i="15"/>
  <c r="AR569" i="15"/>
  <c r="AR680" i="15"/>
  <c r="AR238" i="15"/>
  <c r="AR654" i="15"/>
  <c r="AR419" i="15"/>
  <c r="AR366" i="15"/>
  <c r="AR542" i="15"/>
  <c r="AR172" i="15"/>
  <c r="AR265" i="15"/>
  <c r="AR464" i="15"/>
  <c r="AR435" i="15"/>
  <c r="AR384" i="15"/>
  <c r="AR711" i="15"/>
  <c r="AR296" i="15"/>
  <c r="AR678" i="15"/>
  <c r="AR526" i="15"/>
  <c r="AR197" i="15"/>
  <c r="AR168" i="15"/>
  <c r="AR570" i="15"/>
  <c r="AR628" i="15"/>
  <c r="AR657" i="15"/>
  <c r="AR670" i="15"/>
  <c r="AR274" i="15"/>
  <c r="AR216" i="15"/>
  <c r="AR388" i="15"/>
  <c r="AR511" i="15"/>
  <c r="AR286" i="15"/>
  <c r="AR138" i="15"/>
  <c r="AR598" i="15"/>
  <c r="AR236" i="15"/>
  <c r="AR695" i="15"/>
  <c r="AR661" i="15"/>
  <c r="AR445" i="15"/>
  <c r="AR692" i="15"/>
  <c r="AR421" i="15"/>
  <c r="AR190" i="15"/>
  <c r="AR112" i="15"/>
  <c r="AR264" i="15"/>
  <c r="AR531" i="15"/>
  <c r="AR257" i="15"/>
  <c r="AR295" i="15"/>
  <c r="AR401" i="15"/>
  <c r="AR519" i="15"/>
  <c r="AR260" i="15"/>
  <c r="AR150" i="15"/>
  <c r="AR307" i="15"/>
  <c r="AR461" i="15"/>
  <c r="AR649" i="15"/>
  <c r="AR701" i="15"/>
  <c r="AR547" i="15"/>
  <c r="AR704" i="15"/>
  <c r="AR768" i="14"/>
  <c r="AR334" i="15"/>
  <c r="AR192" i="15"/>
  <c r="AR594" i="15"/>
  <c r="AR293" i="15"/>
  <c r="AR109" i="15"/>
  <c r="AR280" i="15"/>
  <c r="AR510" i="15"/>
  <c r="AR143" i="15"/>
  <c r="AR499" i="15"/>
  <c r="AR98" i="15"/>
  <c r="AR153" i="15"/>
  <c r="AR580" i="15"/>
  <c r="AR90" i="15"/>
  <c r="AR83" i="15"/>
  <c r="AR434" i="15"/>
  <c r="AR637" i="15"/>
  <c r="AR345" i="15"/>
  <c r="AR561" i="15"/>
  <c r="AR706" i="15"/>
  <c r="AR240" i="15"/>
  <c r="AR125" i="15"/>
  <c r="AR600" i="15"/>
  <c r="AR528" i="15"/>
  <c r="AR115" i="15"/>
  <c r="AR496" i="15"/>
  <c r="AR108" i="15"/>
  <c r="AR450" i="15"/>
  <c r="AR284" i="15"/>
  <c r="AR689" i="15"/>
  <c r="AR340" i="15"/>
  <c r="AR185" i="15"/>
  <c r="AR406" i="15"/>
  <c r="AR543" i="15"/>
  <c r="AR566" i="15"/>
  <c r="AR283" i="15"/>
  <c r="AR141" i="15"/>
  <c r="AR484" i="15"/>
  <c r="AR297" i="15"/>
  <c r="AR128" i="15"/>
  <c r="AR698" i="15"/>
  <c r="AR721" i="15"/>
  <c r="AR310" i="15"/>
  <c r="AR392" i="15"/>
  <c r="AR441" i="15"/>
  <c r="AR160" i="15"/>
  <c r="AR290" i="15"/>
  <c r="AR635" i="15"/>
  <c r="AR639" i="15"/>
  <c r="AR454" i="15"/>
  <c r="AR563" i="15"/>
  <c r="AR683" i="15"/>
  <c r="AR686" i="15"/>
  <c r="AR263" i="15"/>
  <c r="AR130" i="15"/>
  <c r="AR463" i="15"/>
  <c r="AR372" i="15"/>
  <c r="AR717" i="15"/>
  <c r="AR552" i="15"/>
  <c r="AR606" i="15"/>
  <c r="AR703" i="15"/>
  <c r="AR132" i="15"/>
  <c r="AR725" i="15"/>
  <c r="AR616" i="15"/>
  <c r="AR645" i="15"/>
  <c r="AR96" i="15"/>
  <c r="AR170" i="15"/>
  <c r="AR417" i="15"/>
  <c r="AR674" i="15"/>
  <c r="AR350" i="15"/>
  <c r="AR629" i="15"/>
  <c r="AR497" i="15"/>
  <c r="AR348" i="15"/>
  <c r="AR241" i="15"/>
  <c r="AR175" i="15"/>
  <c r="AR474" i="15"/>
  <c r="AR326" i="15"/>
  <c r="AR651" i="15"/>
  <c r="AR225" i="15"/>
  <c r="AR539" i="15"/>
  <c r="AR378" i="15"/>
  <c r="AR660" i="15"/>
  <c r="AR612" i="15"/>
  <c r="AR506" i="15"/>
  <c r="AR194" i="15"/>
  <c r="AR399" i="15"/>
  <c r="AR414" i="15"/>
  <c r="AR521" i="15"/>
  <c r="AR157" i="15"/>
  <c r="AR710" i="15"/>
  <c r="AR643" i="15"/>
  <c r="AR459" i="15"/>
  <c r="AR363" i="15"/>
  <c r="AR422" i="15"/>
  <c r="AR456" i="15"/>
  <c r="AR437" i="15"/>
  <c r="AR574" i="15"/>
  <c r="AR148" i="15"/>
  <c r="AR219" i="15"/>
  <c r="AR162" i="15"/>
  <c r="AR468" i="15"/>
  <c r="AR94" i="15"/>
  <c r="AR608" i="15"/>
  <c r="AR226" i="15"/>
  <c r="AR583" i="15"/>
  <c r="AR507" i="15"/>
  <c r="AR338" i="15"/>
  <c r="AR515" i="15"/>
  <c r="AR311" i="15"/>
  <c r="AR251" i="15"/>
  <c r="AR89" i="15"/>
  <c r="AR318" i="15"/>
  <c r="AR176" i="15"/>
  <c r="AR716" i="15"/>
  <c r="AR514" i="15"/>
  <c r="AR163" i="15"/>
  <c r="AR373" i="15"/>
  <c r="AR679" i="15"/>
  <c r="AR485" i="15"/>
  <c r="AR462" i="15"/>
  <c r="AR355" i="15"/>
  <c r="AR420" i="15"/>
  <c r="AR596" i="15"/>
  <c r="AR400" i="15"/>
  <c r="AR201" i="15"/>
  <c r="AR78" i="15"/>
  <c r="AR478" i="15"/>
  <c r="AR630" i="15"/>
  <c r="AR415" i="15"/>
  <c r="AR662" i="15"/>
  <c r="AR553" i="15"/>
  <c r="AR325" i="15"/>
  <c r="AR81" i="15"/>
  <c r="AR554" i="15"/>
  <c r="AR702" i="15"/>
  <c r="AR593" i="15"/>
  <c r="AR319" i="15"/>
  <c r="AR413" i="15"/>
  <c r="AR582" i="15"/>
  <c r="AR538" i="15"/>
  <c r="AR379" i="15"/>
  <c r="AR471" i="15"/>
  <c r="AR184" i="15"/>
  <c r="AR534" i="15"/>
  <c r="AR535" i="15"/>
  <c r="AR436" i="15"/>
  <c r="AR123" i="15"/>
  <c r="AR675" i="15"/>
  <c r="AR693" i="15"/>
  <c r="AR411" i="15"/>
  <c r="AR664" i="15"/>
  <c r="AR720" i="15"/>
  <c r="AR321" i="15"/>
  <c r="AR364" i="15"/>
  <c r="AR708" i="15"/>
  <c r="AR84" i="15"/>
  <c r="AR509" i="15"/>
  <c r="AR467" i="15"/>
  <c r="AR466" i="15"/>
  <c r="AR207" i="15"/>
  <c r="AR358" i="15"/>
  <c r="AR627" i="15"/>
  <c r="AR700" i="15"/>
  <c r="AR394" i="15"/>
  <c r="AR233" i="15"/>
  <c r="AR696" i="15"/>
  <c r="AR602" i="15"/>
  <c r="AR576" i="15"/>
  <c r="AR408" i="15"/>
  <c r="AR287" i="15"/>
  <c r="AR625" i="15"/>
  <c r="AR174" i="15"/>
  <c r="AR281" i="15"/>
  <c r="AR453" i="15"/>
  <c r="AR386" i="15"/>
  <c r="AR573" i="15"/>
  <c r="AR211" i="15"/>
  <c r="AR522" i="15"/>
  <c r="AR724" i="15"/>
  <c r="AR555" i="15"/>
  <c r="AR221" i="15"/>
  <c r="AR567" i="15"/>
  <c r="AR126" i="15"/>
  <c r="AR556" i="15"/>
  <c r="AR577" i="15"/>
  <c r="AR347" i="15"/>
  <c r="AR481" i="15"/>
  <c r="AR306" i="15"/>
  <c r="AR712" i="15"/>
  <c r="AR558" i="15"/>
  <c r="AR457" i="15"/>
  <c r="AR227" i="15"/>
  <c r="AR562" i="15"/>
  <c r="AR385" i="15"/>
  <c r="AR272" i="15"/>
  <c r="AR181" i="15"/>
  <c r="AR626" i="15"/>
  <c r="AR354" i="15"/>
  <c r="AR440" i="15"/>
  <c r="AR673" i="15"/>
  <c r="AR245" i="15"/>
  <c r="AR524" i="15"/>
  <c r="AR122" i="15"/>
  <c r="AR362" i="15"/>
  <c r="AR671" i="15"/>
  <c r="AR479" i="15"/>
  <c r="AR656" i="15"/>
  <c r="AR142" i="15"/>
  <c r="AR103" i="15"/>
  <c r="AR165" i="15"/>
  <c r="AR171" i="15"/>
  <c r="AR361" i="15"/>
  <c r="AR525" i="15"/>
  <c r="AR195" i="15"/>
  <c r="AR327" i="15"/>
  <c r="AR370" i="15"/>
  <c r="AR652" i="15"/>
  <c r="AR147" i="15"/>
  <c r="AR659" i="15"/>
  <c r="AR631" i="15"/>
  <c r="AR86" i="15"/>
  <c r="AR273" i="15"/>
  <c r="AR663" i="15"/>
  <c r="AR315" i="15"/>
  <c r="AR242" i="15"/>
  <c r="AR617" i="15"/>
  <c r="AR253" i="15"/>
  <c r="AR352" i="15"/>
  <c r="AR707" i="15"/>
  <c r="AR322" i="15"/>
  <c r="AR145" i="15"/>
  <c r="AR504" i="15"/>
  <c r="AR410" i="15"/>
  <c r="AR169" i="15"/>
  <c r="AR156" i="15"/>
  <c r="AR335" i="15"/>
  <c r="AR579" i="15"/>
  <c r="AR530" i="15"/>
  <c r="AR205" i="15"/>
  <c r="AR105" i="15"/>
  <c r="AR540" i="15"/>
  <c r="AR677" i="15"/>
  <c r="AR640" i="15"/>
  <c r="AR416" i="15"/>
  <c r="AR470" i="15"/>
  <c r="AR215" i="15"/>
  <c r="AR442" i="15"/>
  <c r="AR588" i="15"/>
  <c r="AR735" i="14"/>
  <c r="AR610" i="15"/>
  <c r="AR560" i="15"/>
  <c r="AR271" i="15"/>
  <c r="AR279" i="15"/>
  <c r="AR636" i="15"/>
  <c r="AR139" i="15"/>
  <c r="AR697" i="15"/>
  <c r="AR331" i="15"/>
  <c r="AR250" i="15"/>
  <c r="AR193" i="15"/>
  <c r="AR191" i="15"/>
  <c r="AR166" i="15"/>
  <c r="AR79" i="15"/>
  <c r="AR291" i="15"/>
  <c r="AR259" i="15"/>
  <c r="AR317" i="15"/>
  <c r="AR604" i="15"/>
  <c r="AR533" i="15"/>
  <c r="AR578" i="15"/>
  <c r="AR120" i="15"/>
  <c r="AR709" i="15"/>
  <c r="AR91" i="15"/>
  <c r="AR520" i="15"/>
  <c r="AR342" i="15"/>
  <c r="AR718" i="15"/>
  <c r="AR536" i="15"/>
  <c r="AR591" i="15"/>
  <c r="AR187" i="15"/>
  <c r="AR380" i="15"/>
  <c r="AR100" i="15"/>
  <c r="AR329" i="15"/>
  <c r="AR575" i="15"/>
  <c r="AR202" i="15"/>
  <c r="AR344" i="15"/>
  <c r="AR127" i="15"/>
  <c r="AR149" i="15"/>
  <c r="AR246" i="15"/>
  <c r="AR405" i="15"/>
  <c r="AR523" i="15"/>
  <c r="AR429" i="15"/>
  <c r="AR336" i="15"/>
  <c r="AR110" i="15"/>
  <c r="AR323" i="15"/>
  <c r="AR572" i="15"/>
  <c r="AR586" i="15"/>
  <c r="AR448" i="15"/>
  <c r="AR186" i="15"/>
  <c r="AR492" i="15"/>
  <c r="AR396" i="15"/>
  <c r="AR299" i="15"/>
  <c r="AR104" i="15"/>
  <c r="AR648" i="15"/>
  <c r="AR611" i="15"/>
  <c r="AR597" i="15"/>
  <c r="AR458" i="15"/>
  <c r="AR116" i="15"/>
  <c r="AR155" i="15"/>
  <c r="AR301" i="15"/>
  <c r="AR199" i="15"/>
  <c r="AR621" i="15"/>
  <c r="AR351" i="15"/>
  <c r="AR584" i="15"/>
  <c r="AR551" i="15"/>
  <c r="AR313" i="15"/>
  <c r="AR276" i="15"/>
  <c r="AR158" i="15"/>
  <c r="AR646" i="15"/>
  <c r="AR180" i="15"/>
  <c r="AR368" i="15"/>
  <c r="AR129" i="15"/>
  <c r="AR518" i="15"/>
  <c r="AR289" i="15"/>
  <c r="AR423" i="15"/>
  <c r="AR292" i="15"/>
  <c r="AR333" i="15"/>
  <c r="AR432" i="15"/>
  <c r="AR258" i="15"/>
  <c r="AR107" i="15"/>
  <c r="AR178" i="15"/>
  <c r="AR715" i="15"/>
  <c r="AR159" i="15"/>
  <c r="AR136" i="15"/>
  <c r="AR666" i="15"/>
  <c r="AR599" i="15"/>
  <c r="AR407" i="15"/>
  <c r="AR308" i="15"/>
  <c r="AR480" i="15"/>
  <c r="AR261" i="15"/>
  <c r="AR439" i="15"/>
  <c r="AR154" i="15"/>
  <c r="AR549" i="15"/>
  <c r="AR601" i="15"/>
  <c r="AR687" i="15"/>
  <c r="AR546" i="15"/>
  <c r="AR204" i="15"/>
  <c r="AR607" i="15"/>
  <c r="AR275" i="15"/>
  <c r="AR314" i="15"/>
  <c r="AR723" i="15"/>
  <c r="AR200" i="15"/>
  <c r="AR114" i="15"/>
  <c r="AR500" i="15"/>
  <c r="AR328" i="15"/>
  <c r="AR85" i="15"/>
  <c r="AR248" i="15"/>
  <c r="AR140" i="15"/>
  <c r="AR222" i="15"/>
  <c r="AR217" i="15"/>
  <c r="AR705" i="15"/>
  <c r="AR183" i="15"/>
  <c r="AR377" i="15"/>
  <c r="AR330" i="15"/>
  <c r="AR360" i="15"/>
  <c r="AR590" i="15"/>
  <c r="AR390" i="15"/>
  <c r="AR589" i="15"/>
  <c r="AR391" i="15"/>
  <c r="AR473" i="15"/>
  <c r="AR285" i="15"/>
  <c r="AR365" i="15"/>
  <c r="AR688" i="15"/>
  <c r="AR247" i="15"/>
  <c r="AR302" i="15"/>
  <c r="AR491" i="15"/>
  <c r="AR269" i="15"/>
  <c r="AR177" i="15"/>
  <c r="AR527" i="15"/>
  <c r="AR501" i="15"/>
  <c r="AR254" i="15"/>
  <c r="AR424" i="15"/>
  <c r="AR389" i="15"/>
  <c r="AR452" i="15"/>
  <c r="AR228" i="15"/>
  <c r="AR220" i="15"/>
  <c r="AR367" i="15"/>
  <c r="AR320" i="15"/>
  <c r="AR548" i="15"/>
  <c r="AR164" i="15"/>
  <c r="AR443" i="15"/>
  <c r="AR288" i="15"/>
  <c r="AR137" i="15"/>
  <c r="AR559" i="15"/>
  <c r="AR619" i="15"/>
  <c r="AR495" i="15"/>
  <c r="AR151" i="15"/>
  <c r="AR262" i="15"/>
  <c r="AR237" i="15"/>
  <c r="AR196" i="15"/>
  <c r="AR244" i="15"/>
  <c r="AR304" i="15"/>
  <c r="AR587" i="15"/>
  <c r="AR87" i="15"/>
  <c r="AR92" i="15"/>
  <c r="AR694" i="15"/>
  <c r="AR256" i="15"/>
  <c r="AR188" i="15"/>
  <c r="AR585" i="15"/>
  <c r="AR465" i="15"/>
  <c r="AR382" i="15"/>
  <c r="AR447" i="15"/>
  <c r="AR146" i="15"/>
  <c r="AR76" i="15"/>
  <c r="AR609" i="15"/>
  <c r="AR644" i="15"/>
  <c r="AR428" i="15"/>
  <c r="AR493" i="15"/>
  <c r="AR374" i="15"/>
  <c r="AR189" i="15"/>
  <c r="AR208" i="15"/>
  <c r="AR282" i="15"/>
  <c r="AS701" i="14"/>
  <c r="AR487" i="15"/>
  <c r="AR655" i="15"/>
  <c r="AR235" i="15"/>
  <c r="AR512" i="15"/>
  <c r="AR118" i="15"/>
  <c r="AR427" i="15"/>
  <c r="AR376" i="15"/>
  <c r="AR477" i="15"/>
  <c r="AR252" i="15"/>
  <c r="AR294" i="15"/>
  <c r="AR255" i="15"/>
  <c r="AR490" i="15"/>
  <c r="AR144" i="15"/>
  <c r="AR431" i="15"/>
  <c r="AR513" i="15"/>
  <c r="AR134" i="15"/>
  <c r="AR383" i="15"/>
  <c r="AR404" i="15"/>
  <c r="AR532" i="15"/>
  <c r="AR343" i="15"/>
  <c r="AR676" i="15"/>
  <c r="AR402" i="15"/>
  <c r="AR430" i="15"/>
  <c r="AR369" i="15"/>
  <c r="AR375" i="15"/>
  <c r="AR455" i="15"/>
  <c r="AR482" i="15"/>
  <c r="AR592" i="15"/>
  <c r="AR444" i="15"/>
  <c r="AR218" i="15"/>
  <c r="AR668" i="15"/>
  <c r="AR691" i="15"/>
  <c r="AR502" i="15"/>
  <c r="AR672" i="15"/>
  <c r="AR550" i="15"/>
  <c r="AR503" i="15"/>
  <c r="AR111" i="15"/>
  <c r="AR418" i="15"/>
  <c r="AR409" i="15"/>
  <c r="AR449" i="15"/>
  <c r="AR102" i="15"/>
  <c r="AR620" i="15"/>
  <c r="AR101" i="15"/>
  <c r="AR209" i="15"/>
  <c r="AR210" i="15"/>
  <c r="AR489" i="15"/>
  <c r="AR634" i="15"/>
  <c r="AR305" i="15"/>
  <c r="AR182" i="15"/>
  <c r="AR298" i="15"/>
  <c r="AR397" i="15"/>
  <c r="AR231" i="15"/>
  <c r="AR595" i="15"/>
  <c r="AR268" i="15"/>
  <c r="AR603" i="15"/>
  <c r="AR476" i="15"/>
  <c r="AR106" i="15"/>
  <c r="AR632" i="15"/>
  <c r="AR119" i="15"/>
  <c r="AR339" i="15"/>
  <c r="AR650" i="15"/>
  <c r="AR517" i="15"/>
  <c r="AR212" i="15"/>
  <c r="AR349" i="15"/>
  <c r="AR681" i="15"/>
  <c r="AR544" i="15"/>
  <c r="AR638" i="15"/>
  <c r="AR393" i="15"/>
  <c r="AR488" i="15"/>
  <c r="AR412" i="15"/>
  <c r="AR647" i="15"/>
  <c r="AR93" i="15"/>
  <c r="AR623" i="15"/>
  <c r="AR267" i="15"/>
  <c r="AR483" i="15"/>
  <c r="AR243" i="15"/>
  <c r="AR472" i="15"/>
  <c r="AR131" i="15"/>
  <c r="AR80" i="15"/>
  <c r="AR316" i="15"/>
  <c r="AR113" i="15"/>
  <c r="AR801" i="14"/>
  <c r="AR223" i="15"/>
  <c r="AR229" i="15"/>
  <c r="AR234" i="15"/>
  <c r="AR614" i="15"/>
  <c r="AR571" i="15"/>
  <c r="AR633" i="15"/>
  <c r="AR665" i="15"/>
  <c r="AR469" i="15"/>
  <c r="AR529" i="15"/>
  <c r="AR714" i="15"/>
  <c r="AR395" i="15"/>
  <c r="AR565" i="15"/>
  <c r="AR337" i="15"/>
  <c r="AR669" i="15"/>
  <c r="AR682" i="15"/>
  <c r="AR719" i="15"/>
  <c r="AV701" i="14" l="1"/>
  <c r="CR66" i="14"/>
  <c r="O69" i="14"/>
  <c r="BN69" i="14"/>
  <c r="BN70" i="14" s="1"/>
  <c r="CU63" i="14"/>
  <c r="R66" i="14"/>
  <c r="BQ66" i="14"/>
  <c r="BQ67" i="14" s="1"/>
  <c r="CL72" i="14"/>
  <c r="L72" i="14"/>
  <c r="BK72" i="14"/>
  <c r="BK73" i="14" s="1"/>
  <c r="CO69" i="14"/>
  <c r="AV75" i="15"/>
  <c r="AA70" i="14"/>
  <c r="AG74" i="14"/>
  <c r="T74" i="14"/>
  <c r="Q67" i="14"/>
  <c r="T64" i="14"/>
  <c r="P70" i="14"/>
  <c r="AG64" i="14"/>
  <c r="AD67" i="14"/>
  <c r="K73" i="14"/>
  <c r="X73" i="14"/>
  <c r="I75" i="14"/>
  <c r="V75" i="14"/>
  <c r="W75" i="14" s="1"/>
  <c r="X75" i="14" s="1"/>
  <c r="Y75" i="14" s="1"/>
  <c r="Z75" i="14" s="1"/>
  <c r="AA75" i="14" s="1"/>
  <c r="AB75" i="14" s="1"/>
  <c r="AC75" i="14" s="1"/>
  <c r="AD75" i="14" s="1"/>
  <c r="AE75" i="14" s="1"/>
  <c r="AF75" i="14" s="1"/>
  <c r="AR802" i="14"/>
  <c r="AR736" i="14"/>
  <c r="AR77" i="15"/>
  <c r="AR769" i="14"/>
  <c r="AR835" i="14"/>
  <c r="J75" i="14" l="1"/>
  <c r="BI75" i="14"/>
  <c r="BI76" i="14" s="1"/>
  <c r="CM72" i="14"/>
  <c r="M72" i="14"/>
  <c r="BL72" i="14"/>
  <c r="BL73" i="14" s="1"/>
  <c r="CS66" i="14"/>
  <c r="CP69" i="14"/>
  <c r="S66" i="14"/>
  <c r="BR66" i="14"/>
  <c r="BR67" i="14" s="1"/>
  <c r="P69" i="14"/>
  <c r="BO69" i="14"/>
  <c r="BO70" i="14" s="1"/>
  <c r="AB70" i="14"/>
  <c r="AG75" i="14"/>
  <c r="L73" i="14"/>
  <c r="R67" i="14"/>
  <c r="Q70" i="14"/>
  <c r="Y73" i="14"/>
  <c r="AE67" i="14"/>
  <c r="I76" i="14"/>
  <c r="V76" i="14"/>
  <c r="AS735" i="14"/>
  <c r="AR770" i="14"/>
  <c r="AS731" i="14"/>
  <c r="AS736" i="14"/>
  <c r="AS730" i="14"/>
  <c r="AS727" i="14"/>
  <c r="AR737" i="14"/>
  <c r="AS729" i="14"/>
  <c r="AS734" i="14"/>
  <c r="AS732" i="14"/>
  <c r="AR803" i="14"/>
  <c r="AS728" i="14"/>
  <c r="AR836" i="14"/>
  <c r="AS733" i="14"/>
  <c r="AS726" i="14"/>
  <c r="AV736" i="14" l="1"/>
  <c r="AV733" i="14"/>
  <c r="AV731" i="14"/>
  <c r="AV730" i="14"/>
  <c r="AV728" i="14"/>
  <c r="AV726" i="14"/>
  <c r="AV727" i="14"/>
  <c r="AV729" i="14"/>
  <c r="AV732" i="14"/>
  <c r="AV734" i="14"/>
  <c r="AV735" i="14"/>
  <c r="CN72" i="14"/>
  <c r="N72" i="14"/>
  <c r="BM72" i="14"/>
  <c r="BM73" i="14" s="1"/>
  <c r="K75" i="14"/>
  <c r="BJ75" i="14"/>
  <c r="BJ76" i="14" s="1"/>
  <c r="CT66" i="14"/>
  <c r="CQ69" i="14"/>
  <c r="CK75" i="14"/>
  <c r="Q69" i="14"/>
  <c r="BP69" i="14"/>
  <c r="BP70" i="14" s="1"/>
  <c r="BS66" i="14"/>
  <c r="BS67" i="14" s="1"/>
  <c r="T66" i="14"/>
  <c r="AC70" i="14"/>
  <c r="AF67" i="14"/>
  <c r="Z73" i="14"/>
  <c r="R70" i="14"/>
  <c r="M73" i="14"/>
  <c r="S67" i="14"/>
  <c r="W76" i="14"/>
  <c r="J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R804" i="14"/>
  <c r="AS737" i="14"/>
  <c r="AR837" i="14"/>
  <c r="AR771" i="14"/>
  <c r="AV737" i="14" l="1"/>
  <c r="O72" i="14"/>
  <c r="BN72" i="14"/>
  <c r="BN73" i="14" s="1"/>
  <c r="CL75" i="14"/>
  <c r="CU66" i="14"/>
  <c r="L75" i="14"/>
  <c r="BK75" i="14"/>
  <c r="BK76" i="14" s="1"/>
  <c r="CR69" i="14"/>
  <c r="R69" i="14"/>
  <c r="BQ69" i="14"/>
  <c r="BQ70" i="14" s="1"/>
  <c r="CO72" i="14"/>
  <c r="AD70" i="14"/>
  <c r="AA73" i="14"/>
  <c r="K76" i="14"/>
  <c r="T67" i="14"/>
  <c r="N73" i="14"/>
  <c r="AG77" i="14"/>
  <c r="T77" i="14"/>
  <c r="X76" i="14"/>
  <c r="S70" i="14"/>
  <c r="AG67" i="14"/>
  <c r="I78" i="14"/>
  <c r="V78" i="14"/>
  <c r="W78" i="14" s="1"/>
  <c r="AR805" i="14"/>
  <c r="AR838" i="14"/>
  <c r="AR871" i="14"/>
  <c r="AR772" i="14"/>
  <c r="J78" i="14" l="1"/>
  <c r="BI78" i="14"/>
  <c r="BI79" i="14" s="1"/>
  <c r="CS69" i="14"/>
  <c r="P72" i="14"/>
  <c r="BO72" i="14"/>
  <c r="BO73" i="14" s="1"/>
  <c r="M75" i="14"/>
  <c r="BL75" i="14"/>
  <c r="BL76" i="14" s="1"/>
  <c r="CP72" i="14"/>
  <c r="S69" i="14"/>
  <c r="T69" i="14" s="1"/>
  <c r="BR69" i="14"/>
  <c r="BR70" i="14" s="1"/>
  <c r="CM75" i="14"/>
  <c r="AE70" i="14"/>
  <c r="X78" i="14"/>
  <c r="Y78" i="14" s="1"/>
  <c r="Z78" i="14" s="1"/>
  <c r="AA78" i="14" s="1"/>
  <c r="AB78" i="14" s="1"/>
  <c r="AC78" i="14" s="1"/>
  <c r="AD78" i="14" s="1"/>
  <c r="AE78" i="14" s="1"/>
  <c r="AF78" i="14" s="1"/>
  <c r="O73" i="14"/>
  <c r="L76" i="14"/>
  <c r="T70" i="14"/>
  <c r="Y76" i="14"/>
  <c r="AB73" i="14"/>
  <c r="I79" i="14"/>
  <c r="V79" i="14"/>
  <c r="AR773" i="14"/>
  <c r="AR872" i="14"/>
  <c r="AS770" i="14"/>
  <c r="AS771" i="14"/>
  <c r="AR806" i="14"/>
  <c r="AS766" i="14"/>
  <c r="AS763" i="14"/>
  <c r="AS764" i="14"/>
  <c r="AS769" i="14"/>
  <c r="AR839" i="14"/>
  <c r="AS772" i="14"/>
  <c r="AS762" i="14"/>
  <c r="AS768" i="14"/>
  <c r="AS765" i="14"/>
  <c r="AS767" i="14"/>
  <c r="AV770" i="14" l="1"/>
  <c r="AV769" i="14"/>
  <c r="AV767" i="14"/>
  <c r="AV766" i="14"/>
  <c r="AV763" i="14"/>
  <c r="AV762" i="14"/>
  <c r="AV764" i="14"/>
  <c r="AV765" i="14"/>
  <c r="AV768" i="14"/>
  <c r="AV771" i="14"/>
  <c r="AV772" i="14"/>
  <c r="Q72" i="14"/>
  <c r="BP72" i="14"/>
  <c r="BP73" i="14" s="1"/>
  <c r="BS69" i="14"/>
  <c r="BS70" i="14" s="1"/>
  <c r="N75" i="14"/>
  <c r="BM75" i="14"/>
  <c r="BM76" i="14" s="1"/>
  <c r="BJ78" i="14"/>
  <c r="BJ79" i="14" s="1"/>
  <c r="CT69" i="14"/>
  <c r="CN75" i="14"/>
  <c r="K78" i="14"/>
  <c r="CQ72" i="14"/>
  <c r="CK78" i="14"/>
  <c r="AF70" i="14"/>
  <c r="P73" i="14"/>
  <c r="M76" i="14"/>
  <c r="AG78" i="14"/>
  <c r="Z76" i="14"/>
  <c r="W79" i="14"/>
  <c r="J79" i="14"/>
  <c r="AC73"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R840" i="14"/>
  <c r="AR807" i="14"/>
  <c r="AR873" i="14"/>
  <c r="AS773" i="14"/>
  <c r="AV773" i="14" l="1"/>
  <c r="CL78" i="14"/>
  <c r="O75" i="14"/>
  <c r="BN75" i="14"/>
  <c r="BN76" i="14" s="1"/>
  <c r="R72" i="14"/>
  <c r="BQ72" i="14"/>
  <c r="BQ73" i="14" s="1"/>
  <c r="CO75" i="14"/>
  <c r="CR72" i="14"/>
  <c r="L78" i="14"/>
  <c r="BK78" i="14"/>
  <c r="BK79" i="14" s="1"/>
  <c r="CU69" i="14"/>
  <c r="AV810" i="15"/>
  <c r="AG70" i="14"/>
  <c r="T80" i="14"/>
  <c r="AG80" i="14"/>
  <c r="AA76" i="14"/>
  <c r="X79" i="14"/>
  <c r="Q73" i="14"/>
  <c r="AD73" i="14"/>
  <c r="K79" i="14"/>
  <c r="N76" i="14"/>
  <c r="I81" i="14"/>
  <c r="V81" i="14"/>
  <c r="W81" i="14" s="1"/>
  <c r="X81" i="14" s="1"/>
  <c r="Y81" i="14" s="1"/>
  <c r="Z81" i="14" s="1"/>
  <c r="AA81" i="14" s="1"/>
  <c r="AB81" i="14" s="1"/>
  <c r="AC81" i="14" s="1"/>
  <c r="AD81" i="14" s="1"/>
  <c r="AE81" i="14" s="1"/>
  <c r="AF81" i="14" s="1"/>
  <c r="AR841" i="14"/>
  <c r="AR808" i="14"/>
  <c r="AR874" i="14"/>
  <c r="AR907" i="14"/>
  <c r="M78" i="14" l="1"/>
  <c r="BL78" i="14"/>
  <c r="BL79" i="14" s="1"/>
  <c r="CP75" i="14"/>
  <c r="CS72" i="14"/>
  <c r="P75" i="14"/>
  <c r="BO75" i="14"/>
  <c r="BO76" i="14" s="1"/>
  <c r="S72" i="14"/>
  <c r="BR72" i="14"/>
  <c r="BR73" i="14" s="1"/>
  <c r="J81" i="14"/>
  <c r="BI81" i="14"/>
  <c r="BI82" i="14" s="1"/>
  <c r="CM78" i="14"/>
  <c r="K81" i="14"/>
  <c r="AB76" i="14"/>
  <c r="L79" i="14"/>
  <c r="AG81" i="14"/>
  <c r="O76" i="14"/>
  <c r="AE73" i="14"/>
  <c r="R73" i="14"/>
  <c r="Y79" i="14"/>
  <c r="I82" i="14"/>
  <c r="J82" i="14" s="1"/>
  <c r="V82" i="14"/>
  <c r="W82" i="14" s="1"/>
  <c r="AR809" i="14"/>
  <c r="AS808" i="14"/>
  <c r="AS805" i="14"/>
  <c r="AR909" i="14"/>
  <c r="AS802" i="14"/>
  <c r="AS804" i="14"/>
  <c r="AS798" i="14"/>
  <c r="AS800" i="14"/>
  <c r="AS803" i="14"/>
  <c r="AS799" i="14"/>
  <c r="AS807" i="14"/>
  <c r="AR842" i="14"/>
  <c r="AS801" i="14"/>
  <c r="AS806" i="14"/>
  <c r="AR908" i="14"/>
  <c r="AR875" i="14"/>
  <c r="AV806" i="14" l="1"/>
  <c r="AV805" i="14"/>
  <c r="AV804" i="14"/>
  <c r="AV803" i="14"/>
  <c r="AV801" i="14"/>
  <c r="AV800" i="14"/>
  <c r="AV799" i="14"/>
  <c r="AV798" i="14"/>
  <c r="AV802" i="14"/>
  <c r="AV807" i="14"/>
  <c r="AV808" i="14"/>
  <c r="L81" i="14"/>
  <c r="BK81" i="14"/>
  <c r="BK82" i="14" s="1"/>
  <c r="CK81" i="14"/>
  <c r="CQ75" i="14"/>
  <c r="BJ81" i="14"/>
  <c r="BJ82" i="14" s="1"/>
  <c r="Q75" i="14"/>
  <c r="BP75" i="14"/>
  <c r="BP76" i="14" s="1"/>
  <c r="BS72" i="14"/>
  <c r="BS73" i="14" s="1"/>
  <c r="T72" i="14"/>
  <c r="CN78" i="14"/>
  <c r="N78" i="14"/>
  <c r="BM78" i="14"/>
  <c r="BM79" i="14" s="1"/>
  <c r="CT72" i="14"/>
  <c r="AV846" i="15"/>
  <c r="K82" i="14"/>
  <c r="L82" i="14" s="1"/>
  <c r="M82" i="14" s="1"/>
  <c r="N82" i="14" s="1"/>
  <c r="X82" i="14"/>
  <c r="AF73" i="14"/>
  <c r="S73" i="14"/>
  <c r="AC76" i="14"/>
  <c r="P76" i="14"/>
  <c r="M79" i="14"/>
  <c r="Z79" i="14"/>
  <c r="I83" i="14"/>
  <c r="J83" i="14" s="1"/>
  <c r="V83" i="14"/>
  <c r="W83" i="14" s="1"/>
  <c r="AR876" i="14"/>
  <c r="AR910" i="14"/>
  <c r="AR843" i="14"/>
  <c r="AS809" i="14"/>
  <c r="AV809" i="14" l="1"/>
  <c r="M81" i="14"/>
  <c r="BL81" i="14"/>
  <c r="BL82" i="14" s="1"/>
  <c r="O78" i="14"/>
  <c r="BN78" i="14"/>
  <c r="BN79" i="14" s="1"/>
  <c r="CU72" i="14"/>
  <c r="CM81" i="14"/>
  <c r="CR75" i="14"/>
  <c r="R75" i="14"/>
  <c r="BQ75" i="14"/>
  <c r="BQ76" i="14" s="1"/>
  <c r="CO78" i="14"/>
  <c r="CL81" i="14"/>
  <c r="AV870" i="15"/>
  <c r="Y82" i="14"/>
  <c r="O82" i="14"/>
  <c r="P82" i="14" s="1"/>
  <c r="K83" i="14"/>
  <c r="L83" i="14" s="1"/>
  <c r="M83" i="14" s="1"/>
  <c r="N83" i="14" s="1"/>
  <c r="O83" i="14" s="1"/>
  <c r="P83" i="14" s="1"/>
  <c r="Q83" i="14" s="1"/>
  <c r="R83" i="14" s="1"/>
  <c r="S83" i="14" s="1"/>
  <c r="X83" i="14"/>
  <c r="Y83" i="14" s="1"/>
  <c r="Z83" i="14" s="1"/>
  <c r="AA83" i="14" s="1"/>
  <c r="AB83" i="14" s="1"/>
  <c r="AC83" i="14" s="1"/>
  <c r="AD83" i="14" s="1"/>
  <c r="AE83" i="14" s="1"/>
  <c r="AF83" i="14" s="1"/>
  <c r="Q76" i="14"/>
  <c r="AA79" i="14"/>
  <c r="AG73" i="14"/>
  <c r="N79" i="14"/>
  <c r="Z82" i="14"/>
  <c r="T73" i="14"/>
  <c r="AD76" i="14"/>
  <c r="I84" i="14"/>
  <c r="V84" i="14"/>
  <c r="W84" i="14" s="1"/>
  <c r="X84" i="14" s="1"/>
  <c r="Y84" i="14" s="1"/>
  <c r="Z84" i="14" s="1"/>
  <c r="AR943" i="14"/>
  <c r="AR877" i="14"/>
  <c r="AR844" i="14"/>
  <c r="AR911" i="14"/>
  <c r="P78" i="14" l="1"/>
  <c r="BO78" i="14"/>
  <c r="BO79" i="14" s="1"/>
  <c r="N81" i="14"/>
  <c r="BM81" i="14"/>
  <c r="BM82" i="14" s="1"/>
  <c r="S75" i="14"/>
  <c r="BR75" i="14"/>
  <c r="BR76" i="14" s="1"/>
  <c r="J84" i="14"/>
  <c r="BI84" i="14"/>
  <c r="BI85" i="14" s="1"/>
  <c r="CS75" i="14"/>
  <c r="CP78" i="14"/>
  <c r="CN81" i="14"/>
  <c r="Q82" i="14"/>
  <c r="AA84" i="14"/>
  <c r="AB84" i="14" s="1"/>
  <c r="AC84" i="14" s="1"/>
  <c r="AD84" i="14" s="1"/>
  <c r="AE84" i="14" s="1"/>
  <c r="AF84" i="14" s="1"/>
  <c r="AE76" i="14"/>
  <c r="O79" i="14"/>
  <c r="R76" i="14"/>
  <c r="T83" i="14"/>
  <c r="AA82" i="14"/>
  <c r="AB79" i="14"/>
  <c r="AG83" i="14"/>
  <c r="I85" i="14"/>
  <c r="V85" i="14"/>
  <c r="AS367" i="15"/>
  <c r="AS328" i="15"/>
  <c r="AS838" i="14"/>
  <c r="AS175" i="15"/>
  <c r="AS108" i="15"/>
  <c r="AS428" i="15"/>
  <c r="AS249" i="15"/>
  <c r="AS160" i="15"/>
  <c r="AS553" i="15"/>
  <c r="AS363" i="15"/>
  <c r="AS551" i="15"/>
  <c r="AS381" i="15"/>
  <c r="AS385" i="15"/>
  <c r="AS645" i="15"/>
  <c r="AS187" i="15"/>
  <c r="AS530" i="15"/>
  <c r="AS577" i="15"/>
  <c r="AS686" i="15"/>
  <c r="AS156" i="15"/>
  <c r="AS460" i="15"/>
  <c r="AS280" i="15"/>
  <c r="AS558" i="15"/>
  <c r="AS239" i="15"/>
  <c r="AS336" i="15"/>
  <c r="AS548" i="15"/>
  <c r="AS232" i="15"/>
  <c r="AS437" i="15"/>
  <c r="AS561" i="15"/>
  <c r="AS87" i="15"/>
  <c r="AS330" i="15"/>
  <c r="AS266" i="15"/>
  <c r="AS188" i="15"/>
  <c r="AS482" i="15"/>
  <c r="AS474" i="15"/>
  <c r="AS483" i="15"/>
  <c r="AS584" i="15"/>
  <c r="AS238" i="15"/>
  <c r="AS639" i="15"/>
  <c r="AS648" i="15"/>
  <c r="AS373" i="15"/>
  <c r="AS216" i="15"/>
  <c r="AS91" i="15"/>
  <c r="AS435" i="15"/>
  <c r="AS312" i="15"/>
  <c r="AS346" i="15"/>
  <c r="AS477" i="15"/>
  <c r="AS252" i="15"/>
  <c r="AS83" i="15"/>
  <c r="AS668" i="15"/>
  <c r="AS224" i="15"/>
  <c r="AS307" i="15"/>
  <c r="AS140" i="15"/>
  <c r="AS498" i="15"/>
  <c r="AS717" i="15"/>
  <c r="AS85" i="15"/>
  <c r="AS701" i="15"/>
  <c r="AS454" i="15"/>
  <c r="AS315" i="15"/>
  <c r="AS497" i="15"/>
  <c r="AS111" i="15"/>
  <c r="AS414" i="15"/>
  <c r="AS240" i="15"/>
  <c r="AR878" i="14"/>
  <c r="AS79" i="15"/>
  <c r="AS388" i="15"/>
  <c r="AS392" i="15"/>
  <c r="AS514" i="15"/>
  <c r="AS97" i="15"/>
  <c r="AS476" i="15"/>
  <c r="AS486" i="15"/>
  <c r="AS658" i="15"/>
  <c r="AS134" i="15"/>
  <c r="AS673" i="15"/>
  <c r="AS532" i="15"/>
  <c r="AS195" i="15"/>
  <c r="AS171" i="15"/>
  <c r="AS317" i="15"/>
  <c r="AS227" i="15"/>
  <c r="AS119" i="15"/>
  <c r="AS244" i="15"/>
  <c r="AS523" i="15"/>
  <c r="AS299" i="15"/>
  <c r="AS152" i="15"/>
  <c r="AS507" i="15"/>
  <c r="AS408" i="15"/>
  <c r="AS575" i="15"/>
  <c r="AS197" i="15"/>
  <c r="AS159" i="15"/>
  <c r="AS678" i="15"/>
  <c r="AS723" i="15"/>
  <c r="AS517" i="15"/>
  <c r="AS641" i="15"/>
  <c r="AS580" i="15"/>
  <c r="AS207" i="15"/>
  <c r="AS243" i="15"/>
  <c r="AS423" i="15"/>
  <c r="AS573" i="15"/>
  <c r="AS462" i="15"/>
  <c r="AS591" i="15"/>
  <c r="AS700" i="15"/>
  <c r="AS365" i="15"/>
  <c r="AS499" i="15"/>
  <c r="AS298" i="15"/>
  <c r="AS282" i="15"/>
  <c r="AS703" i="15"/>
  <c r="AS542" i="15"/>
  <c r="AS534" i="15"/>
  <c r="AS138" i="15"/>
  <c r="AS432" i="15"/>
  <c r="AS174" i="15"/>
  <c r="AS421" i="15"/>
  <c r="AS326" i="15"/>
  <c r="AS699" i="15"/>
  <c r="AS659" i="15"/>
  <c r="AS103" i="15"/>
  <c r="AS246" i="15"/>
  <c r="AS500" i="15"/>
  <c r="AS141" i="15"/>
  <c r="AS543" i="15"/>
  <c r="AS480" i="15"/>
  <c r="AS206" i="15"/>
  <c r="AS390" i="15"/>
  <c r="AS94" i="15"/>
  <c r="AS305" i="15"/>
  <c r="AS696" i="15"/>
  <c r="AS166" i="15"/>
  <c r="AS265" i="15"/>
  <c r="AS447" i="15"/>
  <c r="AS509" i="15"/>
  <c r="AS707" i="15"/>
  <c r="AS173" i="15"/>
  <c r="AS410" i="15"/>
  <c r="AS725" i="15"/>
  <c r="AS95" i="15"/>
  <c r="AS78" i="15"/>
  <c r="AS560" i="15"/>
  <c r="AS242" i="15"/>
  <c r="AS349" i="15"/>
  <c r="AS290" i="15"/>
  <c r="AS397" i="15"/>
  <c r="AS80" i="15"/>
  <c r="AS278" i="15"/>
  <c r="AS283" i="15"/>
  <c r="AS343" i="15"/>
  <c r="AS665" i="15"/>
  <c r="AS344" i="15"/>
  <c r="AS273" i="15"/>
  <c r="AS256" i="15"/>
  <c r="AS368" i="15"/>
  <c r="AS611" i="15"/>
  <c r="AS157" i="15"/>
  <c r="AS109" i="15"/>
  <c r="AS495" i="15"/>
  <c r="AS228" i="15"/>
  <c r="AS607" i="15"/>
  <c r="AS694" i="15"/>
  <c r="AS118" i="15"/>
  <c r="AS264" i="15"/>
  <c r="AS710" i="15"/>
  <c r="AS708" i="15"/>
  <c r="AS98" i="15"/>
  <c r="AS146" i="15"/>
  <c r="AS247" i="15"/>
  <c r="AS424" i="15"/>
  <c r="AS434" i="15"/>
  <c r="AS129" i="15"/>
  <c r="AS643" i="15"/>
  <c r="AS438" i="15"/>
  <c r="AS420" i="15"/>
  <c r="AS494" i="15"/>
  <c r="AS401" i="15"/>
  <c r="AS148" i="15"/>
  <c r="AS366" i="15"/>
  <c r="AS354" i="15"/>
  <c r="AS679" i="15"/>
  <c r="AS706" i="15"/>
  <c r="AS225" i="15"/>
  <c r="AS644" i="15"/>
  <c r="AS676" i="15"/>
  <c r="AS546" i="15"/>
  <c r="AS230" i="15"/>
  <c r="AS471" i="15"/>
  <c r="AS661" i="15"/>
  <c r="AS443" i="15"/>
  <c r="AS400" i="15"/>
  <c r="AS496" i="15"/>
  <c r="AS463" i="15"/>
  <c r="AS613" i="15"/>
  <c r="AS81" i="15"/>
  <c r="AR944" i="14"/>
  <c r="AS569" i="15"/>
  <c r="AS459" i="15"/>
  <c r="AS541" i="15"/>
  <c r="AS566" i="15"/>
  <c r="AS616" i="15"/>
  <c r="AS540" i="15"/>
  <c r="AS372" i="15"/>
  <c r="AS198" i="15"/>
  <c r="AS235" i="15"/>
  <c r="AS479" i="15"/>
  <c r="AS671" i="15"/>
  <c r="AS189" i="15"/>
  <c r="AS697" i="15"/>
  <c r="AS705" i="15"/>
  <c r="AS440" i="15"/>
  <c r="AS416" i="15"/>
  <c r="AS76" i="15"/>
  <c r="AS601" i="15"/>
  <c r="AS208" i="15"/>
  <c r="AS209" i="15"/>
  <c r="AS143" i="15"/>
  <c r="AS325" i="15"/>
  <c r="AS406" i="15"/>
  <c r="AS169" i="15"/>
  <c r="AS666" i="15"/>
  <c r="AS306" i="15"/>
  <c r="AS217" i="15"/>
  <c r="AS133" i="15"/>
  <c r="AS417" i="15"/>
  <c r="AS695" i="15"/>
  <c r="AS284" i="15"/>
  <c r="AS452" i="15"/>
  <c r="AS840" i="14"/>
  <c r="AS637" i="15"/>
  <c r="AS324" i="15"/>
  <c r="AS210" i="15"/>
  <c r="AS276" i="15"/>
  <c r="AS369" i="15"/>
  <c r="AS145" i="15"/>
  <c r="AS527" i="15"/>
  <c r="AS358" i="15"/>
  <c r="AS327" i="15"/>
  <c r="AS579" i="15"/>
  <c r="AS418" i="15"/>
  <c r="AS634" i="15"/>
  <c r="AS618" i="15"/>
  <c r="AS403" i="15"/>
  <c r="AS528" i="15"/>
  <c r="AS254" i="15"/>
  <c r="AS663" i="15"/>
  <c r="AS445" i="15"/>
  <c r="AS383" i="15"/>
  <c r="AS293" i="15"/>
  <c r="AS457" i="15"/>
  <c r="AS165" i="15"/>
  <c r="AS139" i="15"/>
  <c r="AS389" i="15"/>
  <c r="AS101" i="15"/>
  <c r="AS492" i="15"/>
  <c r="AS186" i="15"/>
  <c r="AS557" i="15"/>
  <c r="AS124" i="15"/>
  <c r="AS411" i="15"/>
  <c r="AS375" i="15"/>
  <c r="AS632" i="15"/>
  <c r="AS578" i="15"/>
  <c r="AS345" i="15"/>
  <c r="AS702" i="15"/>
  <c r="AS107" i="15"/>
  <c r="AS537" i="15"/>
  <c r="AS843" i="14"/>
  <c r="AS352" i="15"/>
  <c r="AS164" i="15"/>
  <c r="AS552" i="15"/>
  <c r="AS444" i="15"/>
  <c r="AS425" i="15"/>
  <c r="AS231" i="15"/>
  <c r="AS672" i="15"/>
  <c r="AS185" i="15"/>
  <c r="AS593" i="15"/>
  <c r="AS364" i="15"/>
  <c r="AS583" i="15"/>
  <c r="AS506" i="15"/>
  <c r="AS714" i="15"/>
  <c r="AS153" i="15"/>
  <c r="AS279" i="15"/>
  <c r="AS311" i="15"/>
  <c r="AS335" i="15"/>
  <c r="AS526" i="15"/>
  <c r="AS451" i="15"/>
  <c r="AS338" i="15"/>
  <c r="AS194" i="15"/>
  <c r="AS629" i="15"/>
  <c r="AS275" i="15"/>
  <c r="AS691" i="15"/>
  <c r="AS200" i="15"/>
  <c r="AS301" i="15"/>
  <c r="AS147" i="15"/>
  <c r="AS203" i="15"/>
  <c r="AS183" i="15"/>
  <c r="AS350" i="15"/>
  <c r="AS371" i="15"/>
  <c r="AS669" i="15"/>
  <c r="AS260" i="15"/>
  <c r="AS565" i="15"/>
  <c r="AS82" i="15"/>
  <c r="AS503" i="15"/>
  <c r="AS399" i="15"/>
  <c r="AS309" i="15"/>
  <c r="AS267" i="15"/>
  <c r="AS472" i="15"/>
  <c r="AS316" i="15"/>
  <c r="AS131" i="15"/>
  <c r="AS464" i="15"/>
  <c r="AS229" i="15"/>
  <c r="AS386" i="15"/>
  <c r="AS332" i="15"/>
  <c r="AS453" i="15"/>
  <c r="AS356" i="15"/>
  <c r="AS405" i="15"/>
  <c r="AS677" i="15"/>
  <c r="AS582" i="15"/>
  <c r="AS712" i="15"/>
  <c r="AS322" i="15"/>
  <c r="AS429" i="15"/>
  <c r="AS521" i="15"/>
  <c r="AS587" i="15"/>
  <c r="AS564" i="15"/>
  <c r="AS690" i="15"/>
  <c r="AS300" i="15"/>
  <c r="AS259" i="15"/>
  <c r="AS590" i="15"/>
  <c r="AS596" i="15"/>
  <c r="AS615" i="15"/>
  <c r="AS620" i="15"/>
  <c r="AS226" i="15"/>
  <c r="AS642" i="15"/>
  <c r="AS436" i="15"/>
  <c r="AS628" i="15"/>
  <c r="AS277" i="15"/>
  <c r="AR845" i="14"/>
  <c r="AS685" i="15"/>
  <c r="AS155" i="15"/>
  <c r="AS158" i="15"/>
  <c r="AS285" i="15"/>
  <c r="AS519" i="15"/>
  <c r="AS90" i="15"/>
  <c r="AS377" i="15"/>
  <c r="AS635" i="15"/>
  <c r="AS493" i="15"/>
  <c r="AS359" i="15"/>
  <c r="AS162" i="15"/>
  <c r="AS545" i="15"/>
  <c r="AS640" i="15"/>
  <c r="AS294" i="15"/>
  <c r="AS513" i="15"/>
  <c r="AS489" i="15"/>
  <c r="AS110" i="15"/>
  <c r="AS378" i="15"/>
  <c r="AS709" i="15"/>
  <c r="AS292" i="15"/>
  <c r="AS664" i="15"/>
  <c r="AS303" i="15"/>
  <c r="AS96" i="15"/>
  <c r="AS117" i="15"/>
  <c r="AS718" i="15"/>
  <c r="AS606" i="15"/>
  <c r="AS716" i="15"/>
  <c r="AS196" i="15"/>
  <c r="AS404" i="15"/>
  <c r="AS84" i="15"/>
  <c r="AS589" i="15"/>
  <c r="AS393" i="15"/>
  <c r="AS844" i="14"/>
  <c r="AS516" i="15"/>
  <c r="AS361" i="15"/>
  <c r="AS271" i="15"/>
  <c r="AS360" i="15"/>
  <c r="AS288" i="15"/>
  <c r="AS201" i="15"/>
  <c r="AS599" i="15"/>
  <c r="AS419" i="15"/>
  <c r="AS370" i="15"/>
  <c r="AS170" i="15"/>
  <c r="AS251" i="15"/>
  <c r="AS547" i="15"/>
  <c r="AS525" i="15"/>
  <c r="AS684" i="15"/>
  <c r="AS720" i="15"/>
  <c r="AS652" i="15"/>
  <c r="AS295" i="15"/>
  <c r="AS636" i="15"/>
  <c r="AS473" i="15"/>
  <c r="AS653" i="15"/>
  <c r="AS604" i="15"/>
  <c r="AS574" i="15"/>
  <c r="AS622" i="15"/>
  <c r="AS721" i="15"/>
  <c r="AS342" i="15"/>
  <c r="AS488" i="15"/>
  <c r="AS130" i="15"/>
  <c r="AS536" i="15"/>
  <c r="AS839" i="14"/>
  <c r="AS538" i="15"/>
  <c r="AS161" i="15"/>
  <c r="AS656" i="15"/>
  <c r="AS221" i="15"/>
  <c r="AS144" i="15"/>
  <c r="AS212" i="15"/>
  <c r="AS633" i="15"/>
  <c r="AS348" i="15"/>
  <c r="AS181" i="15"/>
  <c r="AS572" i="15"/>
  <c r="AS413" i="15"/>
  <c r="AS334" i="15"/>
  <c r="AS646" i="15"/>
  <c r="AS269" i="15"/>
  <c r="AS682" i="15"/>
  <c r="AS192" i="15"/>
  <c r="AS132" i="15"/>
  <c r="AS511" i="15"/>
  <c r="AS339" i="15"/>
  <c r="AS531" i="15"/>
  <c r="AS655" i="15"/>
  <c r="AS520" i="15"/>
  <c r="AS122" i="15"/>
  <c r="AS559" i="15"/>
  <c r="AS689" i="15"/>
  <c r="AS395" i="15"/>
  <c r="AS409" i="15"/>
  <c r="AS105" i="15"/>
  <c r="AS182" i="15"/>
  <c r="AS563" i="15"/>
  <c r="AS605" i="15"/>
  <c r="AS179" i="15"/>
  <c r="AS446" i="15"/>
  <c r="AS135" i="15"/>
  <c r="AS314" i="15"/>
  <c r="AS318" i="15"/>
  <c r="AS698" i="15"/>
  <c r="AS402" i="15"/>
  <c r="AS631" i="15"/>
  <c r="AS253" i="15"/>
  <c r="AS248" i="15"/>
  <c r="AS289" i="15"/>
  <c r="AS154" i="15"/>
  <c r="AS502" i="15"/>
  <c r="AS341" i="15"/>
  <c r="AS512" i="15"/>
  <c r="AS722" i="15"/>
  <c r="AS625" i="15"/>
  <c r="AS126" i="15"/>
  <c r="AS470" i="15"/>
  <c r="AS524" i="15"/>
  <c r="AS467" i="15"/>
  <c r="AS456" i="15"/>
  <c r="AS394" i="15"/>
  <c r="AS270" i="15"/>
  <c r="AS202" i="15"/>
  <c r="AS379" i="15"/>
  <c r="AS619" i="15"/>
  <c r="AS92" i="15"/>
  <c r="AS610" i="15"/>
  <c r="AS104" i="15"/>
  <c r="AS286" i="15"/>
  <c r="AS688" i="15"/>
  <c r="AS609" i="15"/>
  <c r="AS302" i="15"/>
  <c r="AS598" i="15"/>
  <c r="AS539" i="15"/>
  <c r="AS667" i="15"/>
  <c r="AS624" i="15"/>
  <c r="AS387" i="15"/>
  <c r="AS376" i="15"/>
  <c r="AS304" i="15"/>
  <c r="AS176" i="15"/>
  <c r="AS585" i="15"/>
  <c r="AS612" i="15"/>
  <c r="AS466" i="15"/>
  <c r="AS491" i="15"/>
  <c r="AS237" i="15"/>
  <c r="AS490" i="15"/>
  <c r="AS142" i="15"/>
  <c r="AS468" i="15"/>
  <c r="AS510" i="15"/>
  <c r="AS501" i="15"/>
  <c r="AS441" i="15"/>
  <c r="AS484" i="15"/>
  <c r="AS236" i="15"/>
  <c r="AS102" i="15"/>
  <c r="AS719" i="15"/>
  <c r="AS650" i="15"/>
  <c r="AS439" i="15"/>
  <c r="AS592" i="15"/>
  <c r="AS535" i="15"/>
  <c r="AS319" i="15"/>
  <c r="AS281" i="15"/>
  <c r="AS205" i="15"/>
  <c r="AS508" i="15"/>
  <c r="AS250" i="15"/>
  <c r="AS245" i="15"/>
  <c r="AS485" i="15"/>
  <c r="AS287" i="15"/>
  <c r="AS407" i="15"/>
  <c r="AS128" i="15"/>
  <c r="AS93" i="15"/>
  <c r="AS120" i="15"/>
  <c r="AS214" i="15"/>
  <c r="AS692" i="15"/>
  <c r="AS422" i="15"/>
  <c r="AS621" i="15"/>
  <c r="AS223" i="15"/>
  <c r="AS384" i="15"/>
  <c r="AS608" i="15"/>
  <c r="AS272" i="15"/>
  <c r="AS263" i="15"/>
  <c r="AS588" i="15"/>
  <c r="AS836" i="14"/>
  <c r="AS127" i="15"/>
  <c r="AS715" i="15"/>
  <c r="AS554" i="15"/>
  <c r="AS450" i="15"/>
  <c r="AS586" i="15"/>
  <c r="AS296" i="15"/>
  <c r="AS597" i="15"/>
  <c r="AS374" i="15"/>
  <c r="AS355" i="15"/>
  <c r="AS274" i="15"/>
  <c r="AS562" i="15"/>
  <c r="AS674" i="15"/>
  <c r="AS657" i="15"/>
  <c r="AS291" i="15"/>
  <c r="AS323" i="15"/>
  <c r="AS475" i="15"/>
  <c r="AS515" i="15"/>
  <c r="AS602" i="15"/>
  <c r="AS204" i="15"/>
  <c r="AS114" i="15"/>
  <c r="AS163" i="15"/>
  <c r="AS835" i="14"/>
  <c r="AS654" i="15"/>
  <c r="AS218" i="15"/>
  <c r="AS220" i="15"/>
  <c r="AS638" i="15"/>
  <c r="AS529" i="15"/>
  <c r="AS177" i="15"/>
  <c r="AS193" i="15"/>
  <c r="AS431" i="15"/>
  <c r="AS711" i="15"/>
  <c r="AS681" i="15"/>
  <c r="AS89" i="15"/>
  <c r="AS630" i="15"/>
  <c r="AS550" i="15"/>
  <c r="AS121" i="15"/>
  <c r="AS234" i="15"/>
  <c r="AS724" i="15"/>
  <c r="AS505" i="15"/>
  <c r="AS623" i="15"/>
  <c r="AS88" i="15"/>
  <c r="AS262" i="15"/>
  <c r="AS382" i="15"/>
  <c r="AS570" i="15"/>
  <c r="AS151" i="15"/>
  <c r="AS357" i="15"/>
  <c r="AS125" i="15"/>
  <c r="AS106" i="15"/>
  <c r="AS449" i="15"/>
  <c r="AS257" i="15"/>
  <c r="AS442" i="15"/>
  <c r="AS100" i="15"/>
  <c r="AS614" i="15"/>
  <c r="AS261" i="15"/>
  <c r="AS649" i="15"/>
  <c r="AS329" i="15"/>
  <c r="AS478" i="15"/>
  <c r="AS600" i="15"/>
  <c r="AS487" i="15"/>
  <c r="AS310" i="15"/>
  <c r="AS522" i="15"/>
  <c r="AS353" i="15"/>
  <c r="AS136" i="15"/>
  <c r="AS617" i="15"/>
  <c r="AS595" i="15"/>
  <c r="AS670" i="15"/>
  <c r="AS683" i="15"/>
  <c r="AS448" i="15"/>
  <c r="AS576" i="15"/>
  <c r="AS415" i="15"/>
  <c r="AS567" i="15"/>
  <c r="AS455" i="15"/>
  <c r="AS412" i="15"/>
  <c r="AS184" i="15"/>
  <c r="AS362" i="15"/>
  <c r="AS112" i="15"/>
  <c r="AS320" i="15"/>
  <c r="AS115" i="15"/>
  <c r="AS841" i="14"/>
  <c r="AS258" i="15"/>
  <c r="AS398" i="15"/>
  <c r="AS594" i="15"/>
  <c r="AS233" i="15"/>
  <c r="AS556" i="15"/>
  <c r="AS333" i="15"/>
  <c r="AS458" i="15"/>
  <c r="AS308" i="15"/>
  <c r="AS518" i="15"/>
  <c r="AS687" i="15"/>
  <c r="AS549" i="15"/>
  <c r="AS77" i="15"/>
  <c r="AS178" i="15"/>
  <c r="AS347" i="15"/>
  <c r="AS241" i="15"/>
  <c r="AS213" i="15"/>
  <c r="AS137" i="15"/>
  <c r="AS842" i="14"/>
  <c r="AS255" i="15"/>
  <c r="AS222" i="15"/>
  <c r="AS380" i="15"/>
  <c r="AS268" i="15"/>
  <c r="AS662" i="15"/>
  <c r="AS555" i="15"/>
  <c r="AS603" i="15"/>
  <c r="AS465" i="15"/>
  <c r="AS837" i="14"/>
  <c r="AS191" i="15"/>
  <c r="AS647" i="15"/>
  <c r="AS626" i="15"/>
  <c r="AS313" i="15"/>
  <c r="AS433" i="15"/>
  <c r="AS834" i="14"/>
  <c r="AS149" i="15"/>
  <c r="AS544" i="15"/>
  <c r="AS693" i="15"/>
  <c r="AS86" i="15"/>
  <c r="AS571" i="15"/>
  <c r="AS99" i="15"/>
  <c r="AS168" i="15"/>
  <c r="AS391" i="15"/>
  <c r="AS321" i="15"/>
  <c r="AS337" i="15"/>
  <c r="AS297" i="15"/>
  <c r="AS675" i="15"/>
  <c r="AS172" i="15"/>
  <c r="AS219" i="15"/>
  <c r="AS351" i="15"/>
  <c r="AS627" i="15"/>
  <c r="AS180" i="15"/>
  <c r="AS211" i="15"/>
  <c r="AS461" i="15"/>
  <c r="AS190" i="15"/>
  <c r="AS704" i="15"/>
  <c r="AS469" i="15"/>
  <c r="AS713" i="15"/>
  <c r="AS340" i="15"/>
  <c r="AS167" i="15"/>
  <c r="AS150" i="15"/>
  <c r="AS427" i="15"/>
  <c r="AS396" i="15"/>
  <c r="AS426" i="15"/>
  <c r="AS199" i="15"/>
  <c r="AS331" i="15"/>
  <c r="AS215" i="15"/>
  <c r="AS581" i="15"/>
  <c r="AS533" i="15"/>
  <c r="AS481" i="15"/>
  <c r="AS123" i="15"/>
  <c r="AS660" i="15"/>
  <c r="AS504" i="15"/>
  <c r="AS651" i="15"/>
  <c r="AS113" i="15"/>
  <c r="AS680" i="15"/>
  <c r="AS568" i="15"/>
  <c r="AR912" i="14"/>
  <c r="AS430" i="15"/>
  <c r="AS116" i="15"/>
  <c r="AV843" i="14" l="1"/>
  <c r="AV841" i="14"/>
  <c r="AV839" i="14"/>
  <c r="AV838" i="14"/>
  <c r="AV837" i="14"/>
  <c r="AV835" i="14"/>
  <c r="AV834" i="14"/>
  <c r="AV836" i="14"/>
  <c r="AV840" i="14"/>
  <c r="AV842" i="14"/>
  <c r="AV844" i="14"/>
  <c r="CK84" i="14"/>
  <c r="CO81" i="14"/>
  <c r="K84" i="14"/>
  <c r="BJ84" i="14"/>
  <c r="BJ85" i="14" s="1"/>
  <c r="O81" i="14"/>
  <c r="BN81" i="14"/>
  <c r="BN82" i="14" s="1"/>
  <c r="CT75" i="14"/>
  <c r="CQ78" i="14"/>
  <c r="BS75" i="14"/>
  <c r="BS76" i="14" s="1"/>
  <c r="T75" i="14"/>
  <c r="Q78" i="14"/>
  <c r="BP78" i="14"/>
  <c r="BP79" i="14" s="1"/>
  <c r="AV160" i="15"/>
  <c r="AV376" i="15"/>
  <c r="AV147" i="15"/>
  <c r="AV413" i="15"/>
  <c r="AV547" i="15"/>
  <c r="AV457" i="15"/>
  <c r="AV424" i="15"/>
  <c r="AV414" i="15"/>
  <c r="AV570" i="15"/>
  <c r="AV222" i="15"/>
  <c r="AV234" i="15" s="1"/>
  <c r="AV258" i="15" s="1"/>
  <c r="AV270" i="15" s="1"/>
  <c r="AV294" i="15" s="1"/>
  <c r="AV362" i="15"/>
  <c r="AV194" i="15"/>
  <c r="AV274" i="15"/>
  <c r="AV341" i="15"/>
  <c r="AV236" i="15"/>
  <c r="AV615" i="15"/>
  <c r="AV444" i="15"/>
  <c r="AV427" i="15"/>
  <c r="AV308" i="15"/>
  <c r="AV454" i="15"/>
  <c r="AV232" i="15"/>
  <c r="AV527" i="15"/>
  <c r="AV515" i="15"/>
  <c r="AV191" i="15"/>
  <c r="AV560" i="15"/>
  <c r="AV130" i="15"/>
  <c r="AV589" i="15"/>
  <c r="AV661" i="15"/>
  <c r="AV98" i="15"/>
  <c r="AV516" i="15"/>
  <c r="AV394" i="15"/>
  <c r="AV146" i="15"/>
  <c r="AV602" i="15"/>
  <c r="AV645" i="15"/>
  <c r="AV271" i="15"/>
  <c r="AV548" i="15"/>
  <c r="AV709" i="15"/>
  <c r="AV555" i="15"/>
  <c r="AV538" i="15"/>
  <c r="AV168" i="15"/>
  <c r="AV212" i="15"/>
  <c r="AV432" i="15"/>
  <c r="AV390" i="15"/>
  <c r="AV90" i="15"/>
  <c r="AV631" i="15"/>
  <c r="AV139" i="15"/>
  <c r="AV241" i="15"/>
  <c r="AV523" i="15"/>
  <c r="AV364" i="15"/>
  <c r="AV214" i="15"/>
  <c r="AV280" i="15"/>
  <c r="AV301" i="15"/>
  <c r="AV332" i="15"/>
  <c r="AV724" i="15"/>
  <c r="AV161" i="15"/>
  <c r="AV577" i="15"/>
  <c r="AV237" i="15"/>
  <c r="AV177" i="15"/>
  <c r="AV343" i="15"/>
  <c r="AV719" i="15"/>
  <c r="AV238" i="15"/>
  <c r="AV453" i="15"/>
  <c r="AV153" i="15"/>
  <c r="AV205" i="15"/>
  <c r="AV230" i="15"/>
  <c r="AV217" i="15"/>
  <c r="AV225" i="15"/>
  <c r="AV291" i="15"/>
  <c r="AV203" i="15"/>
  <c r="AV248" i="15"/>
  <c r="AV167" i="15"/>
  <c r="AV278" i="15"/>
  <c r="AV107" i="15"/>
  <c r="AV180" i="15"/>
  <c r="AV148" i="15"/>
  <c r="AV612" i="15"/>
  <c r="AV408" i="15"/>
  <c r="AV121" i="15"/>
  <c r="AV569" i="15"/>
  <c r="AV630" i="15"/>
  <c r="AV498" i="15"/>
  <c r="AV587" i="15"/>
  <c r="AV179" i="15"/>
  <c r="AV633" i="15"/>
  <c r="AV279" i="15"/>
  <c r="AV598" i="15"/>
  <c r="AV233" i="15"/>
  <c r="AV659" i="15"/>
  <c r="AV648" i="15"/>
  <c r="AV406" i="15"/>
  <c r="AV155" i="15"/>
  <c r="AV204" i="15"/>
  <c r="AV172" i="15"/>
  <c r="AV579" i="15"/>
  <c r="AV117" i="15"/>
  <c r="AV411" i="15"/>
  <c r="AV670" i="15"/>
  <c r="AV253" i="15"/>
  <c r="AV207" i="15"/>
  <c r="AV257" i="15"/>
  <c r="AV334" i="15"/>
  <c r="AV681" i="15"/>
  <c r="AV688" i="15"/>
  <c r="AV367" i="15"/>
  <c r="AV156" i="15"/>
  <c r="AV288" i="15"/>
  <c r="AV381" i="15"/>
  <c r="AV522" i="15"/>
  <c r="AV557" i="15"/>
  <c r="AV418" i="15"/>
  <c r="AV197" i="15"/>
  <c r="AV699" i="15"/>
  <c r="AV507" i="15"/>
  <c r="AV372" i="15"/>
  <c r="AV254" i="15"/>
  <c r="AV620" i="15"/>
  <c r="AV675" i="15"/>
  <c r="AV576" i="15"/>
  <c r="AV393" i="15"/>
  <c r="AV242" i="15"/>
  <c r="AV215" i="15"/>
  <c r="AV609" i="15"/>
  <c r="AV456" i="15"/>
  <c r="AV668" i="15"/>
  <c r="AV466" i="15"/>
  <c r="AV425" i="15"/>
  <c r="AV467" i="15"/>
  <c r="AV311" i="15"/>
  <c r="AV110" i="15"/>
  <c r="AV710" i="15"/>
  <c r="AV711" i="15"/>
  <c r="AV136" i="15"/>
  <c r="AV410" i="15"/>
  <c r="AV484" i="15"/>
  <c r="AV655" i="15"/>
  <c r="AV487" i="15"/>
  <c r="AV446" i="15"/>
  <c r="AV617" i="15"/>
  <c r="AV392" i="15"/>
  <c r="AV181" i="15"/>
  <c r="AV492" i="15"/>
  <c r="AV295" i="15"/>
  <c r="AV528" i="15"/>
  <c r="AV697" i="15"/>
  <c r="AV674" i="15"/>
  <c r="AV251" i="15"/>
  <c r="AV473" i="15"/>
  <c r="AV572" i="15"/>
  <c r="AV398" i="15"/>
  <c r="AV460" i="15"/>
  <c r="AV468" i="15"/>
  <c r="AV282" i="15"/>
  <c r="AV200" i="15"/>
  <c r="AV368" i="15"/>
  <c r="AV701" i="15"/>
  <c r="AV483" i="15"/>
  <c r="AV164" i="15"/>
  <c r="AV503" i="15"/>
  <c r="AV684" i="15"/>
  <c r="AV327" i="15"/>
  <c r="AV403" i="15"/>
  <c r="AV494" i="15"/>
  <c r="AV584" i="15"/>
  <c r="AV676" i="15"/>
  <c r="AV443" i="15"/>
  <c r="AV653" i="15"/>
  <c r="AV409" i="15"/>
  <c r="AV562" i="15"/>
  <c r="AV440" i="15"/>
  <c r="AV239" i="15"/>
  <c r="AV123" i="15"/>
  <c r="AV499" i="15"/>
  <c r="AV447" i="15"/>
  <c r="AV379" i="15"/>
  <c r="AV162" i="15"/>
  <c r="AV186" i="15" s="1"/>
  <c r="AV198" i="15" s="1"/>
  <c r="AV218" i="15"/>
  <c r="AV461" i="15"/>
  <c r="AV593" i="15"/>
  <c r="AV435" i="15"/>
  <c r="AV76" i="15"/>
  <c r="AV666" i="15"/>
  <c r="AV678" i="15" s="1"/>
  <c r="AV640" i="15"/>
  <c r="AV216" i="15"/>
  <c r="AV506" i="15"/>
  <c r="AV249" i="15"/>
  <c r="AV517" i="15"/>
  <c r="AV183" i="15"/>
  <c r="AV152" i="15"/>
  <c r="AV656" i="15"/>
  <c r="AV208" i="15"/>
  <c r="AV229" i="15"/>
  <c r="AV405" i="15"/>
  <c r="AV326" i="15"/>
  <c r="AV647" i="15"/>
  <c r="AV524" i="15"/>
  <c r="AV298" i="15"/>
  <c r="AV459" i="15"/>
  <c r="AV486" i="15"/>
  <c r="AV224" i="15"/>
  <c r="AV551" i="15"/>
  <c r="AV689" i="15"/>
  <c r="AV613" i="15"/>
  <c r="AV322" i="15"/>
  <c r="AV650" i="15"/>
  <c r="AV574" i="15"/>
  <c r="AV135" i="15"/>
  <c r="AV163" i="15"/>
  <c r="AV692" i="15"/>
  <c r="AV686" i="15"/>
  <c r="AV436" i="15"/>
  <c r="AV247" i="15"/>
  <c r="AV422" i="15"/>
  <c r="AV462" i="15"/>
  <c r="AV269" i="15"/>
  <c r="AV318" i="15"/>
  <c r="AV221" i="15"/>
  <c r="AV199" i="15"/>
  <c r="AV262" i="15"/>
  <c r="AV669" i="15"/>
  <c r="AV89" i="15"/>
  <c r="AV126" i="15"/>
  <c r="AV235" i="15"/>
  <c r="AV227" i="15"/>
  <c r="AV717" i="15"/>
  <c r="AV725" i="15"/>
  <c r="AV514" i="15"/>
  <c r="AV173" i="15"/>
  <c r="AV471" i="15"/>
  <c r="AV125" i="15"/>
  <c r="AV606" i="15"/>
  <c r="AV319" i="15"/>
  <c r="AV159" i="15"/>
  <c r="AV347" i="15"/>
  <c r="AV223" i="15"/>
  <c r="AV465" i="15"/>
  <c r="AV340" i="15"/>
  <c r="AV397" i="15"/>
  <c r="AV412" i="15"/>
  <c r="AV154" i="15"/>
  <c r="AV355" i="15"/>
  <c r="AV596" i="15"/>
  <c r="AV260" i="15"/>
  <c r="AV665" i="15"/>
  <c r="AV170" i="15"/>
  <c r="AV209" i="15"/>
  <c r="AV331" i="15"/>
  <c r="AV192" i="15"/>
  <c r="AV712" i="15"/>
  <c r="AV189" i="15"/>
  <c r="AV500" i="15"/>
  <c r="AV495" i="15"/>
  <c r="AV145" i="15"/>
  <c r="AV561" i="15"/>
  <c r="AV385" i="15"/>
  <c r="AV563" i="15"/>
  <c r="AV210" i="15"/>
  <c r="AV477" i="15"/>
  <c r="AV508" i="15"/>
  <c r="AV119" i="15"/>
  <c r="AV137" i="15"/>
  <c r="AV663" i="15"/>
  <c r="AV336" i="15"/>
  <c r="AV113" i="15"/>
  <c r="AV120" i="15"/>
  <c r="AV401" i="15"/>
  <c r="AV307" i="15"/>
  <c r="AV240" i="15"/>
  <c r="AV380" i="15"/>
  <c r="AV525" i="15"/>
  <c r="AV449" i="15"/>
  <c r="AV256" i="15"/>
  <c r="AV540" i="15"/>
  <c r="AV106" i="15"/>
  <c r="AV201" i="15"/>
  <c r="AV396" i="15"/>
  <c r="AV450" i="15"/>
  <c r="AV714" i="15"/>
  <c r="AV673" i="15"/>
  <c r="AV264" i="15"/>
  <c r="AV99" i="15"/>
  <c r="AV481" i="15"/>
  <c r="AV458" i="15"/>
  <c r="AV707" i="15"/>
  <c r="AV636" i="15"/>
  <c r="AV109" i="15"/>
  <c r="AV534" i="15"/>
  <c r="AV377" i="15"/>
  <c r="AV544" i="15"/>
  <c r="AV619" i="15"/>
  <c r="AV255" i="15"/>
  <c r="AV439" i="15"/>
  <c r="AV339" i="15"/>
  <c r="AV536" i="15"/>
  <c r="AV360" i="15"/>
  <c r="AV581" i="15"/>
  <c r="AV131" i="15"/>
  <c r="AV641" i="15"/>
  <c r="AV479" i="15"/>
  <c r="AV490" i="15"/>
  <c r="AV431" i="15"/>
  <c r="AV315" i="15"/>
  <c r="AV683" i="15"/>
  <c r="AV102" i="15"/>
  <c r="AV706" i="15"/>
  <c r="AV542" i="15"/>
  <c r="AV430" i="15"/>
  <c r="AV441" i="15"/>
  <c r="AV287" i="15"/>
  <c r="AV84" i="15"/>
  <c r="AV491" i="15"/>
  <c r="AV100" i="15"/>
  <c r="AV114" i="15"/>
  <c r="AV150" i="15" s="1"/>
  <c r="AV252" i="15"/>
  <c r="AV643" i="15"/>
  <c r="AV92" i="15"/>
  <c r="AV245" i="15"/>
  <c r="AV350" i="15"/>
  <c r="AV261" i="15"/>
  <c r="AV268" i="15"/>
  <c r="AV320" i="15"/>
  <c r="AV651" i="15"/>
  <c r="AV369" i="15"/>
  <c r="AV480" i="15"/>
  <c r="AV342" i="15"/>
  <c r="AV108" i="15"/>
  <c r="AV231" i="15"/>
  <c r="AV391" i="15"/>
  <c r="AV452" i="15"/>
  <c r="AV667" i="15"/>
  <c r="AV586" i="15"/>
  <c r="AV519" i="15"/>
  <c r="AV565" i="15"/>
  <c r="AV578" i="15"/>
  <c r="AV313" i="15"/>
  <c r="AV165" i="15"/>
  <c r="AV188" i="15"/>
  <c r="AV529" i="15"/>
  <c r="AV554" i="15"/>
  <c r="AV116" i="15"/>
  <c r="AV111" i="15"/>
  <c r="AV621" i="15"/>
  <c r="AV101" i="15"/>
  <c r="AV97" i="15"/>
  <c r="AV679" i="15"/>
  <c r="AV531" i="15"/>
  <c r="AV78" i="15"/>
  <c r="AV502" i="15"/>
  <c r="AV419" i="15"/>
  <c r="AV416" i="15"/>
  <c r="AV482" i="15"/>
  <c r="AV573" i="15"/>
  <c r="AV283" i="15"/>
  <c r="AV637" i="15"/>
  <c r="AV691" i="15"/>
  <c r="AV141" i="15"/>
  <c r="AV657" i="15"/>
  <c r="AV693" i="15"/>
  <c r="AV310" i="15"/>
  <c r="AV564" i="15"/>
  <c r="AV190" i="15"/>
  <c r="AV420" i="15"/>
  <c r="AV680" i="15"/>
  <c r="AV118" i="15"/>
  <c r="AV478" i="15"/>
  <c r="AV660" i="15"/>
  <c r="AV373" i="15"/>
  <c r="AV299" i="15"/>
  <c r="AV338" i="15"/>
  <c r="AV289" i="15"/>
  <c r="AV273" i="15"/>
  <c r="AV526" i="15"/>
  <c r="AV556" i="15"/>
  <c r="AV80" i="15"/>
  <c r="AV428" i="15"/>
  <c r="AV703" i="15"/>
  <c r="AV174" i="15"/>
  <c r="AV694" i="15"/>
  <c r="AV303" i="15"/>
  <c r="AV196" i="15"/>
  <c r="AV371" i="15"/>
  <c r="AV296" i="15"/>
  <c r="AV127" i="15"/>
  <c r="AV300" i="15"/>
  <c r="AV314" i="15"/>
  <c r="AV610" i="15"/>
  <c r="AV537" i="15"/>
  <c r="AV81" i="15"/>
  <c r="AV88" i="15"/>
  <c r="AV359" i="15"/>
  <c r="AV644" i="15"/>
  <c r="AV79" i="15"/>
  <c r="AV312" i="15"/>
  <c r="AV133" i="15"/>
  <c r="AV575" i="15"/>
  <c r="AV293" i="15"/>
  <c r="AV149" i="15"/>
  <c r="AV297" i="15"/>
  <c r="AV716" i="15"/>
  <c r="AV95" i="15"/>
  <c r="AV112" i="15"/>
  <c r="AV344" i="15"/>
  <c r="AV213" i="15"/>
  <c r="AV321" i="15"/>
  <c r="AV571" i="15"/>
  <c r="AV638" i="15"/>
  <c r="AV267" i="15"/>
  <c r="AV509" i="15"/>
  <c r="AV705" i="15"/>
  <c r="AV115" i="15"/>
  <c r="AV277" i="15"/>
  <c r="AV325" i="15"/>
  <c r="AV442" i="15"/>
  <c r="AV469" i="15"/>
  <c r="AV635" i="15"/>
  <c r="AV597" i="15"/>
  <c r="AV646" i="15"/>
  <c r="AV124" i="15"/>
  <c r="AV687" i="15"/>
  <c r="AV698" i="15"/>
  <c r="AV370" i="15"/>
  <c r="AV535" i="15"/>
  <c r="AV151" i="15"/>
  <c r="AV329" i="15"/>
  <c r="AV316" i="15"/>
  <c r="AV475" i="15"/>
  <c r="AV623" i="15"/>
  <c r="AV169" i="15"/>
  <c r="AV426" i="15"/>
  <c r="AV365" i="15"/>
  <c r="AV434" i="15"/>
  <c r="AV305" i="15"/>
  <c r="AV594" i="15"/>
  <c r="AV374" i="15"/>
  <c r="AV671" i="15"/>
  <c r="AV511" i="15"/>
  <c r="AV407" i="15"/>
  <c r="AV246" i="15"/>
  <c r="AV143" i="15"/>
  <c r="AV437" i="15"/>
  <c r="AV415" i="15"/>
  <c r="AV348" i="15"/>
  <c r="AV713" i="15"/>
  <c r="AV566" i="15"/>
  <c r="AV306" i="15"/>
  <c r="AV202" i="15"/>
  <c r="AV345" i="15"/>
  <c r="AV530" i="15"/>
  <c r="AV105" i="15"/>
  <c r="AV445" i="15"/>
  <c r="AV634" i="15"/>
  <c r="AV513" i="15"/>
  <c r="AV629" i="15"/>
  <c r="AV324" i="15"/>
  <c r="AV122" i="15"/>
  <c r="AV382" i="15"/>
  <c r="AV672" i="15"/>
  <c r="AV603" i="15"/>
  <c r="AV718" i="15"/>
  <c r="AV520" i="15"/>
  <c r="AV591" i="15"/>
  <c r="AV333" i="15"/>
  <c r="AV505" i="15"/>
  <c r="AV129" i="15"/>
  <c r="AV451" i="15"/>
  <c r="AV82" i="15"/>
  <c r="AV103" i="15"/>
  <c r="AV335" i="15"/>
  <c r="AV356" i="15"/>
  <c r="AV723" i="15"/>
  <c r="AV501" i="15"/>
  <c r="AV421" i="15"/>
  <c r="AV558" i="15"/>
  <c r="AV400" i="15"/>
  <c r="AV94" i="15"/>
  <c r="AV178" i="15"/>
  <c r="AV144" i="15"/>
  <c r="AV605" i="15"/>
  <c r="AV433" i="15"/>
  <c r="AV302" i="15"/>
  <c r="AV476" i="15"/>
  <c r="AV292" i="15"/>
  <c r="AV346" i="15"/>
  <c r="AV388" i="15"/>
  <c r="AV448" i="15"/>
  <c r="AV715" i="15"/>
  <c r="AV532" i="15"/>
  <c r="AV219" i="15"/>
  <c r="AV87" i="15"/>
  <c r="AV86" i="15"/>
  <c r="AV607" i="15"/>
  <c r="AV404" i="15"/>
  <c r="AV244" i="15"/>
  <c r="AV309" i="15"/>
  <c r="AV614" i="15"/>
  <c r="AV134" i="15"/>
  <c r="AV567" i="15"/>
  <c r="AV386" i="15"/>
  <c r="AV206" i="15"/>
  <c r="AV553" i="15"/>
  <c r="AV96" i="15"/>
  <c r="AV211" i="15"/>
  <c r="AV354" i="15"/>
  <c r="AV349" i="15"/>
  <c r="AV83" i="15"/>
  <c r="AV284" i="15"/>
  <c r="AV677" i="15"/>
  <c r="AV290" i="15"/>
  <c r="AV721" i="15"/>
  <c r="AV518" i="15"/>
  <c r="AV608" i="15"/>
  <c r="AV250" i="15"/>
  <c r="AV399" i="15"/>
  <c r="AV286" i="15"/>
  <c r="AV85" i="15"/>
  <c r="AV104" i="15"/>
  <c r="AV176" i="15"/>
  <c r="AV627" i="15"/>
  <c r="AV304" i="15"/>
  <c r="AV166" i="15"/>
  <c r="AV171" i="15"/>
  <c r="AV539" i="15"/>
  <c r="AV463" i="15"/>
  <c r="AV472" i="15"/>
  <c r="AV138" i="15"/>
  <c r="AV337" i="15"/>
  <c r="AV423" i="15"/>
  <c r="AV639" i="15"/>
  <c r="AV275" i="15"/>
  <c r="AV489" i="15"/>
  <c r="AV357" i="15"/>
  <c r="AV580" i="15"/>
  <c r="AV533" i="15"/>
  <c r="AV352" i="15"/>
  <c r="AV624" i="15"/>
  <c r="AV600" i="15"/>
  <c r="AV384" i="15"/>
  <c r="AV588" i="15"/>
  <c r="AV195" i="15"/>
  <c r="AV358" i="15"/>
  <c r="AV504" i="15"/>
  <c r="AV552" i="15"/>
  <c r="AV175" i="15"/>
  <c r="AV708" i="15"/>
  <c r="AV470" i="15"/>
  <c r="AV626" i="15"/>
  <c r="AV642" i="15"/>
  <c r="AV622" i="15"/>
  <c r="AV652" i="15"/>
  <c r="AV383" i="15"/>
  <c r="AV497" i="15"/>
  <c r="AV140" i="15"/>
  <c r="AV228" i="15"/>
  <c r="AV363" i="15"/>
  <c r="AV317" i="15"/>
  <c r="AV625" i="15"/>
  <c r="AV628" i="15"/>
  <c r="AV91" i="15"/>
  <c r="AV389" i="15"/>
  <c r="AV265" i="15"/>
  <c r="AV585" i="15"/>
  <c r="AV601" i="15"/>
  <c r="AV142" i="15"/>
  <c r="AV266" i="15"/>
  <c r="AV549" i="15"/>
  <c r="AV590" i="15"/>
  <c r="AV187" i="15"/>
  <c r="AV550" i="15"/>
  <c r="AV263" i="15"/>
  <c r="AV285" i="15"/>
  <c r="AV559" i="15"/>
  <c r="AV485" i="15"/>
  <c r="AV328" i="15"/>
  <c r="AV375" i="15"/>
  <c r="AV182" i="15"/>
  <c r="AV662" i="15"/>
  <c r="AV493" i="15"/>
  <c r="AV592" i="15"/>
  <c r="AV722" i="15"/>
  <c r="AV658" i="15"/>
  <c r="AV488" i="15"/>
  <c r="AV541" i="15"/>
  <c r="AV361" i="15"/>
  <c r="AV243" i="15"/>
  <c r="AV496" i="15"/>
  <c r="AV664" i="15"/>
  <c r="AV323" i="15"/>
  <c r="AV464" i="15"/>
  <c r="AV220" i="15"/>
  <c r="AV696" i="15"/>
  <c r="AV157" i="15"/>
  <c r="AV387" i="15"/>
  <c r="AV226" i="15"/>
  <c r="AV193" i="15"/>
  <c r="AV632" i="15"/>
  <c r="AV281" i="15"/>
  <c r="AV720" i="15"/>
  <c r="AV616" i="15"/>
  <c r="AV649" i="15"/>
  <c r="AV353" i="15"/>
  <c r="AV395" i="15"/>
  <c r="AV682" i="15"/>
  <c r="AV184" i="15"/>
  <c r="AV521" i="15"/>
  <c r="AV685" i="15"/>
  <c r="AV132" i="15"/>
  <c r="AV545" i="15"/>
  <c r="AV455" i="15"/>
  <c r="AV77" i="15"/>
  <c r="AV93" i="15"/>
  <c r="AV583" i="15"/>
  <c r="AV429" i="15"/>
  <c r="AV185" i="15"/>
  <c r="AV595" i="15"/>
  <c r="AV512" i="15"/>
  <c r="AV700" i="15"/>
  <c r="AV695" i="15"/>
  <c r="AV604" i="15"/>
  <c r="AV417" i="15"/>
  <c r="AV158" i="15"/>
  <c r="AV128" i="15"/>
  <c r="AV611" i="15"/>
  <c r="AV272" i="15"/>
  <c r="AV568" i="15"/>
  <c r="AV259" i="15"/>
  <c r="AV599" i="15"/>
  <c r="AV543" i="15"/>
  <c r="AV276" i="15"/>
  <c r="AV351" i="15"/>
  <c r="AV704" i="15"/>
  <c r="AV330" i="15"/>
  <c r="AV366" i="15" s="1"/>
  <c r="AV378" i="15" s="1"/>
  <c r="AV402" i="15" s="1"/>
  <c r="AV438" i="15" s="1"/>
  <c r="AV474" i="15" s="1"/>
  <c r="AV510" i="15" s="1"/>
  <c r="AV546" i="15" s="1"/>
  <c r="AV582" i="15" s="1"/>
  <c r="AV618" i="15" s="1"/>
  <c r="AV654" i="15" s="1"/>
  <c r="AV690" i="15" s="1"/>
  <c r="AV702" i="15" s="1"/>
  <c r="AV726" i="15" s="1"/>
  <c r="AV738" i="15" s="1"/>
  <c r="AV762" i="15" s="1"/>
  <c r="AV774" i="15" s="1"/>
  <c r="AV798" i="15" s="1"/>
  <c r="AV834" i="15" s="1"/>
  <c r="AV906" i="15"/>
  <c r="R82" i="14"/>
  <c r="AC79" i="14"/>
  <c r="P79" i="14"/>
  <c r="W85" i="14"/>
  <c r="J85" i="14"/>
  <c r="S76" i="14"/>
  <c r="AB82" i="14"/>
  <c r="AF76" i="14"/>
  <c r="AG84"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S845" i="14"/>
  <c r="AR879" i="14"/>
  <c r="AR945" i="14"/>
  <c r="AR913" i="14"/>
  <c r="AV845" i="14" l="1"/>
  <c r="CR78" i="14"/>
  <c r="L84" i="14"/>
  <c r="BK84" i="14"/>
  <c r="BK85" i="14" s="1"/>
  <c r="R78" i="14"/>
  <c r="BQ78" i="14"/>
  <c r="BQ79" i="14" s="1"/>
  <c r="CP81" i="14"/>
  <c r="P81" i="14"/>
  <c r="BO81" i="14"/>
  <c r="BO82" i="14" s="1"/>
  <c r="CU75" i="14"/>
  <c r="CL84" i="14"/>
  <c r="AV882" i="15"/>
  <c r="AV918" i="15" s="1"/>
  <c r="S82" i="14"/>
  <c r="K85" i="14"/>
  <c r="AD79" i="14"/>
  <c r="T76" i="14"/>
  <c r="AG86" i="14"/>
  <c r="T86" i="14"/>
  <c r="X85" i="14"/>
  <c r="AG76" i="14"/>
  <c r="AC82" i="14"/>
  <c r="Q79" i="14"/>
  <c r="I87" i="14"/>
  <c r="V87" i="14"/>
  <c r="W87" i="14" s="1"/>
  <c r="AR979" i="14"/>
  <c r="AR946" i="14"/>
  <c r="AR880" i="14"/>
  <c r="AR914" i="14"/>
  <c r="Q81" i="14" l="1"/>
  <c r="BP81" i="14"/>
  <c r="BP82" i="14" s="1"/>
  <c r="CM84" i="14"/>
  <c r="M84" i="14"/>
  <c r="BL84" i="14"/>
  <c r="BL85" i="14" s="1"/>
  <c r="J87" i="14"/>
  <c r="BI87" i="14"/>
  <c r="BI88" i="14" s="1"/>
  <c r="CQ81" i="14"/>
  <c r="CS78" i="14"/>
  <c r="S78" i="14"/>
  <c r="BR78" i="14"/>
  <c r="BR79" i="14" s="1"/>
  <c r="AV942" i="15"/>
  <c r="T82" i="14"/>
  <c r="K87" i="14"/>
  <c r="X87" i="14"/>
  <c r="Y87" i="14" s="1"/>
  <c r="Z87" i="14" s="1"/>
  <c r="AA87" i="14" s="1"/>
  <c r="AB87" i="14" s="1"/>
  <c r="AC87" i="14" s="1"/>
  <c r="AD87" i="14" s="1"/>
  <c r="AE87" i="14" s="1"/>
  <c r="AF87" i="14" s="1"/>
  <c r="R79" i="14"/>
  <c r="AD82" i="14"/>
  <c r="Y85" i="14"/>
  <c r="AE79" i="14"/>
  <c r="L85" i="14"/>
  <c r="I88" i="14"/>
  <c r="V88" i="14"/>
  <c r="AR915" i="14"/>
  <c r="AS875" i="14"/>
  <c r="AS874" i="14"/>
  <c r="AR881" i="14"/>
  <c r="AR981" i="14"/>
  <c r="AR980" i="14"/>
  <c r="AS877" i="14"/>
  <c r="AR947" i="14"/>
  <c r="AS870" i="14"/>
  <c r="AS872" i="14"/>
  <c r="AS873" i="14"/>
  <c r="AS878" i="14"/>
  <c r="AS876" i="14"/>
  <c r="AS880" i="14"/>
  <c r="AS871" i="14"/>
  <c r="AS879" i="14"/>
  <c r="AV877" i="14" l="1"/>
  <c r="AV875" i="14"/>
  <c r="AV874" i="14"/>
  <c r="AV873" i="14"/>
  <c r="AV872" i="14"/>
  <c r="AV870" i="14"/>
  <c r="AV871" i="14"/>
  <c r="AV876" i="14"/>
  <c r="AV878" i="14"/>
  <c r="AV879" i="14"/>
  <c r="AV880" i="14"/>
  <c r="CT78" i="14"/>
  <c r="BS78" i="14"/>
  <c r="BS79" i="14" s="1"/>
  <c r="T78" i="14"/>
  <c r="CN84" i="14"/>
  <c r="L87" i="14"/>
  <c r="BK87" i="14"/>
  <c r="BK88" i="14" s="1"/>
  <c r="CK87" i="14"/>
  <c r="BM84" i="14"/>
  <c r="BM85" i="14" s="1"/>
  <c r="N84" i="14"/>
  <c r="CR81" i="14"/>
  <c r="BJ87" i="14"/>
  <c r="BJ88" i="14" s="1"/>
  <c r="R81" i="14"/>
  <c r="BQ81" i="14"/>
  <c r="BQ82" i="14" s="1"/>
  <c r="AV954" i="15"/>
  <c r="M85" i="14"/>
  <c r="AE82" i="14"/>
  <c r="Z85" i="14"/>
  <c r="S79" i="14"/>
  <c r="W88" i="14"/>
  <c r="J88" i="14"/>
  <c r="AF79" i="14"/>
  <c r="AG87"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R982" i="14"/>
  <c r="AR948" i="14"/>
  <c r="AS881" i="14"/>
  <c r="AR916" i="14"/>
  <c r="AV881" i="14" l="1"/>
  <c r="CL87" i="14"/>
  <c r="CO84" i="14"/>
  <c r="CU78" i="14"/>
  <c r="M87" i="14"/>
  <c r="BL87" i="14"/>
  <c r="BL88" i="14" s="1"/>
  <c r="CS81" i="14"/>
  <c r="S81" i="14"/>
  <c r="BR81" i="14"/>
  <c r="BR82" i="14" s="1"/>
  <c r="O84" i="14"/>
  <c r="BN84" i="14"/>
  <c r="BN85" i="14" s="1"/>
  <c r="CM87" i="14"/>
  <c r="AV978" i="15"/>
  <c r="AG89" i="14"/>
  <c r="T79" i="14"/>
  <c r="T89" i="14"/>
  <c r="K88" i="14"/>
  <c r="AF82" i="14"/>
  <c r="X88" i="14"/>
  <c r="AA85" i="14"/>
  <c r="AG79" i="14"/>
  <c r="N85" i="14"/>
  <c r="I90" i="14"/>
  <c r="V90" i="14"/>
  <c r="W90" i="14" s="1"/>
  <c r="X90" i="14" s="1"/>
  <c r="AS908" i="14"/>
  <c r="AS916" i="14"/>
  <c r="AS909" i="14"/>
  <c r="AS913" i="14"/>
  <c r="AS910" i="14"/>
  <c r="AR1015" i="14"/>
  <c r="AS907" i="14"/>
  <c r="AS906" i="14"/>
  <c r="AS911" i="14"/>
  <c r="AS912" i="14"/>
  <c r="AR949" i="14"/>
  <c r="AS914" i="14"/>
  <c r="AS915" i="14"/>
  <c r="AR983" i="14"/>
  <c r="AR917" i="14"/>
  <c r="AV913" i="14" l="1"/>
  <c r="AV912" i="14"/>
  <c r="AV911" i="14"/>
  <c r="AV910" i="14"/>
  <c r="AV909" i="14"/>
  <c r="AV908" i="14"/>
  <c r="AV906" i="14"/>
  <c r="AV907" i="14"/>
  <c r="AV914" i="14"/>
  <c r="AV915" i="14"/>
  <c r="AV916" i="14"/>
  <c r="P84" i="14"/>
  <c r="BO84" i="14"/>
  <c r="BO85" i="14" s="1"/>
  <c r="J90" i="14"/>
  <c r="BI90" i="14"/>
  <c r="BI91" i="14" s="1"/>
  <c r="CT81" i="14"/>
  <c r="CN87" i="14"/>
  <c r="CP84" i="14"/>
  <c r="BS81" i="14"/>
  <c r="BS82" i="14" s="1"/>
  <c r="T81" i="14"/>
  <c r="N87" i="14"/>
  <c r="BM87" i="14"/>
  <c r="BM88" i="14" s="1"/>
  <c r="AV990" i="15"/>
  <c r="Y90" i="14"/>
  <c r="Z90" i="14" s="1"/>
  <c r="AA90" i="14" s="1"/>
  <c r="AB90" i="14" s="1"/>
  <c r="AC90" i="14" s="1"/>
  <c r="AD90" i="14" s="1"/>
  <c r="AE90" i="14" s="1"/>
  <c r="AF90" i="14" s="1"/>
  <c r="O85" i="14"/>
  <c r="AB85" i="14"/>
  <c r="AG82" i="14"/>
  <c r="L88" i="14"/>
  <c r="Y88" i="14"/>
  <c r="I91" i="14"/>
  <c r="J91" i="14" s="1"/>
  <c r="V91" i="14"/>
  <c r="AR984" i="14"/>
  <c r="AR1016" i="14"/>
  <c r="AS917" i="14"/>
  <c r="AR950" i="14"/>
  <c r="AV917" i="14" l="1"/>
  <c r="CQ84" i="14"/>
  <c r="CU81" i="14"/>
  <c r="CK90" i="14"/>
  <c r="O87" i="14"/>
  <c r="BN87" i="14"/>
  <c r="BN88" i="14" s="1"/>
  <c r="Q84" i="14"/>
  <c r="BP84" i="14"/>
  <c r="BP85" i="14" s="1"/>
  <c r="CO87" i="14"/>
  <c r="K90" i="14"/>
  <c r="BJ90" i="14"/>
  <c r="BJ91" i="14" s="1"/>
  <c r="AV1014" i="15"/>
  <c r="W91" i="14"/>
  <c r="M88" i="14"/>
  <c r="AG90" i="14"/>
  <c r="AC85" i="14"/>
  <c r="K91" i="14"/>
  <c r="Z88" i="14"/>
  <c r="P85"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R951" i="14"/>
  <c r="AR1017" i="14"/>
  <c r="AR985" i="14"/>
  <c r="CP87" i="14" l="1"/>
  <c r="CL90" i="14"/>
  <c r="P87" i="14"/>
  <c r="BO87" i="14"/>
  <c r="BO88" i="14" s="1"/>
  <c r="BK90" i="14"/>
  <c r="BK91" i="14" s="1"/>
  <c r="L90" i="14"/>
  <c r="CR84" i="14"/>
  <c r="R84" i="14"/>
  <c r="BQ84" i="14"/>
  <c r="BQ85" i="14" s="1"/>
  <c r="AV1038" i="15"/>
  <c r="AV1026" i="15"/>
  <c r="AV1050" i="15" s="1"/>
  <c r="AV1062" i="15" s="1"/>
  <c r="AV1074" i="15" s="1"/>
  <c r="AV1075" i="15" s="1"/>
  <c r="AV1076" i="15" s="1"/>
  <c r="AV1077" i="15" s="1"/>
  <c r="AV1078" i="15" s="1"/>
  <c r="AV1079" i="15" s="1"/>
  <c r="AV1080" i="15" s="1"/>
  <c r="AV1081" i="15" s="1"/>
  <c r="AV1082" i="15" s="1"/>
  <c r="AV1083" i="15" s="1"/>
  <c r="AV1084" i="15" s="1"/>
  <c r="AV1085" i="15" s="1"/>
  <c r="X91" i="14"/>
  <c r="AG92" i="14"/>
  <c r="T92" i="14"/>
  <c r="AD85" i="14"/>
  <c r="AA88" i="14"/>
  <c r="Q85" i="14"/>
  <c r="L91" i="14"/>
  <c r="N88" i="14"/>
  <c r="I93" i="14"/>
  <c r="V93" i="14"/>
  <c r="AR952" i="14"/>
  <c r="AR1051" i="14"/>
  <c r="AR986" i="14"/>
  <c r="AR1018" i="14"/>
  <c r="O147" i="8" l="1"/>
  <c r="T138" i="8"/>
  <c r="T122" i="8"/>
  <c r="T123" i="8"/>
  <c r="AJ123" i="8" s="1"/>
  <c r="T143" i="8"/>
  <c r="T129" i="8"/>
  <c r="T126" i="8"/>
  <c r="AJ126" i="8" s="1"/>
  <c r="T135" i="8"/>
  <c r="AJ135" i="8" s="1"/>
  <c r="T125" i="8"/>
  <c r="T124" i="8"/>
  <c r="T146" i="8"/>
  <c r="T145" i="8"/>
  <c r="T119" i="8"/>
  <c r="T121" i="8"/>
  <c r="T136" i="8"/>
  <c r="AJ136" i="8" s="1"/>
  <c r="T137" i="8"/>
  <c r="AJ137" i="8" s="1"/>
  <c r="T132" i="8"/>
  <c r="T128" i="8"/>
  <c r="T120" i="8"/>
  <c r="T130" i="8"/>
  <c r="AJ130" i="8" s="1"/>
  <c r="T134" i="8"/>
  <c r="T141" i="8"/>
  <c r="T127" i="8"/>
  <c r="AJ127" i="8" s="1"/>
  <c r="T131" i="8"/>
  <c r="AJ131" i="8" s="1"/>
  <c r="T139" i="8"/>
  <c r="T133" i="8"/>
  <c r="T144" i="8"/>
  <c r="T142" i="8"/>
  <c r="AJ142" i="8" s="1"/>
  <c r="T140" i="8"/>
  <c r="T147" i="8"/>
  <c r="T118" i="8"/>
  <c r="AJ118" i="8" s="1"/>
  <c r="O121" i="8"/>
  <c r="AE121" i="8" s="1"/>
  <c r="O120" i="8"/>
  <c r="O130" i="8"/>
  <c r="O119" i="8"/>
  <c r="O129" i="8"/>
  <c r="AE129" i="8" s="1"/>
  <c r="O139" i="8"/>
  <c r="O126" i="8"/>
  <c r="O134" i="8"/>
  <c r="AE134" i="8" s="1"/>
  <c r="O131" i="8"/>
  <c r="O140" i="8"/>
  <c r="O138" i="8"/>
  <c r="O133" i="8"/>
  <c r="O125" i="8"/>
  <c r="AE125" i="8" s="1"/>
  <c r="O132" i="8"/>
  <c r="O135" i="8"/>
  <c r="O146" i="8"/>
  <c r="AE146" i="8" s="1"/>
  <c r="O141" i="8"/>
  <c r="AE141" i="8" s="1"/>
  <c r="O123" i="8"/>
  <c r="O128" i="8"/>
  <c r="O143" i="8"/>
  <c r="AE143" i="8" s="1"/>
  <c r="O124" i="8"/>
  <c r="AE124" i="8" s="1"/>
  <c r="O144" i="8"/>
  <c r="O136" i="8"/>
  <c r="O145" i="8"/>
  <c r="AE145" i="8" s="1"/>
  <c r="O127" i="8"/>
  <c r="O142" i="8"/>
  <c r="O137" i="8"/>
  <c r="O122" i="8"/>
  <c r="AE122" i="8" s="1"/>
  <c r="J147" i="8"/>
  <c r="O118" i="8"/>
  <c r="K119" i="8"/>
  <c r="K130" i="8"/>
  <c r="K141" i="8"/>
  <c r="K147" i="8"/>
  <c r="K129" i="8"/>
  <c r="K135" i="8"/>
  <c r="K126" i="8"/>
  <c r="K120" i="8"/>
  <c r="K131" i="8"/>
  <c r="K124" i="8"/>
  <c r="K143" i="8"/>
  <c r="K122" i="8"/>
  <c r="K137" i="8"/>
  <c r="K127" i="8"/>
  <c r="K139" i="8"/>
  <c r="K144" i="8"/>
  <c r="K138" i="8"/>
  <c r="K123" i="8"/>
  <c r="K125" i="8"/>
  <c r="K145" i="8"/>
  <c r="K146" i="8"/>
  <c r="K128" i="8"/>
  <c r="K140" i="8"/>
  <c r="K142" i="8"/>
  <c r="K136" i="8"/>
  <c r="K121" i="8"/>
  <c r="K134" i="8"/>
  <c r="K133" i="8"/>
  <c r="K132" i="8"/>
  <c r="J139" i="8"/>
  <c r="J129" i="8"/>
  <c r="J127" i="8"/>
  <c r="J140" i="8"/>
  <c r="J138" i="8"/>
  <c r="G133" i="8"/>
  <c r="G129" i="8"/>
  <c r="G140" i="8"/>
  <c r="G136" i="8"/>
  <c r="J132" i="8"/>
  <c r="J130" i="8"/>
  <c r="J126" i="8"/>
  <c r="G135" i="8"/>
  <c r="G141" i="8"/>
  <c r="G126" i="8"/>
  <c r="G146" i="8"/>
  <c r="J144" i="8"/>
  <c r="G130" i="8"/>
  <c r="J134" i="8"/>
  <c r="G132" i="8"/>
  <c r="G144" i="8"/>
  <c r="J133" i="8"/>
  <c r="J137" i="8"/>
  <c r="G142" i="8"/>
  <c r="J143" i="8"/>
  <c r="G134" i="8"/>
  <c r="G145" i="8"/>
  <c r="J146" i="8"/>
  <c r="J128" i="8"/>
  <c r="G131" i="8"/>
  <c r="G138" i="8"/>
  <c r="J131" i="8"/>
  <c r="J135" i="8"/>
  <c r="G147" i="8"/>
  <c r="J141" i="8"/>
  <c r="G128" i="8"/>
  <c r="J136" i="8"/>
  <c r="G137" i="8"/>
  <c r="G143" i="8"/>
  <c r="J142" i="8"/>
  <c r="G127" i="8"/>
  <c r="G139" i="8"/>
  <c r="J145" i="8"/>
  <c r="B134" i="8"/>
  <c r="B133" i="8"/>
  <c r="B129" i="8"/>
  <c r="B147" i="8"/>
  <c r="B131" i="8"/>
  <c r="B143" i="8"/>
  <c r="B139" i="8"/>
  <c r="B145" i="8"/>
  <c r="B141" i="8"/>
  <c r="B130" i="8"/>
  <c r="B136" i="8"/>
  <c r="B138" i="8"/>
  <c r="B135" i="8"/>
  <c r="B144" i="8"/>
  <c r="B126" i="8"/>
  <c r="B132" i="8"/>
  <c r="B127" i="8"/>
  <c r="B142" i="8"/>
  <c r="B137" i="8"/>
  <c r="B140" i="8"/>
  <c r="B146" i="8"/>
  <c r="B128" i="8"/>
  <c r="K118" i="8"/>
  <c r="CQ87" i="14"/>
  <c r="Q87" i="14"/>
  <c r="BP87" i="14"/>
  <c r="BP88" i="14" s="1"/>
  <c r="BI93" i="14"/>
  <c r="BI94" i="14" s="1"/>
  <c r="CS84" i="14"/>
  <c r="M90" i="14"/>
  <c r="BL90" i="14"/>
  <c r="BL91" i="14" s="1"/>
  <c r="S84" i="14"/>
  <c r="T84" i="14" s="1"/>
  <c r="BR84" i="14"/>
  <c r="BR85" i="14" s="1"/>
  <c r="CM90" i="14"/>
  <c r="AE138" i="8"/>
  <c r="AE137" i="8"/>
  <c r="AE118" i="8"/>
  <c r="AE144" i="8"/>
  <c r="AJ124" i="8"/>
  <c r="AJ128" i="8"/>
  <c r="AE120" i="8"/>
  <c r="AJ139" i="8"/>
  <c r="AJ121" i="8"/>
  <c r="AJ133" i="8"/>
  <c r="AJ122" i="8"/>
  <c r="AE139" i="8"/>
  <c r="AJ125" i="8"/>
  <c r="AE132" i="8"/>
  <c r="AE119" i="8"/>
  <c r="AE127" i="8"/>
  <c r="AJ147" i="8"/>
  <c r="AJ140" i="8"/>
  <c r="AJ143" i="8"/>
  <c r="AJ132" i="8"/>
  <c r="AJ129" i="8"/>
  <c r="AJ134" i="8"/>
  <c r="AJ146" i="8"/>
  <c r="AE140" i="8"/>
  <c r="AJ119" i="8"/>
  <c r="AJ138" i="8"/>
  <c r="AE131" i="8"/>
  <c r="AJ144" i="8"/>
  <c r="AE126" i="8"/>
  <c r="AJ120" i="8"/>
  <c r="AE133" i="8"/>
  <c r="AJ141" i="8"/>
  <c r="AE147" i="8"/>
  <c r="AE135" i="8"/>
  <c r="AE128" i="8"/>
  <c r="AE123" i="8"/>
  <c r="AE142" i="8"/>
  <c r="AE136" i="8"/>
  <c r="AE130" i="8"/>
  <c r="AJ145" i="8"/>
  <c r="Y91" i="14"/>
  <c r="AE85" i="14"/>
  <c r="W93" i="14"/>
  <c r="X93" i="14" s="1"/>
  <c r="Y93" i="14" s="1"/>
  <c r="Z93" i="14" s="1"/>
  <c r="AA93" i="14" s="1"/>
  <c r="AB93" i="14" s="1"/>
  <c r="AC93" i="14" s="1"/>
  <c r="AD93" i="14" s="1"/>
  <c r="AE93" i="14" s="1"/>
  <c r="AF93" i="14" s="1"/>
  <c r="J93" i="14"/>
  <c r="O88" i="14"/>
  <c r="R85" i="14"/>
  <c r="M91" i="14"/>
  <c r="AB88" i="14"/>
  <c r="I94" i="14"/>
  <c r="V94" i="14"/>
  <c r="G125" i="8"/>
  <c r="B125" i="8"/>
  <c r="J125" i="8"/>
  <c r="J124" i="8"/>
  <c r="G124" i="8"/>
  <c r="B124" i="8"/>
  <c r="G123" i="8"/>
  <c r="B123" i="8"/>
  <c r="J123" i="8"/>
  <c r="J122" i="8"/>
  <c r="B122" i="8"/>
  <c r="G122" i="8"/>
  <c r="J121" i="8"/>
  <c r="B121" i="8"/>
  <c r="G121" i="8"/>
  <c r="G120" i="8"/>
  <c r="J120" i="8"/>
  <c r="B120" i="8"/>
  <c r="G119" i="8"/>
  <c r="B119" i="8"/>
  <c r="J119" i="8"/>
  <c r="B118" i="8"/>
  <c r="G118" i="8"/>
  <c r="J118" i="8"/>
  <c r="AS946" i="14"/>
  <c r="AS952" i="14"/>
  <c r="AS944" i="14"/>
  <c r="AR953" i="14"/>
  <c r="AR1019" i="14"/>
  <c r="AS945" i="14"/>
  <c r="AS950" i="14"/>
  <c r="AS947" i="14"/>
  <c r="AS942" i="14"/>
  <c r="AS951" i="14"/>
  <c r="AS943" i="14"/>
  <c r="AR1052" i="14"/>
  <c r="AR987" i="14"/>
  <c r="AS949" i="14"/>
  <c r="AS948" i="14"/>
  <c r="AP125" i="8" l="1"/>
  <c r="AP121" i="8"/>
  <c r="AP128" i="8"/>
  <c r="AP135" i="8"/>
  <c r="AP126" i="8"/>
  <c r="AP140" i="8"/>
  <c r="AP123" i="8"/>
  <c r="AP143" i="8"/>
  <c r="AP136" i="8"/>
  <c r="AP134" i="8"/>
  <c r="AP142" i="8"/>
  <c r="AP147" i="8"/>
  <c r="AP122" i="8"/>
  <c r="AP133" i="8"/>
  <c r="AP146" i="8"/>
  <c r="AP139" i="8"/>
  <c r="AP124" i="8"/>
  <c r="AP127" i="8"/>
  <c r="AP137" i="8"/>
  <c r="AP130" i="8"/>
  <c r="AP119" i="8"/>
  <c r="AP141" i="8"/>
  <c r="AP144" i="8"/>
  <c r="AP138" i="8"/>
  <c r="AP132" i="8"/>
  <c r="AP120" i="8"/>
  <c r="AP129" i="8"/>
  <c r="AP145" i="8"/>
  <c r="AP131" i="8"/>
  <c r="AP118" i="8"/>
  <c r="AV951" i="14"/>
  <c r="AV950" i="14"/>
  <c r="AV946" i="14"/>
  <c r="AV945" i="14"/>
  <c r="AV943" i="14"/>
  <c r="AV942" i="14"/>
  <c r="AV944" i="14"/>
  <c r="AV947" i="14"/>
  <c r="AV948" i="14"/>
  <c r="AV949" i="14"/>
  <c r="AV952" i="14"/>
  <c r="CT84" i="14"/>
  <c r="N90" i="14"/>
  <c r="BM90" i="14"/>
  <c r="BM91" i="14" s="1"/>
  <c r="CR87" i="14"/>
  <c r="BS84" i="14"/>
  <c r="BS85" i="14" s="1"/>
  <c r="R87" i="14"/>
  <c r="BQ87" i="14"/>
  <c r="BQ88" i="14" s="1"/>
  <c r="K93" i="14"/>
  <c r="BJ93" i="14"/>
  <c r="BJ94" i="14" s="1"/>
  <c r="CN90" i="14"/>
  <c r="CK93" i="14"/>
  <c r="CK5" i="14" s="1"/>
  <c r="Z136" i="8"/>
  <c r="Z140" i="8"/>
  <c r="Z143" i="8"/>
  <c r="Z125" i="8"/>
  <c r="Z131" i="8"/>
  <c r="Z122" i="8"/>
  <c r="Z133" i="8"/>
  <c r="Z123" i="8"/>
  <c r="Z147" i="8"/>
  <c r="Z134" i="8"/>
  <c r="Z142" i="8"/>
  <c r="Z139" i="8"/>
  <c r="Z124" i="8"/>
  <c r="Z146" i="8"/>
  <c r="Z145" i="8"/>
  <c r="Z118" i="8"/>
  <c r="Z135" i="8"/>
  <c r="Z126" i="8"/>
  <c r="Z128" i="8"/>
  <c r="Z130" i="8"/>
  <c r="Z137" i="8"/>
  <c r="Z127" i="8"/>
  <c r="Z119" i="8"/>
  <c r="Z141" i="8"/>
  <c r="Z144" i="8"/>
  <c r="Z138" i="8"/>
  <c r="Z132" i="8"/>
  <c r="Z121" i="8"/>
  <c r="Z120" i="8"/>
  <c r="Z129" i="8"/>
  <c r="Z2" i="14"/>
  <c r="Z91" i="14"/>
  <c r="P88" i="14"/>
  <c r="W94" i="14"/>
  <c r="J94" i="14"/>
  <c r="N91" i="14"/>
  <c r="AC88" i="14"/>
  <c r="S85" i="14"/>
  <c r="AF85" i="14"/>
  <c r="AG93"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R1020" i="14"/>
  <c r="AR1053" i="14"/>
  <c r="AR988" i="14"/>
  <c r="AS953" i="14"/>
  <c r="AV953" i="14" l="1"/>
  <c r="CS87" i="14"/>
  <c r="S87" i="14"/>
  <c r="BR87" i="14"/>
  <c r="BR88" i="14" s="1"/>
  <c r="CO90" i="14"/>
  <c r="CL93" i="14"/>
  <c r="CL5" i="14" s="1"/>
  <c r="CU84" i="14"/>
  <c r="O90" i="14"/>
  <c r="BN90" i="14"/>
  <c r="BN91" i="14" s="1"/>
  <c r="L93" i="14"/>
  <c r="BK93" i="14"/>
  <c r="BK94" i="14" s="1"/>
  <c r="V2" i="14"/>
  <c r="AA91" i="14"/>
  <c r="AG95" i="14"/>
  <c r="O91" i="14"/>
  <c r="K94" i="14"/>
  <c r="T95" i="14"/>
  <c r="T85" i="14"/>
  <c r="X94" i="14"/>
  <c r="Q88" i="14"/>
  <c r="AG85" i="14"/>
  <c r="AD88" i="14"/>
  <c r="AS986" i="14"/>
  <c r="AS984" i="14"/>
  <c r="AS978" i="14"/>
  <c r="AS979" i="14"/>
  <c r="AR1054" i="14"/>
  <c r="AR989" i="14"/>
  <c r="AS983" i="14"/>
  <c r="AS985" i="14"/>
  <c r="AS988" i="14"/>
  <c r="AS980" i="14"/>
  <c r="AS982" i="14"/>
  <c r="AS981" i="14"/>
  <c r="AR1021" i="14"/>
  <c r="AS987" i="14"/>
  <c r="AV987" i="14" l="1"/>
  <c r="AV985" i="14"/>
  <c r="AV982" i="14"/>
  <c r="AV981" i="14"/>
  <c r="AV980" i="14"/>
  <c r="AV978" i="14"/>
  <c r="AV979" i="14"/>
  <c r="AV983" i="14"/>
  <c r="AV984" i="14"/>
  <c r="AV986" i="14"/>
  <c r="AV988" i="14"/>
  <c r="CM93" i="14"/>
  <c r="CM5" i="14" s="1"/>
  <c r="P90" i="14"/>
  <c r="BO90" i="14"/>
  <c r="BO91" i="14" s="1"/>
  <c r="BS87" i="14"/>
  <c r="BS88" i="14" s="1"/>
  <c r="T87" i="14"/>
  <c r="M93" i="14"/>
  <c r="BL93" i="14"/>
  <c r="BL94" i="14" s="1"/>
  <c r="CP90" i="14"/>
  <c r="CT87" i="14"/>
  <c r="AB91" i="14"/>
  <c r="L94" i="14"/>
  <c r="R88" i="14"/>
  <c r="Y94" i="14"/>
  <c r="P91" i="14"/>
  <c r="AE88" i="14"/>
  <c r="AR1022" i="14"/>
  <c r="AS989" i="14"/>
  <c r="AR1055" i="14"/>
  <c r="AV989" i="14" l="1"/>
  <c r="Q90" i="14"/>
  <c r="BP90" i="14"/>
  <c r="BP91" i="14" s="1"/>
  <c r="N93" i="14"/>
  <c r="BM93" i="14"/>
  <c r="BM94" i="14" s="1"/>
  <c r="CU87" i="14"/>
  <c r="CN93" i="14"/>
  <c r="CN5" i="14" s="1"/>
  <c r="CQ90" i="14"/>
  <c r="AC91" i="14"/>
  <c r="Q91" i="14"/>
  <c r="S88" i="14"/>
  <c r="Z94" i="14"/>
  <c r="AF88" i="14"/>
  <c r="M94" i="14"/>
  <c r="AR1023" i="14"/>
  <c r="AR1056" i="14"/>
  <c r="R90" i="14" l="1"/>
  <c r="BQ90" i="14"/>
  <c r="BQ91" i="14" s="1"/>
  <c r="O93" i="14"/>
  <c r="BN93" i="14"/>
  <c r="BN94" i="14" s="1"/>
  <c r="CO93" i="14"/>
  <c r="CO5" i="14" s="1"/>
  <c r="CR90" i="14"/>
  <c r="AD91" i="14"/>
  <c r="AA94" i="14"/>
  <c r="N94" i="14"/>
  <c r="R91" i="14"/>
  <c r="AG88" i="14"/>
  <c r="T88" i="14"/>
  <c r="AR1057" i="14"/>
  <c r="AR1024" i="14"/>
  <c r="CP93" i="14" l="1"/>
  <c r="CP5" i="14" s="1"/>
  <c r="P93" i="14"/>
  <c r="BO93" i="14"/>
  <c r="BO94" i="14" s="1"/>
  <c r="CS90" i="14"/>
  <c r="S90" i="14"/>
  <c r="BR90" i="14"/>
  <c r="BR91" i="14" s="1"/>
  <c r="AE91" i="14"/>
  <c r="S91" i="14"/>
  <c r="AB94" i="14"/>
  <c r="O94" i="14"/>
  <c r="AS1016" i="14"/>
  <c r="AR1025" i="14"/>
  <c r="AS1018" i="14"/>
  <c r="AS1021" i="14"/>
  <c r="AS1017" i="14"/>
  <c r="AS1014" i="14"/>
  <c r="AR1058" i="14"/>
  <c r="AS1015" i="14"/>
  <c r="AS1023" i="14"/>
  <c r="AS1020" i="14"/>
  <c r="AS1024" i="14"/>
  <c r="AS1019" i="14"/>
  <c r="AS1022" i="14"/>
  <c r="AV1023" i="14" l="1"/>
  <c r="AV1021" i="14"/>
  <c r="AV1019" i="14"/>
  <c r="AV1015" i="14"/>
  <c r="AV1014" i="14"/>
  <c r="AV1016" i="14"/>
  <c r="AV1017" i="14"/>
  <c r="AV1018" i="14"/>
  <c r="AV1020" i="14"/>
  <c r="AV1022" i="14"/>
  <c r="AV1024" i="14"/>
  <c r="CT90" i="14"/>
  <c r="CQ93" i="14"/>
  <c r="CQ5" i="14" s="1"/>
  <c r="BS90" i="14"/>
  <c r="BS91" i="14" s="1"/>
  <c r="T90" i="14"/>
  <c r="Q93" i="14"/>
  <c r="BP93" i="14"/>
  <c r="BP94" i="14" s="1"/>
  <c r="AF91" i="14"/>
  <c r="T91" i="14"/>
  <c r="AC94" i="14"/>
  <c r="P94" i="14"/>
  <c r="AR1059" i="14"/>
  <c r="AS1025" i="14"/>
  <c r="AV1025" i="14" l="1"/>
  <c r="CU90" i="14"/>
  <c r="CR93" i="14"/>
  <c r="CR5" i="14" s="1"/>
  <c r="R93" i="14"/>
  <c r="BQ93" i="14"/>
  <c r="BQ94" i="14" s="1"/>
  <c r="AG91" i="14"/>
  <c r="AD94" i="14"/>
  <c r="Q94" i="14"/>
  <c r="AR1060" i="14"/>
  <c r="CS93" i="14" l="1"/>
  <c r="CS5" i="14" s="1"/>
  <c r="S93" i="14"/>
  <c r="BR93" i="14"/>
  <c r="BR94" i="14" s="1"/>
  <c r="AE94" i="14"/>
  <c r="R94" i="14"/>
  <c r="AS1053" i="14"/>
  <c r="AS1059" i="14"/>
  <c r="AS1055" i="14"/>
  <c r="AS1058" i="14"/>
  <c r="AS1060" i="14"/>
  <c r="AS1057" i="14"/>
  <c r="AR1061" i="14"/>
  <c r="AS1052" i="14"/>
  <c r="AS1051" i="14"/>
  <c r="AS1050" i="14"/>
  <c r="AS1054" i="14"/>
  <c r="AS1056" i="14"/>
  <c r="AV1059" i="14" l="1"/>
  <c r="AV1055" i="14"/>
  <c r="AV1054" i="14"/>
  <c r="AV1052" i="14"/>
  <c r="AV1050" i="14"/>
  <c r="AV1051" i="14"/>
  <c r="AV1053" i="14"/>
  <c r="AV1056" i="14"/>
  <c r="AV1057" i="14"/>
  <c r="AV1058" i="14"/>
  <c r="AV1060" i="14"/>
  <c r="BS93" i="14"/>
  <c r="BS94" i="14" s="1"/>
  <c r="T93" i="14"/>
  <c r="CT93" i="14"/>
  <c r="CT5" i="14" s="1"/>
  <c r="S94" i="14"/>
  <c r="AF94" i="14"/>
  <c r="AS1061" i="14"/>
  <c r="AV1061" i="14" l="1"/>
  <c r="AV2142" i="14" s="1"/>
  <c r="CU93" i="14"/>
  <c r="CU5" i="14" s="1"/>
  <c r="T94" i="14"/>
  <c r="AG94" i="14"/>
  <c r="AU16" i="8" l="1"/>
  <c r="BK16" i="8" s="1"/>
  <c r="J57" i="8"/>
  <c r="AU81" i="8"/>
  <c r="BK81" i="8" s="1"/>
  <c r="AU92" i="8"/>
  <c r="BK92" i="8" s="1"/>
  <c r="K101" i="8"/>
  <c r="T20" i="8"/>
  <c r="AJ20" i="8" s="1"/>
  <c r="B31" i="8"/>
  <c r="B106" i="8"/>
  <c r="O55" i="8"/>
  <c r="AE55" i="8" s="1"/>
  <c r="AU72" i="8"/>
  <c r="BK72" i="8" s="1"/>
  <c r="J72" i="8"/>
  <c r="B24" i="8"/>
  <c r="AZ46" i="8"/>
  <c r="BP46" i="8" s="1"/>
  <c r="AZ21" i="8"/>
  <c r="BP21" i="8" s="1"/>
  <c r="K97" i="8"/>
  <c r="K81" i="8"/>
  <c r="K61" i="8"/>
  <c r="T34" i="8"/>
  <c r="AJ34" i="8" s="1"/>
  <c r="T14" i="8"/>
  <c r="AJ14" i="8" s="1"/>
  <c r="O56" i="8"/>
  <c r="AE56" i="8" s="1"/>
  <c r="T104" i="8"/>
  <c r="AJ104" i="8" s="1"/>
  <c r="B49" i="8"/>
  <c r="B96" i="8"/>
  <c r="B66" i="8"/>
  <c r="O93" i="8"/>
  <c r="AE93" i="8" s="1"/>
  <c r="G57" i="8"/>
  <c r="AU106" i="8"/>
  <c r="BK106" i="8" s="1"/>
  <c r="B108" i="8"/>
  <c r="T43" i="8"/>
  <c r="AJ43" i="8" s="1"/>
  <c r="T44" i="8"/>
  <c r="AJ44" i="8" s="1"/>
  <c r="O54" i="8"/>
  <c r="AE54" i="8" s="1"/>
  <c r="AZ103" i="8"/>
  <c r="BP103" i="8" s="1"/>
  <c r="J83" i="8"/>
  <c r="J99" i="8"/>
  <c r="B85" i="8"/>
  <c r="J52" i="8"/>
  <c r="T82" i="8"/>
  <c r="AJ82" i="8" s="1"/>
  <c r="K89" i="8"/>
  <c r="K42" i="8"/>
  <c r="B95" i="8"/>
  <c r="G97" i="8"/>
  <c r="AU11" i="8"/>
  <c r="BK11" i="8" s="1"/>
  <c r="O22" i="8"/>
  <c r="AE22" i="8" s="1"/>
  <c r="G41" i="8"/>
  <c r="AZ12" i="8"/>
  <c r="BP12" i="8" s="1"/>
  <c r="AU95" i="8"/>
  <c r="BK95" i="8" s="1"/>
  <c r="AZ81" i="8"/>
  <c r="BP81" i="8" s="1"/>
  <c r="O67" i="8"/>
  <c r="AE67" i="8" s="1"/>
  <c r="AZ106" i="8"/>
  <c r="BP106" i="8" s="1"/>
  <c r="O53" i="8"/>
  <c r="AE53" i="8" s="1"/>
  <c r="AZ88" i="8"/>
  <c r="BP88" i="8" s="1"/>
  <c r="B92" i="8"/>
  <c r="AZ68" i="8"/>
  <c r="BP68" i="8" s="1"/>
  <c r="G29" i="8"/>
  <c r="B30" i="8"/>
  <c r="AU57" i="8"/>
  <c r="BK57" i="8" s="1"/>
  <c r="B40" i="8"/>
  <c r="J79" i="8"/>
  <c r="K24" i="8"/>
  <c r="T41" i="8"/>
  <c r="AJ41" i="8" s="1"/>
  <c r="AU48" i="8"/>
  <c r="BK48" i="8" s="1"/>
  <c r="O60" i="8"/>
  <c r="AE60" i="8" s="1"/>
  <c r="AZ73" i="8"/>
  <c r="BP73" i="8" s="1"/>
  <c r="G58" i="8"/>
  <c r="AZ98" i="8"/>
  <c r="BP98" i="8" s="1"/>
  <c r="K13" i="8"/>
  <c r="K63" i="8"/>
  <c r="AU93" i="8"/>
  <c r="BK93" i="8" s="1"/>
  <c r="AZ17" i="8"/>
  <c r="BP17" i="8" s="1"/>
  <c r="O13" i="8"/>
  <c r="AE13" i="8" s="1"/>
  <c r="AU56" i="8"/>
  <c r="BK56" i="8" s="1"/>
  <c r="O28" i="8"/>
  <c r="AE28" i="8" s="1"/>
  <c r="AZ87" i="8"/>
  <c r="BP87" i="8" s="1"/>
  <c r="T11" i="8"/>
  <c r="AJ11" i="8" s="1"/>
  <c r="J80" i="8"/>
  <c r="B58" i="8"/>
  <c r="O71" i="8"/>
  <c r="AE71" i="8" s="1"/>
  <c r="T25" i="8"/>
  <c r="AJ25" i="8" s="1"/>
  <c r="K68" i="8"/>
  <c r="T49" i="8"/>
  <c r="AJ49" i="8" s="1"/>
  <c r="AU18" i="8"/>
  <c r="BK18" i="8" s="1"/>
  <c r="J106" i="8"/>
  <c r="G38" i="8"/>
  <c r="AU97" i="8"/>
  <c r="BK97" i="8" s="1"/>
  <c r="AZ11" i="8"/>
  <c r="BP11" i="8" s="1"/>
  <c r="AU34" i="8"/>
  <c r="BK34" i="8" s="1"/>
  <c r="O90" i="8"/>
  <c r="AE90" i="8" s="1"/>
  <c r="T36" i="8"/>
  <c r="AJ36" i="8" s="1"/>
  <c r="J45" i="8"/>
  <c r="O12" i="8"/>
  <c r="AE12" i="8" s="1"/>
  <c r="G34" i="8"/>
  <c r="B75" i="8"/>
  <c r="B43" i="8"/>
  <c r="B26" i="8"/>
  <c r="T47" i="8"/>
  <c r="AJ47" i="8" s="1"/>
  <c r="B32" i="8"/>
  <c r="J32" i="8"/>
  <c r="O97" i="8"/>
  <c r="AE97" i="8" s="1"/>
  <c r="O36" i="8"/>
  <c r="AE36" i="8" s="1"/>
  <c r="AZ58" i="8"/>
  <c r="BP58" i="8" s="1"/>
  <c r="K62" i="8"/>
  <c r="O61" i="8"/>
  <c r="AE61" i="8" s="1"/>
  <c r="G36" i="8"/>
  <c r="J25" i="8"/>
  <c r="B105" i="8"/>
  <c r="B81" i="8"/>
  <c r="K66" i="8"/>
  <c r="J98" i="8"/>
  <c r="O47" i="8"/>
  <c r="AE47" i="8" s="1"/>
  <c r="G51" i="8"/>
  <c r="O23" i="8"/>
  <c r="AE23" i="8" s="1"/>
  <c r="AZ105" i="8"/>
  <c r="BP105" i="8" s="1"/>
  <c r="K72" i="8"/>
  <c r="G79" i="8"/>
  <c r="K69" i="8"/>
  <c r="G102" i="8"/>
  <c r="G53" i="8"/>
  <c r="O108" i="8"/>
  <c r="AE108" i="8" s="1"/>
  <c r="K45" i="8"/>
  <c r="G85" i="8"/>
  <c r="AZ41" i="8"/>
  <c r="BP41" i="8" s="1"/>
  <c r="T83" i="8"/>
  <c r="AJ83" i="8" s="1"/>
  <c r="B22" i="8"/>
  <c r="G31" i="8"/>
  <c r="O49" i="8"/>
  <c r="AE49" i="8" s="1"/>
  <c r="G49" i="8"/>
  <c r="G35" i="8"/>
  <c r="J28" i="8"/>
  <c r="AU42" i="8"/>
  <c r="BK42" i="8" s="1"/>
  <c r="K96" i="8"/>
  <c r="J95" i="8"/>
  <c r="AZ84" i="8"/>
  <c r="BP84" i="8" s="1"/>
  <c r="T33" i="8"/>
  <c r="AJ33" i="8" s="1"/>
  <c r="K37" i="8"/>
  <c r="T91" i="8"/>
  <c r="AJ91" i="8" s="1"/>
  <c r="AU77" i="8"/>
  <c r="BK77" i="8" s="1"/>
  <c r="O105" i="8"/>
  <c r="AE105" i="8" s="1"/>
  <c r="G47" i="8"/>
  <c r="B46" i="8"/>
  <c r="K94" i="8"/>
  <c r="O16" i="8"/>
  <c r="AE16" i="8" s="1"/>
  <c r="O33" i="8"/>
  <c r="AE33" i="8" s="1"/>
  <c r="AZ102" i="8"/>
  <c r="BP102" i="8" s="1"/>
  <c r="O78" i="8"/>
  <c r="AE78" i="8" s="1"/>
  <c r="AZ89" i="8"/>
  <c r="BP89" i="8" s="1"/>
  <c r="B51" i="8"/>
  <c r="B107" i="8"/>
  <c r="AU70" i="8"/>
  <c r="BK70" i="8" s="1"/>
  <c r="K57" i="8"/>
  <c r="AZ33" i="8"/>
  <c r="BP33" i="8" s="1"/>
  <c r="O48" i="8"/>
  <c r="AE48" i="8" s="1"/>
  <c r="B91" i="8"/>
  <c r="G78" i="8"/>
  <c r="B29" i="8"/>
  <c r="J33" i="8"/>
  <c r="J14" i="8"/>
  <c r="AU76" i="8"/>
  <c r="BK76" i="8" s="1"/>
  <c r="J27" i="8"/>
  <c r="AU51" i="8"/>
  <c r="BK51" i="8" s="1"/>
  <c r="AZ65" i="8"/>
  <c r="BP65" i="8" s="1"/>
  <c r="O66" i="8"/>
  <c r="AE66" i="8" s="1"/>
  <c r="B65" i="8"/>
  <c r="G103" i="8"/>
  <c r="AZ57" i="8"/>
  <c r="BP57" i="8" s="1"/>
  <c r="T32" i="8"/>
  <c r="AJ32" i="8" s="1"/>
  <c r="AU55" i="8"/>
  <c r="BK55" i="8" s="1"/>
  <c r="O74" i="8"/>
  <c r="AE74" i="8" s="1"/>
  <c r="AU21" i="8"/>
  <c r="BK21" i="8" s="1"/>
  <c r="BV21" i="8" s="1"/>
  <c r="J23" i="8"/>
  <c r="J85" i="8"/>
  <c r="K75" i="8"/>
  <c r="B15" i="8"/>
  <c r="AU52" i="8"/>
  <c r="BK52" i="8" s="1"/>
  <c r="T92" i="8"/>
  <c r="AJ92" i="8" s="1"/>
  <c r="AZ90" i="8"/>
  <c r="BP90" i="8" s="1"/>
  <c r="G82" i="8"/>
  <c r="AZ71" i="8"/>
  <c r="BP71" i="8" s="1"/>
  <c r="J35" i="8"/>
  <c r="O50" i="8"/>
  <c r="AE50" i="8" s="1"/>
  <c r="K84" i="8"/>
  <c r="O91" i="8"/>
  <c r="AE91" i="8" s="1"/>
  <c r="O101" i="8"/>
  <c r="AE101" i="8" s="1"/>
  <c r="O96" i="8"/>
  <c r="AE96" i="8" s="1"/>
  <c r="B50" i="8"/>
  <c r="J12" i="8"/>
  <c r="AZ83" i="8"/>
  <c r="BP83" i="8" s="1"/>
  <c r="AZ38" i="8"/>
  <c r="BP38" i="8" s="1"/>
  <c r="J43" i="8"/>
  <c r="G70" i="8"/>
  <c r="AZ85" i="8"/>
  <c r="BP85" i="8" s="1"/>
  <c r="B23" i="8"/>
  <c r="T54" i="8"/>
  <c r="AJ54" i="8" s="1"/>
  <c r="G65" i="8"/>
  <c r="G66" i="8"/>
  <c r="J97" i="8"/>
  <c r="AZ48" i="8"/>
  <c r="BP48" i="8" s="1"/>
  <c r="AU103" i="8"/>
  <c r="BK103" i="8" s="1"/>
  <c r="B69" i="8"/>
  <c r="T74" i="8"/>
  <c r="AJ74" i="8" s="1"/>
  <c r="AZ75" i="8"/>
  <c r="BP75" i="8" s="1"/>
  <c r="B86" i="8"/>
  <c r="G15" i="8"/>
  <c r="AU50" i="8"/>
  <c r="BK50" i="8" s="1"/>
  <c r="O15" i="8"/>
  <c r="AE15" i="8" s="1"/>
  <c r="G19" i="8"/>
  <c r="B10" i="8"/>
  <c r="AU23" i="8"/>
  <c r="BK23" i="8" s="1"/>
  <c r="AU100" i="8"/>
  <c r="BK100" i="8" s="1"/>
  <c r="T107" i="8"/>
  <c r="AJ107" i="8" s="1"/>
  <c r="AU80" i="8"/>
  <c r="BK80" i="8" s="1"/>
  <c r="B11" i="8"/>
  <c r="G48" i="8"/>
  <c r="G55" i="8"/>
  <c r="K51" i="8"/>
  <c r="G56" i="8"/>
  <c r="T35" i="8"/>
  <c r="AJ35" i="8" s="1"/>
  <c r="AZ47" i="8"/>
  <c r="BP47" i="8" s="1"/>
  <c r="AZ72" i="8"/>
  <c r="BP72" i="8" s="1"/>
  <c r="T45" i="8"/>
  <c r="AJ45" i="8" s="1"/>
  <c r="B74" i="8"/>
  <c r="AU19" i="8"/>
  <c r="BK19" i="8" s="1"/>
  <c r="J51" i="8"/>
  <c r="K38" i="8"/>
  <c r="T60" i="8"/>
  <c r="AJ60" i="8" s="1"/>
  <c r="AZ101" i="8"/>
  <c r="BP101" i="8" s="1"/>
  <c r="G28" i="8"/>
  <c r="AZ26" i="8"/>
  <c r="BP26" i="8" s="1"/>
  <c r="J71" i="8"/>
  <c r="O29" i="8"/>
  <c r="AE29" i="8" s="1"/>
  <c r="J87" i="8"/>
  <c r="G105" i="8"/>
  <c r="T68" i="8"/>
  <c r="AJ68" i="8" s="1"/>
  <c r="AZ55" i="8"/>
  <c r="BP55" i="8" s="1"/>
  <c r="AU78" i="8"/>
  <c r="BK78" i="8" s="1"/>
  <c r="AZ59" i="8"/>
  <c r="BP59" i="8" s="1"/>
  <c r="AZ13" i="8"/>
  <c r="BP13" i="8" s="1"/>
  <c r="AZ99" i="8"/>
  <c r="BP99" i="8" s="1"/>
  <c r="AZ62" i="8"/>
  <c r="BP62" i="8" s="1"/>
  <c r="J64" i="8"/>
  <c r="AU29" i="8"/>
  <c r="BK29" i="8" s="1"/>
  <c r="G108" i="8"/>
  <c r="AU39" i="8"/>
  <c r="BK39" i="8" s="1"/>
  <c r="AZ108" i="8"/>
  <c r="BP108" i="8" s="1"/>
  <c r="J104" i="8"/>
  <c r="K21" i="8"/>
  <c r="K29" i="8"/>
  <c r="J16" i="8"/>
  <c r="J84" i="8"/>
  <c r="G44" i="8"/>
  <c r="K27" i="8"/>
  <c r="K83" i="8"/>
  <c r="O38" i="8"/>
  <c r="AE38" i="8" s="1"/>
  <c r="O11" i="8"/>
  <c r="AE11" i="8" s="1"/>
  <c r="AP11" i="8" s="1"/>
  <c r="J91" i="8"/>
  <c r="K52" i="8"/>
  <c r="G23" i="8"/>
  <c r="T56" i="8"/>
  <c r="AJ56" i="8" s="1"/>
  <c r="K100" i="8"/>
  <c r="J38" i="8"/>
  <c r="K31" i="8"/>
  <c r="G96" i="8"/>
  <c r="AZ16" i="8"/>
  <c r="BP16" i="8" s="1"/>
  <c r="G18" i="8"/>
  <c r="AZ14" i="8"/>
  <c r="BP14" i="8" s="1"/>
  <c r="AZ91" i="8"/>
  <c r="BP91" i="8" s="1"/>
  <c r="AU107" i="8"/>
  <c r="BK107" i="8" s="1"/>
  <c r="T77" i="8"/>
  <c r="AJ77" i="8" s="1"/>
  <c r="AZ53" i="8"/>
  <c r="BP53" i="8" s="1"/>
  <c r="AZ104" i="8"/>
  <c r="BP104" i="8" s="1"/>
  <c r="K76" i="8"/>
  <c r="AU66" i="8"/>
  <c r="BK66" i="8" s="1"/>
  <c r="AZ82" i="8"/>
  <c r="BP82" i="8" s="1"/>
  <c r="O100" i="8"/>
  <c r="AE100" i="8" s="1"/>
  <c r="K82" i="8"/>
  <c r="O58" i="8"/>
  <c r="AE58" i="8" s="1"/>
  <c r="AU32" i="8"/>
  <c r="BK32" i="8" s="1"/>
  <c r="B35" i="8"/>
  <c r="J107" i="8"/>
  <c r="T48" i="8"/>
  <c r="AJ48" i="8" s="1"/>
  <c r="J61" i="8"/>
  <c r="J101" i="8"/>
  <c r="O52" i="8"/>
  <c r="AE52" i="8" s="1"/>
  <c r="B67" i="8"/>
  <c r="B20" i="8"/>
  <c r="T19" i="8"/>
  <c r="AJ19" i="8" s="1"/>
  <c r="T12" i="8"/>
  <c r="AJ12" i="8" s="1"/>
  <c r="O59" i="8"/>
  <c r="AE59" i="8" s="1"/>
  <c r="B61" i="8"/>
  <c r="K46" i="8"/>
  <c r="G69" i="8"/>
  <c r="AZ97" i="8"/>
  <c r="BP97" i="8" s="1"/>
  <c r="B84" i="8"/>
  <c r="AZ42" i="8"/>
  <c r="BP42" i="8" s="1"/>
  <c r="AU47" i="8"/>
  <c r="BK47" i="8" s="1"/>
  <c r="K93" i="8"/>
  <c r="T46" i="8"/>
  <c r="AJ46" i="8" s="1"/>
  <c r="T37" i="8"/>
  <c r="AJ37" i="8" s="1"/>
  <c r="AU74" i="8"/>
  <c r="BK74" i="8" s="1"/>
  <c r="AU27" i="8"/>
  <c r="BK27" i="8" s="1"/>
  <c r="B53" i="8"/>
  <c r="AU63" i="8"/>
  <c r="BK63" i="8" s="1"/>
  <c r="K104" i="8"/>
  <c r="G25" i="8"/>
  <c r="B71" i="8"/>
  <c r="O41" i="8"/>
  <c r="AE41" i="8" s="1"/>
  <c r="B83" i="8"/>
  <c r="G63" i="8"/>
  <c r="G26" i="8"/>
  <c r="T63" i="8"/>
  <c r="AJ63" i="8" s="1"/>
  <c r="B38" i="8"/>
  <c r="AU30" i="8"/>
  <c r="BK30" i="8" s="1"/>
  <c r="G59" i="8"/>
  <c r="G75" i="8"/>
  <c r="AZ50" i="8"/>
  <c r="BP50" i="8" s="1"/>
  <c r="AZ69" i="8"/>
  <c r="BP69" i="8" s="1"/>
  <c r="T24" i="8"/>
  <c r="AJ24" i="8" s="1"/>
  <c r="AU46" i="8"/>
  <c r="BK46" i="8" s="1"/>
  <c r="BV46" i="8" s="1"/>
  <c r="T65" i="8"/>
  <c r="AJ65" i="8" s="1"/>
  <c r="K95" i="8"/>
  <c r="J63" i="8"/>
  <c r="AU102" i="8"/>
  <c r="BK102" i="8" s="1"/>
  <c r="AU9" i="8"/>
  <c r="BK9" i="8" s="1"/>
  <c r="G74" i="8"/>
  <c r="J44" i="8"/>
  <c r="AZ95" i="8"/>
  <c r="BP95" i="8" s="1"/>
  <c r="AU13" i="8"/>
  <c r="BK13" i="8" s="1"/>
  <c r="B41" i="8"/>
  <c r="K11" i="8"/>
  <c r="K18" i="8"/>
  <c r="K30" i="8"/>
  <c r="G17" i="8"/>
  <c r="J86" i="8"/>
  <c r="AZ30" i="8"/>
  <c r="BP30" i="8" s="1"/>
  <c r="AU31" i="8"/>
  <c r="BK31" i="8" s="1"/>
  <c r="O30" i="8"/>
  <c r="AE30" i="8" s="1"/>
  <c r="AU49" i="8"/>
  <c r="BK49" i="8" s="1"/>
  <c r="T30" i="8"/>
  <c r="AJ30" i="8" s="1"/>
  <c r="AU40" i="8"/>
  <c r="BK40" i="8" s="1"/>
  <c r="J74" i="8"/>
  <c r="AU36" i="8"/>
  <c r="BK36" i="8" s="1"/>
  <c r="T76" i="8"/>
  <c r="AJ76" i="8" s="1"/>
  <c r="AU22" i="8"/>
  <c r="BK22" i="8" s="1"/>
  <c r="AZ61" i="8"/>
  <c r="BP61" i="8" s="1"/>
  <c r="G100" i="8"/>
  <c r="B73" i="8"/>
  <c r="B88" i="8"/>
  <c r="J66" i="8"/>
  <c r="B52" i="8"/>
  <c r="B28" i="8"/>
  <c r="J40" i="8"/>
  <c r="T28" i="8"/>
  <c r="AJ28" i="8" s="1"/>
  <c r="AZ40" i="8"/>
  <c r="BP40" i="8" s="1"/>
  <c r="J30" i="8"/>
  <c r="AU79" i="8"/>
  <c r="BK79" i="8" s="1"/>
  <c r="O34" i="8"/>
  <c r="AE34" i="8" s="1"/>
  <c r="AP34" i="8" s="1"/>
  <c r="J55" i="8"/>
  <c r="G32" i="8"/>
  <c r="T52" i="8"/>
  <c r="AJ52" i="8" s="1"/>
  <c r="O72" i="8"/>
  <c r="AE72" i="8" s="1"/>
  <c r="K86" i="8"/>
  <c r="J69" i="8"/>
  <c r="O77" i="8"/>
  <c r="AE77" i="8" s="1"/>
  <c r="T99" i="8"/>
  <c r="AJ99" i="8" s="1"/>
  <c r="J36" i="8"/>
  <c r="T100" i="8"/>
  <c r="AJ100" i="8" s="1"/>
  <c r="AU24" i="8"/>
  <c r="BK24" i="8" s="1"/>
  <c r="T86" i="8"/>
  <c r="AJ86" i="8" s="1"/>
  <c r="O62" i="8"/>
  <c r="AE62" i="8" s="1"/>
  <c r="B45" i="8"/>
  <c r="T90" i="8"/>
  <c r="AJ90" i="8" s="1"/>
  <c r="G99" i="8"/>
  <c r="B62" i="8"/>
  <c r="J75" i="8"/>
  <c r="AZ20" i="8"/>
  <c r="BP20" i="8" s="1"/>
  <c r="T87" i="8"/>
  <c r="AJ87" i="8" s="1"/>
  <c r="T81" i="8"/>
  <c r="AJ81" i="8" s="1"/>
  <c r="J34" i="8"/>
  <c r="AZ9" i="8"/>
  <c r="BP9" i="8" s="1"/>
  <c r="O20" i="8"/>
  <c r="AE20" i="8" s="1"/>
  <c r="AP20" i="8" s="1"/>
  <c r="AU94" i="8"/>
  <c r="BK94" i="8" s="1"/>
  <c r="K12" i="8"/>
  <c r="G11" i="8"/>
  <c r="K40" i="8"/>
  <c r="O92" i="8"/>
  <c r="AE92" i="8" s="1"/>
  <c r="K106" i="8"/>
  <c r="J65" i="8"/>
  <c r="AU75" i="8"/>
  <c r="BK75" i="8" s="1"/>
  <c r="AZ44" i="8"/>
  <c r="BP44" i="8" s="1"/>
  <c r="B98" i="8"/>
  <c r="O76" i="8"/>
  <c r="AE76" i="8" s="1"/>
  <c r="J42" i="8"/>
  <c r="J88" i="8"/>
  <c r="T38" i="8"/>
  <c r="AJ38" i="8" s="1"/>
  <c r="AZ22" i="8"/>
  <c r="BP22" i="8" s="1"/>
  <c r="K105" i="8"/>
  <c r="AZ52" i="8"/>
  <c r="BP52" i="8" s="1"/>
  <c r="K16" i="8"/>
  <c r="O35" i="8"/>
  <c r="AE35" i="8" s="1"/>
  <c r="J18" i="8"/>
  <c r="O17" i="8"/>
  <c r="AE17" i="8" s="1"/>
  <c r="AU84" i="8"/>
  <c r="BK84" i="8" s="1"/>
  <c r="AZ77" i="8"/>
  <c r="BP77" i="8" s="1"/>
  <c r="J81" i="8"/>
  <c r="J68" i="8"/>
  <c r="O37" i="8"/>
  <c r="AE37" i="8" s="1"/>
  <c r="AP37" i="8" s="1"/>
  <c r="AU86" i="8"/>
  <c r="BK86" i="8" s="1"/>
  <c r="B48" i="8"/>
  <c r="T31" i="8"/>
  <c r="AJ31" i="8" s="1"/>
  <c r="G40" i="8"/>
  <c r="T18" i="8"/>
  <c r="AJ18" i="8" s="1"/>
  <c r="K33" i="8"/>
  <c r="AU87" i="8"/>
  <c r="BK87" i="8" s="1"/>
  <c r="T23" i="8"/>
  <c r="AJ23" i="8" s="1"/>
  <c r="J60" i="8"/>
  <c r="J54" i="8"/>
  <c r="K26" i="8"/>
  <c r="K87" i="8"/>
  <c r="T84" i="8"/>
  <c r="AJ84" i="8" s="1"/>
  <c r="K43" i="8"/>
  <c r="T73" i="8"/>
  <c r="AJ73" i="8" s="1"/>
  <c r="G76" i="8"/>
  <c r="K60" i="8"/>
  <c r="O46" i="8"/>
  <c r="AE46" i="8" s="1"/>
  <c r="T88" i="8"/>
  <c r="AJ88" i="8" s="1"/>
  <c r="G61" i="8"/>
  <c r="AU99" i="8"/>
  <c r="BK99" i="8" s="1"/>
  <c r="AU33" i="8"/>
  <c r="BK33" i="8" s="1"/>
  <c r="BV33" i="8" s="1"/>
  <c r="O79" i="8"/>
  <c r="AE79" i="8" s="1"/>
  <c r="AZ32" i="8"/>
  <c r="BP32" i="8" s="1"/>
  <c r="K10" i="8"/>
  <c r="AU60" i="8"/>
  <c r="BK60" i="8" s="1"/>
  <c r="AU69" i="8"/>
  <c r="BK69" i="8" s="1"/>
  <c r="G104" i="8"/>
  <c r="K17" i="8"/>
  <c r="K28" i="8"/>
  <c r="B25" i="8"/>
  <c r="AU67" i="8"/>
  <c r="BK67" i="8" s="1"/>
  <c r="T75" i="8"/>
  <c r="AJ75" i="8" s="1"/>
  <c r="K44" i="8"/>
  <c r="AZ70" i="8"/>
  <c r="BP70" i="8" s="1"/>
  <c r="G98" i="8"/>
  <c r="T89" i="8"/>
  <c r="AJ89" i="8" s="1"/>
  <c r="G88" i="8"/>
  <c r="AU98" i="8"/>
  <c r="BK98" i="8" s="1"/>
  <c r="G50" i="8"/>
  <c r="K65" i="8"/>
  <c r="AZ67" i="8"/>
  <c r="BP67" i="8" s="1"/>
  <c r="AU62" i="8"/>
  <c r="BK62" i="8" s="1"/>
  <c r="K25" i="8"/>
  <c r="G27" i="8"/>
  <c r="B76" i="8"/>
  <c r="AU44" i="8"/>
  <c r="BK44" i="8" s="1"/>
  <c r="BV44" i="8" s="1"/>
  <c r="AZ56" i="8"/>
  <c r="BP56" i="8" s="1"/>
  <c r="K50" i="8"/>
  <c r="K41" i="8"/>
  <c r="J24" i="8"/>
  <c r="K108" i="8"/>
  <c r="T29" i="8"/>
  <c r="AJ29" i="8" s="1"/>
  <c r="T102" i="8"/>
  <c r="AJ102" i="8" s="1"/>
  <c r="J105" i="8"/>
  <c r="AZ100" i="8"/>
  <c r="BP100" i="8" s="1"/>
  <c r="J96" i="8"/>
  <c r="T69" i="8"/>
  <c r="AJ69" i="8" s="1"/>
  <c r="O39" i="8"/>
  <c r="AE39" i="8" s="1"/>
  <c r="B82" i="8"/>
  <c r="AU104" i="8"/>
  <c r="BK104" i="8" s="1"/>
  <c r="AZ27" i="8"/>
  <c r="BP27" i="8" s="1"/>
  <c r="B34" i="8"/>
  <c r="B103" i="8"/>
  <c r="O18" i="8"/>
  <c r="AE18" i="8" s="1"/>
  <c r="AP18" i="8" s="1"/>
  <c r="K74" i="8"/>
  <c r="G12" i="8"/>
  <c r="AZ18" i="8"/>
  <c r="BP18" i="8" s="1"/>
  <c r="AU26" i="8"/>
  <c r="BK26" i="8" s="1"/>
  <c r="BV26" i="8" s="1"/>
  <c r="AZ15" i="8"/>
  <c r="BP15" i="8" s="1"/>
  <c r="B63" i="8"/>
  <c r="J59" i="8"/>
  <c r="O65" i="8"/>
  <c r="AE65" i="8" s="1"/>
  <c r="AP65" i="8" s="1"/>
  <c r="J20" i="8"/>
  <c r="O26" i="8"/>
  <c r="AE26" i="8" s="1"/>
  <c r="T106" i="8"/>
  <c r="AJ106" i="8" s="1"/>
  <c r="T62" i="8"/>
  <c r="AJ62" i="8" s="1"/>
  <c r="J76" i="8"/>
  <c r="AZ93" i="8"/>
  <c r="BP93" i="8" s="1"/>
  <c r="B39" i="8"/>
  <c r="K49" i="8"/>
  <c r="T98" i="8"/>
  <c r="AJ98" i="8" s="1"/>
  <c r="AU88" i="8"/>
  <c r="BK88" i="8" s="1"/>
  <c r="BV88" i="8" s="1"/>
  <c r="B36" i="8"/>
  <c r="B87" i="8"/>
  <c r="B70" i="8"/>
  <c r="G73" i="8"/>
  <c r="K99" i="8"/>
  <c r="B94" i="8"/>
  <c r="O45" i="8"/>
  <c r="AE45" i="8" s="1"/>
  <c r="AP45" i="8" s="1"/>
  <c r="K34" i="8"/>
  <c r="J82" i="8"/>
  <c r="B101" i="8"/>
  <c r="AU37" i="8"/>
  <c r="BK37" i="8" s="1"/>
  <c r="J70" i="8"/>
  <c r="T71" i="8"/>
  <c r="AJ71" i="8" s="1"/>
  <c r="T55" i="8"/>
  <c r="AJ55" i="8" s="1"/>
  <c r="G64" i="8"/>
  <c r="G20" i="8"/>
  <c r="B100" i="8"/>
  <c r="K32" i="8"/>
  <c r="AZ37" i="8"/>
  <c r="BP37" i="8" s="1"/>
  <c r="J90" i="8"/>
  <c r="B57" i="8"/>
  <c r="G21" i="8"/>
  <c r="B93" i="8"/>
  <c r="O107" i="8"/>
  <c r="AE107" i="8" s="1"/>
  <c r="B64" i="8"/>
  <c r="B16" i="8"/>
  <c r="G54" i="8"/>
  <c r="T26" i="8"/>
  <c r="AJ26" i="8" s="1"/>
  <c r="B21" i="8"/>
  <c r="J22" i="8"/>
  <c r="J56" i="8"/>
  <c r="AU91" i="8"/>
  <c r="BK91" i="8" s="1"/>
  <c r="K14" i="8"/>
  <c r="O103" i="8"/>
  <c r="AE103" i="8" s="1"/>
  <c r="K35" i="8"/>
  <c r="B99" i="8"/>
  <c r="AU61" i="8"/>
  <c r="BK61" i="8" s="1"/>
  <c r="AU54" i="8"/>
  <c r="BK54" i="8" s="1"/>
  <c r="O94" i="8"/>
  <c r="AE94" i="8" s="1"/>
  <c r="O24" i="8"/>
  <c r="AE24" i="8" s="1"/>
  <c r="AP24" i="8" s="1"/>
  <c r="K103" i="8"/>
  <c r="G89" i="8"/>
  <c r="J11" i="8"/>
  <c r="AU73" i="8"/>
  <c r="BK73" i="8" s="1"/>
  <c r="BV73" i="8" s="1"/>
  <c r="T17" i="8"/>
  <c r="AJ17" i="8" s="1"/>
  <c r="T22" i="8"/>
  <c r="AJ22" i="8" s="1"/>
  <c r="O14" i="8"/>
  <c r="AE14" i="8" s="1"/>
  <c r="AP14" i="8" s="1"/>
  <c r="AU71" i="8"/>
  <c r="BK71" i="8" s="1"/>
  <c r="B102" i="8"/>
  <c r="J67" i="8"/>
  <c r="T40" i="8"/>
  <c r="AJ40" i="8" s="1"/>
  <c r="J102" i="8"/>
  <c r="T78" i="8"/>
  <c r="AJ78" i="8" s="1"/>
  <c r="K23" i="8"/>
  <c r="O10" i="8"/>
  <c r="AE10" i="8" s="1"/>
  <c r="K15" i="8"/>
  <c r="O9" i="8"/>
  <c r="AE9" i="8" s="1"/>
  <c r="T66" i="8"/>
  <c r="AJ66" i="8" s="1"/>
  <c r="G46" i="8"/>
  <c r="AU108" i="8"/>
  <c r="BK108" i="8" s="1"/>
  <c r="BV108" i="8" s="1"/>
  <c r="G77" i="8"/>
  <c r="G81" i="8"/>
  <c r="AZ63" i="8"/>
  <c r="BP63" i="8" s="1"/>
  <c r="T39" i="8"/>
  <c r="AJ39" i="8" s="1"/>
  <c r="G90" i="8"/>
  <c r="K91" i="8"/>
  <c r="G24" i="8"/>
  <c r="G92" i="8"/>
  <c r="T59" i="8"/>
  <c r="AJ59" i="8" s="1"/>
  <c r="T101" i="8"/>
  <c r="AJ101" i="8" s="1"/>
  <c r="AU35" i="8"/>
  <c r="BK35" i="8" s="1"/>
  <c r="G13" i="8"/>
  <c r="AU43" i="8"/>
  <c r="BK43" i="8" s="1"/>
  <c r="B44" i="8"/>
  <c r="AU64" i="8"/>
  <c r="BK64" i="8" s="1"/>
  <c r="AZ34" i="8"/>
  <c r="BP34" i="8" s="1"/>
  <c r="T94" i="8"/>
  <c r="AJ94" i="8" s="1"/>
  <c r="B104" i="8"/>
  <c r="AU96" i="8"/>
  <c r="BK96" i="8" s="1"/>
  <c r="O19" i="8"/>
  <c r="AE19" i="8" s="1"/>
  <c r="J26" i="8"/>
  <c r="AZ54" i="8"/>
  <c r="BP54" i="8" s="1"/>
  <c r="K20" i="8"/>
  <c r="K70" i="8"/>
  <c r="AZ25" i="8"/>
  <c r="BP25" i="8" s="1"/>
  <c r="B54" i="8"/>
  <c r="G52" i="8"/>
  <c r="B47" i="8"/>
  <c r="T80" i="8"/>
  <c r="AJ80" i="8" s="1"/>
  <c r="B33" i="8"/>
  <c r="G30" i="8"/>
  <c r="B14" i="8"/>
  <c r="G72" i="8"/>
  <c r="O102" i="8"/>
  <c r="AE102" i="8" s="1"/>
  <c r="T21" i="8"/>
  <c r="AJ21" i="8" s="1"/>
  <c r="J15" i="8"/>
  <c r="J37" i="8"/>
  <c r="G45" i="8"/>
  <c r="AU90" i="8"/>
  <c r="BK90" i="8" s="1"/>
  <c r="BV90" i="8" s="1"/>
  <c r="T50" i="8"/>
  <c r="AJ50" i="8" s="1"/>
  <c r="AU14" i="8"/>
  <c r="BK14" i="8" s="1"/>
  <c r="O83" i="8"/>
  <c r="AE83" i="8" s="1"/>
  <c r="AP83" i="8" s="1"/>
  <c r="O40" i="8"/>
  <c r="AE40" i="8" s="1"/>
  <c r="AP40" i="8" s="1"/>
  <c r="O84" i="8"/>
  <c r="AE84" i="8" s="1"/>
  <c r="O69" i="8"/>
  <c r="AE69" i="8" s="1"/>
  <c r="J39" i="8"/>
  <c r="K102" i="8"/>
  <c r="B60" i="8"/>
  <c r="AU82" i="8"/>
  <c r="BK82" i="8" s="1"/>
  <c r="AZ96" i="8"/>
  <c r="BP96" i="8" s="1"/>
  <c r="G106" i="8"/>
  <c r="O98" i="8"/>
  <c r="AE98" i="8" s="1"/>
  <c r="G42" i="8"/>
  <c r="AZ36" i="8"/>
  <c r="BP36" i="8" s="1"/>
  <c r="O81" i="8"/>
  <c r="AE81" i="8" s="1"/>
  <c r="K58" i="8"/>
  <c r="G39" i="8"/>
  <c r="J50" i="8"/>
  <c r="G68" i="8"/>
  <c r="O86" i="8"/>
  <c r="AE86" i="8" s="1"/>
  <c r="AP86" i="8" s="1"/>
  <c r="O31" i="8"/>
  <c r="AE31" i="8" s="1"/>
  <c r="K79" i="8"/>
  <c r="AZ86" i="8"/>
  <c r="BP86" i="8" s="1"/>
  <c r="J10" i="8"/>
  <c r="AU10" i="8"/>
  <c r="BK10" i="8" s="1"/>
  <c r="AZ66" i="8"/>
  <c r="BP66" i="8" s="1"/>
  <c r="O87" i="8"/>
  <c r="AE87" i="8" s="1"/>
  <c r="AP87" i="8" s="1"/>
  <c r="J46" i="8"/>
  <c r="J53" i="8"/>
  <c r="T96" i="8"/>
  <c r="AJ96" i="8" s="1"/>
  <c r="J19" i="8"/>
  <c r="AU12" i="8"/>
  <c r="BK12" i="8" s="1"/>
  <c r="BV12" i="8" s="1"/>
  <c r="K88" i="8"/>
  <c r="AU89" i="8"/>
  <c r="BK89" i="8" s="1"/>
  <c r="BV89" i="8" s="1"/>
  <c r="B97" i="8"/>
  <c r="B17" i="8"/>
  <c r="K73" i="8"/>
  <c r="T16" i="8"/>
  <c r="AJ16" i="8" s="1"/>
  <c r="O57" i="8"/>
  <c r="AE57" i="8" s="1"/>
  <c r="AU105" i="8"/>
  <c r="BK105" i="8" s="1"/>
  <c r="BV105" i="8" s="1"/>
  <c r="AZ29" i="8"/>
  <c r="BP29" i="8" s="1"/>
  <c r="G87" i="8"/>
  <c r="AZ10" i="8"/>
  <c r="BP10" i="8" s="1"/>
  <c r="B78" i="8"/>
  <c r="T67" i="8"/>
  <c r="AJ67" i="8" s="1"/>
  <c r="J62" i="8"/>
  <c r="O70" i="8"/>
  <c r="AE70" i="8" s="1"/>
  <c r="K107" i="8"/>
  <c r="G10" i="8"/>
  <c r="K85" i="8"/>
  <c r="T10" i="8"/>
  <c r="AJ10" i="8" s="1"/>
  <c r="AZ31" i="8"/>
  <c r="BP31" i="8" s="1"/>
  <c r="T79" i="8"/>
  <c r="AJ79" i="8" s="1"/>
  <c r="B80" i="8"/>
  <c r="B72" i="8"/>
  <c r="B79" i="8"/>
  <c r="T27" i="8"/>
  <c r="AJ27" i="8" s="1"/>
  <c r="O51" i="8"/>
  <c r="AE51" i="8" s="1"/>
  <c r="AZ92" i="8"/>
  <c r="BP92" i="8" s="1"/>
  <c r="G84" i="8"/>
  <c r="G95" i="8"/>
  <c r="K77" i="8"/>
  <c r="J17" i="8"/>
  <c r="T61" i="8"/>
  <c r="AJ61" i="8" s="1"/>
  <c r="K78" i="8"/>
  <c r="K39" i="8"/>
  <c r="G22" i="8"/>
  <c r="G107" i="8"/>
  <c r="J31" i="8"/>
  <c r="AZ80" i="8"/>
  <c r="BP80" i="8" s="1"/>
  <c r="K36" i="8"/>
  <c r="AZ39" i="8"/>
  <c r="BP39" i="8" s="1"/>
  <c r="G93" i="8"/>
  <c r="G67" i="8"/>
  <c r="K54" i="8"/>
  <c r="B59" i="8"/>
  <c r="O63" i="8"/>
  <c r="AE63" i="8" s="1"/>
  <c r="AP63" i="8" s="1"/>
  <c r="AU17" i="8"/>
  <c r="BK17" i="8" s="1"/>
  <c r="BV17" i="8" s="1"/>
  <c r="T108" i="8"/>
  <c r="AJ108" i="8" s="1"/>
  <c r="O85" i="8"/>
  <c r="AE85" i="8" s="1"/>
  <c r="G16" i="8"/>
  <c r="K80" i="8"/>
  <c r="K22" i="8"/>
  <c r="J13" i="8"/>
  <c r="G94" i="8"/>
  <c r="AU101" i="8"/>
  <c r="BK101" i="8" s="1"/>
  <c r="T42" i="8"/>
  <c r="AJ42" i="8" s="1"/>
  <c r="B18" i="8"/>
  <c r="J92" i="8"/>
  <c r="AZ79" i="8"/>
  <c r="BP79" i="8" s="1"/>
  <c r="AU68" i="8"/>
  <c r="BK68" i="8" s="1"/>
  <c r="BV68" i="8" s="1"/>
  <c r="O80" i="8"/>
  <c r="AE80" i="8" s="1"/>
  <c r="G91" i="8"/>
  <c r="K92" i="8"/>
  <c r="B55" i="8"/>
  <c r="G86" i="8"/>
  <c r="AZ49" i="8"/>
  <c r="BP49" i="8" s="1"/>
  <c r="J103" i="8"/>
  <c r="T57" i="8"/>
  <c r="AJ57" i="8" s="1"/>
  <c r="K53" i="8"/>
  <c r="O106" i="8"/>
  <c r="AE106" i="8" s="1"/>
  <c r="AP106" i="8" s="1"/>
  <c r="AU83" i="8"/>
  <c r="BK83" i="8" s="1"/>
  <c r="BV83" i="8" s="1"/>
  <c r="J77" i="8"/>
  <c r="AU85" i="8"/>
  <c r="BK85" i="8" s="1"/>
  <c r="T70" i="8"/>
  <c r="AJ70" i="8" s="1"/>
  <c r="AZ60" i="8"/>
  <c r="BP60" i="8" s="1"/>
  <c r="J29" i="8"/>
  <c r="B90" i="8"/>
  <c r="B19" i="8"/>
  <c r="B42" i="8"/>
  <c r="K71" i="8"/>
  <c r="AU20" i="8"/>
  <c r="BK20" i="8" s="1"/>
  <c r="T64" i="8"/>
  <c r="AJ64" i="8" s="1"/>
  <c r="AZ45" i="8"/>
  <c r="BP45" i="8" s="1"/>
  <c r="B89" i="8"/>
  <c r="AZ51" i="8"/>
  <c r="BP51" i="8" s="1"/>
  <c r="G101" i="8"/>
  <c r="J58" i="8"/>
  <c r="T53" i="8"/>
  <c r="AJ53" i="8" s="1"/>
  <c r="AU45" i="8"/>
  <c r="BK45" i="8" s="1"/>
  <c r="G80" i="8"/>
  <c r="K59" i="8"/>
  <c r="O104" i="8"/>
  <c r="AE104" i="8" s="1"/>
  <c r="AP104" i="8" s="1"/>
  <c r="T72" i="8"/>
  <c r="AJ72" i="8" s="1"/>
  <c r="T9" i="8"/>
  <c r="AJ9" i="8" s="1"/>
  <c r="G37" i="8"/>
  <c r="O43" i="8"/>
  <c r="AE43" i="8" s="1"/>
  <c r="AP43" i="8" s="1"/>
  <c r="B68" i="8"/>
  <c r="AZ76" i="8"/>
  <c r="BP76" i="8" s="1"/>
  <c r="AU58" i="8"/>
  <c r="BK58" i="8" s="1"/>
  <c r="B37" i="8"/>
  <c r="J108" i="8"/>
  <c r="AZ28" i="8"/>
  <c r="BP28" i="8" s="1"/>
  <c r="J47" i="8"/>
  <c r="K19" i="8"/>
  <c r="O99" i="8"/>
  <c r="AE99" i="8" s="1"/>
  <c r="AP99" i="8" s="1"/>
  <c r="O88" i="8"/>
  <c r="AE88" i="8" s="1"/>
  <c r="O21" i="8"/>
  <c r="AE21" i="8" s="1"/>
  <c r="O75" i="8"/>
  <c r="AE75" i="8" s="1"/>
  <c r="AZ19" i="8"/>
  <c r="BP19" i="8" s="1"/>
  <c r="AU65" i="8"/>
  <c r="BK65" i="8" s="1"/>
  <c r="G43" i="8"/>
  <c r="T15" i="8"/>
  <c r="AJ15" i="8" s="1"/>
  <c r="J21" i="8"/>
  <c r="K56" i="8"/>
  <c r="J78" i="8"/>
  <c r="O95" i="8"/>
  <c r="AE95" i="8" s="1"/>
  <c r="T58" i="8"/>
  <c r="AJ58" i="8" s="1"/>
  <c r="K47" i="8"/>
  <c r="B13" i="8"/>
  <c r="J41" i="8"/>
  <c r="O27" i="8"/>
  <c r="AE27" i="8" s="1"/>
  <c r="T93" i="8"/>
  <c r="AJ93" i="8" s="1"/>
  <c r="G71" i="8"/>
  <c r="J48" i="8"/>
  <c r="AZ94" i="8"/>
  <c r="BP94" i="8" s="1"/>
  <c r="T85" i="8"/>
  <c r="AJ85" i="8" s="1"/>
  <c r="AZ107" i="8"/>
  <c r="BP107" i="8" s="1"/>
  <c r="AU25" i="8"/>
  <c r="BK25" i="8" s="1"/>
  <c r="K98" i="8"/>
  <c r="O32" i="8"/>
  <c r="AE32" i="8" s="1"/>
  <c r="AP32" i="8" s="1"/>
  <c r="K64" i="8"/>
  <c r="AZ78" i="8"/>
  <c r="BP78" i="8" s="1"/>
  <c r="O64" i="8"/>
  <c r="AE64" i="8" s="1"/>
  <c r="AU41" i="8"/>
  <c r="BK41" i="8" s="1"/>
  <c r="BV41" i="8" s="1"/>
  <c r="AZ43" i="8"/>
  <c r="BP43" i="8" s="1"/>
  <c r="AU59" i="8"/>
  <c r="BK59" i="8" s="1"/>
  <c r="BV59" i="8" s="1"/>
  <c r="T51" i="8"/>
  <c r="AJ51" i="8" s="1"/>
  <c r="B27" i="8"/>
  <c r="O89" i="8"/>
  <c r="AE89" i="8" s="1"/>
  <c r="AP89" i="8" s="1"/>
  <c r="CB89" i="8" s="1"/>
  <c r="G33" i="8"/>
  <c r="T105" i="8"/>
  <c r="AJ105" i="8" s="1"/>
  <c r="G60" i="8"/>
  <c r="O68" i="8"/>
  <c r="AE68" i="8" s="1"/>
  <c r="AU28" i="8"/>
  <c r="BK28" i="8" s="1"/>
  <c r="AZ35" i="8"/>
  <c r="BP35" i="8" s="1"/>
  <c r="K9" i="8"/>
  <c r="AU38" i="8"/>
  <c r="BK38" i="8" s="1"/>
  <c r="BV38" i="8" s="1"/>
  <c r="O25" i="8"/>
  <c r="AE25" i="8" s="1"/>
  <c r="AP25" i="8" s="1"/>
  <c r="AZ24" i="8"/>
  <c r="BP24" i="8" s="1"/>
  <c r="T103" i="8"/>
  <c r="AJ103" i="8" s="1"/>
  <c r="T97" i="8"/>
  <c r="AJ97" i="8" s="1"/>
  <c r="T13" i="8"/>
  <c r="AJ13" i="8" s="1"/>
  <c r="AU53" i="8"/>
  <c r="BK53" i="8" s="1"/>
  <c r="BV53" i="8" s="1"/>
  <c r="J89" i="8"/>
  <c r="J93" i="8"/>
  <c r="J100" i="8"/>
  <c r="J49" i="8"/>
  <c r="B77" i="8"/>
  <c r="B56" i="8"/>
  <c r="K67" i="8"/>
  <c r="J73" i="8"/>
  <c r="AZ74" i="8"/>
  <c r="BP74" i="8" s="1"/>
  <c r="K55" i="8"/>
  <c r="O42" i="8"/>
  <c r="AE42" i="8" s="1"/>
  <c r="AP42" i="8" s="1"/>
  <c r="G83" i="8"/>
  <c r="G62" i="8"/>
  <c r="K90" i="8"/>
  <c r="AZ64" i="8"/>
  <c r="BP64" i="8" s="1"/>
  <c r="AU15" i="8"/>
  <c r="BK15" i="8" s="1"/>
  <c r="BV15" i="8" s="1"/>
  <c r="O73" i="8"/>
  <c r="AE73" i="8" s="1"/>
  <c r="AZ23" i="8"/>
  <c r="BP23" i="8" s="1"/>
  <c r="G14" i="8"/>
  <c r="K48" i="8"/>
  <c r="O44" i="8"/>
  <c r="AE44" i="8" s="1"/>
  <c r="AP44" i="8" s="1"/>
  <c r="O82" i="8"/>
  <c r="AE82" i="8" s="1"/>
  <c r="AP82" i="8" s="1"/>
  <c r="J94" i="8"/>
  <c r="T95" i="8"/>
  <c r="AJ95" i="8" s="1"/>
  <c r="B12" i="8"/>
  <c r="AA93" i="7"/>
  <c r="G9" i="8"/>
  <c r="B9" i="8"/>
  <c r="J9" i="8"/>
  <c r="AP21" i="8" l="1"/>
  <c r="AP102" i="8"/>
  <c r="BV61" i="8"/>
  <c r="BV102" i="8"/>
  <c r="AP98" i="8"/>
  <c r="BV69" i="8"/>
  <c r="AP69" i="8"/>
  <c r="AP77" i="8"/>
  <c r="AP91" i="8"/>
  <c r="BV101" i="8"/>
  <c r="CB102" i="8"/>
  <c r="BV104" i="8"/>
  <c r="BV99" i="8"/>
  <c r="CB99" i="8" s="1"/>
  <c r="AP76" i="8"/>
  <c r="BV47" i="8"/>
  <c r="AP47" i="8"/>
  <c r="AP27" i="8"/>
  <c r="BV45" i="8"/>
  <c r="CB45" i="8" s="1"/>
  <c r="BV20" i="8"/>
  <c r="CB20" i="8" s="1"/>
  <c r="BV85" i="8"/>
  <c r="AP80" i="8"/>
  <c r="AP85" i="8"/>
  <c r="AP84" i="8"/>
  <c r="AP19" i="8"/>
  <c r="BV71" i="8"/>
  <c r="BV91" i="8"/>
  <c r="AP107" i="8"/>
  <c r="BV62" i="8"/>
  <c r="BV98" i="8"/>
  <c r="CB98" i="8" s="1"/>
  <c r="BV87" i="8"/>
  <c r="CB87" i="8" s="1"/>
  <c r="AP92" i="8"/>
  <c r="AP64" i="8"/>
  <c r="BV28" i="8"/>
  <c r="BV25" i="8"/>
  <c r="CB25" i="8" s="1"/>
  <c r="AP75" i="8"/>
  <c r="CB104" i="8"/>
  <c r="AP33" i="8"/>
  <c r="CB33" i="8" s="1"/>
  <c r="AP81" i="8"/>
  <c r="AP46" i="8"/>
  <c r="CB46" i="8" s="1"/>
  <c r="BV75" i="8"/>
  <c r="AP36" i="8"/>
  <c r="AP68" i="8"/>
  <c r="CB68" i="8" s="1"/>
  <c r="CB21" i="8"/>
  <c r="BV58" i="8"/>
  <c r="AP35" i="8"/>
  <c r="BV13" i="8"/>
  <c r="CB44" i="8"/>
  <c r="AP73" i="8"/>
  <c r="CB73" i="8" s="1"/>
  <c r="BV65" i="8"/>
  <c r="CB65" i="8" s="1"/>
  <c r="AP88" i="8"/>
  <c r="CB88" i="8" s="1"/>
  <c r="AP31" i="8"/>
  <c r="BV82" i="8"/>
  <c r="CB82" i="8" s="1"/>
  <c r="BV14" i="8"/>
  <c r="CB14" i="8" s="1"/>
  <c r="BV84" i="8"/>
  <c r="AP41" i="8"/>
  <c r="CB41" i="8" s="1"/>
  <c r="BV103" i="8"/>
  <c r="AP49" i="8"/>
  <c r="AP26" i="8"/>
  <c r="CB26" i="8" s="1"/>
  <c r="AP39" i="8"/>
  <c r="AP79" i="8"/>
  <c r="AP17" i="8"/>
  <c r="CB17" i="8" s="1"/>
  <c r="BV94" i="8"/>
  <c r="AP62" i="8"/>
  <c r="BV36" i="8"/>
  <c r="CB36" i="8" s="1"/>
  <c r="BV49" i="8"/>
  <c r="BV32" i="8"/>
  <c r="CB32" i="8" s="1"/>
  <c r="AP38" i="8"/>
  <c r="CB38" i="8" s="1"/>
  <c r="BV29" i="8"/>
  <c r="BV100" i="8"/>
  <c r="AP15" i="8"/>
  <c r="CB15" i="8" s="1"/>
  <c r="BV70" i="8"/>
  <c r="AP78" i="8"/>
  <c r="BV77" i="8"/>
  <c r="BV97" i="8"/>
  <c r="AP28" i="8"/>
  <c r="BV93" i="8"/>
  <c r="BV57" i="8"/>
  <c r="AP67" i="8"/>
  <c r="AP56" i="8"/>
  <c r="BV92" i="8"/>
  <c r="AP95" i="8"/>
  <c r="AP70" i="8"/>
  <c r="AP57" i="8"/>
  <c r="BV96" i="8"/>
  <c r="BV64" i="8"/>
  <c r="BV35" i="8"/>
  <c r="AP10" i="8"/>
  <c r="AP94" i="8"/>
  <c r="BV37" i="8"/>
  <c r="CB37" i="8" s="1"/>
  <c r="BV60" i="8"/>
  <c r="AP72" i="8"/>
  <c r="AP30" i="8"/>
  <c r="BV30" i="8"/>
  <c r="BV27" i="8"/>
  <c r="AP59" i="8"/>
  <c r="CB59" i="8" s="1"/>
  <c r="AP58" i="8"/>
  <c r="BV66" i="8"/>
  <c r="BV23" i="8"/>
  <c r="BV50" i="8"/>
  <c r="AP96" i="8"/>
  <c r="AP50" i="8"/>
  <c r="AP74" i="8"/>
  <c r="BV51" i="8"/>
  <c r="AP48" i="8"/>
  <c r="AP23" i="8"/>
  <c r="AP90" i="8"/>
  <c r="CB90" i="8" s="1"/>
  <c r="BV56" i="8"/>
  <c r="AP22" i="8"/>
  <c r="AP54" i="8"/>
  <c r="BV106" i="8"/>
  <c r="CB106" i="8" s="1"/>
  <c r="BV81" i="8"/>
  <c r="AP51" i="8"/>
  <c r="CB83" i="8"/>
  <c r="BV54" i="8"/>
  <c r="AP103" i="8"/>
  <c r="BV86" i="8"/>
  <c r="CB86" i="8" s="1"/>
  <c r="BV24" i="8"/>
  <c r="CB24" i="8" s="1"/>
  <c r="BV79" i="8"/>
  <c r="BV22" i="8"/>
  <c r="BV40" i="8"/>
  <c r="CB40" i="8" s="1"/>
  <c r="BV31" i="8"/>
  <c r="BV9" i="8"/>
  <c r="BV74" i="8"/>
  <c r="AP52" i="8"/>
  <c r="BV107" i="8"/>
  <c r="BV39" i="8"/>
  <c r="BV78" i="8"/>
  <c r="BV80" i="8"/>
  <c r="AP101" i="8"/>
  <c r="BV55" i="8"/>
  <c r="AP108" i="8"/>
  <c r="CB108" i="8" s="1"/>
  <c r="AP61" i="8"/>
  <c r="CB61" i="8" s="1"/>
  <c r="AP97" i="8"/>
  <c r="AP12" i="8"/>
  <c r="CB12" i="8" s="1"/>
  <c r="BV34" i="8"/>
  <c r="CB34" i="8" s="1"/>
  <c r="AP13" i="8"/>
  <c r="AP60" i="8"/>
  <c r="AP53" i="8"/>
  <c r="CB53" i="8" s="1"/>
  <c r="BV95" i="8"/>
  <c r="BV11" i="8"/>
  <c r="CB11" i="8" s="1"/>
  <c r="BV72" i="8"/>
  <c r="BV10" i="8"/>
  <c r="BV43" i="8"/>
  <c r="CB43" i="8" s="1"/>
  <c r="AP9" i="8"/>
  <c r="BV67" i="8"/>
  <c r="BV63" i="8"/>
  <c r="CB63" i="8" s="1"/>
  <c r="AP100" i="8"/>
  <c r="AP29" i="8"/>
  <c r="BV19" i="8"/>
  <c r="BV52" i="8"/>
  <c r="AP66" i="8"/>
  <c r="BV76" i="8"/>
  <c r="AP16" i="8"/>
  <c r="AP105" i="8"/>
  <c r="CB105" i="8" s="1"/>
  <c r="BV42" i="8"/>
  <c r="CB42" i="8" s="1"/>
  <c r="BV18" i="8"/>
  <c r="CB18" i="8" s="1"/>
  <c r="AP71" i="8"/>
  <c r="BV48" i="8"/>
  <c r="AP93" i="8"/>
  <c r="AP55" i="8"/>
  <c r="BV16" i="8"/>
  <c r="AA32" i="1"/>
  <c r="Q32" i="1"/>
  <c r="AB46" i="7"/>
  <c r="R46" i="7"/>
  <c r="BK3" i="8"/>
  <c r="CB69" i="8" l="1"/>
  <c r="CB77" i="8"/>
  <c r="CB60" i="8"/>
  <c r="CB97" i="8"/>
  <c r="CB28" i="8"/>
  <c r="CB76" i="8"/>
  <c r="CB101" i="8"/>
  <c r="CB91" i="8"/>
  <c r="CB47" i="8"/>
  <c r="CB19" i="8"/>
  <c r="CB62" i="8"/>
  <c r="CB64" i="8"/>
  <c r="CB31" i="8"/>
  <c r="CB94" i="8"/>
  <c r="CB85" i="8"/>
  <c r="CB27" i="8"/>
  <c r="CB80" i="8"/>
  <c r="CB71" i="8"/>
  <c r="CB35" i="8"/>
  <c r="CB81" i="8"/>
  <c r="CB66" i="8"/>
  <c r="CB13" i="8"/>
  <c r="CB92" i="8"/>
  <c r="CB57" i="8"/>
  <c r="CB75" i="8"/>
  <c r="CB100" i="8"/>
  <c r="CB55" i="8"/>
  <c r="CB58" i="8"/>
  <c r="CB70" i="8"/>
  <c r="CB96" i="8"/>
  <c r="CB84" i="8"/>
  <c r="CB107" i="8"/>
  <c r="CB49" i="8"/>
  <c r="CB29" i="8"/>
  <c r="CB93" i="8"/>
  <c r="CB16" i="8"/>
  <c r="CB51" i="8"/>
  <c r="CB23" i="8"/>
  <c r="CB50" i="8"/>
  <c r="CB103" i="8"/>
  <c r="AE109" i="8"/>
  <c r="CB9" i="8"/>
  <c r="BK109" i="8"/>
  <c r="CB48" i="8"/>
  <c r="CB30" i="8"/>
  <c r="CB67" i="8"/>
  <c r="CB39" i="8"/>
  <c r="CB10" i="8"/>
  <c r="CB52" i="8"/>
  <c r="CB54" i="8"/>
  <c r="CB74" i="8"/>
  <c r="CB72" i="8"/>
  <c r="CB78" i="8"/>
  <c r="CB22" i="8"/>
  <c r="CB95" i="8"/>
  <c r="CB56" i="8"/>
  <c r="CB79" i="8"/>
  <c r="R29" i="7"/>
  <c r="R17" i="7"/>
  <c r="M45" i="13" l="1"/>
  <c r="V10" i="1"/>
  <c r="V9" i="1"/>
  <c r="V8" i="1"/>
  <c r="Y6" i="1"/>
  <c r="U6" i="4"/>
  <c r="U5" i="4"/>
  <c r="X3" i="4"/>
  <c r="F1" i="2"/>
  <c r="E5" i="2"/>
  <c r="E4" i="2"/>
  <c r="E3" i="2"/>
  <c r="V10" i="7"/>
  <c r="V9" i="7"/>
  <c r="V8" i="7"/>
  <c r="Y6" i="7"/>
  <c r="BK2" i="8"/>
  <c r="BP1" i="8"/>
  <c r="E6" i="9"/>
  <c r="E5" i="9"/>
  <c r="E4" i="9"/>
  <c r="F2" i="9"/>
  <c r="K108" i="25" l="1"/>
  <c r="I108" i="25"/>
  <c r="M115" i="4"/>
  <c r="K121" i="4" s="1"/>
  <c r="O131" i="4" s="1"/>
  <c r="V85" i="24"/>
  <c r="V70" i="24"/>
  <c r="Q48" i="1"/>
  <c r="V88" i="24" l="1"/>
  <c r="Q51" i="1"/>
  <c r="Q50" i="1"/>
  <c r="Q27" i="1" s="1"/>
  <c r="Q49" i="1"/>
  <c r="V5" i="1" l="1"/>
  <c r="D13" i="2"/>
  <c r="V5" i="7"/>
  <c r="H22" i="9" l="1"/>
  <c r="G22" i="9"/>
  <c r="F22" i="9"/>
  <c r="E22" i="9"/>
  <c r="S63" i="4" l="1"/>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S114" i="4" l="1"/>
  <c r="X14" i="4"/>
  <c r="R75" i="7" l="1"/>
  <c r="R74" i="7"/>
  <c r="R72" i="7"/>
  <c r="R40" i="7" s="1"/>
  <c r="R73" i="7"/>
  <c r="D14" i="9" l="1"/>
  <c r="I14" i="9" s="1"/>
  <c r="BV8" i="8"/>
  <c r="AU8" i="8"/>
  <c r="BF8" i="8" s="1"/>
  <c r="AP8" i="8"/>
  <c r="Z8" i="8"/>
  <c r="BV7" i="8"/>
  <c r="AU7" i="8"/>
  <c r="BF7" i="8" s="1"/>
  <c r="AP7" i="8"/>
  <c r="Z7" i="8"/>
  <c r="J14" i="9" l="1"/>
  <c r="K14" i="9"/>
  <c r="CB7" i="8"/>
  <c r="CA8" i="8"/>
  <c r="CB8" i="8"/>
  <c r="CA7" i="8"/>
  <c r="AE148" i="8"/>
  <c r="H22" i="2" l="1"/>
  <c r="G22" i="2"/>
  <c r="F22" i="2"/>
  <c r="E22" i="2"/>
  <c r="Q31" i="1" l="1"/>
  <c r="Q29" i="1" s="1"/>
  <c r="Q25" i="1"/>
  <c r="X63" i="4" l="1"/>
  <c r="L63" i="4"/>
  <c r="O63" i="4" s="1"/>
  <c r="X62" i="4"/>
  <c r="L62" i="4"/>
  <c r="X61" i="4"/>
  <c r="L61" i="4"/>
  <c r="X60" i="4"/>
  <c r="L60" i="4"/>
  <c r="X59" i="4"/>
  <c r="L59" i="4"/>
  <c r="X58" i="4"/>
  <c r="L58" i="4"/>
  <c r="X57" i="4"/>
  <c r="L57" i="4"/>
  <c r="X56" i="4"/>
  <c r="L56" i="4"/>
  <c r="X55" i="4"/>
  <c r="L55" i="4"/>
  <c r="X54" i="4"/>
  <c r="L54" i="4"/>
  <c r="X53" i="4"/>
  <c r="L53" i="4"/>
  <c r="X52" i="4"/>
  <c r="L52" i="4"/>
  <c r="X51" i="4"/>
  <c r="L51" i="4"/>
  <c r="X50" i="4"/>
  <c r="L50" i="4"/>
  <c r="X49" i="4"/>
  <c r="L49" i="4"/>
  <c r="X48" i="4"/>
  <c r="L48" i="4"/>
  <c r="X47" i="4"/>
  <c r="L47" i="4"/>
  <c r="X46" i="4"/>
  <c r="L46" i="4"/>
  <c r="X45" i="4"/>
  <c r="L45" i="4"/>
  <c r="X44" i="4"/>
  <c r="L44" i="4"/>
  <c r="X43" i="4"/>
  <c r="L43" i="4"/>
  <c r="X42" i="4"/>
  <c r="L42" i="4"/>
  <c r="X41" i="4"/>
  <c r="L41" i="4"/>
  <c r="X40" i="4"/>
  <c r="L40" i="4"/>
  <c r="X39" i="4"/>
  <c r="L39" i="4"/>
  <c r="X38" i="4"/>
  <c r="L38" i="4"/>
  <c r="X37" i="4"/>
  <c r="L37" i="4"/>
  <c r="X36" i="4"/>
  <c r="L36" i="4"/>
  <c r="X35" i="4"/>
  <c r="L35" i="4"/>
  <c r="X34" i="4"/>
  <c r="L34" i="4"/>
  <c r="X33" i="4"/>
  <c r="L33" i="4"/>
  <c r="X32" i="4"/>
  <c r="L32" i="4"/>
  <c r="X31" i="4"/>
  <c r="L31" i="4"/>
  <c r="X30" i="4"/>
  <c r="L30" i="4"/>
  <c r="X29" i="4"/>
  <c r="L29" i="4"/>
  <c r="X28" i="4"/>
  <c r="L28" i="4"/>
  <c r="X27" i="4"/>
  <c r="L27" i="4"/>
  <c r="X26" i="4"/>
  <c r="L26" i="4"/>
  <c r="X25" i="4"/>
  <c r="L25" i="4"/>
  <c r="X24" i="4"/>
  <c r="L24" i="4"/>
  <c r="X23" i="4"/>
  <c r="L23" i="4"/>
  <c r="X22" i="4"/>
  <c r="L22" i="4"/>
  <c r="X21" i="4"/>
  <c r="L21" i="4"/>
  <c r="X20" i="4"/>
  <c r="L20" i="4"/>
  <c r="X19" i="4"/>
  <c r="L19" i="4"/>
  <c r="X18" i="4"/>
  <c r="L18" i="4"/>
  <c r="X17" i="4"/>
  <c r="L17" i="4"/>
  <c r="X16" i="4"/>
  <c r="L16" i="4"/>
  <c r="X15" i="4"/>
  <c r="L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L114" i="4" l="1"/>
  <c r="V54" i="24" s="1"/>
  <c r="V53" i="24" s="1"/>
  <c r="V50" i="24"/>
  <c r="Q44" i="1"/>
  <c r="AC14" i="4"/>
  <c r="O47" i="4"/>
  <c r="O54" i="4"/>
  <c r="O21" i="4"/>
  <c r="O16" i="4"/>
  <c r="O28" i="4"/>
  <c r="O45" i="4"/>
  <c r="O50" i="4"/>
  <c r="O51" i="4"/>
  <c r="Q39" i="1"/>
  <c r="Q16" i="1"/>
  <c r="V49" i="24"/>
  <c r="O20" i="4"/>
  <c r="O17" i="4"/>
  <c r="O23" i="4"/>
  <c r="O26" i="4"/>
  <c r="O29" i="4"/>
  <c r="O36" i="4"/>
  <c r="O43" i="4"/>
  <c r="O32" i="4"/>
  <c r="O35" i="4"/>
  <c r="O57" i="4"/>
  <c r="O58" i="4"/>
  <c r="O59" i="4"/>
  <c r="O61" i="4"/>
  <c r="O22" i="4"/>
  <c r="AC22" i="4" s="1"/>
  <c r="O33" i="4"/>
  <c r="O24" i="4"/>
  <c r="O18" i="4"/>
  <c r="AC18" i="4" s="1"/>
  <c r="O15" i="4"/>
  <c r="O30" i="4"/>
  <c r="O19" i="4"/>
  <c r="O25" i="4"/>
  <c r="O27" i="4"/>
  <c r="O31" i="4"/>
  <c r="O37" i="4"/>
  <c r="O41" i="4"/>
  <c r="O34" i="4"/>
  <c r="O40" i="4"/>
  <c r="O39" i="4"/>
  <c r="O55" i="4"/>
  <c r="O38" i="4"/>
  <c r="O48" i="4"/>
  <c r="O52" i="4"/>
  <c r="O62" i="4"/>
  <c r="O46" i="4"/>
  <c r="O56" i="4"/>
  <c r="O60" i="4"/>
  <c r="O42" i="4"/>
  <c r="O44" i="4"/>
  <c r="O49" i="4"/>
  <c r="O53" i="4"/>
  <c r="O114" i="4" l="1"/>
  <c r="V48" i="24"/>
  <c r="V57" i="24" s="1"/>
  <c r="V47" i="24" s="1"/>
  <c r="Q38" i="1"/>
  <c r="AC19" i="4"/>
  <c r="AC17" i="4"/>
  <c r="AC21" i="4"/>
  <c r="AC15" i="4"/>
  <c r="AC20" i="4"/>
  <c r="AC16" i="4"/>
  <c r="Q43" i="1"/>
  <c r="Q42" i="1" s="1"/>
  <c r="AC114" i="4" l="1"/>
  <c r="AC115" i="4" s="1"/>
  <c r="Q37" i="1"/>
  <c r="Q45" i="1" s="1"/>
  <c r="Q36" i="1" s="1"/>
  <c r="V72" i="24"/>
  <c r="V75" i="24" s="1"/>
  <c r="Q56" i="1" l="1"/>
  <c r="Q59" i="1" s="1"/>
  <c r="O148" i="8"/>
  <c r="O149" i="8" l="1"/>
  <c r="O150" i="8" s="1"/>
  <c r="Z88" i="8" l="1"/>
  <c r="Z101" i="8"/>
  <c r="BF76" i="8"/>
  <c r="BF74" i="8"/>
  <c r="BF95" i="8"/>
  <c r="Z14" i="8"/>
  <c r="BF79" i="8"/>
  <c r="Z32" i="8"/>
  <c r="Z35" i="8"/>
  <c r="BF34" i="8"/>
  <c r="BF73" i="8"/>
  <c r="BF27" i="8"/>
  <c r="BF86" i="8"/>
  <c r="Z56" i="8"/>
  <c r="BF19" i="8"/>
  <c r="BF62" i="8"/>
  <c r="Z25" i="8"/>
  <c r="BF15" i="8"/>
  <c r="BF56" i="8"/>
  <c r="Z39" i="8"/>
  <c r="BF85" i="8"/>
  <c r="BF32" i="8"/>
  <c r="Z21" i="8"/>
  <c r="BF22" i="8"/>
  <c r="Z60" i="8"/>
  <c r="BF17" i="8"/>
  <c r="Z67" i="8"/>
  <c r="Z68" i="8"/>
  <c r="Z103" i="8"/>
  <c r="BF88" i="8"/>
  <c r="BF59" i="8"/>
  <c r="Z58" i="8"/>
  <c r="BF81" i="8"/>
  <c r="BF102" i="8"/>
  <c r="BF63" i="8"/>
  <c r="BF55" i="8"/>
  <c r="Z52" i="8"/>
  <c r="Z51" i="8"/>
  <c r="Z47" i="8"/>
  <c r="Z92" i="8"/>
  <c r="Z75" i="8"/>
  <c r="BF52" i="8"/>
  <c r="BF38" i="8"/>
  <c r="Z89" i="8"/>
  <c r="BF16" i="8"/>
  <c r="Z66" i="8"/>
  <c r="Z61" i="8"/>
  <c r="Z72" i="8"/>
  <c r="BF101" i="8"/>
  <c r="Z94" i="8"/>
  <c r="Z13" i="8"/>
  <c r="Z36" i="8"/>
  <c r="Z85" i="8"/>
  <c r="Z93" i="8"/>
  <c r="BF36" i="8"/>
  <c r="BF60" i="8"/>
  <c r="BF78" i="8"/>
  <c r="Z31" i="8"/>
  <c r="Z28" i="8"/>
  <c r="Z97" i="8"/>
  <c r="Z12" i="8"/>
  <c r="BF54" i="8"/>
  <c r="Z73" i="8"/>
  <c r="Z107" i="8"/>
  <c r="Z44" i="8"/>
  <c r="Z79" i="8"/>
  <c r="Z33" i="8"/>
  <c r="BF105" i="8"/>
  <c r="BF20" i="8"/>
  <c r="BF18" i="8"/>
  <c r="Z78" i="8"/>
  <c r="Z104" i="8"/>
  <c r="Z84" i="8"/>
  <c r="BF42" i="8"/>
  <c r="Z27" i="8"/>
  <c r="Z11" i="8"/>
  <c r="BF90" i="8"/>
  <c r="BF11" i="8"/>
  <c r="BF29" i="8"/>
  <c r="BF67" i="8"/>
  <c r="Z91" i="8"/>
  <c r="Z99" i="8"/>
  <c r="Z83" i="8"/>
  <c r="BF103" i="8"/>
  <c r="Z74" i="8"/>
  <c r="Z81" i="8"/>
  <c r="Z63" i="8"/>
  <c r="Z9" i="8"/>
  <c r="BF66" i="8"/>
  <c r="BF58" i="8"/>
  <c r="Z48" i="8"/>
  <c r="Z19" i="8"/>
  <c r="Z70" i="8"/>
  <c r="Z71" i="8"/>
  <c r="BF48" i="8"/>
  <c r="BF35" i="8"/>
  <c r="BF14" i="8"/>
  <c r="BF98" i="8"/>
  <c r="Z106" i="8"/>
  <c r="Z17" i="8"/>
  <c r="BF69" i="8"/>
  <c r="Z77" i="8"/>
  <c r="Z100" i="8"/>
  <c r="BF26" i="8"/>
  <c r="Z50" i="8"/>
  <c r="BF46" i="8"/>
  <c r="BF107" i="8"/>
  <c r="BF61" i="8"/>
  <c r="BF53" i="8"/>
  <c r="CA35" i="8" l="1"/>
  <c r="CA88" i="8"/>
  <c r="CA79" i="8"/>
  <c r="CA27" i="8"/>
  <c r="CA74" i="8"/>
  <c r="Z59" i="8"/>
  <c r="CA59" i="8" s="1"/>
  <c r="Z80" i="8"/>
  <c r="Z34" i="8"/>
  <c r="CA34" i="8" s="1"/>
  <c r="BF70" i="8"/>
  <c r="CA70" i="8" s="1"/>
  <c r="BF64" i="8"/>
  <c r="BF10" i="8"/>
  <c r="BF82" i="8"/>
  <c r="BF41" i="8"/>
  <c r="Z20" i="8"/>
  <c r="CA20" i="8" s="1"/>
  <c r="BF84" i="8"/>
  <c r="CA84" i="8" s="1"/>
  <c r="BF33" i="8"/>
  <c r="CA33" i="8" s="1"/>
  <c r="Z22" i="8"/>
  <c r="CA22" i="8" s="1"/>
  <c r="Z64" i="8"/>
  <c r="CA64" i="8" s="1"/>
  <c r="BF47" i="8"/>
  <c r="CA47" i="8" s="1"/>
  <c r="Z82" i="8"/>
  <c r="CA82" i="8" s="1"/>
  <c r="Z57" i="8"/>
  <c r="BF40" i="8"/>
  <c r="BF93" i="8"/>
  <c r="Z62" i="8"/>
  <c r="CA62" i="8" s="1"/>
  <c r="CA56" i="8"/>
  <c r="Z26" i="8"/>
  <c r="CA26" i="8" s="1"/>
  <c r="Z15" i="8"/>
  <c r="CA15" i="8" s="1"/>
  <c r="BF96" i="8"/>
  <c r="Z43" i="8"/>
  <c r="CA36" i="8"/>
  <c r="Z46" i="8"/>
  <c r="CA46" i="8" s="1"/>
  <c r="Z49" i="8"/>
  <c r="Z102" i="8"/>
  <c r="CA102" i="8" s="1"/>
  <c r="BF44" i="8"/>
  <c r="CA44" i="8" s="1"/>
  <c r="CA103" i="8"/>
  <c r="CA107" i="8"/>
  <c r="CA81" i="8"/>
  <c r="Z108" i="8"/>
  <c r="BF92" i="8"/>
  <c r="CA92" i="8" s="1"/>
  <c r="BF43" i="8"/>
  <c r="BF97" i="8"/>
  <c r="CA97" i="8" s="1"/>
  <c r="BF80" i="8"/>
  <c r="BF71" i="8"/>
  <c r="CA71" i="8" s="1"/>
  <c r="BF108" i="8"/>
  <c r="BF30" i="8"/>
  <c r="Z45" i="8"/>
  <c r="BF57" i="8"/>
  <c r="BF68" i="8"/>
  <c r="CA68" i="8" s="1"/>
  <c r="Z90" i="8"/>
  <c r="CA90" i="8" s="1"/>
  <c r="Z69" i="8"/>
  <c r="CA69" i="8" s="1"/>
  <c r="BF12" i="8"/>
  <c r="CA12" i="8" s="1"/>
  <c r="BF89" i="8"/>
  <c r="CA89" i="8" s="1"/>
  <c r="Z95" i="8"/>
  <c r="CA95" i="8" s="1"/>
  <c r="BF100" i="8"/>
  <c r="CA100" i="8" s="1"/>
  <c r="Z98" i="8"/>
  <c r="CA98" i="8" s="1"/>
  <c r="Z53" i="8"/>
  <c r="CA53" i="8" s="1"/>
  <c r="Z37" i="8"/>
  <c r="BF37" i="8"/>
  <c r="BF104" i="8"/>
  <c r="CA104" i="8" s="1"/>
  <c r="BF13" i="8"/>
  <c r="CA13" i="8" s="1"/>
  <c r="CA32" i="8"/>
  <c r="Z23" i="8"/>
  <c r="Z41" i="8"/>
  <c r="BF51" i="8"/>
  <c r="CA51" i="8" s="1"/>
  <c r="BF87" i="8"/>
  <c r="BF25" i="8"/>
  <c r="CA25" i="8" s="1"/>
  <c r="BF23" i="8"/>
  <c r="BF99" i="8"/>
  <c r="CA99" i="8" s="1"/>
  <c r="BF49" i="8"/>
  <c r="Z16" i="8"/>
  <c r="CA16" i="8" s="1"/>
  <c r="CA93" i="8"/>
  <c r="CA52" i="8"/>
  <c r="BF50" i="8"/>
  <c r="CA50" i="8" s="1"/>
  <c r="CA66" i="8"/>
  <c r="Z76" i="8"/>
  <c r="CA76" i="8" s="1"/>
  <c r="BF77" i="8"/>
  <c r="CA77" i="8" s="1"/>
  <c r="CA67" i="8"/>
  <c r="BF28" i="8"/>
  <c r="CA28" i="8" s="1"/>
  <c r="BF24" i="8"/>
  <c r="CA48" i="8"/>
  <c r="Z87" i="8"/>
  <c r="Z30" i="8"/>
  <c r="BF45" i="8"/>
  <c r="CA60" i="8"/>
  <c r="Z38" i="8"/>
  <c r="CA38" i="8" s="1"/>
  <c r="Z42" i="8"/>
  <c r="CA42" i="8" s="1"/>
  <c r="BF94" i="8"/>
  <c r="CA94" i="8" s="1"/>
  <c r="Z65" i="8"/>
  <c r="Z10" i="8"/>
  <c r="Z105" i="8"/>
  <c r="CA105" i="8" s="1"/>
  <c r="Z24" i="8"/>
  <c r="BF72" i="8"/>
  <c r="CA72" i="8" s="1"/>
  <c r="Z40" i="8"/>
  <c r="Z55" i="8"/>
  <c r="CA55" i="8" s="1"/>
  <c r="BF9" i="8"/>
  <c r="CA9" i="8" s="1"/>
  <c r="BF91" i="8"/>
  <c r="CA91" i="8" s="1"/>
  <c r="Z54" i="8"/>
  <c r="CA54" i="8" s="1"/>
  <c r="BF65" i="8"/>
  <c r="CA101" i="8"/>
  <c r="CA19" i="8"/>
  <c r="BF31" i="8"/>
  <c r="CA31" i="8" s="1"/>
  <c r="BF21" i="8"/>
  <c r="CA21" i="8" s="1"/>
  <c r="Z18" i="8"/>
  <c r="CA18" i="8" s="1"/>
  <c r="BF83" i="8"/>
  <c r="CA83" i="8" s="1"/>
  <c r="R52" i="7"/>
  <c r="R51" i="7" s="1"/>
  <c r="R58" i="7" s="1"/>
  <c r="R50" i="7" s="1"/>
  <c r="CA11" i="8"/>
  <c r="BF39" i="8"/>
  <c r="CA39" i="8" s="1"/>
  <c r="BF75" i="8"/>
  <c r="CA75" i="8" s="1"/>
  <c r="BF106" i="8"/>
  <c r="CA106" i="8" s="1"/>
  <c r="R63" i="7"/>
  <c r="R62" i="7" s="1"/>
  <c r="R69" i="7" s="1"/>
  <c r="R61" i="7" s="1"/>
  <c r="Z29" i="8"/>
  <c r="CA29" i="8" s="1"/>
  <c r="Z96" i="8"/>
  <c r="CA78" i="8"/>
  <c r="CA73" i="8"/>
  <c r="Z86" i="8"/>
  <c r="CA86" i="8" s="1"/>
  <c r="CA58" i="8"/>
  <c r="CA63" i="8"/>
  <c r="CA61" i="8"/>
  <c r="CA14" i="8"/>
  <c r="CA85" i="8"/>
  <c r="CA17" i="8"/>
  <c r="CA108" i="8" l="1"/>
  <c r="CA49" i="8"/>
  <c r="CA80" i="8"/>
  <c r="CA41" i="8"/>
  <c r="CA57" i="8"/>
  <c r="CA10" i="8"/>
  <c r="CA40" i="8"/>
  <c r="CA45" i="8"/>
  <c r="CA43" i="8"/>
  <c r="CA30" i="8"/>
  <c r="CA37" i="8"/>
  <c r="CA96" i="8"/>
  <c r="CA23" i="8"/>
  <c r="CA87" i="8"/>
  <c r="CA24" i="8"/>
  <c r="CA65" i="8"/>
  <c r="O109" i="8"/>
  <c r="O110" i="8" s="1"/>
  <c r="O111" i="8" s="1"/>
  <c r="R80" i="7" s="1"/>
  <c r="R83" i="7" s="1"/>
  <c r="AU109" i="8"/>
  <c r="AU110" i="8" s="1"/>
  <c r="AU111" i="8" s="1"/>
  <c r="R94" i="7" s="1"/>
  <c r="R97" i="7" s="1"/>
</calcChain>
</file>

<file path=xl/comments1.xml><?xml version="1.0" encoding="utf-8"?>
<comments xmlns="http://schemas.openxmlformats.org/spreadsheetml/2006/main">
  <authors>
    <author>Administrator</author>
  </authors>
  <commentList>
    <comment ref="M44" authorId="0" shapeId="0">
      <text>
        <r>
          <rPr>
            <sz val="9"/>
            <color indexed="81"/>
            <rFont val="MS P ゴシック"/>
            <family val="3"/>
            <charset val="128"/>
          </rPr>
          <t>公表時には非表示にします。</t>
        </r>
      </text>
    </comment>
  </commentList>
</comments>
</file>

<file path=xl/sharedStrings.xml><?xml version="1.0" encoding="utf-8"?>
<sst xmlns="http://schemas.openxmlformats.org/spreadsheetml/2006/main" count="5005" uniqueCount="570">
  <si>
    <t>上記について相違ないことを証明いたします。</t>
    <rPh sb="0" eb="2">
      <t>ジョウキ</t>
    </rPh>
    <rPh sb="6" eb="8">
      <t>ソウイ</t>
    </rPh>
    <rPh sb="13" eb="15">
      <t>ショウメイ</t>
    </rPh>
    <phoneticPr fontId="12"/>
  </si>
  <si>
    <t>　具体的な支払い方法</t>
    <rPh sb="1" eb="4">
      <t>グタイテキ</t>
    </rPh>
    <rPh sb="5" eb="7">
      <t>シハラ</t>
    </rPh>
    <rPh sb="8" eb="10">
      <t>ホウホウ</t>
    </rPh>
    <phoneticPr fontId="12"/>
  </si>
  <si>
    <t>　</t>
    <phoneticPr fontId="12"/>
  </si>
  <si>
    <t>賞与（一時金）</t>
    <rPh sb="0" eb="2">
      <t>ショウヨ</t>
    </rPh>
    <rPh sb="3" eb="6">
      <t>イチジキン</t>
    </rPh>
    <phoneticPr fontId="12"/>
  </si>
  <si>
    <t>基本給</t>
    <rPh sb="0" eb="3">
      <t>キホンキュウ</t>
    </rPh>
    <phoneticPr fontId="12"/>
  </si>
  <si>
    <t>③</t>
    <phoneticPr fontId="12"/>
  </si>
  <si>
    <t>支払い時期</t>
    <rPh sb="0" eb="2">
      <t>シハラ</t>
    </rPh>
    <rPh sb="3" eb="5">
      <t>ジキ</t>
    </rPh>
    <phoneticPr fontId="12"/>
  </si>
  <si>
    <t>支払いの有無</t>
    <rPh sb="0" eb="2">
      <t>シハラ</t>
    </rPh>
    <rPh sb="4" eb="6">
      <t>ウム</t>
    </rPh>
    <phoneticPr fontId="12"/>
  </si>
  <si>
    <t>加算残額に対応した賃金の支払い状況</t>
    <rPh sb="0" eb="2">
      <t>カサン</t>
    </rPh>
    <rPh sb="2" eb="4">
      <t>ザンガク</t>
    </rPh>
    <rPh sb="5" eb="7">
      <t>タイオウ</t>
    </rPh>
    <rPh sb="9" eb="11">
      <t>チンギン</t>
    </rPh>
    <rPh sb="12" eb="14">
      <t>シハラ</t>
    </rPh>
    <rPh sb="15" eb="17">
      <t>ジョウキョウ</t>
    </rPh>
    <phoneticPr fontId="12"/>
  </si>
  <si>
    <t>②</t>
    <phoneticPr fontId="12"/>
  </si>
  <si>
    <t>（以下、加算残額が生じた場合のみ記入）</t>
    <rPh sb="1" eb="3">
      <t>イカ</t>
    </rPh>
    <rPh sb="4" eb="6">
      <t>カサン</t>
    </rPh>
    <rPh sb="6" eb="8">
      <t>ザンガク</t>
    </rPh>
    <rPh sb="9" eb="10">
      <t>ショウ</t>
    </rPh>
    <rPh sb="12" eb="14">
      <t>バアイ</t>
    </rPh>
    <rPh sb="16" eb="18">
      <t>キニュウ</t>
    </rPh>
    <phoneticPr fontId="12"/>
  </si>
  <si>
    <t>加算Ⅰ新規事由なし</t>
    <rPh sb="0" eb="2">
      <t>カサン</t>
    </rPh>
    <rPh sb="3" eb="5">
      <t>シンキ</t>
    </rPh>
    <rPh sb="5" eb="7">
      <t>ジユウ</t>
    </rPh>
    <phoneticPr fontId="12"/>
  </si>
  <si>
    <t>円</t>
    <rPh sb="0" eb="1">
      <t>エン</t>
    </rPh>
    <phoneticPr fontId="12"/>
  </si>
  <si>
    <t>※加算Ⅰ新規事由の有無の別により、以下により算出すること。
・加算Ⅰ新規事由がある場合：
（２）②－（３）①
・加算Ⅰ新規事由がない場合：
（３）⑥－｛（３）③－（３）④－（３）⑤｝－（４）②＋（４）④</t>
    <phoneticPr fontId="12"/>
  </si>
  <si>
    <t>加算Ⅰ新規事由あり</t>
    <rPh sb="0" eb="2">
      <t>カサン</t>
    </rPh>
    <rPh sb="3" eb="5">
      <t>シンキ</t>
    </rPh>
    <rPh sb="5" eb="7">
      <t>ジユウ</t>
    </rPh>
    <phoneticPr fontId="12"/>
  </si>
  <si>
    <t>加算Ⅰ新規事由の有無</t>
    <phoneticPr fontId="12"/>
  </si>
  <si>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2"/>
  </si>
  <si>
    <t>①</t>
    <phoneticPr fontId="12"/>
  </si>
  <si>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2"/>
  </si>
  <si>
    <t>※</t>
    <phoneticPr fontId="12"/>
  </si>
  <si>
    <t>④うち基準年度からの増減分</t>
    <rPh sb="3" eb="5">
      <t>キジュン</t>
    </rPh>
    <rPh sb="5" eb="7">
      <t>ネンド</t>
    </rPh>
    <rPh sb="10" eb="12">
      <t>ゾウゲン</t>
    </rPh>
    <rPh sb="12" eb="13">
      <t>ブン</t>
    </rPh>
    <phoneticPr fontId="12"/>
  </si>
  <si>
    <t>受入実績額</t>
    <rPh sb="0" eb="1">
      <t>ウ</t>
    </rPh>
    <rPh sb="1" eb="2">
      <t>イ</t>
    </rPh>
    <rPh sb="2" eb="4">
      <t>ジッセキ</t>
    </rPh>
    <rPh sb="4" eb="5">
      <t>ガク</t>
    </rPh>
    <phoneticPr fontId="12"/>
  </si>
  <si>
    <t>③</t>
    <phoneticPr fontId="12"/>
  </si>
  <si>
    <t>②うち基準年度からの増減分</t>
    <rPh sb="3" eb="5">
      <t>キジュン</t>
    </rPh>
    <rPh sb="5" eb="7">
      <t>ネンド</t>
    </rPh>
    <rPh sb="10" eb="12">
      <t>ゾウゲン</t>
    </rPh>
    <rPh sb="12" eb="13">
      <t>ブン</t>
    </rPh>
    <phoneticPr fontId="12"/>
  </si>
  <si>
    <t>拠出実績額</t>
    <rPh sb="0" eb="2">
      <t>キョシュツ</t>
    </rPh>
    <rPh sb="2" eb="4">
      <t>ジッセキ</t>
    </rPh>
    <rPh sb="4" eb="5">
      <t>ガク</t>
    </rPh>
    <phoneticPr fontId="12"/>
  </si>
  <si>
    <t>①</t>
    <phoneticPr fontId="12"/>
  </si>
  <si>
    <t>（４）他施設・事業所への配分等について</t>
    <rPh sb="3" eb="6">
      <t>タシセツ</t>
    </rPh>
    <rPh sb="7" eb="10">
      <t>ジギョウショ</t>
    </rPh>
    <rPh sb="12" eb="14">
      <t>ハイブン</t>
    </rPh>
    <rPh sb="14" eb="15">
      <t>トウ</t>
    </rPh>
    <phoneticPr fontId="12"/>
  </si>
  <si>
    <t>⑨事業主負担増加相当総額</t>
    <rPh sb="10" eb="11">
      <t>ソウ</t>
    </rPh>
    <phoneticPr fontId="12"/>
  </si>
  <si>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2"/>
  </si>
  <si>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2"/>
  </si>
  <si>
    <t>⑥起点賃金水準（⑦＋⑧）</t>
    <phoneticPr fontId="12"/>
  </si>
  <si>
    <t>⑤</t>
    <phoneticPr fontId="12"/>
  </si>
  <si>
    <t>④加算前年度の加算残額に係る支払賃金</t>
    <phoneticPr fontId="12"/>
  </si>
  <si>
    <t>③支払賃金</t>
    <phoneticPr fontId="12"/>
  </si>
  <si>
    <t>②賃金改善実績総額（③－④－⑤－⑥）</t>
    <rPh sb="7" eb="8">
      <t>ソウ</t>
    </rPh>
    <phoneticPr fontId="12"/>
  </si>
  <si>
    <t>賃金改善等実績総額（②＋⑨）（千円未満の端数は切り捨て）</t>
    <rPh sb="0" eb="2">
      <t>チンギン</t>
    </rPh>
    <rPh sb="2" eb="4">
      <t>カイゼン</t>
    </rPh>
    <rPh sb="4" eb="5">
      <t>トウ</t>
    </rPh>
    <rPh sb="5" eb="7">
      <t>ジッセキ</t>
    </rPh>
    <rPh sb="7" eb="9">
      <t>ソウガク</t>
    </rPh>
    <phoneticPr fontId="12"/>
  </si>
  <si>
    <t>（３）賃金改善等実績総額</t>
    <rPh sb="3" eb="5">
      <t>チンギン</t>
    </rPh>
    <rPh sb="5" eb="7">
      <t>カイゼン</t>
    </rPh>
    <rPh sb="7" eb="8">
      <t>トウ</t>
    </rPh>
    <rPh sb="8" eb="10">
      <t>ジッセキ</t>
    </rPh>
    <rPh sb="10" eb="11">
      <t>ソウ</t>
    </rPh>
    <rPh sb="11" eb="12">
      <t>ガク</t>
    </rPh>
    <phoneticPr fontId="12"/>
  </si>
  <si>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2"/>
  </si>
  <si>
    <t>※</t>
    <phoneticPr fontId="12"/>
  </si>
  <si>
    <t>賃金改善実施期間</t>
    <rPh sb="0" eb="2">
      <t>チンギン</t>
    </rPh>
    <rPh sb="2" eb="4">
      <t>カイゼン</t>
    </rPh>
    <rPh sb="4" eb="6">
      <t>ジッシ</t>
    </rPh>
    <rPh sb="6" eb="8">
      <t>キカン</t>
    </rPh>
    <phoneticPr fontId="12"/>
  </si>
  <si>
    <t>③</t>
    <phoneticPr fontId="12"/>
  </si>
  <si>
    <t>職員配置加算【市】</t>
  </si>
  <si>
    <t>処遇改善等加算【国】</t>
  </si>
  <si>
    <t>②特定加算実績額（千円未満の端数は切り捨て）（※）</t>
    <rPh sb="1" eb="3">
      <t>トクテイ</t>
    </rPh>
    <rPh sb="3" eb="5">
      <t>カサン</t>
    </rPh>
    <rPh sb="5" eb="7">
      <t>ジッセキ</t>
    </rPh>
    <rPh sb="7" eb="8">
      <t>ガク</t>
    </rPh>
    <phoneticPr fontId="12"/>
  </si>
  <si>
    <t>加算実績額（千円未満の端数は切り捨て）（※）</t>
    <rPh sb="0" eb="2">
      <t>カサン</t>
    </rPh>
    <rPh sb="2" eb="4">
      <t>ジッセキ</t>
    </rPh>
    <rPh sb="4" eb="5">
      <t>ガク</t>
    </rPh>
    <phoneticPr fontId="12"/>
  </si>
  <si>
    <t>①</t>
    <phoneticPr fontId="12"/>
  </si>
  <si>
    <t>（２）加算実績額</t>
    <rPh sb="3" eb="5">
      <t>カサン</t>
    </rPh>
    <rPh sb="5" eb="7">
      <t>ジッセキ</t>
    </rPh>
    <rPh sb="7" eb="8">
      <t>ガク</t>
    </rPh>
    <phoneticPr fontId="12"/>
  </si>
  <si>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2"/>
  </si>
  <si>
    <t>※</t>
    <phoneticPr fontId="12"/>
  </si>
  <si>
    <t>支払った給与の項目</t>
    <rPh sb="0" eb="2">
      <t>シハラ</t>
    </rPh>
    <rPh sb="4" eb="6">
      <t>キュウヨ</t>
    </rPh>
    <rPh sb="7" eb="9">
      <t>コウモク</t>
    </rPh>
    <phoneticPr fontId="12"/>
  </si>
  <si>
    <t>賃金改善の方法</t>
    <rPh sb="0" eb="2">
      <t>チンギン</t>
    </rPh>
    <rPh sb="2" eb="4">
      <t>カイゼン</t>
    </rPh>
    <rPh sb="5" eb="7">
      <t>ホウホウ</t>
    </rPh>
    <phoneticPr fontId="12"/>
  </si>
  <si>
    <t>④</t>
    <phoneticPr fontId="12"/>
  </si>
  <si>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2"/>
  </si>
  <si>
    <t>③</t>
    <phoneticPr fontId="12"/>
  </si>
  <si>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2"/>
  </si>
  <si>
    <t>②</t>
    <phoneticPr fontId="12"/>
  </si>
  <si>
    <t>前年度の加算残額</t>
    <rPh sb="0" eb="3">
      <t>ゼンネンド</t>
    </rPh>
    <rPh sb="4" eb="6">
      <t>カサン</t>
    </rPh>
    <rPh sb="6" eb="8">
      <t>ザンガク</t>
    </rPh>
    <phoneticPr fontId="12"/>
  </si>
  <si>
    <t>①</t>
    <phoneticPr fontId="12"/>
  </si>
  <si>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2"/>
  </si>
  <si>
    <t>代表者・氏名</t>
    <rPh sb="0" eb="3">
      <t>ダイヒョウシャ</t>
    </rPh>
    <rPh sb="4" eb="6">
      <t>シメイ</t>
    </rPh>
    <phoneticPr fontId="9"/>
  </si>
  <si>
    <t>施設・事業所名称</t>
    <rPh sb="0" eb="2">
      <t>シセツ</t>
    </rPh>
    <rPh sb="3" eb="6">
      <t>ジギョウショ</t>
    </rPh>
    <rPh sb="6" eb="8">
      <t>メイショウ</t>
    </rPh>
    <phoneticPr fontId="9"/>
  </si>
  <si>
    <t>施設・事業所番号</t>
    <rPh sb="0" eb="2">
      <t>シセツ</t>
    </rPh>
    <rPh sb="3" eb="6">
      <t>ジギョウショ</t>
    </rPh>
    <rPh sb="6" eb="8">
      <t>バンゴウ</t>
    </rPh>
    <phoneticPr fontId="12"/>
  </si>
  <si>
    <t>施設・事業種別</t>
    <rPh sb="0" eb="2">
      <t>シセツ</t>
    </rPh>
    <rPh sb="3" eb="5">
      <t>ジギョウ</t>
    </rPh>
    <rPh sb="5" eb="7">
      <t>シュベツ</t>
    </rPh>
    <phoneticPr fontId="12"/>
  </si>
  <si>
    <t>区</t>
    <rPh sb="0" eb="1">
      <t>ク</t>
    </rPh>
    <phoneticPr fontId="12"/>
  </si>
  <si>
    <t>横浜市</t>
    <rPh sb="0" eb="3">
      <t>ヨコハマシ</t>
    </rPh>
    <phoneticPr fontId="12"/>
  </si>
  <si>
    <t>市町村名</t>
    <rPh sb="0" eb="1">
      <t>シ</t>
    </rPh>
    <rPh sb="1" eb="2">
      <t>マチ</t>
    </rPh>
    <rPh sb="2" eb="3">
      <t>ムラ</t>
    </rPh>
    <rPh sb="3" eb="4">
      <t>メイ</t>
    </rPh>
    <phoneticPr fontId="12"/>
  </si>
  <si>
    <t>横浜市長</t>
    <rPh sb="0" eb="4">
      <t>ヨコハマシチョウ</t>
    </rPh>
    <phoneticPr fontId="12"/>
  </si>
  <si>
    <t>○</t>
    <phoneticPr fontId="12"/>
  </si>
  <si>
    <t>✔</t>
    <phoneticPr fontId="12"/>
  </si>
  <si>
    <t>第４号様式の１</t>
    <phoneticPr fontId="12"/>
  </si>
  <si>
    <t>加算Ⅰ新規事由がない場合は、前年度からの増減額を記入すること。</t>
    <rPh sb="10" eb="12">
      <t>バアイ</t>
    </rPh>
    <rPh sb="14" eb="17">
      <t>ゼンネンド</t>
    </rPh>
    <rPh sb="20" eb="22">
      <t>ゾウゲン</t>
    </rPh>
    <rPh sb="22" eb="23">
      <t>ガク</t>
    </rPh>
    <rPh sb="24" eb="26">
      <t>キニュウ</t>
    </rPh>
    <phoneticPr fontId="12"/>
  </si>
  <si>
    <t>※2</t>
    <phoneticPr fontId="12"/>
  </si>
  <si>
    <t>同一事業者が運営する全ての施設・事業所（特定教育・保育施設及び特定地域型保育事業所）について記入すること。</t>
    <phoneticPr fontId="12"/>
  </si>
  <si>
    <t>※1</t>
    <phoneticPr fontId="12"/>
  </si>
  <si>
    <t>合計</t>
    <rPh sb="0" eb="2">
      <t>ゴウケイ</t>
    </rPh>
    <phoneticPr fontId="12"/>
  </si>
  <si>
    <t>○○保育所</t>
    <rPh sb="2" eb="5">
      <t>ホイクショ</t>
    </rPh>
    <phoneticPr fontId="12"/>
  </si>
  <si>
    <t>○○市</t>
    <rPh sb="2" eb="3">
      <t>シ</t>
    </rPh>
    <phoneticPr fontId="12"/>
  </si>
  <si>
    <t>○○県</t>
    <rPh sb="2" eb="3">
      <t>ケン</t>
    </rPh>
    <phoneticPr fontId="12"/>
  </si>
  <si>
    <t>例１</t>
    <rPh sb="0" eb="1">
      <t>レイ</t>
    </rPh>
    <phoneticPr fontId="12"/>
  </si>
  <si>
    <t>他事業所からの受入額
（円）</t>
    <rPh sb="0" eb="1">
      <t>ホカ</t>
    </rPh>
    <rPh sb="1" eb="4">
      <t>ジギョウショ</t>
    </rPh>
    <rPh sb="7" eb="9">
      <t>ウケイレ</t>
    </rPh>
    <rPh sb="9" eb="10">
      <t>ガク</t>
    </rPh>
    <rPh sb="12" eb="13">
      <t>エン</t>
    </rPh>
    <phoneticPr fontId="12"/>
  </si>
  <si>
    <t>他事業所への拠出額
（円）</t>
    <rPh sb="0" eb="1">
      <t>ホカ</t>
    </rPh>
    <rPh sb="1" eb="4">
      <t>ジギョウショ</t>
    </rPh>
    <rPh sb="6" eb="8">
      <t>キョシュツ</t>
    </rPh>
    <rPh sb="8" eb="9">
      <t>ガク</t>
    </rPh>
    <rPh sb="11" eb="12">
      <t>エン</t>
    </rPh>
    <phoneticPr fontId="12"/>
  </si>
  <si>
    <t>市町村名</t>
    <rPh sb="0" eb="4">
      <t>シチョウソンメイ</t>
    </rPh>
    <phoneticPr fontId="12"/>
  </si>
  <si>
    <t>都道府県名</t>
    <rPh sb="0" eb="4">
      <t>トドウフケン</t>
    </rPh>
    <rPh sb="4" eb="5">
      <t>メイ</t>
    </rPh>
    <phoneticPr fontId="12"/>
  </si>
  <si>
    <t>番号</t>
    <rPh sb="0" eb="2">
      <t>バンゴウ</t>
    </rPh>
    <phoneticPr fontId="12"/>
  </si>
  <si>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2"/>
  </si>
  <si>
    <t>第４号様式の２</t>
    <rPh sb="0" eb="1">
      <t>ダイ</t>
    </rPh>
    <rPh sb="2" eb="3">
      <t>ゴウ</t>
    </rPh>
    <rPh sb="3" eb="5">
      <t>ヨウシキ</t>
    </rPh>
    <phoneticPr fontId="12"/>
  </si>
  <si>
    <t>事務職員</t>
    <rPh sb="0" eb="2">
      <t>ジム</t>
    </rPh>
    <rPh sb="2" eb="4">
      <t>ショクイン</t>
    </rPh>
    <phoneticPr fontId="17"/>
  </si>
  <si>
    <t>栄養士</t>
    <rPh sb="0" eb="3">
      <t>エイヨウシ</t>
    </rPh>
    <phoneticPr fontId="17"/>
  </si>
  <si>
    <t>総額</t>
    <rPh sb="0" eb="2">
      <t>ソウガク</t>
    </rPh>
    <phoneticPr fontId="12"/>
  </si>
  <si>
    <t>月</t>
  </si>
  <si>
    <t>賞与
（一時金）
③</t>
    <rPh sb="0" eb="2">
      <t>ショウヨ</t>
    </rPh>
    <phoneticPr fontId="12"/>
  </si>
  <si>
    <t>手当
②</t>
    <rPh sb="0" eb="2">
      <t>テアテ</t>
    </rPh>
    <phoneticPr fontId="12"/>
  </si>
  <si>
    <t>基本給
①</t>
    <phoneticPr fontId="12"/>
  </si>
  <si>
    <t>備考</t>
    <rPh sb="0" eb="2">
      <t>ビコウ</t>
    </rPh>
    <phoneticPr fontId="12"/>
  </si>
  <si>
    <t>法人役員との兼務</t>
    <phoneticPr fontId="12"/>
  </si>
  <si>
    <t>職員名</t>
    <phoneticPr fontId="12"/>
  </si>
  <si>
    <t>No</t>
    <phoneticPr fontId="12"/>
  </si>
  <si>
    <t>第４号様式の３</t>
    <rPh sb="0" eb="1">
      <t>ダイ</t>
    </rPh>
    <rPh sb="2" eb="3">
      <t>ゴウ</t>
    </rPh>
    <rPh sb="3" eb="5">
      <t>ヨウシキ</t>
    </rPh>
    <phoneticPr fontId="12"/>
  </si>
  <si>
    <t>市町村</t>
    <rPh sb="0" eb="3">
      <t>シチョウソン</t>
    </rPh>
    <phoneticPr fontId="12"/>
  </si>
  <si>
    <t>施設・事業所名称</t>
    <rPh sb="0" eb="2">
      <t>シセツ</t>
    </rPh>
    <rPh sb="3" eb="6">
      <t>ジギョウショ</t>
    </rPh>
    <rPh sb="6" eb="8">
      <t>メイショウ</t>
    </rPh>
    <phoneticPr fontId="12"/>
  </si>
  <si>
    <t>代表職・氏名</t>
    <rPh sb="0" eb="2">
      <t>ダイヒョウ</t>
    </rPh>
    <rPh sb="2" eb="3">
      <t>ショク</t>
    </rPh>
    <rPh sb="4" eb="6">
      <t>シメイ</t>
    </rPh>
    <phoneticPr fontId="12"/>
  </si>
  <si>
    <t>神奈川県</t>
    <rPh sb="0" eb="4">
      <t>カナガワケン</t>
    </rPh>
    <phoneticPr fontId="12"/>
  </si>
  <si>
    <t>横浜市</t>
    <rPh sb="0" eb="3">
      <t>ヨコハマシ</t>
    </rPh>
    <phoneticPr fontId="17"/>
  </si>
  <si>
    <t>区</t>
    <rPh sb="0" eb="1">
      <t>ク</t>
    </rPh>
    <phoneticPr fontId="17"/>
  </si>
  <si>
    <t>職種</t>
    <rPh sb="0" eb="2">
      <t>ショクシュ</t>
    </rPh>
    <phoneticPr fontId="17"/>
  </si>
  <si>
    <t>勤務月数
(年度内)</t>
    <rPh sb="0" eb="2">
      <t>キンム</t>
    </rPh>
    <rPh sb="2" eb="3">
      <t>ツキ</t>
    </rPh>
    <rPh sb="3" eb="4">
      <t>スウ</t>
    </rPh>
    <rPh sb="6" eb="9">
      <t>ネンドナイ</t>
    </rPh>
    <phoneticPr fontId="17"/>
  </si>
  <si>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2"/>
  </si>
  <si>
    <t>人件費の
改定状況   部分※5
⑤</t>
    <rPh sb="0" eb="3">
      <t>ジンケンヒ</t>
    </rPh>
    <rPh sb="5" eb="7">
      <t>カイテイ</t>
    </rPh>
    <rPh sb="7" eb="9">
      <t>ジョウキョウ</t>
    </rPh>
    <rPh sb="12" eb="14">
      <t>ブブン</t>
    </rPh>
    <phoneticPr fontId="12"/>
  </si>
  <si>
    <t>調理員</t>
    <rPh sb="0" eb="3">
      <t>チョウリイン</t>
    </rPh>
    <phoneticPr fontId="17"/>
  </si>
  <si>
    <t>小計④
（①＋②＋③）</t>
    <rPh sb="0" eb="2">
      <t>ショウケイ</t>
    </rPh>
    <phoneticPr fontId="12"/>
  </si>
  <si>
    <t>か月</t>
    <rPh sb="1" eb="2">
      <t>ツキ</t>
    </rPh>
    <phoneticPr fontId="17"/>
  </si>
  <si>
    <t xml:space="preserve">
</t>
    <phoneticPr fontId="12"/>
  </si>
  <si>
    <t>□</t>
    <phoneticPr fontId="17"/>
  </si>
  <si>
    <t>☑</t>
    <phoneticPr fontId="17"/>
  </si>
  <si>
    <t>拠出・受入【国】</t>
    <rPh sb="0" eb="2">
      <t>キョシュツ</t>
    </rPh>
    <rPh sb="3" eb="5">
      <t>ウケイレ</t>
    </rPh>
    <rPh sb="6" eb="7">
      <t>クニ</t>
    </rPh>
    <phoneticPr fontId="12"/>
  </si>
  <si>
    <t>第７号様式</t>
    <rPh sb="0" eb="1">
      <t>ダイ</t>
    </rPh>
    <rPh sb="2" eb="3">
      <t>ゴウ</t>
    </rPh>
    <rPh sb="3" eb="5">
      <t>ヨウシキ</t>
    </rPh>
    <phoneticPr fontId="12"/>
  </si>
  <si>
    <t>施設・事業所名称</t>
    <rPh sb="0" eb="2">
      <t>シセツ</t>
    </rPh>
    <rPh sb="3" eb="6">
      <t>ジギョウショ</t>
    </rPh>
    <rPh sb="6" eb="8">
      <t>メイショウ</t>
    </rPh>
    <phoneticPr fontId="6"/>
  </si>
  <si>
    <t>代表者・氏名</t>
    <rPh sb="0" eb="3">
      <t>ダイヒョウシャ</t>
    </rPh>
    <rPh sb="4" eb="6">
      <t>シメイ</t>
    </rPh>
    <phoneticPr fontId="6"/>
  </si>
  <si>
    <t>加算前年度の加算残額</t>
    <rPh sb="0" eb="2">
      <t>カサン</t>
    </rPh>
    <rPh sb="2" eb="5">
      <t>ゼンネンド</t>
    </rPh>
    <rPh sb="6" eb="8">
      <t>カサン</t>
    </rPh>
    <rPh sb="8" eb="10">
      <t>ザンガク</t>
    </rPh>
    <phoneticPr fontId="12"/>
  </si>
  <si>
    <t>職員処遇改善費【市】</t>
    <rPh sb="0" eb="2">
      <t>ショクイン</t>
    </rPh>
    <rPh sb="2" eb="4">
      <t>ショグウ</t>
    </rPh>
    <rPh sb="4" eb="6">
      <t>カイゼン</t>
    </rPh>
    <rPh sb="6" eb="7">
      <t>ヒ</t>
    </rPh>
    <rPh sb="8" eb="9">
      <t>シ</t>
    </rPh>
    <phoneticPr fontId="12"/>
  </si>
  <si>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2"/>
  </si>
  <si>
    <t>③</t>
    <phoneticPr fontId="12"/>
  </si>
  <si>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2"/>
  </si>
  <si>
    <t>④</t>
    <phoneticPr fontId="12"/>
  </si>
  <si>
    <t>支払った給与の項目</t>
    <rPh sb="0" eb="2">
      <t>シハラ</t>
    </rPh>
    <rPh sb="4" eb="6">
      <t>キュウヨ</t>
    </rPh>
    <rPh sb="5" eb="6">
      <t>シキュウ</t>
    </rPh>
    <rPh sb="7" eb="9">
      <t>コウモク</t>
    </rPh>
    <phoneticPr fontId="12"/>
  </si>
  <si>
    <t>①</t>
    <phoneticPr fontId="12"/>
  </si>
  <si>
    <t>人数Ａ</t>
    <rPh sb="0" eb="2">
      <t>ニンズウ</t>
    </rPh>
    <phoneticPr fontId="12"/>
  </si>
  <si>
    <t>人</t>
    <rPh sb="0" eb="1">
      <t>ニン</t>
    </rPh>
    <phoneticPr fontId="12"/>
  </si>
  <si>
    <t>人数Ｂ</t>
    <rPh sb="0" eb="2">
      <t>ニンズウ</t>
    </rPh>
    <phoneticPr fontId="12"/>
  </si>
  <si>
    <t>人</t>
    <rPh sb="0" eb="1">
      <t>ヒト</t>
    </rPh>
    <phoneticPr fontId="12"/>
  </si>
  <si>
    <t>※</t>
    <phoneticPr fontId="12"/>
  </si>
  <si>
    <t>①</t>
    <phoneticPr fontId="12"/>
  </si>
  <si>
    <t>②賃金改善実績総額（③－④－⑤－⑧）</t>
    <phoneticPr fontId="12"/>
  </si>
  <si>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2"/>
  </si>
  <si>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2"/>
  </si>
  <si>
    <t>⑤起点賃金水準（⑥＋⑦）</t>
    <phoneticPr fontId="12"/>
  </si>
  <si>
    <t>⑥基準年度の賃金水準（当該年度に係る加算残額を含む。役職手当、職務手当など職位、職責又は職務内容等に応じて決まって毎月支払われる手当又は基本給に限る。）</t>
    <phoneticPr fontId="12"/>
  </si>
  <si>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2"/>
  </si>
  <si>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2"/>
  </si>
  <si>
    <t>⑨事業主負担増加相当総額</t>
    <rPh sb="1" eb="4">
      <t>ジギョウヌシ</t>
    </rPh>
    <rPh sb="4" eb="6">
      <t>フタン</t>
    </rPh>
    <rPh sb="6" eb="8">
      <t>ゾウカ</t>
    </rPh>
    <rPh sb="8" eb="10">
      <t>ソウトウ</t>
    </rPh>
    <rPh sb="10" eb="12">
      <t>ソウガク</t>
    </rPh>
    <phoneticPr fontId="12"/>
  </si>
  <si>
    <t>⑤起点賃金水準（⑥＋⑦）</t>
    <phoneticPr fontId="12"/>
  </si>
  <si>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2"/>
  </si>
  <si>
    <t>加算Ⅱ新規事由の有無</t>
    <phoneticPr fontId="12"/>
  </si>
  <si>
    <t>加算Ⅱ新規事由あり</t>
    <phoneticPr fontId="12"/>
  </si>
  <si>
    <t>加算Ⅱ新規事由なし</t>
    <phoneticPr fontId="12"/>
  </si>
  <si>
    <t>②</t>
    <phoneticPr fontId="12"/>
  </si>
  <si>
    <t>第７号様式（添付書類）</t>
    <rPh sb="0" eb="1">
      <t>ダイ</t>
    </rPh>
    <rPh sb="2" eb="3">
      <t>ゴウ</t>
    </rPh>
    <rPh sb="3" eb="5">
      <t>ヨウシキ</t>
    </rPh>
    <rPh sb="6" eb="8">
      <t>テンプ</t>
    </rPh>
    <rPh sb="8" eb="10">
      <t>ショルイ</t>
    </rPh>
    <phoneticPr fontId="12"/>
  </si>
  <si>
    <t>施設・事業所名称</t>
    <phoneticPr fontId="12"/>
  </si>
  <si>
    <t>職名</t>
    <rPh sb="0" eb="2">
      <t>ショクメイ</t>
    </rPh>
    <phoneticPr fontId="12"/>
  </si>
  <si>
    <t>職種</t>
    <rPh sb="0" eb="2">
      <t>ショクシュ</t>
    </rPh>
    <phoneticPr fontId="12"/>
  </si>
  <si>
    <t>経験年数</t>
    <rPh sb="0" eb="2">
      <t>ケイケン</t>
    </rPh>
    <rPh sb="2" eb="4">
      <t>ネンスウ</t>
    </rPh>
    <phoneticPr fontId="12"/>
  </si>
  <si>
    <t>改善した
給与項目</t>
    <rPh sb="0" eb="2">
      <t>カイゼン</t>
    </rPh>
    <rPh sb="5" eb="7">
      <t>キュウヨ</t>
    </rPh>
    <rPh sb="7" eb="9">
      <t>コウモク</t>
    </rPh>
    <phoneticPr fontId="12"/>
  </si>
  <si>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2"/>
  </si>
  <si>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2"/>
  </si>
  <si>
    <t>※うち基準翌年度から加算当年度における賃金改善分</t>
    <phoneticPr fontId="12"/>
  </si>
  <si>
    <t>例1</t>
    <rPh sb="0" eb="1">
      <t>レイ</t>
    </rPh>
    <phoneticPr fontId="12"/>
  </si>
  <si>
    <t>副主任保育士</t>
    <rPh sb="0" eb="1">
      <t>フク</t>
    </rPh>
    <rPh sb="1" eb="3">
      <t>シュニン</t>
    </rPh>
    <rPh sb="3" eb="6">
      <t>ホイクシ</t>
    </rPh>
    <phoneticPr fontId="12"/>
  </si>
  <si>
    <t>保育士</t>
    <rPh sb="0" eb="3">
      <t>ホイクシ</t>
    </rPh>
    <phoneticPr fontId="12"/>
  </si>
  <si>
    <t>×</t>
    <phoneticPr fontId="12"/>
  </si>
  <si>
    <t>月</t>
    <rPh sb="0" eb="1">
      <t>ツキ</t>
    </rPh>
    <phoneticPr fontId="12"/>
  </si>
  <si>
    <t>×</t>
    <phoneticPr fontId="12"/>
  </si>
  <si>
    <t>＝</t>
    <phoneticPr fontId="12"/>
  </si>
  <si>
    <t>×</t>
    <phoneticPr fontId="12"/>
  </si>
  <si>
    <t>×</t>
    <phoneticPr fontId="12"/>
  </si>
  <si>
    <t>＝</t>
    <phoneticPr fontId="12"/>
  </si>
  <si>
    <t>例2</t>
    <rPh sb="0" eb="1">
      <t>レイ</t>
    </rPh>
    <phoneticPr fontId="12"/>
  </si>
  <si>
    <t>専門リーダー</t>
    <rPh sb="0" eb="2">
      <t>センモン</t>
    </rPh>
    <phoneticPr fontId="12"/>
  </si>
  <si>
    <t>手当</t>
    <rPh sb="0" eb="2">
      <t>テアテ</t>
    </rPh>
    <phoneticPr fontId="12"/>
  </si>
  <si>
    <t>×</t>
    <phoneticPr fontId="12"/>
  </si>
  <si>
    <t>×</t>
    <phoneticPr fontId="12"/>
  </si>
  <si>
    <t>＝</t>
    <phoneticPr fontId="12"/>
  </si>
  <si>
    <t>円</t>
  </si>
  <si>
    <t>×</t>
  </si>
  <si>
    <t>人</t>
  </si>
  <si>
    <t>＝</t>
  </si>
  <si>
    <t>②上記に対応する法定福利費等の事業主負担分の総額</t>
  </si>
  <si>
    <t>③①＋②</t>
  </si>
  <si>
    <t>○○○リーダー</t>
    <phoneticPr fontId="12"/>
  </si>
  <si>
    <t>◇◇◇リーダー</t>
    <phoneticPr fontId="12"/>
  </si>
  <si>
    <t>事務職員</t>
    <rPh sb="0" eb="2">
      <t>ジム</t>
    </rPh>
    <rPh sb="2" eb="4">
      <t>ショクイン</t>
    </rPh>
    <phoneticPr fontId="12"/>
  </si>
  <si>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2"/>
  </si>
  <si>
    <t>③①＋②</t>
    <phoneticPr fontId="12"/>
  </si>
  <si>
    <t>第７号様式（添付書類２）</t>
    <rPh sb="0" eb="1">
      <t>ダイ</t>
    </rPh>
    <rPh sb="2" eb="3">
      <t>ゴウ</t>
    </rPh>
    <rPh sb="3" eb="5">
      <t>ヨウシキ</t>
    </rPh>
    <rPh sb="6" eb="8">
      <t>テンプ</t>
    </rPh>
    <rPh sb="8" eb="10">
      <t>ショルイ</t>
    </rPh>
    <phoneticPr fontId="1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</si>
  <si>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2"/>
  </si>
  <si>
    <t>例２</t>
    <rPh sb="0" eb="1">
      <t>レイ</t>
    </rPh>
    <phoneticPr fontId="12"/>
  </si>
  <si>
    <t>加算Ⅱ新規事由がない場合は、前年度からの増減額を記入すること。</t>
    <rPh sb="10" eb="12">
      <t>バアイ</t>
    </rPh>
    <rPh sb="14" eb="17">
      <t>ゼンネンド</t>
    </rPh>
    <rPh sb="20" eb="22">
      <t>ゾウゲン</t>
    </rPh>
    <rPh sb="22" eb="23">
      <t>ガク</t>
    </rPh>
    <rPh sb="24" eb="26">
      <t>キニュウ</t>
    </rPh>
    <phoneticPr fontId="12"/>
  </si>
  <si>
    <t>人数Ｃ</t>
    <rPh sb="0" eb="2">
      <t>ニンズウ</t>
    </rPh>
    <phoneticPr fontId="12"/>
  </si>
  <si>
    <t>代表者・氏名</t>
  </si>
  <si>
    <t>施設・事業所番号</t>
    <phoneticPr fontId="12"/>
  </si>
  <si>
    <t>鶴見</t>
    <rPh sb="0" eb="2">
      <t>ツルミ</t>
    </rPh>
    <phoneticPr fontId="12"/>
  </si>
  <si>
    <t>神奈川</t>
    <rPh sb="0" eb="3">
      <t>カナガワ</t>
    </rPh>
    <phoneticPr fontId="12"/>
  </si>
  <si>
    <t>西</t>
    <rPh sb="0" eb="1">
      <t>ニシ</t>
    </rPh>
    <phoneticPr fontId="12"/>
  </si>
  <si>
    <t>中</t>
    <rPh sb="0" eb="1">
      <t>ナカ</t>
    </rPh>
    <phoneticPr fontId="12"/>
  </si>
  <si>
    <t>南</t>
    <rPh sb="0" eb="1">
      <t>ミナミ</t>
    </rPh>
    <phoneticPr fontId="12"/>
  </si>
  <si>
    <t>港南</t>
    <rPh sb="0" eb="2">
      <t>コウナン</t>
    </rPh>
    <phoneticPr fontId="12"/>
  </si>
  <si>
    <t>保土ケ谷</t>
    <rPh sb="0" eb="4">
      <t>ホドガヤ</t>
    </rPh>
    <phoneticPr fontId="12"/>
  </si>
  <si>
    <t>旭</t>
    <rPh sb="0" eb="1">
      <t>アサヒ</t>
    </rPh>
    <phoneticPr fontId="12"/>
  </si>
  <si>
    <t>磯子</t>
    <rPh sb="0" eb="2">
      <t>イソゴ</t>
    </rPh>
    <phoneticPr fontId="12"/>
  </si>
  <si>
    <t>金沢</t>
    <rPh sb="0" eb="2">
      <t>カナザワ</t>
    </rPh>
    <phoneticPr fontId="12"/>
  </si>
  <si>
    <t>港北</t>
    <rPh sb="0" eb="2">
      <t>コウホク</t>
    </rPh>
    <phoneticPr fontId="12"/>
  </si>
  <si>
    <t>緑</t>
    <rPh sb="0" eb="1">
      <t>ミドリ</t>
    </rPh>
    <phoneticPr fontId="12"/>
  </si>
  <si>
    <t>青葉</t>
    <rPh sb="0" eb="2">
      <t>アオバ</t>
    </rPh>
    <phoneticPr fontId="12"/>
  </si>
  <si>
    <t>都筑</t>
    <rPh sb="0" eb="2">
      <t>ツヅキ</t>
    </rPh>
    <phoneticPr fontId="12"/>
  </si>
  <si>
    <t>泉</t>
    <rPh sb="0" eb="1">
      <t>イズミ</t>
    </rPh>
    <phoneticPr fontId="12"/>
  </si>
  <si>
    <t>栄</t>
    <rPh sb="0" eb="1">
      <t>サカエ</t>
    </rPh>
    <phoneticPr fontId="12"/>
  </si>
  <si>
    <t>戸塚</t>
    <rPh sb="0" eb="2">
      <t>トツカ</t>
    </rPh>
    <phoneticPr fontId="12"/>
  </si>
  <si>
    <t>瀬谷</t>
    <rPh sb="0" eb="2">
      <t>セヤ</t>
    </rPh>
    <phoneticPr fontId="12"/>
  </si>
  <si>
    <t>※4</t>
    <phoneticPr fontId="12"/>
  </si>
  <si>
    <t>法定福利費等の事業主負担額を除く。基準年度については、処遇改善等加算通知第４の２(1)キによるものとする。</t>
    <rPh sb="12" eb="13">
      <t>ガク</t>
    </rPh>
    <rPh sb="14" eb="15">
      <t>ノゾ</t>
    </rPh>
    <rPh sb="36" eb="37">
      <t>ダイ</t>
    </rPh>
    <phoneticPr fontId="12"/>
  </si>
  <si>
    <t>※7</t>
    <phoneticPr fontId="12"/>
  </si>
  <si>
    <t>【記入における留意事項】</t>
    <phoneticPr fontId="12"/>
  </si>
  <si>
    <t>施設・事業所に現に勤務している職員全員（職種を問わず、非常勤を含む。）を記載すること。</t>
    <phoneticPr fontId="12"/>
  </si>
  <si>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2"/>
  </si>
  <si>
    <t>※5</t>
    <phoneticPr fontId="12"/>
  </si>
  <si>
    <t>人件費の改定状況部分については、施設の職員構成等を踏まえ、施設の判断で適切に配分を行った額を記入すること。</t>
    <phoneticPr fontId="12"/>
  </si>
  <si>
    <t>※6</t>
    <phoneticPr fontId="12"/>
  </si>
  <si>
    <t>法定福利費等の事業主負担額を除く。</t>
    <phoneticPr fontId="12"/>
  </si>
  <si>
    <t>（加算前年度の加算残額がある場合のみ記入）</t>
    <phoneticPr fontId="12"/>
  </si>
  <si>
    <t>支払う予定の給与の項目</t>
    <rPh sb="0" eb="2">
      <t>シハラ</t>
    </rPh>
    <rPh sb="3" eb="5">
      <t>ヨテイ</t>
    </rPh>
    <rPh sb="6" eb="8">
      <t>キュウヨ</t>
    </rPh>
    <rPh sb="9" eb="11">
      <t>コウモク</t>
    </rPh>
    <phoneticPr fontId="12"/>
  </si>
  <si>
    <t>（３）加算実績額</t>
    <rPh sb="3" eb="5">
      <t>カサン</t>
    </rPh>
    <rPh sb="5" eb="7">
      <t>ジッセキ</t>
    </rPh>
    <rPh sb="7" eb="8">
      <t>ガク</t>
    </rPh>
    <phoneticPr fontId="12"/>
  </si>
  <si>
    <t>起点賃金水準</t>
    <rPh sb="0" eb="6">
      <t>キテンチンギンスイジュン</t>
    </rPh>
    <phoneticPr fontId="12"/>
  </si>
  <si>
    <t>賃金改善を行った場合の賃金※4</t>
    <phoneticPr fontId="12"/>
  </si>
  <si>
    <t>加算当年度内の賃金改善実施期間における支払賃金</t>
    <rPh sb="0" eb="6">
      <t>カサントウネンドナイ</t>
    </rPh>
    <rPh sb="7" eb="15">
      <t>チンギンカイゼンジッシキカン</t>
    </rPh>
    <rPh sb="19" eb="21">
      <t>シハラ</t>
    </rPh>
    <rPh sb="21" eb="23">
      <t>チンギン</t>
    </rPh>
    <phoneticPr fontId="12"/>
  </si>
  <si>
    <t>計
⑥
（④＋⑤）</t>
    <rPh sb="0" eb="1">
      <t>ケイ</t>
    </rPh>
    <phoneticPr fontId="12"/>
  </si>
  <si>
    <t>基本給
⑦</t>
    <phoneticPr fontId="12"/>
  </si>
  <si>
    <t>手当
⑧</t>
    <rPh sb="0" eb="2">
      <t>テアテ</t>
    </rPh>
    <phoneticPr fontId="12"/>
  </si>
  <si>
    <t>賞与
（一時金）
⑨</t>
    <rPh sb="0" eb="2">
      <t>ショウヨ</t>
    </rPh>
    <phoneticPr fontId="12"/>
  </si>
  <si>
    <t>小計
⑩
（⑦＋⑧＋⑨）</t>
    <rPh sb="0" eb="1">
      <t>ショウ</t>
    </rPh>
    <rPh sb="1" eb="2">
      <t>ケイ</t>
    </rPh>
    <phoneticPr fontId="12"/>
  </si>
  <si>
    <t>処遇Ⅰ
⑪</t>
    <rPh sb="0" eb="2">
      <t>ショグウ</t>
    </rPh>
    <phoneticPr fontId="17"/>
  </si>
  <si>
    <t>処遇Ⅱ
⑫</t>
    <rPh sb="0" eb="2">
      <t>ショグウ</t>
    </rPh>
    <phoneticPr fontId="17"/>
  </si>
  <si>
    <t>職員処遇
⑬</t>
    <rPh sb="0" eb="2">
      <t>ショクイン</t>
    </rPh>
    <rPh sb="2" eb="4">
      <t>ショグウ</t>
    </rPh>
    <phoneticPr fontId="17"/>
  </si>
  <si>
    <t>計
⑭</t>
    <rPh sb="0" eb="1">
      <t>ケイ</t>
    </rPh>
    <phoneticPr fontId="12"/>
  </si>
  <si>
    <t>処遇Ⅱ
⑮</t>
    <rPh sb="0" eb="2">
      <t>ショグウ</t>
    </rPh>
    <phoneticPr fontId="17"/>
  </si>
  <si>
    <t>職員処遇
⑯</t>
    <rPh sb="0" eb="2">
      <t>ショクイン</t>
    </rPh>
    <rPh sb="2" eb="4">
      <t>ショグウ</t>
    </rPh>
    <phoneticPr fontId="17"/>
  </si>
  <si>
    <t>計
⑰</t>
    <rPh sb="0" eb="1">
      <t>ケイ</t>
    </rPh>
    <phoneticPr fontId="12"/>
  </si>
  <si>
    <t>⑩のうち加算Ⅱの新規事由による賃金改善額※7</t>
    <phoneticPr fontId="12"/>
  </si>
  <si>
    <t>㉑「⑲」と「⑳」との差額
（不足分があった場合のみ金額表示）</t>
    <rPh sb="10" eb="12">
      <t>サガク</t>
    </rPh>
    <rPh sb="14" eb="17">
      <t>フソクブン</t>
    </rPh>
    <rPh sb="21" eb="23">
      <t>バアイ</t>
    </rPh>
    <rPh sb="25" eb="27">
      <t>キンガク</t>
    </rPh>
    <rPh sb="27" eb="29">
      <t>ヒョウジ</t>
    </rPh>
    <phoneticPr fontId="17"/>
  </si>
  <si>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17"/>
  </si>
  <si>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2"/>
  </si>
  <si>
    <t>加算Ⅱの新規事由による賃金改善額（職員処遇改善費分）</t>
    <rPh sb="17" eb="19">
      <t>ショクイン</t>
    </rPh>
    <rPh sb="19" eb="21">
      <t>ショグウ</t>
    </rPh>
    <rPh sb="21" eb="23">
      <t>カイゼン</t>
    </rPh>
    <rPh sb="23" eb="24">
      <t>ヒ</t>
    </rPh>
    <rPh sb="24" eb="25">
      <t>ブン</t>
    </rPh>
    <phoneticPr fontId="12"/>
  </si>
  <si>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17"/>
  </si>
  <si>
    <t>加算残額に対応した賃金の支払い予定</t>
    <rPh sb="0" eb="2">
      <t>カサン</t>
    </rPh>
    <rPh sb="2" eb="4">
      <t>ザンガク</t>
    </rPh>
    <rPh sb="5" eb="7">
      <t>タイオウ</t>
    </rPh>
    <rPh sb="9" eb="11">
      <t>チンギン</t>
    </rPh>
    <rPh sb="12" eb="14">
      <t>シハラ</t>
    </rPh>
    <rPh sb="15" eb="17">
      <t>ヨテイ</t>
    </rPh>
    <phoneticPr fontId="12"/>
  </si>
  <si>
    <t>時間</t>
    <rPh sb="0" eb="2">
      <t>ジカン</t>
    </rPh>
    <phoneticPr fontId="12"/>
  </si>
  <si>
    <t>施設・事業所番号</t>
    <rPh sb="0" eb="2">
      <t>シセツ</t>
    </rPh>
    <rPh sb="3" eb="8">
      <t>ジギョウショバンゴウ</t>
    </rPh>
    <phoneticPr fontId="12"/>
  </si>
  <si>
    <t>施設・事業所名称</t>
    <rPh sb="0" eb="2">
      <t>シセツ</t>
    </rPh>
    <rPh sb="3" eb="8">
      <t>ジギョウショメイショウ</t>
    </rPh>
    <phoneticPr fontId="12"/>
  </si>
  <si>
    <t>代表者職・氏名</t>
    <rPh sb="0" eb="3">
      <t>ダイヒョウシャ</t>
    </rPh>
    <rPh sb="3" eb="4">
      <t>ショク</t>
    </rPh>
    <rPh sb="5" eb="7">
      <t>シメイ</t>
    </rPh>
    <phoneticPr fontId="12"/>
  </si>
  <si>
    <t>【基本情報】</t>
    <rPh sb="1" eb="5">
      <t>キホンジョウホウ</t>
    </rPh>
    <phoneticPr fontId="12"/>
  </si>
  <si>
    <t>施設の定めた、１月あたりの常勤時間</t>
    <rPh sb="0" eb="2">
      <t>シセツ</t>
    </rPh>
    <rPh sb="3" eb="4">
      <t>サダ</t>
    </rPh>
    <rPh sb="8" eb="9">
      <t>ツキ</t>
    </rPh>
    <rPh sb="13" eb="17">
      <t>ジョウキンジカン</t>
    </rPh>
    <phoneticPr fontId="12"/>
  </si>
  <si>
    <t>賃金に占める法定福利費の
事業主負担分の割合</t>
    <rPh sb="0" eb="2">
      <t>チンギン</t>
    </rPh>
    <rPh sb="3" eb="4">
      <t>シ</t>
    </rPh>
    <rPh sb="6" eb="11">
      <t>ホウテイフクリヒ</t>
    </rPh>
    <rPh sb="13" eb="19">
      <t>ジギョウヌシフタンブン</t>
    </rPh>
    <rPh sb="20" eb="22">
      <t>ワリアイ</t>
    </rPh>
    <phoneticPr fontId="12"/>
  </si>
  <si>
    <t>園長・施設長</t>
    <phoneticPr fontId="17"/>
  </si>
  <si>
    <t>副園長・教頭</t>
    <phoneticPr fontId="17"/>
  </si>
  <si>
    <t>保育教諭</t>
  </si>
  <si>
    <t>教諭</t>
    <phoneticPr fontId="17"/>
  </si>
  <si>
    <t>保育士</t>
    <rPh sb="0" eb="3">
      <t>ホイクシ</t>
    </rPh>
    <phoneticPr fontId="17"/>
  </si>
  <si>
    <t>保育従事者（無資格）</t>
    <rPh sb="0" eb="2">
      <t>ホイク</t>
    </rPh>
    <rPh sb="2" eb="5">
      <t>ジュウジシャ</t>
    </rPh>
    <rPh sb="6" eb="9">
      <t>ムシカク</t>
    </rPh>
    <phoneticPr fontId="17"/>
  </si>
  <si>
    <t>保健師・助産師・看護師・准看護師</t>
    <rPh sb="0" eb="3">
      <t>ホケンシ</t>
    </rPh>
    <rPh sb="4" eb="7">
      <t>ジョサンシ</t>
    </rPh>
    <rPh sb="8" eb="11">
      <t>カンゴシ</t>
    </rPh>
    <rPh sb="12" eb="16">
      <t>ジュンカンゴシ</t>
    </rPh>
    <phoneticPr fontId="17"/>
  </si>
  <si>
    <t>家庭的保育者</t>
    <rPh sb="0" eb="3">
      <t>カテイテキ</t>
    </rPh>
    <rPh sb="3" eb="6">
      <t>ホイクシャ</t>
    </rPh>
    <phoneticPr fontId="17"/>
  </si>
  <si>
    <t>家庭的保育補助者</t>
    <rPh sb="0" eb="3">
      <t>カテイテキ</t>
    </rPh>
    <rPh sb="3" eb="5">
      <t>ホイク</t>
    </rPh>
    <rPh sb="5" eb="8">
      <t>ホジョシャ</t>
    </rPh>
    <phoneticPr fontId="17"/>
  </si>
  <si>
    <t>子育て支援員</t>
    <rPh sb="0" eb="2">
      <t>コソダ</t>
    </rPh>
    <rPh sb="3" eb="5">
      <t>シエン</t>
    </rPh>
    <rPh sb="5" eb="6">
      <t>イン</t>
    </rPh>
    <phoneticPr fontId="17"/>
  </si>
  <si>
    <t>その他の職員</t>
    <rPh sb="2" eb="3">
      <t>タ</t>
    </rPh>
    <rPh sb="4" eb="6">
      <t>ショクイン</t>
    </rPh>
    <phoneticPr fontId="17"/>
  </si>
  <si>
    <t>～</t>
    <phoneticPr fontId="12"/>
  </si>
  <si>
    <t>カ月</t>
    <rPh sb="1" eb="2">
      <t>ゲツ</t>
    </rPh>
    <phoneticPr fontId="12"/>
  </si>
  <si>
    <t>合計</t>
    <rPh sb="0" eb="2">
      <t>ゴウケイ</t>
    </rPh>
    <phoneticPr fontId="12"/>
  </si>
  <si>
    <t>～</t>
    <phoneticPr fontId="12"/>
  </si>
  <si>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2"/>
  </si>
  <si>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2"/>
  </si>
  <si>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2"/>
  </si>
  <si>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2"/>
  </si>
  <si>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2"/>
  </si>
  <si>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2"/>
  </si>
  <si>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2"/>
  </si>
  <si>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2"/>
  </si>
  <si>
    <t>（６）他施設との配分調整について→職員処遇改善費を申請している場合は、他施設への拠出はできません。　</t>
    <rPh sb="3" eb="6">
      <t>タシセツ</t>
    </rPh>
    <rPh sb="8" eb="10">
      <t>ハイブン</t>
    </rPh>
    <rPh sb="10" eb="12">
      <t>チョウセイ</t>
    </rPh>
    <phoneticPr fontId="12"/>
  </si>
  <si>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2"/>
  </si>
  <si>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2"/>
  </si>
  <si>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2"/>
  </si>
  <si>
    <t>加算Ⅱの新規事由による賃金改善額（処遇改善等加算Ⅱ分）</t>
    <rPh sb="17" eb="19">
      <t>ショグウ</t>
    </rPh>
    <rPh sb="19" eb="21">
      <t>カイゼン</t>
    </rPh>
    <rPh sb="21" eb="22">
      <t>トウ</t>
    </rPh>
    <rPh sb="22" eb="24">
      <t>カサン</t>
    </rPh>
    <rPh sb="25" eb="26">
      <t>ブン</t>
    </rPh>
    <phoneticPr fontId="12"/>
  </si>
  <si>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2"/>
  </si>
  <si>
    <t>円</t>
    <rPh sb="0" eb="1">
      <t>エン</t>
    </rPh>
    <phoneticPr fontId="12"/>
  </si>
  <si>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2"/>
  </si>
  <si>
    <t>特定加算実績額【国＋市】</t>
    <rPh sb="0" eb="7">
      <t>トクテイカサンジッセキガク</t>
    </rPh>
    <rPh sb="8" eb="9">
      <t>クニ</t>
    </rPh>
    <rPh sb="10" eb="11">
      <t>シ</t>
    </rPh>
    <phoneticPr fontId="12"/>
  </si>
  <si>
    <t>＞＠40000</t>
    <phoneticPr fontId="17"/>
  </si>
  <si>
    <t>手当</t>
    <rPh sb="0" eb="2">
      <t>テアテ</t>
    </rPh>
    <phoneticPr fontId="17"/>
  </si>
  <si>
    <t>基本給</t>
    <rPh sb="0" eb="3">
      <t>キホンキュウ</t>
    </rPh>
    <phoneticPr fontId="17"/>
  </si>
  <si>
    <t>min</t>
    <phoneticPr fontId="17"/>
  </si>
  <si>
    <t>印刷行</t>
    <rPh sb="0" eb="3">
      <t>インサツギョウ</t>
    </rPh>
    <phoneticPr fontId="17"/>
  </si>
  <si>
    <t>月数</t>
    <rPh sb="0" eb="2">
      <t>ツキスウ</t>
    </rPh>
    <phoneticPr fontId="17"/>
  </si>
  <si>
    <t>金額</t>
    <rPh sb="0" eb="2">
      <t>キンガク</t>
    </rPh>
    <phoneticPr fontId="17"/>
  </si>
  <si>
    <t>月（年度当初から何か月目）</t>
    <rPh sb="0" eb="1">
      <t>ツキ</t>
    </rPh>
    <rPh sb="2" eb="6">
      <t>ネンドトウショ</t>
    </rPh>
    <rPh sb="8" eb="9">
      <t>ナン</t>
    </rPh>
    <rPh sb="10" eb="12">
      <t>ゲツメ</t>
    </rPh>
    <phoneticPr fontId="17"/>
  </si>
  <si>
    <t>基本給等</t>
    <rPh sb="0" eb="3">
      <t>キホンキュウ</t>
    </rPh>
    <rPh sb="3" eb="4">
      <t>トウ</t>
    </rPh>
    <phoneticPr fontId="17"/>
  </si>
  <si>
    <t>職員</t>
    <rPh sb="0" eb="2">
      <t>ショクイン</t>
    </rPh>
    <phoneticPr fontId="17"/>
  </si>
  <si>
    <t>合計</t>
    <rPh sb="0" eb="2">
      <t>ゴウケイ</t>
    </rPh>
    <phoneticPr fontId="17"/>
  </si>
  <si>
    <t>3月</t>
  </si>
  <si>
    <t>2月</t>
  </si>
  <si>
    <t>1月</t>
  </si>
  <si>
    <t>12月</t>
  </si>
  <si>
    <t>11月</t>
  </si>
  <si>
    <t>10月</t>
  </si>
  <si>
    <t>9月</t>
  </si>
  <si>
    <t>8月</t>
  </si>
  <si>
    <t>7月</t>
  </si>
  <si>
    <t>6月</t>
  </si>
  <si>
    <t>5月</t>
    <rPh sb="1" eb="2">
      <t>ガツ</t>
    </rPh>
    <phoneticPr fontId="17"/>
  </si>
  <si>
    <t>4月</t>
    <rPh sb="1" eb="2">
      <t>ガツ</t>
    </rPh>
    <phoneticPr fontId="17"/>
  </si>
  <si>
    <t>経験年数</t>
    <rPh sb="0" eb="4">
      <t>ケイケンネンスウ</t>
    </rPh>
    <phoneticPr fontId="17"/>
  </si>
  <si>
    <t>相当する職名</t>
    <rPh sb="0" eb="2">
      <t>ソウトウ</t>
    </rPh>
    <rPh sb="4" eb="6">
      <t>ショクメイ</t>
    </rPh>
    <phoneticPr fontId="17"/>
  </si>
  <si>
    <t>職名</t>
    <rPh sb="0" eb="2">
      <t>ショクメイ</t>
    </rPh>
    <phoneticPr fontId="17"/>
  </si>
  <si>
    <t>備　考</t>
    <rPh sb="0" eb="1">
      <t>ビ</t>
    </rPh>
    <rPh sb="2" eb="3">
      <t>コウ</t>
    </rPh>
    <phoneticPr fontId="17"/>
  </si>
  <si>
    <t>処遇改善等加算Ⅱ</t>
    <rPh sb="0" eb="2">
      <t>ショグウ</t>
    </rPh>
    <rPh sb="2" eb="4">
      <t>カイゼン</t>
    </rPh>
    <rPh sb="4" eb="5">
      <t>トウ</t>
    </rPh>
    <rPh sb="5" eb="7">
      <t>カサン</t>
    </rPh>
    <phoneticPr fontId="17"/>
  </si>
  <si>
    <t>4月の合計</t>
    <rPh sb="1" eb="2">
      <t>ガツ</t>
    </rPh>
    <rPh sb="3" eb="5">
      <t>ゴウケイ</t>
    </rPh>
    <phoneticPr fontId="17"/>
  </si>
  <si>
    <t>改善すべき額</t>
    <rPh sb="0" eb="2">
      <t>カイゼン</t>
    </rPh>
    <rPh sb="5" eb="6">
      <t>ガク</t>
    </rPh>
    <phoneticPr fontId="17"/>
  </si>
  <si>
    <t>職員処遇改善費</t>
    <phoneticPr fontId="17"/>
  </si>
  <si>
    <t>４月の改善額</t>
    <rPh sb="1" eb="2">
      <t>ガツ</t>
    </rPh>
    <rPh sb="3" eb="6">
      <t>カイゼンガク</t>
    </rPh>
    <phoneticPr fontId="17"/>
  </si>
  <si>
    <t>人</t>
    <rPh sb="0" eb="1">
      <t>ニン</t>
    </rPh>
    <phoneticPr fontId="17"/>
  </si>
  <si>
    <t>C</t>
    <phoneticPr fontId="17"/>
  </si>
  <si>
    <t>B</t>
    <phoneticPr fontId="17"/>
  </si>
  <si>
    <t>A</t>
    <phoneticPr fontId="17"/>
  </si>
  <si>
    <t>max</t>
    <phoneticPr fontId="17"/>
  </si>
  <si>
    <t>改善人数</t>
    <rPh sb="0" eb="4">
      <t>カイゼンニンズウ</t>
    </rPh>
    <phoneticPr fontId="17"/>
  </si>
  <si>
    <t>職務分野別リーダー等</t>
    <rPh sb="0" eb="5">
      <t>ショクムブンヤベツ</t>
    </rPh>
    <rPh sb="9" eb="10">
      <t>トウ</t>
    </rPh>
    <phoneticPr fontId="17"/>
  </si>
  <si>
    <t>一時金（法定福利費残）</t>
    <rPh sb="0" eb="3">
      <t>イチジキン</t>
    </rPh>
    <rPh sb="4" eb="6">
      <t>ホウテイ</t>
    </rPh>
    <rPh sb="6" eb="8">
      <t>フクリ</t>
    </rPh>
    <rPh sb="8" eb="9">
      <t>ヒ</t>
    </rPh>
    <rPh sb="9" eb="10">
      <t>ザン</t>
    </rPh>
    <phoneticPr fontId="26"/>
  </si>
  <si>
    <t>副主任保育士等</t>
    <rPh sb="0" eb="6">
      <t>フクシュニンホイクシ</t>
    </rPh>
    <rPh sb="6" eb="7">
      <t>トウ</t>
    </rPh>
    <phoneticPr fontId="17"/>
  </si>
  <si>
    <t>手当（法定福利費残）</t>
    <rPh sb="0" eb="2">
      <t>テアテ</t>
    </rPh>
    <rPh sb="3" eb="5">
      <t>ホウテイ</t>
    </rPh>
    <rPh sb="5" eb="7">
      <t>フクリ</t>
    </rPh>
    <rPh sb="7" eb="8">
      <t>ヒ</t>
    </rPh>
    <rPh sb="8" eb="9">
      <t>ザン</t>
    </rPh>
    <phoneticPr fontId="26"/>
  </si>
  <si>
    <t>主幹教諭</t>
    <phoneticPr fontId="17"/>
  </si>
  <si>
    <t>基本給（法定福利費残）</t>
    <rPh sb="0" eb="3">
      <t>キホンキュウ</t>
    </rPh>
    <rPh sb="4" eb="6">
      <t>ホウテイ</t>
    </rPh>
    <rPh sb="6" eb="8">
      <t>フクリ</t>
    </rPh>
    <rPh sb="8" eb="9">
      <t>ヒ</t>
    </rPh>
    <rPh sb="9" eb="10">
      <t>ザン</t>
    </rPh>
    <phoneticPr fontId="26"/>
  </si>
  <si>
    <t>主任保育士</t>
    <phoneticPr fontId="17"/>
  </si>
  <si>
    <t>職員処遇</t>
    <rPh sb="0" eb="4">
      <t>ショクインショグウ</t>
    </rPh>
    <phoneticPr fontId="17"/>
  </si>
  <si>
    <t>手当</t>
    <rPh sb="0" eb="2">
      <t>テアテ</t>
    </rPh>
    <phoneticPr fontId="26"/>
  </si>
  <si>
    <t>教頭</t>
    <phoneticPr fontId="17"/>
  </si>
  <si>
    <t>基本給</t>
    <rPh sb="0" eb="3">
      <t>キホンキュウ</t>
    </rPh>
    <phoneticPr fontId="26"/>
  </si>
  <si>
    <t>副園長</t>
    <phoneticPr fontId="17"/>
  </si>
  <si>
    <t>加算前年度の加算残額に係る支払賃金※6</t>
    <rPh sb="11" eb="12">
      <t>カカ</t>
    </rPh>
    <phoneticPr fontId="17"/>
  </si>
  <si>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2"/>
  </si>
  <si>
    <t>《配分調整後》</t>
    <rPh sb="1" eb="6">
      <t>ハイブンチョウセイゴ</t>
    </rPh>
    <phoneticPr fontId="12"/>
  </si>
  <si>
    <t>処遇改善等加算Ⅱ【国】　《通知》　　</t>
    <rPh sb="0" eb="5">
      <t>ショグウカイゼントウ</t>
    </rPh>
    <rPh sb="5" eb="7">
      <t>カサン</t>
    </rPh>
    <rPh sb="9" eb="10">
      <t>クニ</t>
    </rPh>
    <rPh sb="13" eb="15">
      <t>ツウチ</t>
    </rPh>
    <phoneticPr fontId="12"/>
  </si>
  <si>
    <t>氏名</t>
    <rPh sb="0" eb="2">
      <t>シメイ</t>
    </rPh>
    <phoneticPr fontId="12"/>
  </si>
  <si>
    <t>氏名</t>
    <rPh sb="0" eb="2">
      <t>シメイ</t>
    </rPh>
    <phoneticPr fontId="12"/>
  </si>
  <si>
    <t>改善した給与項目</t>
    <rPh sb="0" eb="2">
      <t>カイゼン</t>
    </rPh>
    <rPh sb="4" eb="8">
      <t>キュウヨコウモク</t>
    </rPh>
    <phoneticPr fontId="12"/>
  </si>
  <si>
    <t>副主任保育士等に係る賃金改善について</t>
    <rPh sb="0" eb="7">
      <t>フクシュニンホイクシトウ</t>
    </rPh>
    <rPh sb="8" eb="9">
      <t>カカ</t>
    </rPh>
    <rPh sb="10" eb="14">
      <t>チンギンカイゼン</t>
    </rPh>
    <phoneticPr fontId="12"/>
  </si>
  <si>
    <t>加算見込額</t>
    <rPh sb="0" eb="5">
      <t>カサンミコミガク</t>
    </rPh>
    <phoneticPr fontId="12"/>
  </si>
  <si>
    <t>拠出上限額</t>
    <rPh sb="0" eb="5">
      <t>キョシュツジョウゲンガク</t>
    </rPh>
    <phoneticPr fontId="12"/>
  </si>
  <si>
    <t>円</t>
    <rPh sb="0" eb="1">
      <t>エン</t>
    </rPh>
    <phoneticPr fontId="12"/>
  </si>
  <si>
    <t>①賃金改善額　計</t>
    <rPh sb="1" eb="3">
      <t>チンギン</t>
    </rPh>
    <rPh sb="3" eb="5">
      <t>カイゼン</t>
    </rPh>
    <rPh sb="5" eb="6">
      <t>ガク</t>
    </rPh>
    <rPh sb="7" eb="8">
      <t>ケイ</t>
    </rPh>
    <phoneticPr fontId="12"/>
  </si>
  <si>
    <t>①賃金改善額　計</t>
    <rPh sb="3" eb="5">
      <t>カイゼン</t>
    </rPh>
    <phoneticPr fontId="12"/>
  </si>
  <si>
    <t>令和４年４月</t>
    <rPh sb="0" eb="2">
      <t>レイワ</t>
    </rPh>
    <rPh sb="3" eb="4">
      <t>ネン</t>
    </rPh>
    <rPh sb="5" eb="6">
      <t>ガツ</t>
    </rPh>
    <phoneticPr fontId="17"/>
  </si>
  <si>
    <t>令和４年４月</t>
    <rPh sb="0" eb="2">
      <t>レイワ</t>
    </rPh>
    <rPh sb="3" eb="4">
      <t>ネン</t>
    </rPh>
    <rPh sb="5" eb="6">
      <t>ガツ</t>
    </rPh>
    <phoneticPr fontId="12"/>
  </si>
  <si>
    <t>令和４年５月</t>
    <rPh sb="0" eb="2">
      <t>レイワ</t>
    </rPh>
    <rPh sb="3" eb="4">
      <t>ネン</t>
    </rPh>
    <rPh sb="5" eb="6">
      <t>ガツ</t>
    </rPh>
    <phoneticPr fontId="17"/>
  </si>
  <si>
    <t>令和４年６月</t>
    <rPh sb="0" eb="2">
      <t>レイワ</t>
    </rPh>
    <rPh sb="3" eb="4">
      <t>ネン</t>
    </rPh>
    <rPh sb="5" eb="6">
      <t>ガツ</t>
    </rPh>
    <phoneticPr fontId="12"/>
  </si>
  <si>
    <t>令和４年７月</t>
    <rPh sb="0" eb="2">
      <t>レイワ</t>
    </rPh>
    <rPh sb="3" eb="4">
      <t>ネン</t>
    </rPh>
    <rPh sb="5" eb="6">
      <t>ガツ</t>
    </rPh>
    <phoneticPr fontId="17"/>
  </si>
  <si>
    <t>令和４年８月</t>
    <rPh sb="0" eb="2">
      <t>レイワ</t>
    </rPh>
    <rPh sb="3" eb="4">
      <t>ネン</t>
    </rPh>
    <rPh sb="5" eb="6">
      <t>ガツ</t>
    </rPh>
    <phoneticPr fontId="12"/>
  </si>
  <si>
    <t>令和４年９月</t>
    <rPh sb="0" eb="2">
      <t>レイワ</t>
    </rPh>
    <rPh sb="3" eb="4">
      <t>ネン</t>
    </rPh>
    <rPh sb="5" eb="6">
      <t>ガツ</t>
    </rPh>
    <phoneticPr fontId="17"/>
  </si>
  <si>
    <t>令和５年１月</t>
    <rPh sb="0" eb="2">
      <t>レイワ</t>
    </rPh>
    <rPh sb="3" eb="4">
      <t>ネン</t>
    </rPh>
    <rPh sb="5" eb="6">
      <t>ガツ</t>
    </rPh>
    <phoneticPr fontId="12"/>
  </si>
  <si>
    <t>令和５年２月</t>
    <rPh sb="0" eb="2">
      <t>レイワ</t>
    </rPh>
    <rPh sb="3" eb="4">
      <t>ネン</t>
    </rPh>
    <rPh sb="5" eb="6">
      <t>ガツ</t>
    </rPh>
    <phoneticPr fontId="12"/>
  </si>
  <si>
    <t>令和５年３月</t>
    <rPh sb="0" eb="2">
      <t>レイワ</t>
    </rPh>
    <rPh sb="3" eb="4">
      <t>ネン</t>
    </rPh>
    <rPh sb="5" eb="6">
      <t>ガツ</t>
    </rPh>
    <phoneticPr fontId="12"/>
  </si>
  <si>
    <t>令和４年６月</t>
    <rPh sb="0" eb="2">
      <t>レイワ</t>
    </rPh>
    <rPh sb="3" eb="4">
      <t>ネン</t>
    </rPh>
    <rPh sb="5" eb="6">
      <t>ガツ</t>
    </rPh>
    <phoneticPr fontId="17"/>
  </si>
  <si>
    <t>令和４年８月</t>
    <rPh sb="0" eb="2">
      <t>レイワ</t>
    </rPh>
    <rPh sb="3" eb="4">
      <t>ネン</t>
    </rPh>
    <rPh sb="5" eb="6">
      <t>ガツ</t>
    </rPh>
    <phoneticPr fontId="17"/>
  </si>
  <si>
    <t>幼稚園</t>
  </si>
  <si>
    <t>認可保育所</t>
  </si>
  <si>
    <t>認定こども園（幼保連携型）</t>
  </si>
  <si>
    <t>認定こども園（幼稚園型）</t>
  </si>
  <si>
    <t>認定こども園（保育所型）</t>
  </si>
  <si>
    <t>小規模保育事業A型</t>
  </si>
  <si>
    <t>小規模保育事業B型</t>
  </si>
  <si>
    <t>小規模保育事業C型</t>
  </si>
  <si>
    <t>家庭的保育事業</t>
  </si>
  <si>
    <t>事業所内保育事業</t>
  </si>
  <si>
    <t>min対象</t>
    <rPh sb="3" eb="5">
      <t>タイショウ</t>
    </rPh>
    <phoneticPr fontId="12"/>
  </si>
  <si>
    <t>保育教諭</t>
    <rPh sb="0" eb="4">
      <t>ホイクキョウユ</t>
    </rPh>
    <phoneticPr fontId="17"/>
  </si>
  <si>
    <t>←第４号様式の１（３）⑨事業主負担増加相当総額</t>
    <rPh sb="1" eb="2">
      <t>ダイ</t>
    </rPh>
    <rPh sb="3" eb="6">
      <t>ゴウヨウシキ</t>
    </rPh>
    <rPh sb="12" eb="17">
      <t>ジギョウヌシフタン</t>
    </rPh>
    <rPh sb="17" eb="19">
      <t>ゾウカ</t>
    </rPh>
    <rPh sb="19" eb="21">
      <t>ソウトウ</t>
    </rPh>
    <rPh sb="21" eb="23">
      <t>ソウガク</t>
    </rPh>
    <phoneticPr fontId="12"/>
  </si>
  <si>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●処遇改善等加算Ⅰ、Ⅱ及び職員処遇改善費
　　　  ～制度編～　（令和４年３月）
　　 ●処遇改善等加算　報告事務手続き編
　　　　 （令和４年度）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テキスト内に回答が書いてあるお問い合わせが非常に増えて
</t>
    </r>
    <r>
      <rPr>
        <sz val="16"/>
        <color rgb="FFFF3399"/>
        <rFont val="BIZ UDPゴシック"/>
        <family val="3"/>
        <charset val="128"/>
      </rPr>
      <t>　　　</t>
    </r>
    <r>
      <rPr>
        <u/>
        <sz val="16"/>
        <color rgb="FFFF3399"/>
        <rFont val="BIZ UDPゴシック"/>
        <family val="3"/>
        <charset val="128"/>
      </rPr>
      <t>います。ご協力をお願いいたします。</t>
    </r>
    <rPh sb="1" eb="2">
      <t>カナラ</t>
    </rPh>
    <rPh sb="4" eb="6">
      <t>セツメイ</t>
    </rPh>
    <rPh sb="11" eb="13">
      <t>カクニン</t>
    </rPh>
    <rPh sb="18" eb="20">
      <t>サクセイ</t>
    </rPh>
    <rPh sb="32" eb="37">
      <t>ショグウカイゼントウ</t>
    </rPh>
    <rPh sb="37" eb="39">
      <t>カサン</t>
    </rPh>
    <rPh sb="42" eb="43">
      <t>オヨ</t>
    </rPh>
    <rPh sb="44" eb="48">
      <t>ショクインショグウ</t>
    </rPh>
    <rPh sb="48" eb="51">
      <t>カイゼンヒ</t>
    </rPh>
    <rPh sb="58" eb="61">
      <t>セイドヘン</t>
    </rPh>
    <rPh sb="64" eb="66">
      <t>レイワ</t>
    </rPh>
    <rPh sb="67" eb="68">
      <t>ネン</t>
    </rPh>
    <rPh sb="69" eb="70">
      <t>ガツ</t>
    </rPh>
    <rPh sb="76" eb="81">
      <t>ショグウカイゼントウ</t>
    </rPh>
    <rPh sb="81" eb="83">
      <t>カサン</t>
    </rPh>
    <rPh sb="84" eb="88">
      <t>ホウコクジム</t>
    </rPh>
    <rPh sb="88" eb="90">
      <t>テツヅ</t>
    </rPh>
    <rPh sb="91" eb="92">
      <t>ヘン</t>
    </rPh>
    <rPh sb="99" eb="101">
      <t>レイワ</t>
    </rPh>
    <rPh sb="102" eb="103">
      <t>ネン</t>
    </rPh>
    <rPh sb="103" eb="104">
      <t>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12"/>
  </si>
  <si>
    <t>教諭</t>
  </si>
  <si>
    <t>上記の内容について、全ての職員に対し周知をした上で、提出していることを証明いたします。</t>
    <rPh sb="0" eb="2">
      <t>ジョウキ</t>
    </rPh>
    <rPh sb="3" eb="5">
      <t>ナイヨウ</t>
    </rPh>
    <rPh sb="10" eb="11">
      <t>スベ</t>
    </rPh>
    <rPh sb="13" eb="15">
      <t>ショクイン</t>
    </rPh>
    <rPh sb="16" eb="17">
      <t>タイ</t>
    </rPh>
    <rPh sb="18" eb="20">
      <t>シュウチ</t>
    </rPh>
    <rPh sb="23" eb="24">
      <t>ウエ</t>
    </rPh>
    <rPh sb="26" eb="28">
      <t>テイシュツ</t>
    </rPh>
    <rPh sb="35" eb="37">
      <t>ショウメイ</t>
    </rPh>
    <phoneticPr fontId="12"/>
  </si>
  <si>
    <t>加算Ⅲ新規事由の有無</t>
    <phoneticPr fontId="12"/>
  </si>
  <si>
    <t>別紙様式10別添２の「同一事業者内における拠出見込額・受入見込額一覧表」を添付すること。</t>
    <rPh sb="6" eb="8">
      <t>ベッテン</t>
    </rPh>
    <phoneticPr fontId="12"/>
  </si>
  <si>
    <t>受入額</t>
    <rPh sb="0" eb="1">
      <t>ウ</t>
    </rPh>
    <rPh sb="1" eb="2">
      <t>イ</t>
    </rPh>
    <rPh sb="2" eb="3">
      <t>ガク</t>
    </rPh>
    <phoneticPr fontId="12"/>
  </si>
  <si>
    <t>拠出額</t>
    <rPh sb="0" eb="2">
      <t>キョシュツ</t>
    </rPh>
    <rPh sb="2" eb="3">
      <t>ガク</t>
    </rPh>
    <phoneticPr fontId="12"/>
  </si>
  <si>
    <t>④③のうち、加算前年度の加算残額に係る支払賃金</t>
    <phoneticPr fontId="12"/>
  </si>
  <si>
    <t>②賃金改善実績総額（③－④－⑤－⑥）</t>
    <rPh sb="5" eb="7">
      <t>ジッセキ</t>
    </rPh>
    <phoneticPr fontId="12"/>
  </si>
  <si>
    <t xml:space="preserve">①
</t>
    <phoneticPr fontId="12"/>
  </si>
  <si>
    <t>　　　　　　　　　　　　　　　　　　　　　　　　　　　　　　　　　　　　　　　　　　　　　　　　　　　　　　　　　　　　　　　　　　　　　　　　　　　　　　　　　　　　　　　　　　　　　　　　　　　　　　　　　　　　　　　　　　　　　　　　　　　　　　　　　　　　　　　　　　　　　　　　　　　　　　　　　　　　　　　　　　　　　　　　　　　　　　　　　　　　　　　　　　　　　　　　　　　　　　　　　　　　　　　　　　　　　　　　　　　　　　　　　　　　　　　　　　　　　　　　　　　　　　　　　　　　　　　　　　　　　　　　　　　　　　　　　　　　　　　　　　　　　　　　　　　　　　　　　　　　　　　　　　　　　　　　　　　　　　　　　　　　　　　　　　　　　　　　　　　　　　　　　　　　　　　　　　　　　　　</t>
    <phoneticPr fontId="12"/>
  </si>
  <si>
    <t>市町村名</t>
    <rPh sb="0" eb="3">
      <t>シチョウソン</t>
    </rPh>
    <rPh sb="3" eb="4">
      <t>メイ</t>
    </rPh>
    <phoneticPr fontId="12"/>
  </si>
  <si>
    <t>「加算Ⅲによる賃金改善額」に占める「基本給及び決まって毎月支払う手当による金額」の割合が３分の２以上であることが必要。法定福利費等の事業主負担額を除く。</t>
    <rPh sb="1" eb="3">
      <t>カサン</t>
    </rPh>
    <rPh sb="14" eb="15">
      <t>シ</t>
    </rPh>
    <rPh sb="41" eb="43">
      <t>ワリアイ</t>
    </rPh>
    <rPh sb="44" eb="46">
      <t>サンブン</t>
    </rPh>
    <rPh sb="48" eb="50">
      <t>イジョウ</t>
    </rPh>
    <rPh sb="56" eb="58">
      <t>ヒツヨウ</t>
    </rPh>
    <phoneticPr fontId="17"/>
  </si>
  <si>
    <t>賃金改善に伴い増加する法定福利費等の事業主負担分については以下の算式により算定することを標準とする。
〔算式〕
加算前年度における法定福利費等の事業主負担分の総額÷加算前年度における賃金の総額×賃金改善額</t>
    <rPh sb="29" eb="31">
      <t>イカ</t>
    </rPh>
    <rPh sb="32" eb="34">
      <t>サンシキ</t>
    </rPh>
    <rPh sb="37" eb="39">
      <t>サンテイ</t>
    </rPh>
    <rPh sb="44" eb="46">
      <t>ヒョウジュン</t>
    </rPh>
    <rPh sb="52" eb="54">
      <t>サンシキ</t>
    </rPh>
    <rPh sb="59" eb="61">
      <t>ネンド</t>
    </rPh>
    <rPh sb="65" eb="67">
      <t>ホウテイ</t>
    </rPh>
    <rPh sb="67" eb="69">
      <t>フクリ</t>
    </rPh>
    <rPh sb="70" eb="71">
      <t>トウ</t>
    </rPh>
    <rPh sb="72" eb="75">
      <t>ジギョウヌシ</t>
    </rPh>
    <rPh sb="75" eb="77">
      <t>フタン</t>
    </rPh>
    <rPh sb="77" eb="78">
      <t>ブン</t>
    </rPh>
    <rPh sb="79" eb="81">
      <t>ソウガク</t>
    </rPh>
    <rPh sb="82" eb="84">
      <t>カサン</t>
    </rPh>
    <rPh sb="85" eb="87">
      <t>ネンド</t>
    </rPh>
    <rPh sb="91" eb="93">
      <t>チンギン</t>
    </rPh>
    <rPh sb="94" eb="96">
      <t>ソウガク</t>
    </rPh>
    <rPh sb="97" eb="99">
      <t>チンギン</t>
    </rPh>
    <rPh sb="99" eb="101">
      <t>カイゼン</t>
    </rPh>
    <rPh sb="101" eb="102">
      <t>ガク</t>
    </rPh>
    <phoneticPr fontId="12"/>
  </si>
  <si>
    <t>賃金改善に伴い増加する法定福利費等の事業主負担分を除く。</t>
    <phoneticPr fontId="12"/>
  </si>
  <si>
    <t>備考欄には、賃金改善実施期間中の採用や退職がある場合にはその旨、また、賃金改善額が他の職員と比較して高額(低額、賃金改善を実施しない場合も含む)である場合についてはその理由を記入すること。</t>
    <phoneticPr fontId="12"/>
  </si>
  <si>
    <t>施設・事業所に現に勤務している職員全員(職種を問わず、非常勤を含む。)を記入すること。</t>
    <phoneticPr fontId="12"/>
  </si>
  <si>
    <t>その他</t>
    <rPh sb="2" eb="3">
      <t>ホカ</t>
    </rPh>
    <phoneticPr fontId="12"/>
  </si>
  <si>
    <t>基本給及び決まって毎月支払う手当</t>
    <rPh sb="0" eb="3">
      <t>キホンキュウ</t>
    </rPh>
    <rPh sb="3" eb="4">
      <t>オヨ</t>
    </rPh>
    <rPh sb="5" eb="6">
      <t>キ</t>
    </rPh>
    <rPh sb="9" eb="11">
      <t>マイツキ</t>
    </rPh>
    <rPh sb="11" eb="13">
      <t>シハラ</t>
    </rPh>
    <rPh sb="14" eb="16">
      <t>テアテ</t>
    </rPh>
    <phoneticPr fontId="12"/>
  </si>
  <si>
    <t>施設・事業所名</t>
    <phoneticPr fontId="12"/>
  </si>
  <si>
    <t>同一事業者が運営する全ての施設・事業所(特定教育・保育施設及び特定地域型保育事業所、特例保育を提供する施設)について記入すること。</t>
    <rPh sb="42" eb="44">
      <t>トクレイ</t>
    </rPh>
    <rPh sb="44" eb="46">
      <t>ホイク</t>
    </rPh>
    <rPh sb="47" eb="49">
      <t>テイキョウ</t>
    </rPh>
    <rPh sb="51" eb="53">
      <t>シセツ</t>
    </rPh>
    <phoneticPr fontId="12"/>
  </si>
  <si>
    <t>うち基準年度からの増減額
（円）</t>
    <rPh sb="2" eb="4">
      <t>キジュン</t>
    </rPh>
    <phoneticPr fontId="12"/>
  </si>
  <si>
    <t>他事業所からの受入額
（円）</t>
    <rPh sb="0" eb="1">
      <t>ホカ</t>
    </rPh>
    <rPh sb="1" eb="4">
      <t>ジギョウショ</t>
    </rPh>
    <rPh sb="7" eb="9">
      <t>ウケイレ</t>
    </rPh>
    <rPh sb="9" eb="10">
      <t>ガク</t>
    </rPh>
    <phoneticPr fontId="12"/>
  </si>
  <si>
    <t>他事業所への拠出額
（円）</t>
    <rPh sb="0" eb="1">
      <t>ホカ</t>
    </rPh>
    <rPh sb="1" eb="4">
      <t>ジギョウショ</t>
    </rPh>
    <rPh sb="6" eb="8">
      <t>キョシュツ</t>
    </rPh>
    <rPh sb="8" eb="9">
      <t>ガク</t>
    </rPh>
    <phoneticPr fontId="12"/>
  </si>
  <si>
    <r>
      <t>施設・事業所名</t>
    </r>
    <r>
      <rPr>
        <vertAlign val="superscript"/>
        <sz val="12"/>
        <rFont val="HGｺﾞｼｯｸM"/>
        <family val="3"/>
        <charset val="128"/>
      </rPr>
      <t>※1</t>
    </r>
    <rPh sb="0" eb="2">
      <t>シセツ</t>
    </rPh>
    <rPh sb="3" eb="6">
      <t>ジギョウショ</t>
    </rPh>
    <rPh sb="6" eb="7">
      <t>メイ</t>
    </rPh>
    <phoneticPr fontId="12"/>
  </si>
  <si>
    <t>処遇改善等加算Ⅲ【国】　《通知》　　</t>
    <rPh sb="0" eb="5">
      <t>ショグウカイゼントウ</t>
    </rPh>
    <rPh sb="5" eb="7">
      <t>カサン</t>
    </rPh>
    <rPh sb="9" eb="10">
      <t>クニ</t>
    </rPh>
    <rPh sb="13" eb="15">
      <t>ツウチ</t>
    </rPh>
    <phoneticPr fontId="12"/>
  </si>
  <si>
    <t>向上支援費加算Ⅲ【市】　《通知》</t>
    <rPh sb="0" eb="8">
      <t>コウジョウシエンヒカサン3</t>
    </rPh>
    <rPh sb="9" eb="10">
      <t>シ</t>
    </rPh>
    <phoneticPr fontId="12"/>
  </si>
  <si>
    <t>②特定加算実績額（千円未満の端数は切り捨て）※）</t>
    <rPh sb="1" eb="3">
      <t>トクテイ</t>
    </rPh>
    <rPh sb="3" eb="5">
      <t>カサン</t>
    </rPh>
    <rPh sb="5" eb="7">
      <t>ジッセキ</t>
    </rPh>
    <rPh sb="7" eb="8">
      <t>ガク</t>
    </rPh>
    <phoneticPr fontId="12"/>
  </si>
  <si>
    <t>配分調整後</t>
    <rPh sb="0" eb="5">
      <t>ハイブンチョウセイゴ</t>
    </rPh>
    <phoneticPr fontId="12"/>
  </si>
  <si>
    <t>処遇Ⅲ
⑬</t>
    <rPh sb="0" eb="2">
      <t>ショグウ</t>
    </rPh>
    <phoneticPr fontId="17"/>
  </si>
  <si>
    <t>処遇Ⅲ
⑮</t>
    <rPh sb="0" eb="2">
      <t>ショグウ</t>
    </rPh>
    <phoneticPr fontId="17"/>
  </si>
  <si>
    <t>⑩のうち加算Ⅲの新規事由による賃金改善額※7</t>
    <phoneticPr fontId="12"/>
  </si>
  <si>
    <t>令和４年度の加算Ⅲ等による賃金改善額※6</t>
    <phoneticPr fontId="12"/>
  </si>
  <si>
    <t>⑦加算前年度の賃金水準（当該年度に係る加算残額を含む）</t>
    <rPh sb="1" eb="3">
      <t>カサン</t>
    </rPh>
    <rPh sb="3" eb="4">
      <t>ゼン</t>
    </rPh>
    <rPh sb="4" eb="6">
      <t>ネンド</t>
    </rPh>
    <rPh sb="7" eb="9">
      <t>チンギン</t>
    </rPh>
    <rPh sb="9" eb="11">
      <t>スイジュン</t>
    </rPh>
    <rPh sb="12" eb="14">
      <t>トウガイ</t>
    </rPh>
    <rPh sb="14" eb="16">
      <t>ネンド</t>
    </rPh>
    <rPh sb="17" eb="18">
      <t>カカ</t>
    </rPh>
    <rPh sb="19" eb="21">
      <t>カサン</t>
    </rPh>
    <rPh sb="21" eb="23">
      <t>ザンガク</t>
    </rPh>
    <rPh sb="24" eb="25">
      <t>フク</t>
    </rPh>
    <phoneticPr fontId="12"/>
  </si>
  <si>
    <t>⑧加算当年度の公定価格における人件費の改定分</t>
    <rPh sb="1" eb="3">
      <t>カサン</t>
    </rPh>
    <rPh sb="3" eb="6">
      <t>トウネンド</t>
    </rPh>
    <rPh sb="7" eb="9">
      <t>コウテイ</t>
    </rPh>
    <rPh sb="9" eb="11">
      <t>カカク</t>
    </rPh>
    <rPh sb="15" eb="18">
      <t>ジンケンヒ</t>
    </rPh>
    <rPh sb="19" eb="21">
      <t>カイテイ</t>
    </rPh>
    <rPh sb="21" eb="22">
      <t>ブン</t>
    </rPh>
    <phoneticPr fontId="12"/>
  </si>
  <si>
    <t>⑨事業主負担増加相当総額</t>
    <rPh sb="8" eb="10">
      <t>ソウトウ</t>
    </rPh>
    <rPh sb="10" eb="11">
      <t>ソウ</t>
    </rPh>
    <phoneticPr fontId="12"/>
  </si>
  <si>
    <t xml:space="preserve">⑩
</t>
    <phoneticPr fontId="17"/>
  </si>
  <si>
    <t>向上支援費加算Ⅲによる賃金改善額　※1</t>
    <rPh sb="0" eb="7">
      <t>コウジョウシエンヒカサン</t>
    </rPh>
    <phoneticPr fontId="12"/>
  </si>
  <si>
    <t>賃金改善に伴い増加する法定福利費等の事業主負担分　※2</t>
    <phoneticPr fontId="12"/>
  </si>
  <si>
    <t>※3</t>
    <phoneticPr fontId="17"/>
  </si>
  <si>
    <t>処遇Ⅰ・Ⅱ及び職員処遇改善費賃金改善実施期間</t>
    <rPh sb="0" eb="2">
      <t>ショグウ</t>
    </rPh>
    <rPh sb="5" eb="6">
      <t>オヨ</t>
    </rPh>
    <rPh sb="7" eb="14">
      <t>ショクインショグウカイゼンヒ</t>
    </rPh>
    <rPh sb="14" eb="22">
      <t>チンギンカイゼンジッシキカン</t>
    </rPh>
    <phoneticPr fontId="12"/>
  </si>
  <si>
    <t>処遇Ⅲ及び向上支援費加算Ⅲ賃金改善実施期間</t>
    <rPh sb="0" eb="2">
      <t>ショグウ</t>
    </rPh>
    <rPh sb="3" eb="4">
      <t>オヨ</t>
    </rPh>
    <rPh sb="5" eb="13">
      <t>コウジョウシエンヒカサン3</t>
    </rPh>
    <rPh sb="13" eb="21">
      <t>チンギンカイゼンジッシキカン</t>
    </rPh>
    <phoneticPr fontId="12"/>
  </si>
  <si>
    <t>令和４年５月</t>
    <rPh sb="0" eb="2">
      <t>レイワ</t>
    </rPh>
    <rPh sb="3" eb="4">
      <t>ネン</t>
    </rPh>
    <rPh sb="5" eb="6">
      <t>ガツ</t>
    </rPh>
    <phoneticPr fontId="12"/>
  </si>
  <si>
    <t>令和４年７月</t>
    <rPh sb="0" eb="2">
      <t>レイワ</t>
    </rPh>
    <rPh sb="3" eb="4">
      <t>ネン</t>
    </rPh>
    <rPh sb="5" eb="6">
      <t>ガツ</t>
    </rPh>
    <phoneticPr fontId="12"/>
  </si>
  <si>
    <t>令和４年９月</t>
    <rPh sb="0" eb="2">
      <t>レイワ</t>
    </rPh>
    <rPh sb="3" eb="4">
      <t>ネン</t>
    </rPh>
    <rPh sb="5" eb="6">
      <t>ガツ</t>
    </rPh>
    <phoneticPr fontId="12"/>
  </si>
  <si>
    <t>第10号様式（添付書類１）</t>
    <rPh sb="0" eb="1">
      <t>ダイ</t>
    </rPh>
    <rPh sb="3" eb="6">
      <t>ゴウヨウシキ</t>
    </rPh>
    <rPh sb="7" eb="11">
      <t>テンプショルイ</t>
    </rPh>
    <phoneticPr fontId="12"/>
  </si>
  <si>
    <t>施設・事業種別</t>
    <phoneticPr fontId="12"/>
  </si>
  <si>
    <t>代表者・氏名</t>
    <phoneticPr fontId="12"/>
  </si>
  <si>
    <t>第10号様式</t>
    <rPh sb="0" eb="1">
      <t>ダイ</t>
    </rPh>
    <rPh sb="3" eb="6">
      <t>ゴウヨウシキ</t>
    </rPh>
    <phoneticPr fontId="12"/>
  </si>
  <si>
    <t>第10号様式（添付書類２）</t>
    <rPh sb="0" eb="1">
      <t>ダイ</t>
    </rPh>
    <rPh sb="3" eb="6">
      <t>ゴウヨウシキ</t>
    </rPh>
    <rPh sb="7" eb="11">
      <t>テンプショルイ</t>
    </rPh>
    <phoneticPr fontId="12"/>
  </si>
  <si>
    <t>令和４年10月</t>
    <rPh sb="0" eb="2">
      <t>レイワ</t>
    </rPh>
    <rPh sb="3" eb="4">
      <t>ネン</t>
    </rPh>
    <rPh sb="6" eb="7">
      <t>ガツ</t>
    </rPh>
    <phoneticPr fontId="12"/>
  </si>
  <si>
    <t>令和４年11月</t>
    <rPh sb="0" eb="2">
      <t>レイワ</t>
    </rPh>
    <rPh sb="3" eb="4">
      <t>ネン</t>
    </rPh>
    <rPh sb="6" eb="7">
      <t>ガツ</t>
    </rPh>
    <phoneticPr fontId="12"/>
  </si>
  <si>
    <t>令和４年12月</t>
    <rPh sb="0" eb="2">
      <t>レイワ</t>
    </rPh>
    <rPh sb="3" eb="4">
      <t>ネン</t>
    </rPh>
    <rPh sb="6" eb="7">
      <t>ガツ</t>
    </rPh>
    <phoneticPr fontId="12"/>
  </si>
  <si>
    <t>令和４年10月</t>
    <rPh sb="0" eb="2">
      <t>レイワ</t>
    </rPh>
    <rPh sb="3" eb="4">
      <t>ネン</t>
    </rPh>
    <rPh sb="6" eb="7">
      <t>ガツ</t>
    </rPh>
    <phoneticPr fontId="17"/>
  </si>
  <si>
    <t>令和４年11月</t>
    <rPh sb="0" eb="2">
      <t>レイワ</t>
    </rPh>
    <rPh sb="3" eb="4">
      <t>ネン</t>
    </rPh>
    <rPh sb="6" eb="7">
      <t>ガツ</t>
    </rPh>
    <phoneticPr fontId="17"/>
  </si>
  <si>
    <t>令和４年12月</t>
    <rPh sb="0" eb="2">
      <t>レイワ</t>
    </rPh>
    <rPh sb="3" eb="4">
      <t>ネン</t>
    </rPh>
    <rPh sb="6" eb="7">
      <t>ガツ</t>
    </rPh>
    <phoneticPr fontId="17"/>
  </si>
  <si>
    <t>令和５年１月</t>
    <rPh sb="0" eb="2">
      <t>レイワ</t>
    </rPh>
    <rPh sb="3" eb="4">
      <t>ネン</t>
    </rPh>
    <rPh sb="5" eb="6">
      <t>ガツ</t>
    </rPh>
    <phoneticPr fontId="17"/>
  </si>
  <si>
    <t>令和５年２月</t>
    <rPh sb="0" eb="2">
      <t>レイワ</t>
    </rPh>
    <rPh sb="3" eb="4">
      <t>ネン</t>
    </rPh>
    <rPh sb="5" eb="6">
      <t>ガツ</t>
    </rPh>
    <phoneticPr fontId="17"/>
  </si>
  <si>
    <t>令和５年３月</t>
    <rPh sb="0" eb="2">
      <t>レイワ</t>
    </rPh>
    <rPh sb="3" eb="4">
      <t>ネン</t>
    </rPh>
    <rPh sb="5" eb="6">
      <t>ガツ</t>
    </rPh>
    <phoneticPr fontId="17"/>
  </si>
  <si>
    <t>令和５年５月</t>
    <rPh sb="0" eb="2">
      <t>レイワ</t>
    </rPh>
    <rPh sb="3" eb="4">
      <t>ネン</t>
    </rPh>
    <rPh sb="5" eb="6">
      <t>ガツ</t>
    </rPh>
    <phoneticPr fontId="17"/>
  </si>
  <si>
    <t>令和５年６月</t>
    <rPh sb="0" eb="2">
      <t>レイワ</t>
    </rPh>
    <rPh sb="3" eb="4">
      <t>ネン</t>
    </rPh>
    <rPh sb="5" eb="6">
      <t>ガツ</t>
    </rPh>
    <phoneticPr fontId="17"/>
  </si>
  <si>
    <t>令和５年７月</t>
    <rPh sb="0" eb="2">
      <t>レイワ</t>
    </rPh>
    <rPh sb="3" eb="4">
      <t>ネン</t>
    </rPh>
    <rPh sb="5" eb="6">
      <t>ガツ</t>
    </rPh>
    <phoneticPr fontId="17"/>
  </si>
  <si>
    <t>令和５年８月</t>
    <rPh sb="0" eb="2">
      <t>レイワ</t>
    </rPh>
    <rPh sb="3" eb="4">
      <t>ネン</t>
    </rPh>
    <rPh sb="5" eb="6">
      <t>ガツ</t>
    </rPh>
    <phoneticPr fontId="17"/>
  </si>
  <si>
    <t>令和５年９月</t>
    <rPh sb="0" eb="2">
      <t>レイワ</t>
    </rPh>
    <rPh sb="3" eb="4">
      <t>ネン</t>
    </rPh>
    <rPh sb="5" eb="6">
      <t>ガツ</t>
    </rPh>
    <phoneticPr fontId="17"/>
  </si>
  <si>
    <t>令和５年10月</t>
    <rPh sb="0" eb="2">
      <t>レイワ</t>
    </rPh>
    <rPh sb="3" eb="4">
      <t>ネン</t>
    </rPh>
    <rPh sb="6" eb="7">
      <t>ガツ</t>
    </rPh>
    <phoneticPr fontId="17"/>
  </si>
  <si>
    <t>令和５年11月</t>
    <rPh sb="0" eb="2">
      <t>レイワ</t>
    </rPh>
    <rPh sb="3" eb="4">
      <t>ネン</t>
    </rPh>
    <rPh sb="6" eb="7">
      <t>ガツ</t>
    </rPh>
    <phoneticPr fontId="17"/>
  </si>
  <si>
    <t>令和５年12月</t>
    <rPh sb="0" eb="2">
      <t>レイワ</t>
    </rPh>
    <rPh sb="3" eb="4">
      <t>ネン</t>
    </rPh>
    <rPh sb="6" eb="7">
      <t>ガツ</t>
    </rPh>
    <phoneticPr fontId="17"/>
  </si>
  <si>
    <t>令和６年１月</t>
    <rPh sb="0" eb="2">
      <t>レイワ</t>
    </rPh>
    <rPh sb="3" eb="4">
      <t>ネン</t>
    </rPh>
    <rPh sb="5" eb="6">
      <t>ガツ</t>
    </rPh>
    <phoneticPr fontId="17"/>
  </si>
  <si>
    <t>令和６年２月</t>
    <rPh sb="0" eb="2">
      <t>レイワ</t>
    </rPh>
    <rPh sb="3" eb="4">
      <t>ネン</t>
    </rPh>
    <rPh sb="5" eb="6">
      <t>ガツ</t>
    </rPh>
    <phoneticPr fontId="17"/>
  </si>
  <si>
    <t>令和６年３月</t>
    <rPh sb="0" eb="2">
      <t>レイワ</t>
    </rPh>
    <rPh sb="3" eb="4">
      <t>ネン</t>
    </rPh>
    <rPh sb="5" eb="6">
      <t>ガツ</t>
    </rPh>
    <phoneticPr fontId="17"/>
  </si>
  <si>
    <t>令和５年４月</t>
    <rPh sb="0" eb="2">
      <t>レイワ</t>
    </rPh>
    <rPh sb="3" eb="4">
      <t>ネン</t>
    </rPh>
    <rPh sb="5" eb="6">
      <t>ガツ</t>
    </rPh>
    <phoneticPr fontId="17"/>
  </si>
  <si>
    <t>⑨令和４年度の加算Ⅲ等による賃金改善額</t>
    <phoneticPr fontId="12"/>
  </si>
  <si>
    <t>注４）</t>
    <rPh sb="0" eb="1">
      <t>チュウ</t>
    </rPh>
    <phoneticPr fontId="17"/>
  </si>
  <si>
    <t>注３）</t>
    <rPh sb="0" eb="1">
      <t>チュウ</t>
    </rPh>
    <phoneticPr fontId="17"/>
  </si>
  <si>
    <t>注２）</t>
    <rPh sb="0" eb="1">
      <t>チュウ</t>
    </rPh>
    <phoneticPr fontId="17"/>
  </si>
  <si>
    <t>　「職種」欄には、「園長・施設長」「副園長・教頭」「保育士」「保育教諭」「教諭」「保育従事者（無資格）」「栄養士」「調理員」「保健師・助産師・看護師・准看護師」「事務職員」「家庭的保育者」「家庭的保育補助者」「子育て支援員」「その他の職員」の中から選択し、記入すること。</t>
    <rPh sb="2" eb="4">
      <t>ショクシュ</t>
    </rPh>
    <rPh sb="5" eb="6">
      <t>ラン</t>
    </rPh>
    <rPh sb="10" eb="12">
      <t>エンチョウ</t>
    </rPh>
    <rPh sb="13" eb="15">
      <t>シセツ</t>
    </rPh>
    <rPh sb="15" eb="16">
      <t>チョウ</t>
    </rPh>
    <rPh sb="18" eb="21">
      <t>フクエンチョウ</t>
    </rPh>
    <rPh sb="22" eb="24">
      <t>キョウトウ</t>
    </rPh>
    <rPh sb="26" eb="29">
      <t>ホイクシ</t>
    </rPh>
    <rPh sb="31" eb="33">
      <t>ホイク</t>
    </rPh>
    <rPh sb="33" eb="35">
      <t>キョウユ</t>
    </rPh>
    <rPh sb="37" eb="39">
      <t>キョウユ</t>
    </rPh>
    <rPh sb="41" eb="43">
      <t>ホイク</t>
    </rPh>
    <rPh sb="43" eb="46">
      <t>ジュウジシャ</t>
    </rPh>
    <rPh sb="47" eb="50">
      <t>ムシカク</t>
    </rPh>
    <rPh sb="53" eb="56">
      <t>エイヨウシ</t>
    </rPh>
    <rPh sb="58" eb="61">
      <t>チョウリイン</t>
    </rPh>
    <rPh sb="63" eb="66">
      <t>ホケンシ</t>
    </rPh>
    <rPh sb="67" eb="70">
      <t>ジョサンシ</t>
    </rPh>
    <rPh sb="71" eb="74">
      <t>カンゴシ</t>
    </rPh>
    <rPh sb="75" eb="79">
      <t>ジュンカンゴシ</t>
    </rPh>
    <rPh sb="81" eb="83">
      <t>ジム</t>
    </rPh>
    <rPh sb="83" eb="85">
      <t>ショクイン</t>
    </rPh>
    <rPh sb="87" eb="90">
      <t>カテイテキ</t>
    </rPh>
    <rPh sb="90" eb="92">
      <t>ホイク</t>
    </rPh>
    <rPh sb="92" eb="93">
      <t>シャ</t>
    </rPh>
    <rPh sb="95" eb="98">
      <t>カテイテキ</t>
    </rPh>
    <rPh sb="98" eb="100">
      <t>ホイク</t>
    </rPh>
    <rPh sb="100" eb="103">
      <t>ホジョシャ</t>
    </rPh>
    <rPh sb="105" eb="107">
      <t>コソダ</t>
    </rPh>
    <rPh sb="108" eb="110">
      <t>シエン</t>
    </rPh>
    <rPh sb="110" eb="111">
      <t>イン</t>
    </rPh>
    <rPh sb="115" eb="116">
      <t>タ</t>
    </rPh>
    <rPh sb="117" eb="119">
      <t>ショクイン</t>
    </rPh>
    <rPh sb="121" eb="122">
      <t>ナカ</t>
    </rPh>
    <rPh sb="124" eb="126">
      <t>センタク</t>
    </rPh>
    <rPh sb="128" eb="130">
      <t>キニュウ</t>
    </rPh>
    <phoneticPr fontId="17"/>
  </si>
  <si>
    <t>注１）</t>
    <rPh sb="0" eb="1">
      <t>チュウ</t>
    </rPh>
    <phoneticPr fontId="17"/>
  </si>
  <si>
    <t>日</t>
  </si>
  <si>
    <t>年</t>
    <rPh sb="0" eb="1">
      <t>ネン</t>
    </rPh>
    <phoneticPr fontId="17"/>
  </si>
  <si>
    <t>日</t>
    <rPh sb="0" eb="1">
      <t>ニチ</t>
    </rPh>
    <phoneticPr fontId="17"/>
  </si>
  <si>
    <t>月</t>
    <rPh sb="0" eb="1">
      <t>ゲツ</t>
    </rPh>
    <phoneticPr fontId="17"/>
  </si>
  <si>
    <t>横浜　太郎</t>
    <rPh sb="0" eb="2">
      <t>ヨコハマ</t>
    </rPh>
    <rPh sb="3" eb="5">
      <t>タロウ</t>
    </rPh>
    <phoneticPr fontId="17"/>
  </si>
  <si>
    <t>●</t>
    <phoneticPr fontId="17"/>
  </si>
  <si>
    <t>保育士</t>
  </si>
  <si>
    <t>常勤</t>
  </si>
  <si>
    <t>例</t>
    <rPh sb="0" eb="1">
      <t>レイ</t>
    </rPh>
    <phoneticPr fontId="17"/>
  </si>
  <si>
    <t>実績報告時
氏名（自署）</t>
    <rPh sb="0" eb="2">
      <t>ジッセキ</t>
    </rPh>
    <rPh sb="2" eb="4">
      <t>ホウコク</t>
    </rPh>
    <rPh sb="4" eb="5">
      <t>ジ</t>
    </rPh>
    <rPh sb="6" eb="8">
      <t>シメイ</t>
    </rPh>
    <rPh sb="9" eb="11">
      <t>ジショ</t>
    </rPh>
    <phoneticPr fontId="17"/>
  </si>
  <si>
    <t>雇用形態</t>
    <rPh sb="0" eb="2">
      <t>コヨウ</t>
    </rPh>
    <rPh sb="2" eb="4">
      <t>ケイタイ</t>
    </rPh>
    <phoneticPr fontId="17"/>
  </si>
  <si>
    <t>NO</t>
    <phoneticPr fontId="17"/>
  </si>
  <si>
    <t>代表者職・氏名</t>
    <rPh sb="0" eb="3">
      <t>ダイヒョウシャ</t>
    </rPh>
    <rPh sb="3" eb="4">
      <t>ショク</t>
    </rPh>
    <rPh sb="5" eb="7">
      <t>シメイ</t>
    </rPh>
    <phoneticPr fontId="17"/>
  </si>
  <si>
    <t>施設・事業所名称</t>
    <rPh sb="0" eb="2">
      <t>シセツ</t>
    </rPh>
    <rPh sb="3" eb="6">
      <t>ジギョウショ</t>
    </rPh>
    <rPh sb="6" eb="8">
      <t>メイショウ</t>
    </rPh>
    <phoneticPr fontId="17"/>
  </si>
  <si>
    <t>施設・事業所番号</t>
    <rPh sb="0" eb="2">
      <t>シセツ</t>
    </rPh>
    <rPh sb="3" eb="6">
      <t>ジギョウショ</t>
    </rPh>
    <rPh sb="6" eb="8">
      <t>バンゴウ</t>
    </rPh>
    <phoneticPr fontId="17"/>
  </si>
  <si>
    <t>施設・事業種別</t>
    <rPh sb="0" eb="2">
      <t>シセツ</t>
    </rPh>
    <rPh sb="3" eb="5">
      <t>ジギョウ</t>
    </rPh>
    <rPh sb="5" eb="7">
      <t>シュベツ</t>
    </rPh>
    <phoneticPr fontId="17"/>
  </si>
  <si>
    <t>市町村</t>
    <rPh sb="0" eb="3">
      <t>シチョウソン</t>
    </rPh>
    <phoneticPr fontId="17"/>
  </si>
  <si>
    <t>横浜市長</t>
    <rPh sb="0" eb="2">
      <t>ヨコハマ</t>
    </rPh>
    <rPh sb="2" eb="4">
      <t>シチョウ</t>
    </rPh>
    <phoneticPr fontId="17"/>
  </si>
  <si>
    <t>第２号様式の３</t>
    <rPh sb="0" eb="1">
      <t>ダイ</t>
    </rPh>
    <rPh sb="2" eb="3">
      <t>ゴウ</t>
    </rPh>
    <rPh sb="3" eb="5">
      <t>ヨウシキ</t>
    </rPh>
    <phoneticPr fontId="17"/>
  </si>
  <si>
    <t>『賃金改善報告書（処遇改善等加算Ⅲ）（第10号様式）』に基づき、賃金改善が行われたことを確認いたしました。</t>
    <phoneticPr fontId="17"/>
  </si>
  <si>
    <t>Ⅲ</t>
    <phoneticPr fontId="17"/>
  </si>
  <si>
    <t>確認日</t>
    <rPh sb="0" eb="3">
      <t>カクニンビ</t>
    </rPh>
    <phoneticPr fontId="12"/>
  </si>
  <si>
    <t>代表者名</t>
    <phoneticPr fontId="12"/>
  </si>
  <si>
    <r>
      <t xml:space="preserve">賃金改善確認書（令和４年度）
</t>
    </r>
    <r>
      <rPr>
        <sz val="16"/>
        <color rgb="FFFF0000"/>
        <rFont val="HGｺﾞｼｯｸM"/>
        <family val="3"/>
        <charset val="128"/>
      </rPr>
      <t>【処遇改善等加算Ⅲ・向上支援費加算Ⅲ対象者用】</t>
    </r>
    <rPh sb="0" eb="2">
      <t>チンギン</t>
    </rPh>
    <rPh sb="2" eb="4">
      <t>カイゼン</t>
    </rPh>
    <rPh sb="4" eb="7">
      <t>カクニンショ</t>
    </rPh>
    <rPh sb="8" eb="10">
      <t>レイワ</t>
    </rPh>
    <rPh sb="11" eb="12">
      <t>ネン</t>
    </rPh>
    <rPh sb="12" eb="13">
      <t>ド</t>
    </rPh>
    <rPh sb="16" eb="21">
      <t>ショグウカイゼントウ</t>
    </rPh>
    <rPh sb="21" eb="23">
      <t>カサン</t>
    </rPh>
    <rPh sb="25" eb="33">
      <t>コウジョウシエンヒカサン3</t>
    </rPh>
    <rPh sb="33" eb="36">
      <t>タイショウシャ</t>
    </rPh>
    <rPh sb="36" eb="37">
      <t>ヨウ</t>
    </rPh>
    <phoneticPr fontId="17"/>
  </si>
  <si>
    <t>　署名後、写しをとり保管すること。</t>
    <phoneticPr fontId="17"/>
  </si>
  <si>
    <t>　賃金改善報告書（処遇改善等加算Ⅲ）（第10号様式）に添付し提出すること。</t>
    <phoneticPr fontId="12"/>
  </si>
  <si>
    <t>　処遇改善等加算Ⅰ・Ⅱ及び職員処遇改善費の対象者は別途、賃金改善計画時に保管していた「実施計画時欄に自署で署名が書かれた写し」の「実績報告時」欄に自署で署名を受け、提出すること。</t>
    <rPh sb="1" eb="3">
      <t>ショグウ</t>
    </rPh>
    <rPh sb="3" eb="5">
      <t>カイゼン</t>
    </rPh>
    <rPh sb="5" eb="6">
      <t>トウ</t>
    </rPh>
    <rPh sb="6" eb="8">
      <t>カサン</t>
    </rPh>
    <rPh sb="11" eb="12">
      <t>オヨ</t>
    </rPh>
    <rPh sb="13" eb="15">
      <t>ショクイン</t>
    </rPh>
    <rPh sb="15" eb="17">
      <t>ショグウ</t>
    </rPh>
    <rPh sb="17" eb="19">
      <t>カイゼン</t>
    </rPh>
    <rPh sb="19" eb="20">
      <t>ヒ</t>
    </rPh>
    <rPh sb="21" eb="24">
      <t>タイショウシャ</t>
    </rPh>
    <rPh sb="25" eb="27">
      <t>ベット</t>
    </rPh>
    <phoneticPr fontId="12"/>
  </si>
  <si>
    <t>対象</t>
    <rPh sb="0" eb="2">
      <t>タイショウ</t>
    </rPh>
    <phoneticPr fontId="17"/>
  </si>
  <si>
    <t>R４年度加算残額</t>
    <phoneticPr fontId="17"/>
  </si>
  <si>
    <t>○</t>
    <phoneticPr fontId="12"/>
  </si>
  <si>
    <t>令和５年４月</t>
    <rPh sb="0" eb="2">
      <t>レイワ</t>
    </rPh>
    <rPh sb="3" eb="4">
      <t>ネン</t>
    </rPh>
    <rPh sb="5" eb="6">
      <t>ガツ</t>
    </rPh>
    <phoneticPr fontId="12"/>
  </si>
  <si>
    <t>令和５年５月</t>
    <rPh sb="0" eb="2">
      <t>レイワ</t>
    </rPh>
    <rPh sb="3" eb="4">
      <t>ネン</t>
    </rPh>
    <rPh sb="5" eb="6">
      <t>ガツ</t>
    </rPh>
    <phoneticPr fontId="12"/>
  </si>
  <si>
    <t>令和５年６月</t>
    <rPh sb="0" eb="2">
      <t>レイワ</t>
    </rPh>
    <rPh sb="3" eb="4">
      <t>ネン</t>
    </rPh>
    <rPh sb="5" eb="6">
      <t>ガツ</t>
    </rPh>
    <phoneticPr fontId="12"/>
  </si>
  <si>
    <t>令和５年７月</t>
    <rPh sb="0" eb="2">
      <t>レイワ</t>
    </rPh>
    <rPh sb="3" eb="4">
      <t>ネン</t>
    </rPh>
    <rPh sb="5" eb="6">
      <t>ガツ</t>
    </rPh>
    <phoneticPr fontId="12"/>
  </si>
  <si>
    <t>令和５年８月</t>
    <rPh sb="0" eb="2">
      <t>レイワ</t>
    </rPh>
    <rPh sb="3" eb="4">
      <t>ネン</t>
    </rPh>
    <rPh sb="5" eb="6">
      <t>ガツ</t>
    </rPh>
    <phoneticPr fontId="12"/>
  </si>
  <si>
    <t>令和５年９月</t>
    <rPh sb="0" eb="2">
      <t>レイワ</t>
    </rPh>
    <rPh sb="3" eb="4">
      <t>ネン</t>
    </rPh>
    <rPh sb="5" eb="6">
      <t>ガツ</t>
    </rPh>
    <phoneticPr fontId="12"/>
  </si>
  <si>
    <t>令和５年10月</t>
    <rPh sb="0" eb="2">
      <t>レイワ</t>
    </rPh>
    <rPh sb="3" eb="4">
      <t>ネン</t>
    </rPh>
    <rPh sb="6" eb="7">
      <t>ガツ</t>
    </rPh>
    <phoneticPr fontId="12"/>
  </si>
  <si>
    <t>令和５年11月</t>
    <rPh sb="0" eb="2">
      <t>レイワ</t>
    </rPh>
    <rPh sb="3" eb="4">
      <t>ネン</t>
    </rPh>
    <rPh sb="6" eb="7">
      <t>ガツ</t>
    </rPh>
    <phoneticPr fontId="12"/>
  </si>
  <si>
    <t>令和５年12月</t>
    <rPh sb="0" eb="2">
      <t>レイワ</t>
    </rPh>
    <rPh sb="3" eb="4">
      <t>ネン</t>
    </rPh>
    <rPh sb="6" eb="7">
      <t>ガツ</t>
    </rPh>
    <phoneticPr fontId="12"/>
  </si>
  <si>
    <t>令和６年１月</t>
    <rPh sb="0" eb="2">
      <t>レイワ</t>
    </rPh>
    <rPh sb="3" eb="4">
      <t>ネン</t>
    </rPh>
    <rPh sb="5" eb="6">
      <t>ガツ</t>
    </rPh>
    <phoneticPr fontId="12"/>
  </si>
  <si>
    <t>令和６年２月</t>
    <rPh sb="0" eb="2">
      <t>レイワ</t>
    </rPh>
    <rPh sb="3" eb="4">
      <t>ネン</t>
    </rPh>
    <rPh sb="5" eb="6">
      <t>ガツ</t>
    </rPh>
    <phoneticPr fontId="12"/>
  </si>
  <si>
    <t>令和６年３月</t>
    <rPh sb="0" eb="2">
      <t>レイワ</t>
    </rPh>
    <rPh sb="3" eb="4">
      <t>ネン</t>
    </rPh>
    <rPh sb="5" eb="6">
      <t>ガツ</t>
    </rPh>
    <phoneticPr fontId="12"/>
  </si>
  <si>
    <t>具体的な支払い方法
【記入例】
賃金改善対象者で按分
加算当年度の賃金改善対象者のうち○○に○円、○○に○円支給する。</t>
    <rPh sb="0" eb="3">
      <t>グタイテキ</t>
    </rPh>
    <rPh sb="4" eb="6">
      <t>シハラ</t>
    </rPh>
    <rPh sb="7" eb="9">
      <t>ホウホウ</t>
    </rPh>
    <rPh sb="16" eb="20">
      <t>チンギンカイゼン</t>
    </rPh>
    <rPh sb="20" eb="23">
      <t>タイショウシャ</t>
    </rPh>
    <rPh sb="24" eb="26">
      <t>アンブン</t>
    </rPh>
    <rPh sb="27" eb="32">
      <t>カサントウネンド</t>
    </rPh>
    <rPh sb="33" eb="40">
      <t>チンギンカイゼンタイショウシャ</t>
    </rPh>
    <rPh sb="47" eb="48">
      <t>エン</t>
    </rPh>
    <rPh sb="53" eb="54">
      <t>エン</t>
    </rPh>
    <rPh sb="54" eb="56">
      <t>シキュウ</t>
    </rPh>
    <phoneticPr fontId="12"/>
  </si>
  <si>
    <t>具体的な支払い方法
【記入例】
賃金改善対象者で按分
加算当年度の賃金改善対象者のうち○○に○円、○○に○円支給する。</t>
    <rPh sb="0" eb="3">
      <t>グタイテキ</t>
    </rPh>
    <rPh sb="4" eb="6">
      <t>シハラ</t>
    </rPh>
    <rPh sb="7" eb="9">
      <t>ホウホウ</t>
    </rPh>
    <phoneticPr fontId="12"/>
  </si>
  <si>
    <t>加算実績額</t>
    <rPh sb="0" eb="5">
      <t>カサンジッセキガク</t>
    </rPh>
    <phoneticPr fontId="12"/>
  </si>
  <si>
    <t>特定加算実績額</t>
    <phoneticPr fontId="12"/>
  </si>
  <si>
    <t>Ｒ４処遇Ⅰ新規事由</t>
    <phoneticPr fontId="12"/>
  </si>
  <si>
    <t>Ｒ４処遇Ⅰ基準年度</t>
    <phoneticPr fontId="12"/>
  </si>
  <si>
    <t>Ｒ４処遇Ⅱ新規事由</t>
    <phoneticPr fontId="12"/>
  </si>
  <si>
    <t>Ｒ４処遇Ⅱ基準年度</t>
    <phoneticPr fontId="12"/>
  </si>
  <si>
    <t>「人数Ａ」の人数</t>
    <phoneticPr fontId="12"/>
  </si>
  <si>
    <t>「人数Ｂ」の人数</t>
    <phoneticPr fontId="12"/>
  </si>
  <si>
    <t>「人数Ｃ」の人数</t>
    <phoneticPr fontId="12"/>
  </si>
  <si>
    <t>あり</t>
    <phoneticPr fontId="12"/>
  </si>
  <si>
    <t>なし</t>
    <phoneticPr fontId="12"/>
  </si>
  <si>
    <t>【処遇改善等加算Ⅰ】　※令和４年度処遇改善等加算Ⅰ実績額について（通知）から転記</t>
    <rPh sb="1" eb="3">
      <t>ショグウ</t>
    </rPh>
    <rPh sb="3" eb="6">
      <t>カイゼントウ</t>
    </rPh>
    <rPh sb="6" eb="8">
      <t>カサン</t>
    </rPh>
    <rPh sb="38" eb="40">
      <t>テンキ</t>
    </rPh>
    <phoneticPr fontId="12"/>
  </si>
  <si>
    <t>【処遇改善等加算Ⅱ】　※令和４年度処遇改善等加算Ⅱ及び職員処遇改善費実績額について（通知）から転記</t>
    <rPh sb="1" eb="3">
      <t>ショグウ</t>
    </rPh>
    <rPh sb="3" eb="6">
      <t>カイゼントウ</t>
    </rPh>
    <rPh sb="6" eb="8">
      <t>カサン</t>
    </rPh>
    <rPh sb="47" eb="49">
      <t>テンキ</t>
    </rPh>
    <phoneticPr fontId="12"/>
  </si>
  <si>
    <t>【職員処遇改善費】　※令和４年度処遇改善等加算Ⅱ及び職員処遇改善費実績額について（通知）から転記</t>
    <rPh sb="1" eb="3">
      <t>ショクイン</t>
    </rPh>
    <rPh sb="3" eb="5">
      <t>ショグウ</t>
    </rPh>
    <rPh sb="5" eb="7">
      <t>カイゼン</t>
    </rPh>
    <rPh sb="7" eb="8">
      <t>ヒ</t>
    </rPh>
    <phoneticPr fontId="12"/>
  </si>
  <si>
    <t>【処遇改善等加算Ⅲ】　※令和４年度処遇改善等加算Ⅲ実績額について（通知）から転記</t>
    <rPh sb="1" eb="3">
      <t>ショグウ</t>
    </rPh>
    <rPh sb="3" eb="6">
      <t>カイゼントウ</t>
    </rPh>
    <rPh sb="6" eb="8">
      <t>カサン</t>
    </rPh>
    <rPh sb="38" eb="40">
      <t>テンキ</t>
    </rPh>
    <phoneticPr fontId="12"/>
  </si>
  <si>
    <t>円</t>
    <rPh sb="0" eb="1">
      <t>エン</t>
    </rPh>
    <phoneticPr fontId="12"/>
  </si>
  <si>
    <t>人</t>
    <rPh sb="0" eb="1">
      <t>ヒト</t>
    </rPh>
    <phoneticPr fontId="12"/>
  </si>
  <si>
    <t>％</t>
    <phoneticPr fontId="12"/>
  </si>
  <si>
    <t>Ｒ４賃金改善要件分に係る加算率</t>
    <rPh sb="2" eb="6">
      <t>チンギンカイゼン</t>
    </rPh>
    <rPh sb="6" eb="9">
      <t>ヨウケンブン</t>
    </rPh>
    <rPh sb="10" eb="11">
      <t>カカ</t>
    </rPh>
    <rPh sb="12" eb="15">
      <t>カサンリツ</t>
    </rPh>
    <phoneticPr fontId="12"/>
  </si>
  <si>
    <t>神奈川県</t>
    <rPh sb="0" eb="4">
      <t>カナガワケン</t>
    </rPh>
    <phoneticPr fontId="12"/>
  </si>
  <si>
    <t>横浜市</t>
    <rPh sb="0" eb="3">
      <t>ヨコハマシ</t>
    </rPh>
    <phoneticPr fontId="12"/>
  </si>
  <si>
    <t>（前年度の加算残額がある場合のみ記入）</t>
  </si>
  <si>
    <t>（前年度の加算残額がある場合のみ記入）</t>
    <phoneticPr fontId="12"/>
  </si>
  <si>
    <t>　具体的な支払い方法
【記入例】
賃金改善対象者で按分
加算当年度の賃金改善対象者のうち○○に○円、○○に○円支給する。</t>
    <rPh sb="1" eb="4">
      <t>グタイテキ</t>
    </rPh>
    <rPh sb="5" eb="7">
      <t>シハラ</t>
    </rPh>
    <rPh sb="8" eb="10">
      <t>ホウホウ</t>
    </rPh>
    <phoneticPr fontId="12"/>
  </si>
  <si>
    <t>（３）加算実績額</t>
    <rPh sb="3" eb="5">
      <t>カサン</t>
    </rPh>
    <rPh sb="5" eb="8">
      <t>ジッセキガク</t>
    </rPh>
    <phoneticPr fontId="12"/>
  </si>
  <si>
    <t>（４）賃金改善等実績総額</t>
    <rPh sb="3" eb="5">
      <t>チンギン</t>
    </rPh>
    <rPh sb="5" eb="7">
      <t>カイゼン</t>
    </rPh>
    <rPh sb="7" eb="8">
      <t>トウ</t>
    </rPh>
    <rPh sb="8" eb="10">
      <t>ジッセキ</t>
    </rPh>
    <rPh sb="10" eb="12">
      <t>ソウガク</t>
    </rPh>
    <phoneticPr fontId="12"/>
  </si>
  <si>
    <t>（５）他施設への配分等について</t>
    <rPh sb="3" eb="4">
      <t>ホカ</t>
    </rPh>
    <rPh sb="4" eb="6">
      <t>シセツ</t>
    </rPh>
    <rPh sb="8" eb="10">
      <t>ハイブン</t>
    </rPh>
    <rPh sb="10" eb="11">
      <t>トウ</t>
    </rPh>
    <phoneticPr fontId="17"/>
  </si>
  <si>
    <t>（６）加算実績額と賃金改善に要した費用の総額との差額について（処遇改善等加算Ⅲ【国】）</t>
    <rPh sb="3" eb="5">
      <t>カサン</t>
    </rPh>
    <rPh sb="5" eb="8">
      <t>ジッセキガク</t>
    </rPh>
    <rPh sb="9" eb="11">
      <t>チンギン</t>
    </rPh>
    <rPh sb="11" eb="13">
      <t>カイゼン</t>
    </rPh>
    <rPh sb="14" eb="15">
      <t>ヨウ</t>
    </rPh>
    <rPh sb="17" eb="19">
      <t>ヒヨウ</t>
    </rPh>
    <rPh sb="20" eb="22">
      <t>ソウガク</t>
    </rPh>
    <rPh sb="24" eb="26">
      <t>サガク</t>
    </rPh>
    <phoneticPr fontId="12"/>
  </si>
  <si>
    <t>（７）加算実績額と賃金改善に要した費用の総額との差額について（向上支援費加算Ⅲ【市】）</t>
    <rPh sb="3" eb="5">
      <t>カサン</t>
    </rPh>
    <rPh sb="5" eb="8">
      <t>ジッセキガク</t>
    </rPh>
    <rPh sb="9" eb="11">
      <t>チンギン</t>
    </rPh>
    <rPh sb="11" eb="13">
      <t>カイゼン</t>
    </rPh>
    <rPh sb="14" eb="15">
      <t>ヨウ</t>
    </rPh>
    <rPh sb="17" eb="19">
      <t>ヒヨウ</t>
    </rPh>
    <rPh sb="20" eb="22">
      <t>ソウガク</t>
    </rPh>
    <rPh sb="24" eb="26">
      <t>サガク</t>
    </rPh>
    <phoneticPr fontId="12"/>
  </si>
  <si>
    <t>令和４年度　処遇改善等加算Ⅰ・Ⅱ・Ⅲ及び職員処遇改善費　実績報告　入力シート</t>
    <rPh sb="0" eb="2">
      <t>レイワ</t>
    </rPh>
    <rPh sb="3" eb="5">
      <t>ネンド</t>
    </rPh>
    <rPh sb="6" eb="11">
      <t>ショグウカイゼントウ</t>
    </rPh>
    <rPh sb="11" eb="13">
      <t>カサン</t>
    </rPh>
    <rPh sb="18" eb="19">
      <t>オヨ</t>
    </rPh>
    <rPh sb="20" eb="27">
      <t>ショクインショグウカイゼンヒ</t>
    </rPh>
    <rPh sb="28" eb="32">
      <t>ジッセキホウコク</t>
    </rPh>
    <rPh sb="33" eb="35">
      <t>ニュウリョク</t>
    </rPh>
    <phoneticPr fontId="12"/>
  </si>
  <si>
    <t>令和４年度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17"/>
  </si>
  <si>
    <t>賃金改善実績報告書（処遇改善等加算Ⅰ）（内訳表）（令和４年度）</t>
    <rPh sb="25" eb="27">
      <t>レイワ</t>
    </rPh>
    <phoneticPr fontId="12"/>
  </si>
  <si>
    <t>令和４年度賃金改善実績報告書（処遇改善等加算Ⅰ）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2"/>
  </si>
  <si>
    <t>賃金改善実績報告書（処遇改善等加算Ⅱ）（内訳表）（令和４年度）</t>
    <rPh sb="25" eb="27">
      <t>レイワ</t>
    </rPh>
    <phoneticPr fontId="12"/>
  </si>
  <si>
    <t>処遇改善等加算Ⅱ（人数A）</t>
    <rPh sb="0" eb="2">
      <t>ショグウ</t>
    </rPh>
    <rPh sb="2" eb="4">
      <t>カイゼン</t>
    </rPh>
    <rPh sb="4" eb="5">
      <t>トウ</t>
    </rPh>
    <rPh sb="5" eb="7">
      <t>カサン</t>
    </rPh>
    <rPh sb="9" eb="11">
      <t>ニンズウ</t>
    </rPh>
    <phoneticPr fontId="17"/>
  </si>
  <si>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2"/>
  </si>
  <si>
    <t>処遇Ⅱ（人数B）</t>
    <rPh sb="0" eb="3">
      <t>ショグウニ</t>
    </rPh>
    <phoneticPr fontId="17"/>
  </si>
  <si>
    <t>令和４年度賃金改善実績報告書（処遇改善等加算Ⅱ及び職員処遇改善費）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2"/>
  </si>
  <si>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2"/>
  </si>
  <si>
    <r>
      <t>施設の全職員（賃金改善していない職員を含む）
の</t>
    </r>
    <r>
      <rPr>
        <b/>
        <u val="double"/>
        <sz val="11"/>
        <rFont val="ＭＳ Ｐゴシック"/>
        <family val="3"/>
        <charset val="128"/>
      </rPr>
      <t>令和３年度</t>
    </r>
    <r>
      <rPr>
        <sz val="1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2"/>
  </si>
  <si>
    <r>
      <t>施設の全職員（賃金改善していない職員を含む）
の</t>
    </r>
    <r>
      <rPr>
        <b/>
        <u val="double"/>
        <sz val="11"/>
        <rFont val="ＭＳ Ｐゴシック"/>
        <family val="3"/>
        <charset val="128"/>
      </rPr>
      <t>令和３年度</t>
    </r>
    <r>
      <rPr>
        <sz val="1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2"/>
  </si>
  <si>
    <r>
      <t>　※令和４年度ではなく、</t>
    </r>
    <r>
      <rPr>
        <b/>
        <u val="double"/>
        <sz val="10"/>
        <rFont val="ＭＳ Ｐゴシック"/>
        <family val="3"/>
        <charset val="128"/>
      </rPr>
      <t>令和３年度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2"/>
  </si>
  <si>
    <t>加算Ⅲによる賃金改善額　※1</t>
    <rPh sb="0" eb="2">
      <t>カサン</t>
    </rPh>
    <rPh sb="6" eb="8">
      <t>チンギン</t>
    </rPh>
    <rPh sb="8" eb="10">
      <t>カイゼン</t>
    </rPh>
    <rPh sb="10" eb="11">
      <t>ガク</t>
    </rPh>
    <phoneticPr fontId="12"/>
  </si>
  <si>
    <t>加算による賃金改善のうち、基本給及び決まって毎月支払う手当によるものの割合※3</t>
    <rPh sb="0" eb="2">
      <t>カサン</t>
    </rPh>
    <rPh sb="5" eb="7">
      <t>チンギン</t>
    </rPh>
    <rPh sb="7" eb="9">
      <t>カイゼン</t>
    </rPh>
    <rPh sb="13" eb="16">
      <t>キホンキュウ</t>
    </rPh>
    <rPh sb="16" eb="17">
      <t>オヨ</t>
    </rPh>
    <rPh sb="18" eb="19">
      <t>キ</t>
    </rPh>
    <rPh sb="22" eb="24">
      <t>マイツキ</t>
    </rPh>
    <rPh sb="24" eb="26">
      <t>シハラ</t>
    </rPh>
    <rPh sb="27" eb="29">
      <t>テアテ</t>
    </rPh>
    <rPh sb="35" eb="37">
      <t>ワリアイ</t>
    </rPh>
    <phoneticPr fontId="17"/>
  </si>
  <si>
    <t>令和４年度賃金改善実績報告書（処遇改善等加算Ⅲ）</t>
    <rPh sb="0" eb="2">
      <t>レイワ</t>
    </rPh>
    <rPh sb="3" eb="5">
      <t>ネンド</t>
    </rPh>
    <rPh sb="5" eb="7">
      <t>チンギン</t>
    </rPh>
    <rPh sb="7" eb="9">
      <t>カイゼン</t>
    </rPh>
    <rPh sb="9" eb="11">
      <t>ジッセキ</t>
    </rPh>
    <rPh sb="11" eb="14">
      <t>ホウコクショ</t>
    </rPh>
    <rPh sb="15" eb="17">
      <t>ショグウ</t>
    </rPh>
    <rPh sb="17" eb="19">
      <t>カイゼン</t>
    </rPh>
    <rPh sb="19" eb="20">
      <t>トウ</t>
    </rPh>
    <rPh sb="20" eb="22">
      <t>カサン</t>
    </rPh>
    <phoneticPr fontId="12"/>
  </si>
  <si>
    <r>
      <t xml:space="preserve">令和４年10月以降の賃金水準が、令和４年９月までの賃金水準を下回っていないこと。
</t>
    </r>
    <r>
      <rPr>
        <sz val="10"/>
        <rFont val="HGｺﾞｼｯｸM"/>
        <family val="3"/>
        <charset val="128"/>
      </rPr>
      <t>※保育士・幼稚園教諭等処遇改善臨時特例事業を実施した施設・事業所のみ記入</t>
    </r>
    <rPh sb="0" eb="2">
      <t>レイワ</t>
    </rPh>
    <rPh sb="3" eb="4">
      <t>ネン</t>
    </rPh>
    <rPh sb="6" eb="7">
      <t>ガツ</t>
    </rPh>
    <rPh sb="7" eb="9">
      <t>イコウ</t>
    </rPh>
    <rPh sb="10" eb="12">
      <t>チンギン</t>
    </rPh>
    <rPh sb="12" eb="14">
      <t>スイジュン</t>
    </rPh>
    <rPh sb="16" eb="18">
      <t>レイワ</t>
    </rPh>
    <rPh sb="19" eb="20">
      <t>ネン</t>
    </rPh>
    <rPh sb="21" eb="22">
      <t>ガツ</t>
    </rPh>
    <rPh sb="25" eb="27">
      <t>チンギン</t>
    </rPh>
    <rPh sb="27" eb="29">
      <t>スイジュン</t>
    </rPh>
    <rPh sb="30" eb="32">
      <t>シタマワ</t>
    </rPh>
    <rPh sb="42" eb="45">
      <t>ホイクシ</t>
    </rPh>
    <rPh sb="46" eb="49">
      <t>ヨウチエン</t>
    </rPh>
    <rPh sb="49" eb="51">
      <t>キョウユ</t>
    </rPh>
    <rPh sb="51" eb="52">
      <t>トウ</t>
    </rPh>
    <rPh sb="52" eb="54">
      <t>ショグウ</t>
    </rPh>
    <rPh sb="54" eb="56">
      <t>カイゼン</t>
    </rPh>
    <rPh sb="56" eb="58">
      <t>リンジ</t>
    </rPh>
    <rPh sb="58" eb="60">
      <t>トクレイ</t>
    </rPh>
    <rPh sb="60" eb="62">
      <t>ジギョウ</t>
    </rPh>
    <rPh sb="63" eb="65">
      <t>ジッシ</t>
    </rPh>
    <rPh sb="67" eb="69">
      <t>シセツ</t>
    </rPh>
    <rPh sb="70" eb="73">
      <t>ジギョウショ</t>
    </rPh>
    <rPh sb="75" eb="77">
      <t>キニュウ</t>
    </rPh>
    <phoneticPr fontId="17"/>
  </si>
  <si>
    <t>加算実績額に要した費用の総額との差額（千円未満の端数は切り捨て）
（３）①－別紙様式10別添１の「加算Ⅲによる賃金改善額」と「賃金改善に伴い増加する法定福利費等の事業主負担分」の総額欄の合計</t>
    <rPh sb="0" eb="2">
      <t>カサン</t>
    </rPh>
    <rPh sb="2" eb="5">
      <t>ジッセキガク</t>
    </rPh>
    <rPh sb="6" eb="7">
      <t>ヨウ</t>
    </rPh>
    <rPh sb="9" eb="11">
      <t>ヒヨウ</t>
    </rPh>
    <rPh sb="12" eb="14">
      <t>ソウガク</t>
    </rPh>
    <rPh sb="16" eb="18">
      <t>サガク</t>
    </rPh>
    <phoneticPr fontId="12"/>
  </si>
  <si>
    <t>㋐処遇改善等加算【国】</t>
    <phoneticPr fontId="12"/>
  </si>
  <si>
    <t>賃金改善実績報告書（処遇改善等加算Ⅲ）（内訳表）（令和４年度）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8" eb="30">
      <t>ネンド</t>
    </rPh>
    <phoneticPr fontId="12"/>
  </si>
  <si>
    <t>第７号様式添付書類（９）又は（10）における「処遇改善等加算Ⅱによる賃金改善額」の「うち基準翌年度から加算当年度における賃金改善分」を対象職員ごとに算出して記入すること。</t>
    <rPh sb="0" eb="1">
      <t>ダイ</t>
    </rPh>
    <rPh sb="2" eb="5">
      <t>ゴウヨウシキ</t>
    </rPh>
    <rPh sb="5" eb="9">
      <t>テンプショルイ</t>
    </rPh>
    <phoneticPr fontId="12"/>
  </si>
  <si>
    <t>法定福利費等の事業主負担額を除く。</t>
    <phoneticPr fontId="12"/>
  </si>
  <si>
    <t>⑤</t>
    <phoneticPr fontId="12"/>
  </si>
  <si>
    <t>③のうち、加算Ⅱの新規事由による賃金改善額
（職員処遇改善費分）</t>
    <rPh sb="5" eb="7">
      <t>カサン</t>
    </rPh>
    <rPh sb="30" eb="31">
      <t>ブン</t>
    </rPh>
    <phoneticPr fontId="12"/>
  </si>
  <si>
    <t>③のうち、加算Ⅱの新規事由による賃金改善額
（処遇改善等加算Ⅱ分）</t>
    <rPh sb="23" eb="27">
      <t>ショグウカイゼン</t>
    </rPh>
    <rPh sb="27" eb="28">
      <t>トウ</t>
    </rPh>
    <rPh sb="28" eb="30">
      <t>カサン</t>
    </rPh>
    <rPh sb="31" eb="32">
      <t>ブン</t>
    </rPh>
    <phoneticPr fontId="12"/>
  </si>
  <si>
    <t>　具体的な支払い方法
【記入例】
賃金改善対象者で按分
加算当年度の賃金改善対象者のうち○○に○円、○○に○円支給する。</t>
    <rPh sb="1" eb="4">
      <t>グタイテキ</t>
    </rPh>
    <rPh sb="5" eb="7">
      <t>シハラ</t>
    </rPh>
    <rPh sb="8" eb="10">
      <t>ホウホウ</t>
    </rPh>
    <phoneticPr fontId="12"/>
  </si>
  <si>
    <t>令和３年度</t>
    <rPh sb="0" eb="2">
      <t>レイワ</t>
    </rPh>
    <rPh sb="3" eb="5">
      <t>ネンド</t>
    </rPh>
    <phoneticPr fontId="12"/>
  </si>
  <si>
    <t>令和２年度</t>
    <rPh sb="0" eb="2">
      <t>レイワ</t>
    </rPh>
    <rPh sb="3" eb="5">
      <t>ネンド</t>
    </rPh>
    <phoneticPr fontId="12"/>
  </si>
  <si>
    <t>令和元年度</t>
    <rPh sb="0" eb="2">
      <t>レイワ</t>
    </rPh>
    <rPh sb="2" eb="5">
      <t>ガンネンド</t>
    </rPh>
    <phoneticPr fontId="12"/>
  </si>
  <si>
    <t>あり</t>
    <phoneticPr fontId="12"/>
  </si>
  <si>
    <t>人勧改定率</t>
    <rPh sb="0" eb="2">
      <t>ジンカン</t>
    </rPh>
    <rPh sb="2" eb="5">
      <t>カイテイリツ</t>
    </rPh>
    <phoneticPr fontId="12"/>
  </si>
  <si>
    <t>手当（名称を入力：　　　　）</t>
    <rPh sb="0" eb="2">
      <t>テアテ</t>
    </rPh>
    <rPh sb="3" eb="5">
      <t>メイショウ</t>
    </rPh>
    <rPh sb="6" eb="8">
      <t>ニュウリョク</t>
    </rPh>
    <phoneticPr fontId="12"/>
  </si>
  <si>
    <t>手当（名称を入力：　　　　　）</t>
    <rPh sb="0" eb="2">
      <t>テアテ</t>
    </rPh>
    <rPh sb="3" eb="5">
      <t>メイショウ</t>
    </rPh>
    <rPh sb="6" eb="8">
      <t>ニュウリョク</t>
    </rPh>
    <phoneticPr fontId="12"/>
  </si>
  <si>
    <t>その他（内容を入力：　　　）</t>
    <phoneticPr fontId="12"/>
  </si>
  <si>
    <t>その他（内容を入力：　　　　）</t>
    <phoneticPr fontId="12"/>
  </si>
  <si>
    <t>その他（内容を入力：　　　　　　）</t>
    <rPh sb="2" eb="3">
      <t>ホカ</t>
    </rPh>
    <rPh sb="4" eb="6">
      <t>ナイヨウ</t>
    </rPh>
    <rPh sb="7" eb="9">
      <t>ニュウリョク</t>
    </rPh>
    <phoneticPr fontId="12"/>
  </si>
  <si>
    <t>㋑職員配置加算　【市】</t>
    <rPh sb="1" eb="7">
      <t>ショクインハイチカサン</t>
    </rPh>
    <phoneticPr fontId="12"/>
  </si>
  <si>
    <r>
      <t xml:space="preserve">賃金改善実施
有無
</t>
    </r>
    <r>
      <rPr>
        <sz val="11"/>
        <rFont val="ＭＳ ゴシック"/>
        <family val="3"/>
        <charset val="128"/>
      </rPr>
      <t>処遇Ⅰ(賃金改善要件分)</t>
    </r>
    <rPh sb="0" eb="2">
      <t>チンギン</t>
    </rPh>
    <rPh sb="2" eb="4">
      <t>カイゼン</t>
    </rPh>
    <rPh sb="4" eb="6">
      <t>ジッシ</t>
    </rPh>
    <rPh sb="7" eb="9">
      <t>ウム</t>
    </rPh>
    <phoneticPr fontId="17"/>
  </si>
  <si>
    <r>
      <t xml:space="preserve">　具体的な支払い方法
</t>
    </r>
    <r>
      <rPr>
        <sz val="10"/>
        <rFont val="HGｺﾞｼｯｸM"/>
        <family val="3"/>
        <charset val="128"/>
      </rPr>
      <t>【記入例】
賃金改善対象者で按分
加算当年度の賃金改善対象者のうち○○に○円、○○に○円支給する。</t>
    </r>
    <r>
      <rPr>
        <sz val="11"/>
        <rFont val="HGｺﾞｼｯｸM"/>
        <family val="3"/>
        <charset val="128"/>
      </rPr>
      <t xml:space="preserve">
</t>
    </r>
    <rPh sb="1" eb="4">
      <t>グタイテキ</t>
    </rPh>
    <rPh sb="5" eb="7">
      <t>シハラ</t>
    </rPh>
    <rPh sb="8" eb="10">
      <t>ホウホウ</t>
    </rPh>
    <phoneticPr fontId="12"/>
  </si>
  <si>
    <t>※加算Ⅱ新規事由の有無の別により以下により算出すること。
・加算Ⅱ新規事由がある場合：
【国】（３）②－｛第７号様式添付書類（９）③＋第７号様式添付書類（10）③｝
・加算Ⅱ新規事由がない場合：
【国】（３）①－｛第７号様式添付書類（９）③＋第７号様式添付書類（10）③｝</t>
    <rPh sb="45" eb="46">
      <t>クニ</t>
    </rPh>
    <rPh sb="99" eb="100">
      <t>クニ</t>
    </rPh>
    <rPh sb="107" eb="108">
      <t>ダイ</t>
    </rPh>
    <rPh sb="109" eb="110">
      <t>ゴウ</t>
    </rPh>
    <rPh sb="110" eb="112">
      <t>ヨウシキ</t>
    </rPh>
    <rPh sb="112" eb="114">
      <t>テンプ</t>
    </rPh>
    <rPh sb="114" eb="116">
      <t>ショルイ</t>
    </rPh>
    <phoneticPr fontId="12"/>
  </si>
  <si>
    <t>※加算Ⅱ新規事由の有無の別により以下により算出すること。
・加算Ⅱ新規事由がある場合：
【市】（３）②－｛第７号様式添付書類（９）③｝
・加算Ⅱ新規事由がない場合：
【市】（３）①－｛第７号様式添付書類（９）③｝</t>
    <rPh sb="45" eb="46">
      <t>シ</t>
    </rPh>
    <rPh sb="84" eb="85">
      <t>シ</t>
    </rPh>
    <rPh sb="92" eb="93">
      <t>ダイ</t>
    </rPh>
    <rPh sb="94" eb="95">
      <t>ゴウ</t>
    </rPh>
    <rPh sb="95" eb="97">
      <t>ヨウシキ</t>
    </rPh>
    <rPh sb="97" eb="99">
      <t>テンプ</t>
    </rPh>
    <rPh sb="99" eb="101">
      <t>ショルイ</t>
    </rPh>
    <phoneticPr fontId="12"/>
  </si>
  <si>
    <t>処遇改善等加算Ⅲ及び向上支援費加算Ⅲに係る賃金改善内訳(職員別内訳)</t>
    <rPh sb="0" eb="2">
      <t>ショグウ</t>
    </rPh>
    <rPh sb="2" eb="5">
      <t>カイゼントウ</t>
    </rPh>
    <rPh sb="5" eb="7">
      <t>カサン</t>
    </rPh>
    <rPh sb="8" eb="9">
      <t>オヨ</t>
    </rPh>
    <rPh sb="10" eb="18">
      <t>コウジョウシエンヒカサン3</t>
    </rPh>
    <rPh sb="19" eb="20">
      <t>カカ</t>
    </rPh>
    <rPh sb="25" eb="27">
      <t>ウチワケ</t>
    </rPh>
    <rPh sb="28" eb="30">
      <t>ショクイン</t>
    </rPh>
    <rPh sb="30" eb="31">
      <t>ベツ</t>
    </rPh>
    <rPh sb="31" eb="33">
      <t>ウチワケ</t>
    </rPh>
    <phoneticPr fontId="12"/>
  </si>
  <si>
    <t>（１）前年度の加算残額に対応する賃金改善の状況（処遇改善等加算Ⅲ【国】）※令和４年度は入力不要</t>
    <rPh sb="3" eb="6">
      <t>ゼンネンド</t>
    </rPh>
    <rPh sb="7" eb="9">
      <t>カサン</t>
    </rPh>
    <rPh sb="9" eb="11">
      <t>ザンガク</t>
    </rPh>
    <rPh sb="12" eb="14">
      <t>タイオウ</t>
    </rPh>
    <rPh sb="16" eb="18">
      <t>チンギン</t>
    </rPh>
    <rPh sb="18" eb="20">
      <t>カイゼン</t>
    </rPh>
    <rPh sb="21" eb="23">
      <t>ジョウキョウ</t>
    </rPh>
    <rPh sb="24" eb="26">
      <t>ショグウ</t>
    </rPh>
    <rPh sb="26" eb="29">
      <t>カイゼントウ</t>
    </rPh>
    <rPh sb="29" eb="31">
      <t>カサン</t>
    </rPh>
    <rPh sb="33" eb="34">
      <t>クニ</t>
    </rPh>
    <rPh sb="37" eb="39">
      <t>レイワ</t>
    </rPh>
    <rPh sb="40" eb="42">
      <t>ネンド</t>
    </rPh>
    <rPh sb="43" eb="45">
      <t>ニュウリョク</t>
    </rPh>
    <rPh sb="45" eb="47">
      <t>フヨウ</t>
    </rPh>
    <phoneticPr fontId="12"/>
  </si>
  <si>
    <t>（２）前年度の加算残額に対応する賃金改善の状況（向上支援費加算Ⅲ【市】）※令和４年度は入力不要</t>
    <rPh sb="3" eb="6">
      <t>ゼンネンド</t>
    </rPh>
    <rPh sb="7" eb="9">
      <t>カサン</t>
    </rPh>
    <rPh sb="9" eb="11">
      <t>ザンガク</t>
    </rPh>
    <rPh sb="12" eb="14">
      <t>タイオウ</t>
    </rPh>
    <rPh sb="16" eb="18">
      <t>チンギン</t>
    </rPh>
    <rPh sb="18" eb="20">
      <t>カイゼン</t>
    </rPh>
    <rPh sb="21" eb="23">
      <t>ジョウキョウ</t>
    </rPh>
    <rPh sb="24" eb="31">
      <t>コウジョウシエンヒカサン</t>
    </rPh>
    <rPh sb="33" eb="34">
      <t>シ</t>
    </rPh>
    <phoneticPr fontId="12"/>
  </si>
  <si>
    <t>※加算Ⅲ新規事由ありの場合、以下についても算出すること。
（３）②－（４）①</t>
    <phoneticPr fontId="12"/>
  </si>
  <si>
    <t>職員処遇改善費（人数C）</t>
    <rPh sb="0" eb="2">
      <t>ショクイン</t>
    </rPh>
    <rPh sb="2" eb="4">
      <t>ショグウ</t>
    </rPh>
    <rPh sb="4" eb="6">
      <t>カイゼン</t>
    </rPh>
    <rPh sb="6" eb="7">
      <t>ヒ</t>
    </rPh>
    <rPh sb="8" eb="10">
      <t>ニンズウ</t>
    </rPh>
    <phoneticPr fontId="17"/>
  </si>
  <si>
    <t>処遇改善等加算Ⅲ【国】</t>
    <phoneticPr fontId="12"/>
  </si>
  <si>
    <t>向上支援費加算Ⅲ 　【市】</t>
    <rPh sb="0" eb="8">
      <t>コウジョウシエンヒカサン3</t>
    </rPh>
    <phoneticPr fontId="12"/>
  </si>
  <si>
    <t>施設・事業所間で加算額の一部の配分を調整する場合の「加算実績額」及び「特定加算実績額」については、調整による加算額の増減を反映した（加算実績額にあっては（５）①の額を減じ、（５）③の額を加えた後の、特定加算実績額にあっては（５）②の額を減じ、（５）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2"/>
  </si>
  <si>
    <t>令和３年度</t>
  </si>
  <si>
    <t>はい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</si>
</sst>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_ ;[Red]\-#,##0\ "/>
    <numFmt numFmtId="189" formatCode="#,##0&quot;円&quot;"/>
    <numFmt numFmtId="190" formatCode="0.0%"/>
    <numFmt numFmtId="191" formatCode="0;[Red]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9"/>
      <color indexed="81"/>
      <name val="MS P ゴシック"/>
      <family val="3"/>
      <charset val="128"/>
    </font>
    <font>
      <sz val="11"/>
      <color theme="1"/>
      <name val="ＭＳ Ｐゴシック"/>
      <family val="3"/>
      <charset val="128"/>
    </font>
    <font>
      <sz val="11"/>
      <color rgb="FF006100"/>
      <name val="ＭＳ Ｐゴシック"/>
      <family val="2"/>
      <charset val="128"/>
      <scheme val="minor"/>
    </font>
    <font>
      <sz val="11"/>
      <name val="明朝"/>
      <family val="3"/>
      <charset val="128"/>
    </font>
    <font>
      <b/>
      <sz val="16"/>
      <name val="HGｺﾞｼｯｸM"/>
      <family val="3"/>
      <charset val="128"/>
    </font>
    <font>
      <sz val="12"/>
      <name val="ＭＳ ゴシック"/>
      <family val="3"/>
      <charset val="128"/>
    </font>
    <font>
      <sz val="16"/>
      <color rgb="FFFF0000"/>
      <name val="HGｺﾞｼｯｸM"/>
      <family val="3"/>
      <charset val="128"/>
    </font>
    <font>
      <sz val="16"/>
      <color rgb="FFFF3399"/>
      <name val="BIZ UDPゴシック"/>
      <family val="3"/>
      <charset val="128"/>
    </font>
    <font>
      <sz val="18"/>
      <color rgb="FFFF3399"/>
      <name val="BIZ UDPゴシック"/>
      <family val="3"/>
      <charset val="128"/>
    </font>
    <font>
      <u val="double"/>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
      <sz val="12"/>
      <name val="ＭＳ Ｐゴシック"/>
      <family val="3"/>
      <charset val="128"/>
    </font>
    <font>
      <sz val="14"/>
      <name val="HGｺﾞｼｯｸM"/>
      <family val="3"/>
      <charset val="128"/>
    </font>
    <font>
      <b/>
      <sz val="14"/>
      <name val="HGｺﾞｼｯｸM"/>
      <family val="3"/>
      <charset val="128"/>
    </font>
    <font>
      <vertAlign val="superscript"/>
      <sz val="12"/>
      <name val="HGｺﾞｼｯｸM"/>
      <family val="3"/>
      <charset val="128"/>
    </font>
    <font>
      <sz val="11"/>
      <name val="ＭＳ Ｐ明朝"/>
      <family val="1"/>
      <charset val="128"/>
    </font>
    <font>
      <sz val="6"/>
      <name val="HGｺﾞｼｯｸM"/>
      <family val="3"/>
      <charset val="128"/>
    </font>
    <font>
      <sz val="20"/>
      <name val="HGｺﾞｼｯｸM"/>
      <family val="3"/>
      <charset val="128"/>
    </font>
    <font>
      <sz val="16"/>
      <name val="HGｺﾞｼｯｸM"/>
      <family val="3"/>
      <charset val="128"/>
    </font>
    <font>
      <sz val="12"/>
      <name val="HGｺﾞｼｯｸE"/>
      <family val="3"/>
      <charset val="128"/>
    </font>
    <font>
      <u/>
      <sz val="12"/>
      <name val="HGｺﾞｼｯｸM"/>
      <family val="3"/>
      <charset val="128"/>
    </font>
    <font>
      <b/>
      <sz val="12"/>
      <name val="HGｺﾞｼｯｸM"/>
      <family val="3"/>
      <charset val="128"/>
    </font>
    <font>
      <sz val="11"/>
      <name val="ＭＳ Ｐゴシック"/>
      <family val="2"/>
      <charset val="128"/>
    </font>
    <font>
      <b/>
      <sz val="14"/>
      <name val="ＭＳ Ｐゴシック"/>
      <family val="3"/>
      <charset val="128"/>
      <scheme val="minor"/>
    </font>
    <font>
      <b/>
      <sz val="11"/>
      <name val="HGｺﾞｼｯｸM"/>
      <family val="3"/>
      <charset val="128"/>
    </font>
    <font>
      <strike/>
      <sz val="11"/>
      <name val="ＭＳ Ｐゴシック"/>
      <family val="3"/>
      <charset val="128"/>
    </font>
    <font>
      <strike/>
      <sz val="11"/>
      <name val="HGｺﾞｼｯｸM"/>
      <family val="3"/>
      <charset val="128"/>
    </font>
    <font>
      <vertAlign val="superscript"/>
      <sz val="9"/>
      <name val="HGｺﾞｼｯｸM"/>
      <family val="3"/>
      <charset val="128"/>
    </font>
    <font>
      <b/>
      <sz val="16"/>
      <name val="ＭＳ ゴシック"/>
      <family val="3"/>
      <charset val="128"/>
    </font>
    <font>
      <b/>
      <sz val="11"/>
      <name val="ＭＳ ゴシック"/>
      <family val="3"/>
      <charset val="128"/>
    </font>
    <font>
      <b/>
      <sz val="12"/>
      <name val="ＭＳ ゴシック"/>
      <family val="3"/>
      <charset val="128"/>
    </font>
    <font>
      <sz val="16"/>
      <name val="HGｺﾞｼｯｸE"/>
      <family val="3"/>
      <charset val="128"/>
    </font>
    <font>
      <sz val="10"/>
      <name val="ＭＳ Ｐ明朝"/>
      <family val="1"/>
      <charset val="128"/>
    </font>
    <font>
      <sz val="14"/>
      <name val="ＭＳ Ｐ明朝"/>
      <family val="1"/>
      <charset val="128"/>
    </font>
    <font>
      <sz val="18"/>
      <name val="HGSｺﾞｼｯｸM"/>
      <family val="3"/>
      <charset val="128"/>
    </font>
    <font>
      <b/>
      <sz val="20"/>
      <name val="HGｺﾞｼｯｸE"/>
      <family val="3"/>
      <charset val="128"/>
    </font>
    <font>
      <sz val="16"/>
      <name val="ＭＳ ゴシック"/>
      <family val="3"/>
      <charset val="128"/>
    </font>
    <font>
      <sz val="16"/>
      <name val="ＭＳ Ｐゴシック"/>
      <family val="3"/>
      <charset val="128"/>
      <scheme val="minor"/>
    </font>
    <font>
      <sz val="14"/>
      <name val="ＭＳ ゴシック"/>
      <family val="3"/>
      <charset val="128"/>
    </font>
    <font>
      <sz val="22"/>
      <name val="ＭＳ Ｐゴシック"/>
      <family val="3"/>
      <charset val="128"/>
    </font>
    <font>
      <sz val="16"/>
      <name val="ＭＳ Ｐゴシック"/>
      <family val="3"/>
      <charset val="128"/>
    </font>
    <font>
      <b/>
      <sz val="14"/>
      <name val="ＭＳ ゴシック"/>
      <family val="3"/>
      <charset val="128"/>
    </font>
    <font>
      <b/>
      <sz val="14"/>
      <name val="ＭＳ Ｐゴシック"/>
      <family val="3"/>
      <charset val="128"/>
    </font>
    <font>
      <b/>
      <sz val="16"/>
      <name val="ＭＳ Ｐゴシック"/>
      <family val="3"/>
      <charset val="128"/>
    </font>
    <font>
      <sz val="30"/>
      <name val="ＭＳ Ｐゴシック"/>
      <family val="3"/>
      <charset val="128"/>
    </font>
    <font>
      <sz val="16"/>
      <name val="ＭＳ Ｐゴシック"/>
      <family val="3"/>
      <charset val="128"/>
      <scheme val="major"/>
    </font>
    <font>
      <b/>
      <sz val="12"/>
      <name val="ＭＳ Ｐゴシック"/>
      <family val="3"/>
      <charset val="128"/>
    </font>
    <font>
      <b/>
      <sz val="18"/>
      <name val="ＭＳ Ｐゴシック"/>
      <family val="3"/>
      <charset val="128"/>
    </font>
    <font>
      <sz val="14"/>
      <name val="ＭＳ Ｐゴシック"/>
      <family val="3"/>
      <charset val="128"/>
      <scheme val="major"/>
    </font>
    <font>
      <sz val="11"/>
      <name val="HG丸ｺﾞｼｯｸM-PRO"/>
      <family val="3"/>
      <charset val="128"/>
    </font>
    <font>
      <sz val="11"/>
      <name val="ＭＳ ゴシック"/>
      <family val="3"/>
      <charset val="128"/>
    </font>
    <font>
      <b/>
      <u val="double"/>
      <sz val="11"/>
      <name val="ＭＳ Ｐゴシック"/>
      <family val="3"/>
      <charset val="128"/>
    </font>
    <font>
      <b/>
      <u val="double"/>
      <sz val="10"/>
      <name val="ＭＳ Ｐゴシック"/>
      <family val="3"/>
      <charset val="128"/>
    </font>
    <font>
      <sz val="18"/>
      <name val="HGｺﾞｼｯｸM"/>
      <family val="3"/>
      <charset val="128"/>
    </font>
    <font>
      <b/>
      <sz val="18"/>
      <name val="HGｺﾞｼｯｸM"/>
      <family val="3"/>
      <charset val="128"/>
    </font>
    <font>
      <sz val="22"/>
      <name val="HGｺﾞｼｯｸM"/>
      <family val="3"/>
      <charset val="128"/>
    </font>
    <font>
      <sz val="10"/>
      <name val="ＭＳ Ｐゴシック"/>
      <family val="3"/>
      <charset val="128"/>
      <scheme val="minor"/>
    </font>
    <font>
      <sz val="10.5"/>
      <name val="ＭＳ ゴシック"/>
      <family val="3"/>
      <charset val="128"/>
    </font>
    <font>
      <sz val="10.5"/>
      <name val="ＭＳ Ｐゴシック"/>
      <family val="3"/>
      <charset val="128"/>
    </font>
    <font>
      <sz val="9"/>
      <color theme="2" tint="-0.499984740745262"/>
      <name val="HGｺﾞｼｯｸM"/>
      <family val="3"/>
      <charset val="128"/>
    </font>
    <font>
      <sz val="12"/>
      <color theme="2" tint="-0.499984740745262"/>
      <name val="HGｺﾞｼｯｸM"/>
      <family val="3"/>
      <charset val="128"/>
    </font>
    <font>
      <sz val="11"/>
      <color theme="2" tint="-0.499984740745262"/>
      <name val="HGｺﾞｼｯｸM"/>
      <family val="3"/>
      <charset val="128"/>
    </font>
    <font>
      <sz val="11"/>
      <color theme="2" tint="-0.499984740745262"/>
      <name val="ＭＳ Ｐゴシック"/>
      <family val="3"/>
      <charset val="128"/>
    </font>
    <font>
      <sz val="12"/>
      <color theme="2" tint="-0.499984740745262"/>
      <name val="ＭＳ Ｐゴシック"/>
      <family val="2"/>
      <charset val="128"/>
      <scheme val="minor"/>
    </font>
    <font>
      <sz val="10"/>
      <color theme="2" tint="-0.499984740745262"/>
      <name val="HGｺﾞｼｯｸM"/>
      <family val="3"/>
      <charset val="128"/>
    </font>
    <font>
      <sz val="11"/>
      <color theme="2" tint="-0.499984740745262"/>
      <name val="ＭＳ Ｐゴシック"/>
      <family val="2"/>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48E8FE"/>
        <bgColor indexed="64"/>
      </patternFill>
    </fill>
    <fill>
      <patternFill patternType="solid">
        <fgColor theme="2" tint="-0.499984740745262"/>
        <bgColor indexed="64"/>
      </patternFill>
    </fill>
  </fills>
  <borders count="151">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dashed">
        <color indexed="64"/>
      </top>
      <bottom/>
      <diagonal/>
    </border>
    <border>
      <left style="thin">
        <color indexed="64"/>
      </left>
      <right/>
      <top style="dashed">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medium">
        <color indexed="64"/>
      </bottom>
      <diagonal style="thin">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s>
  <cellStyleXfs count="31">
    <xf numFmtId="0" fontId="0" fillId="0" borderId="0">
      <alignment vertical="center"/>
    </xf>
    <xf numFmtId="38" fontId="10" fillId="0" borderId="0" applyFont="0" applyFill="0" applyBorder="0" applyAlignment="0" applyProtection="0">
      <alignment vertical="center"/>
    </xf>
    <xf numFmtId="0" fontId="15" fillId="0" borderId="0"/>
    <xf numFmtId="0" fontId="19" fillId="0" borderId="0">
      <alignment vertical="center"/>
    </xf>
    <xf numFmtId="0" fontId="10" fillId="0" borderId="0"/>
    <xf numFmtId="0" fontId="8" fillId="0" borderId="0">
      <alignment vertical="center"/>
    </xf>
    <xf numFmtId="0" fontId="22"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22" fillId="0" borderId="0">
      <alignment vertical="center"/>
    </xf>
    <xf numFmtId="0" fontId="10"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10" fillId="0" borderId="0"/>
    <xf numFmtId="38" fontId="22" fillId="0" borderId="0" applyFont="0" applyFill="0" applyBorder="0" applyAlignment="0" applyProtection="0">
      <alignment vertical="center"/>
    </xf>
    <xf numFmtId="9" fontId="22" fillId="0" borderId="0" applyFont="0" applyFill="0" applyBorder="0" applyAlignment="0" applyProtection="0">
      <alignment vertical="center"/>
    </xf>
    <xf numFmtId="0" fontId="22" fillId="0" borderId="0">
      <alignment vertical="center"/>
    </xf>
    <xf numFmtId="9" fontId="10" fillId="0" borderId="0" applyFont="0" applyFill="0" applyBorder="0" applyAlignment="0" applyProtection="0"/>
    <xf numFmtId="0" fontId="10" fillId="0" borderId="0">
      <alignment vertical="center"/>
    </xf>
    <xf numFmtId="0" fontId="27" fillId="0" borderId="0"/>
    <xf numFmtId="0" fontId="27" fillId="0" borderId="0"/>
    <xf numFmtId="0" fontId="29" fillId="0" borderId="0">
      <alignment vertical="center"/>
    </xf>
    <xf numFmtId="38" fontId="3" fillId="0" borderId="0" applyFont="0" applyFill="0" applyBorder="0" applyAlignment="0" applyProtection="0">
      <alignment vertical="center"/>
    </xf>
    <xf numFmtId="0" fontId="15" fillId="0" borderId="0"/>
    <xf numFmtId="38" fontId="10" fillId="0" borderId="0" applyFont="0" applyFill="0" applyBorder="0" applyAlignment="0" applyProtection="0">
      <alignment vertical="center"/>
    </xf>
    <xf numFmtId="0" fontId="2" fillId="0" borderId="0">
      <alignment vertical="center"/>
    </xf>
  </cellStyleXfs>
  <cellXfs count="1770">
    <xf numFmtId="0" fontId="0" fillId="0" borderId="0" xfId="0">
      <alignment vertical="center"/>
    </xf>
    <xf numFmtId="0" fontId="11" fillId="0" borderId="0" xfId="0" applyFont="1" applyFill="1" applyProtection="1">
      <alignment vertical="center"/>
    </xf>
    <xf numFmtId="0" fontId="11" fillId="0" borderId="0" xfId="0" applyFont="1" applyProtection="1">
      <alignment vertical="center"/>
    </xf>
    <xf numFmtId="38" fontId="11" fillId="0" borderId="0" xfId="0" applyNumberFormat="1" applyFont="1" applyFill="1" applyProtection="1">
      <alignment vertical="center"/>
    </xf>
    <xf numFmtId="0" fontId="11" fillId="0" borderId="0" xfId="0" applyFont="1" applyFill="1" applyBorder="1" applyProtection="1">
      <alignment vertical="center"/>
    </xf>
    <xf numFmtId="0" fontId="13" fillId="0" borderId="0" xfId="0" applyFont="1" applyFill="1" applyProtection="1">
      <alignment vertical="center"/>
    </xf>
    <xf numFmtId="0" fontId="13" fillId="0" borderId="0" xfId="0" applyFont="1" applyProtection="1">
      <alignment vertical="center"/>
    </xf>
    <xf numFmtId="0" fontId="11" fillId="4" borderId="0" xfId="0" applyFont="1" applyFill="1" applyProtection="1">
      <alignment vertical="center"/>
    </xf>
    <xf numFmtId="0" fontId="21" fillId="4" borderId="0" xfId="5" applyFont="1" applyFill="1" applyProtection="1">
      <alignment vertical="center"/>
    </xf>
    <xf numFmtId="0" fontId="21" fillId="0" borderId="0" xfId="5" applyFont="1" applyProtection="1">
      <alignment vertical="center"/>
    </xf>
    <xf numFmtId="0" fontId="21" fillId="0" borderId="0" xfId="5" applyFont="1" applyBorder="1" applyAlignment="1" applyProtection="1">
      <alignment vertical="center"/>
    </xf>
    <xf numFmtId="0" fontId="21" fillId="0" borderId="0" xfId="5" applyFont="1" applyAlignment="1" applyProtection="1">
      <alignment vertical="center"/>
    </xf>
    <xf numFmtId="0" fontId="21" fillId="5" borderId="0" xfId="5" applyFont="1" applyFill="1" applyProtection="1">
      <alignment vertical="center"/>
    </xf>
    <xf numFmtId="0" fontId="11" fillId="0" borderId="0" xfId="14" applyFont="1" applyProtection="1">
      <alignment vertical="center"/>
      <protection hidden="1"/>
    </xf>
    <xf numFmtId="55" fontId="18" fillId="0" borderId="0" xfId="0" applyNumberFormat="1" applyFont="1" applyProtection="1">
      <alignment vertical="center"/>
      <protection hidden="1"/>
    </xf>
    <xf numFmtId="0" fontId="21" fillId="0" borderId="0" xfId="5" applyFont="1" applyAlignment="1" applyProtection="1">
      <alignment horizontal="left" vertical="center"/>
    </xf>
    <xf numFmtId="183" fontId="0" fillId="0" borderId="0" xfId="0" applyNumberFormat="1" applyAlignment="1">
      <alignment vertical="center"/>
    </xf>
    <xf numFmtId="0" fontId="23" fillId="4" borderId="0" xfId="0" applyFont="1" applyFill="1" applyProtection="1">
      <alignment vertical="center"/>
    </xf>
    <xf numFmtId="0" fontId="5" fillId="0" borderId="0" xfId="15">
      <alignment vertical="center"/>
    </xf>
    <xf numFmtId="38" fontId="0" fillId="0" borderId="0" xfId="16" applyFont="1">
      <alignment vertical="center"/>
    </xf>
    <xf numFmtId="0" fontId="5" fillId="0" borderId="0" xfId="15" applyAlignment="1">
      <alignment horizontal="center" vertical="center"/>
    </xf>
    <xf numFmtId="0" fontId="21" fillId="0" borderId="0" xfId="5" applyFont="1" applyFill="1" applyProtection="1">
      <alignment vertical="center"/>
    </xf>
    <xf numFmtId="0" fontId="25" fillId="4" borderId="0" xfId="0" applyFont="1" applyFill="1" applyProtection="1">
      <alignment vertical="center"/>
    </xf>
    <xf numFmtId="0" fontId="20" fillId="4" borderId="0" xfId="3" applyFont="1" applyFill="1" applyBorder="1" applyAlignment="1" applyProtection="1">
      <alignment vertical="top" shrinkToFit="1"/>
    </xf>
    <xf numFmtId="0" fontId="20" fillId="4" borderId="0" xfId="3" applyFont="1" applyFill="1" applyBorder="1" applyAlignment="1" applyProtection="1">
      <alignment vertical="top" wrapText="1" shrinkToFit="1"/>
    </xf>
    <xf numFmtId="0" fontId="20" fillId="4" borderId="0" xfId="3" applyFont="1" applyFill="1" applyBorder="1" applyAlignment="1" applyProtection="1">
      <alignment horizontal="left" vertical="center" shrinkToFit="1"/>
    </xf>
    <xf numFmtId="0" fontId="20" fillId="4" borderId="0" xfId="2" applyFont="1" applyFill="1" applyBorder="1" applyAlignment="1" applyProtection="1">
      <alignment vertical="top" wrapText="1"/>
    </xf>
    <xf numFmtId="0" fontId="21" fillId="4" borderId="0" xfId="5" applyFont="1" applyFill="1" applyBorder="1" applyProtection="1">
      <alignment vertical="center"/>
    </xf>
    <xf numFmtId="0" fontId="20" fillId="4" borderId="0" xfId="2" applyFont="1" applyFill="1" applyBorder="1" applyAlignment="1" applyProtection="1">
      <alignment vertical="top"/>
    </xf>
    <xf numFmtId="0" fontId="20" fillId="4" borderId="0" xfId="2" applyFont="1" applyFill="1" applyBorder="1" applyAlignment="1" applyProtection="1">
      <alignment horizontal="left" vertical="top"/>
    </xf>
    <xf numFmtId="0" fontId="20" fillId="4" borderId="0" xfId="2" applyFont="1" applyFill="1" applyBorder="1" applyAlignment="1" applyProtection="1">
      <alignment horizontal="left" vertical="top" wrapText="1"/>
    </xf>
    <xf numFmtId="0" fontId="20" fillId="4" borderId="0" xfId="2" applyFont="1" applyFill="1" applyAlignment="1" applyProtection="1">
      <alignment vertical="top"/>
    </xf>
    <xf numFmtId="0" fontId="14" fillId="0" borderId="0" xfId="10" applyFont="1" applyProtection="1">
      <alignment vertical="center"/>
      <protection hidden="1"/>
    </xf>
    <xf numFmtId="0" fontId="14" fillId="0" borderId="0" xfId="10" applyFont="1" applyAlignment="1" applyProtection="1">
      <alignment vertical="center" wrapText="1"/>
      <protection hidden="1"/>
    </xf>
    <xf numFmtId="0" fontId="11" fillId="0" borderId="0" xfId="10" applyFont="1" applyProtection="1">
      <alignment vertical="center"/>
      <protection hidden="1"/>
    </xf>
    <xf numFmtId="0" fontId="14" fillId="0" borderId="0" xfId="10" applyFont="1" applyFill="1" applyProtection="1">
      <alignment vertical="center"/>
      <protection hidden="1"/>
    </xf>
    <xf numFmtId="0" fontId="14" fillId="0" borderId="0" xfId="10" applyFont="1" applyBorder="1" applyProtection="1">
      <alignment vertical="center"/>
      <protection hidden="1"/>
    </xf>
    <xf numFmtId="0" fontId="14" fillId="0" borderId="0" xfId="10" applyFont="1" applyFill="1" applyBorder="1" applyProtection="1">
      <alignment vertical="center"/>
      <protection hidden="1"/>
    </xf>
    <xf numFmtId="0" fontId="11" fillId="0" borderId="131" xfId="14" applyFont="1" applyBorder="1" applyProtection="1">
      <alignment vertical="center"/>
      <protection hidden="1"/>
    </xf>
    <xf numFmtId="0" fontId="11" fillId="0" borderId="132" xfId="14" applyFont="1" applyBorder="1" applyProtection="1">
      <alignment vertical="center"/>
      <protection hidden="1"/>
    </xf>
    <xf numFmtId="185" fontId="11" fillId="0" borderId="130" xfId="14" applyNumberFormat="1" applyFont="1" applyBorder="1" applyProtection="1">
      <alignment vertical="center"/>
      <protection hidden="1"/>
    </xf>
    <xf numFmtId="185" fontId="11" fillId="0" borderId="129" xfId="14" applyNumberFormat="1" applyFont="1" applyBorder="1" applyProtection="1">
      <alignment vertical="center"/>
      <protection hidden="1"/>
    </xf>
    <xf numFmtId="0" fontId="11" fillId="0" borderId="0" xfId="0" applyFont="1" applyBorder="1" applyProtection="1">
      <alignment vertical="center"/>
    </xf>
    <xf numFmtId="0" fontId="11" fillId="0" borderId="0" xfId="0" applyFont="1" applyBorder="1" applyAlignment="1" applyProtection="1">
      <alignment horizontal="center" vertical="center"/>
    </xf>
    <xf numFmtId="189" fontId="11" fillId="2" borderId="39" xfId="29" applyNumberFormat="1" applyFont="1" applyFill="1" applyBorder="1" applyAlignment="1" applyProtection="1">
      <alignment horizontal="right" vertical="center" shrinkToFit="1"/>
      <protection locked="0"/>
    </xf>
    <xf numFmtId="189" fontId="11" fillId="2" borderId="40" xfId="29" applyNumberFormat="1" applyFont="1" applyFill="1" applyBorder="1" applyAlignment="1" applyProtection="1">
      <alignment horizontal="right" vertical="center" shrinkToFit="1"/>
      <protection locked="0"/>
    </xf>
    <xf numFmtId="0" fontId="11" fillId="2" borderId="40" xfId="2" applyFont="1" applyFill="1" applyBorder="1" applyAlignment="1" applyProtection="1">
      <alignment horizontal="center" vertical="center" shrinkToFit="1"/>
      <protection locked="0"/>
    </xf>
    <xf numFmtId="189" fontId="11" fillId="2" borderId="19" xfId="29" applyNumberFormat="1" applyFont="1" applyFill="1" applyBorder="1" applyAlignment="1" applyProtection="1">
      <alignment horizontal="right" vertical="center" shrinkToFit="1"/>
      <protection locked="0"/>
    </xf>
    <xf numFmtId="189" fontId="11" fillId="2" borderId="9" xfId="29" applyNumberFormat="1" applyFont="1" applyFill="1" applyBorder="1" applyAlignment="1" applyProtection="1">
      <alignment horizontal="right" vertical="center" shrinkToFit="1"/>
      <protection locked="0"/>
    </xf>
    <xf numFmtId="0" fontId="11" fillId="2" borderId="9" xfId="2" applyFont="1" applyFill="1" applyBorder="1" applyAlignment="1" applyProtection="1">
      <alignment horizontal="center" vertical="center" shrinkToFit="1"/>
      <protection locked="0"/>
    </xf>
    <xf numFmtId="191" fontId="0" fillId="4" borderId="38" xfId="0" applyNumberFormat="1" applyFont="1" applyFill="1" applyBorder="1" applyAlignment="1" applyProtection="1">
      <alignment horizontal="center" vertical="center"/>
    </xf>
    <xf numFmtId="0" fontId="40" fillId="4" borderId="0" xfId="30" applyFont="1" applyFill="1">
      <alignment vertical="center"/>
    </xf>
    <xf numFmtId="0" fontId="13" fillId="4" borderId="0" xfId="30" applyFont="1" applyFill="1" applyProtection="1">
      <alignment vertical="center"/>
    </xf>
    <xf numFmtId="0" fontId="14" fillId="4" borderId="0" xfId="30" applyFont="1" applyFill="1" applyProtection="1">
      <alignment vertical="center"/>
    </xf>
    <xf numFmtId="0" fontId="16" fillId="4" borderId="8" xfId="30" applyFont="1" applyFill="1" applyBorder="1" applyAlignment="1" applyProtection="1">
      <alignment vertical="top" wrapText="1"/>
    </xf>
    <xf numFmtId="0" fontId="42" fillId="4" borderId="0" xfId="30" applyFont="1" applyFill="1" applyAlignment="1" applyProtection="1">
      <alignment horizontal="center" vertical="center"/>
    </xf>
    <xf numFmtId="0" fontId="13" fillId="4" borderId="8" xfId="30" applyFont="1" applyFill="1" applyBorder="1" applyAlignment="1" applyProtection="1">
      <alignment horizontal="left" vertical="center"/>
    </xf>
    <xf numFmtId="0" fontId="13" fillId="4" borderId="8" xfId="30" applyNumberFormat="1" applyFont="1" applyFill="1" applyBorder="1" applyAlignment="1" applyProtection="1">
      <alignment vertical="center" shrinkToFit="1"/>
    </xf>
    <xf numFmtId="0" fontId="13" fillId="4" borderId="0" xfId="30" applyNumberFormat="1" applyFont="1" applyFill="1" applyBorder="1" applyAlignment="1" applyProtection="1">
      <alignment vertical="center" shrinkToFit="1"/>
    </xf>
    <xf numFmtId="0" fontId="14" fillId="4" borderId="14" xfId="30" applyFont="1" applyFill="1" applyBorder="1" applyAlignment="1" applyProtection="1">
      <alignment horizontal="center" vertical="center"/>
    </xf>
    <xf numFmtId="0" fontId="13" fillId="4" borderId="0" xfId="30" applyFont="1" applyFill="1" applyBorder="1" applyAlignment="1" applyProtection="1">
      <alignment horizontal="left" vertical="center"/>
    </xf>
    <xf numFmtId="0" fontId="13" fillId="4" borderId="0" xfId="30" applyFont="1" applyFill="1" applyBorder="1" applyAlignment="1" applyProtection="1">
      <alignment horizontal="center" vertical="center"/>
    </xf>
    <xf numFmtId="0" fontId="13" fillId="4" borderId="0" xfId="30" applyFont="1" applyFill="1" applyBorder="1" applyAlignment="1" applyProtection="1">
      <alignment horizontal="left" vertical="top"/>
    </xf>
    <xf numFmtId="0" fontId="13" fillId="4" borderId="0" xfId="30" applyFont="1" applyFill="1" applyAlignment="1" applyProtection="1">
      <alignment horizontal="left" vertical="top" wrapText="1"/>
    </xf>
    <xf numFmtId="189" fontId="11" fillId="0" borderId="125" xfId="29" applyNumberFormat="1" applyFont="1" applyFill="1" applyBorder="1" applyAlignment="1" applyProtection="1">
      <alignment horizontal="right" vertical="center"/>
    </xf>
    <xf numFmtId="189" fontId="11" fillId="0" borderId="101" xfId="29" applyNumberFormat="1" applyFont="1" applyFill="1" applyBorder="1" applyAlignment="1" applyProtection="1">
      <alignment horizontal="right" vertical="center"/>
    </xf>
    <xf numFmtId="0" fontId="16" fillId="4" borderId="14" xfId="30" applyFont="1" applyFill="1" applyBorder="1" applyAlignment="1" applyProtection="1">
      <alignment horizontal="center" vertical="center"/>
    </xf>
    <xf numFmtId="0" fontId="16" fillId="4" borderId="14" xfId="30" applyFont="1" applyFill="1" applyBorder="1" applyAlignment="1" applyProtection="1">
      <alignment horizontal="center" vertical="center" shrinkToFit="1"/>
    </xf>
    <xf numFmtId="0" fontId="14" fillId="0" borderId="0" xfId="0" applyFont="1" applyFill="1" applyBorder="1" applyAlignment="1" applyProtection="1">
      <alignment vertical="center" wrapText="1"/>
    </xf>
    <xf numFmtId="0" fontId="21" fillId="0" borderId="0" xfId="0" applyFont="1" applyFill="1" applyBorder="1" applyAlignment="1" applyProtection="1">
      <alignment vertical="center" wrapText="1"/>
    </xf>
    <xf numFmtId="0" fontId="44" fillId="4" borderId="0" xfId="0" applyFont="1" applyFill="1" applyProtection="1">
      <alignment vertical="center"/>
    </xf>
    <xf numFmtId="180" fontId="11" fillId="4" borderId="0" xfId="0" applyNumberFormat="1" applyFont="1" applyFill="1" applyBorder="1" applyProtection="1">
      <alignment vertical="center"/>
    </xf>
    <xf numFmtId="180" fontId="45" fillId="4" borderId="0" xfId="0" applyNumberFormat="1" applyFont="1" applyFill="1" applyBorder="1" applyAlignment="1" applyProtection="1">
      <alignment horizontal="center" vertical="center"/>
    </xf>
    <xf numFmtId="0" fontId="45" fillId="4" borderId="0" xfId="0" applyFont="1" applyFill="1" applyAlignment="1" applyProtection="1">
      <alignment horizontal="center" vertical="center"/>
    </xf>
    <xf numFmtId="0" fontId="46" fillId="4" borderId="0" xfId="0" applyFont="1" applyFill="1" applyProtection="1">
      <alignment vertical="center"/>
    </xf>
    <xf numFmtId="0" fontId="11" fillId="4" borderId="0" xfId="0" applyFont="1" applyFill="1" applyBorder="1" applyProtection="1">
      <alignment vertical="center"/>
    </xf>
    <xf numFmtId="0" fontId="11" fillId="4" borderId="0" xfId="0" applyFont="1" applyFill="1" applyBorder="1" applyAlignment="1" applyProtection="1">
      <alignment horizontal="right" vertical="center"/>
    </xf>
    <xf numFmtId="0" fontId="11" fillId="4" borderId="27" xfId="0" applyFont="1" applyFill="1" applyBorder="1" applyAlignment="1" applyProtection="1">
      <alignment vertical="center" shrinkToFit="1"/>
    </xf>
    <xf numFmtId="0" fontId="11" fillId="4" borderId="0" xfId="0" applyFont="1" applyFill="1" applyBorder="1" applyAlignment="1" applyProtection="1">
      <alignment horizontal="distributed" vertical="center"/>
    </xf>
    <xf numFmtId="0" fontId="11" fillId="4" borderId="0" xfId="0" applyFont="1" applyFill="1" applyBorder="1" applyAlignment="1" applyProtection="1">
      <alignment vertical="center"/>
    </xf>
    <xf numFmtId="0" fontId="11" fillId="0" borderId="45" xfId="0" applyFont="1" applyFill="1" applyBorder="1" applyProtection="1">
      <alignment vertical="center"/>
    </xf>
    <xf numFmtId="0" fontId="11" fillId="4" borderId="45" xfId="0" applyFont="1" applyFill="1" applyBorder="1" applyProtection="1">
      <alignment vertical="center"/>
    </xf>
    <xf numFmtId="0" fontId="11" fillId="4" borderId="44" xfId="0" applyFont="1" applyFill="1" applyBorder="1" applyProtection="1">
      <alignment vertical="center"/>
    </xf>
    <xf numFmtId="0" fontId="11" fillId="4" borderId="52" xfId="0" applyFont="1" applyFill="1" applyBorder="1" applyProtection="1">
      <alignment vertical="center"/>
    </xf>
    <xf numFmtId="0" fontId="14" fillId="0" borderId="27" xfId="0" applyFont="1" applyFill="1" applyBorder="1" applyAlignment="1" applyProtection="1">
      <alignment horizontal="right"/>
    </xf>
    <xf numFmtId="0" fontId="11" fillId="0" borderId="104" xfId="0" applyFont="1" applyFill="1" applyBorder="1" applyProtection="1">
      <alignment vertical="center"/>
    </xf>
    <xf numFmtId="0" fontId="14" fillId="0" borderId="12" xfId="0" applyFont="1" applyFill="1" applyBorder="1" applyAlignment="1" applyProtection="1">
      <alignment horizontal="right"/>
    </xf>
    <xf numFmtId="0" fontId="11" fillId="4" borderId="15" xfId="0" applyFont="1" applyFill="1" applyBorder="1" applyProtection="1">
      <alignment vertical="center"/>
    </xf>
    <xf numFmtId="0" fontId="11" fillId="4" borderId="47" xfId="0" applyFont="1" applyFill="1" applyBorder="1" applyAlignment="1" applyProtection="1">
      <alignment horizontal="left" vertical="center"/>
    </xf>
    <xf numFmtId="0" fontId="11" fillId="4" borderId="10" xfId="0" applyFont="1" applyFill="1" applyBorder="1" applyProtection="1">
      <alignment vertical="center"/>
    </xf>
    <xf numFmtId="0" fontId="11" fillId="4" borderId="38" xfId="0" applyFont="1" applyFill="1" applyBorder="1" applyProtection="1">
      <alignment vertical="center"/>
    </xf>
    <xf numFmtId="0" fontId="11" fillId="0" borderId="44" xfId="0" applyFont="1" applyFill="1" applyBorder="1" applyProtection="1">
      <alignment vertical="center"/>
    </xf>
    <xf numFmtId="0" fontId="14" fillId="0" borderId="33" xfId="0" applyFont="1" applyFill="1" applyBorder="1" applyAlignment="1" applyProtection="1">
      <alignment horizontal="center" vertical="center"/>
    </xf>
    <xf numFmtId="0" fontId="14" fillId="4" borderId="28" xfId="0" applyFont="1" applyFill="1" applyBorder="1" applyAlignment="1" applyProtection="1">
      <alignment vertical="center"/>
    </xf>
    <xf numFmtId="0" fontId="14" fillId="4" borderId="30" xfId="0" applyFont="1" applyFill="1" applyBorder="1" applyAlignment="1" applyProtection="1">
      <alignment vertical="center"/>
    </xf>
    <xf numFmtId="0" fontId="11" fillId="4" borderId="28" xfId="0" applyFont="1" applyFill="1" applyBorder="1" applyProtection="1">
      <alignment vertical="center"/>
    </xf>
    <xf numFmtId="0" fontId="11" fillId="4" borderId="27" xfId="0" applyFont="1" applyFill="1" applyBorder="1" applyProtection="1">
      <alignment vertical="center"/>
    </xf>
    <xf numFmtId="0" fontId="11" fillId="4" borderId="37" xfId="0" applyFont="1" applyFill="1" applyBorder="1" applyProtection="1">
      <alignment vertical="center"/>
    </xf>
    <xf numFmtId="0" fontId="14" fillId="4" borderId="11" xfId="0" applyFont="1" applyFill="1" applyBorder="1" applyAlignment="1" applyProtection="1">
      <alignment horizontal="center" vertical="center"/>
    </xf>
    <xf numFmtId="0" fontId="14" fillId="4" borderId="10" xfId="0" applyFont="1" applyFill="1" applyBorder="1" applyAlignment="1" applyProtection="1">
      <alignment horizontal="left" vertical="center" wrapText="1"/>
    </xf>
    <xf numFmtId="0" fontId="14" fillId="4" borderId="0" xfId="0" applyFont="1" applyFill="1" applyBorder="1" applyAlignment="1" applyProtection="1">
      <alignment horizontal="left" vertical="center" wrapText="1"/>
    </xf>
    <xf numFmtId="0" fontId="14" fillId="4" borderId="24" xfId="0" applyFont="1" applyFill="1" applyBorder="1" applyAlignment="1" applyProtection="1">
      <alignment horizontal="left" vertical="center" wrapText="1"/>
    </xf>
    <xf numFmtId="0" fontId="14" fillId="4" borderId="17" xfId="0"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4" borderId="10" xfId="0" applyFont="1" applyFill="1" applyBorder="1" applyAlignment="1" applyProtection="1">
      <alignment horizontal="left" vertical="center"/>
    </xf>
    <xf numFmtId="0" fontId="14" fillId="4" borderId="46" xfId="0" applyFont="1" applyFill="1" applyBorder="1" applyAlignment="1" applyProtection="1">
      <alignment horizontal="left" vertical="center" wrapText="1"/>
    </xf>
    <xf numFmtId="0" fontId="14" fillId="4" borderId="46" xfId="0" applyFont="1" applyFill="1" applyBorder="1" applyAlignment="1" applyProtection="1">
      <alignment horizontal="left" vertical="center"/>
    </xf>
    <xf numFmtId="0" fontId="14" fillId="4" borderId="26" xfId="0" applyFont="1" applyFill="1" applyBorder="1" applyAlignment="1" applyProtection="1">
      <alignment horizontal="left" vertical="center"/>
    </xf>
    <xf numFmtId="0" fontId="14" fillId="0" borderId="55" xfId="0" applyFont="1" applyFill="1" applyBorder="1" applyAlignment="1" applyProtection="1">
      <alignment horizontal="center" vertical="center"/>
    </xf>
    <xf numFmtId="0" fontId="13" fillId="4" borderId="0" xfId="0" applyFont="1" applyFill="1" applyBorder="1" applyAlignment="1" applyProtection="1">
      <alignment vertical="top"/>
    </xf>
    <xf numFmtId="0" fontId="14" fillId="4" borderId="0" xfId="0" applyFont="1" applyFill="1" applyBorder="1" applyAlignment="1" applyProtection="1">
      <alignment horizontal="center" vertical="center"/>
    </xf>
    <xf numFmtId="0" fontId="14" fillId="4" borderId="0" xfId="0" applyFont="1" applyFill="1" applyBorder="1" applyProtection="1">
      <alignment vertical="center"/>
    </xf>
    <xf numFmtId="0" fontId="13" fillId="4" borderId="0" xfId="0" applyFont="1" applyFill="1" applyBorder="1" applyAlignment="1" applyProtection="1">
      <alignment horizontal="center" vertical="center"/>
    </xf>
    <xf numFmtId="0" fontId="14" fillId="4" borderId="33" xfId="0" applyFont="1" applyFill="1" applyBorder="1" applyAlignment="1" applyProtection="1">
      <alignment horizontal="center" vertical="center"/>
    </xf>
    <xf numFmtId="0" fontId="14" fillId="4" borderId="42" xfId="0" applyFont="1" applyFill="1" applyBorder="1" applyAlignment="1" applyProtection="1">
      <alignment horizontal="right" vertical="center"/>
    </xf>
    <xf numFmtId="0" fontId="14" fillId="4" borderId="39" xfId="0" applyFont="1" applyFill="1" applyBorder="1" applyProtection="1">
      <alignment vertical="center"/>
    </xf>
    <xf numFmtId="0" fontId="14" fillId="4" borderId="14" xfId="0" applyFont="1" applyFill="1" applyBorder="1" applyProtection="1">
      <alignment vertical="center"/>
    </xf>
    <xf numFmtId="0" fontId="14" fillId="4" borderId="47" xfId="0" applyFont="1" applyFill="1" applyBorder="1" applyProtection="1">
      <alignment vertical="center"/>
    </xf>
    <xf numFmtId="0" fontId="14" fillId="4" borderId="13" xfId="0" applyFont="1" applyFill="1" applyBorder="1" applyAlignment="1" applyProtection="1">
      <alignment horizontal="right" vertical="center"/>
    </xf>
    <xf numFmtId="0" fontId="14" fillId="4" borderId="46" xfId="0" applyFont="1" applyFill="1" applyBorder="1" applyProtection="1">
      <alignment vertical="center"/>
    </xf>
    <xf numFmtId="0" fontId="14" fillId="4" borderId="48" xfId="0" applyFont="1" applyFill="1" applyBorder="1" applyProtection="1">
      <alignment vertical="center"/>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4" fillId="4" borderId="46" xfId="0" applyFont="1" applyFill="1" applyBorder="1" applyAlignment="1" applyProtection="1">
      <alignment horizontal="center" vertical="center"/>
    </xf>
    <xf numFmtId="0" fontId="14" fillId="0" borderId="12" xfId="0" applyFont="1" applyFill="1" applyBorder="1" applyAlignment="1" applyProtection="1">
      <alignment horizontal="right" vertical="center"/>
    </xf>
    <xf numFmtId="0" fontId="14" fillId="4" borderId="26" xfId="0" applyFont="1" applyFill="1" applyBorder="1" applyAlignment="1" applyProtection="1">
      <alignment horizontal="center" vertical="center"/>
    </xf>
    <xf numFmtId="0" fontId="14" fillId="4" borderId="49" xfId="0" applyFont="1" applyFill="1" applyBorder="1" applyProtection="1">
      <alignment vertical="center"/>
    </xf>
    <xf numFmtId="0" fontId="14" fillId="4" borderId="6" xfId="0" applyFont="1" applyFill="1" applyBorder="1" applyAlignment="1" applyProtection="1">
      <alignment horizontal="center" vertical="center"/>
    </xf>
    <xf numFmtId="0" fontId="14" fillId="4" borderId="4" xfId="0" applyFont="1" applyFill="1" applyBorder="1" applyAlignment="1" applyProtection="1">
      <alignment vertical="center"/>
    </xf>
    <xf numFmtId="0" fontId="14" fillId="4" borderId="1" xfId="0" applyFont="1" applyFill="1" applyBorder="1" applyAlignment="1" applyProtection="1">
      <alignment horizontal="right" vertical="center"/>
    </xf>
    <xf numFmtId="0" fontId="14" fillId="4" borderId="0" xfId="0" applyFont="1" applyFill="1" applyBorder="1" applyAlignment="1" applyProtection="1">
      <alignment vertical="center"/>
    </xf>
    <xf numFmtId="0" fontId="16" fillId="4" borderId="0" xfId="0" applyFont="1" applyFill="1" applyBorder="1" applyAlignment="1" applyProtection="1">
      <alignment vertical="center" wrapText="1"/>
    </xf>
    <xf numFmtId="0" fontId="16" fillId="4" borderId="0" xfId="0" applyFont="1" applyFill="1" applyBorder="1" applyAlignment="1" applyProtection="1">
      <alignment horizontal="left" vertical="center" wrapText="1"/>
    </xf>
    <xf numFmtId="0" fontId="14" fillId="4" borderId="0" xfId="0" applyFont="1" applyFill="1" applyBorder="1" applyAlignment="1" applyProtection="1">
      <alignment horizontal="right"/>
    </xf>
    <xf numFmtId="0" fontId="13" fillId="4" borderId="0" xfId="0" applyFont="1" applyFill="1" applyProtection="1">
      <alignment vertical="center"/>
    </xf>
    <xf numFmtId="0" fontId="13" fillId="4" borderId="27" xfId="0" applyFont="1" applyFill="1" applyBorder="1" applyProtection="1">
      <alignment vertical="center"/>
    </xf>
    <xf numFmtId="0" fontId="14" fillId="4" borderId="42" xfId="0" applyFont="1" applyFill="1" applyBorder="1" applyAlignment="1" applyProtection="1">
      <alignment horizontal="left" vertical="center"/>
    </xf>
    <xf numFmtId="0" fontId="13" fillId="4" borderId="17" xfId="0" applyFont="1" applyFill="1" applyBorder="1" applyProtection="1">
      <alignment vertical="center"/>
    </xf>
    <xf numFmtId="0" fontId="14" fillId="4" borderId="38" xfId="0" applyFont="1" applyFill="1" applyBorder="1" applyAlignment="1" applyProtection="1">
      <alignment horizontal="left" vertical="center"/>
    </xf>
    <xf numFmtId="0" fontId="14" fillId="4" borderId="37" xfId="0" applyFont="1" applyFill="1" applyBorder="1" applyAlignment="1" applyProtection="1">
      <alignment horizontal="left" vertical="center"/>
    </xf>
    <xf numFmtId="0" fontId="14" fillId="4" borderId="1" xfId="0" applyFont="1" applyFill="1" applyBorder="1" applyAlignment="1" applyProtection="1">
      <alignment horizontal="left" vertical="center"/>
    </xf>
    <xf numFmtId="0" fontId="13" fillId="4" borderId="0" xfId="0" applyFont="1" applyFill="1" applyAlignment="1" applyProtection="1">
      <alignment horizontal="left" vertical="top"/>
    </xf>
    <xf numFmtId="0" fontId="13" fillId="4" borderId="0" xfId="0" applyFont="1" applyFill="1" applyAlignment="1" applyProtection="1">
      <alignment horizontal="left" vertical="top" wrapText="1"/>
    </xf>
    <xf numFmtId="0" fontId="14" fillId="4" borderId="0" xfId="0" applyFont="1" applyFill="1" applyBorder="1" applyAlignment="1" applyProtection="1">
      <alignment horizontal="center" vertical="top"/>
    </xf>
    <xf numFmtId="0" fontId="14" fillId="4" borderId="0" xfId="0" applyFont="1" applyFill="1" applyBorder="1" applyAlignment="1" applyProtection="1">
      <alignment horizontal="left" vertical="top" wrapText="1"/>
    </xf>
    <xf numFmtId="0" fontId="14" fillId="4" borderId="17" xfId="0" applyFont="1" applyFill="1" applyBorder="1" applyAlignment="1" applyProtection="1"/>
    <xf numFmtId="38" fontId="11" fillId="4" borderId="0" xfId="0" applyNumberFormat="1" applyFont="1" applyFill="1" applyProtection="1">
      <alignment vertical="center"/>
    </xf>
    <xf numFmtId="0" fontId="14" fillId="4" borderId="25" xfId="0" applyFont="1" applyFill="1" applyBorder="1" applyAlignment="1" applyProtection="1">
      <alignment horizontal="left" vertical="center"/>
    </xf>
    <xf numFmtId="0" fontId="11" fillId="4" borderId="18" xfId="0" applyFont="1" applyFill="1" applyBorder="1" applyProtection="1">
      <alignment vertical="center"/>
    </xf>
    <xf numFmtId="0" fontId="14" fillId="4" borderId="18" xfId="0" applyFont="1" applyFill="1" applyBorder="1" applyAlignment="1" applyProtection="1">
      <alignment horizontal="right"/>
    </xf>
    <xf numFmtId="0" fontId="14" fillId="4" borderId="17" xfId="0" applyFont="1" applyFill="1" applyBorder="1" applyAlignment="1" applyProtection="1">
      <alignment horizontal="right"/>
    </xf>
    <xf numFmtId="3" fontId="11" fillId="4" borderId="0" xfId="0" applyNumberFormat="1" applyFont="1" applyFill="1" applyProtection="1">
      <alignment vertical="center"/>
    </xf>
    <xf numFmtId="0" fontId="14" fillId="4" borderId="0" xfId="0" applyFont="1" applyFill="1" applyBorder="1" applyAlignment="1" applyProtection="1">
      <alignment vertical="center" wrapText="1"/>
    </xf>
    <xf numFmtId="185" fontId="21" fillId="4" borderId="0" xfId="15" applyNumberFormat="1" applyFont="1" applyFill="1" applyAlignment="1" applyProtection="1">
      <alignment vertical="center" shrinkToFit="1"/>
      <protection hidden="1"/>
    </xf>
    <xf numFmtId="185" fontId="47" fillId="4" borderId="0" xfId="16" applyNumberFormat="1" applyFont="1" applyFill="1" applyAlignment="1" applyProtection="1">
      <alignment vertical="center" shrinkToFit="1"/>
      <protection hidden="1"/>
    </xf>
    <xf numFmtId="185" fontId="21" fillId="0" borderId="0" xfId="15" applyNumberFormat="1" applyFont="1" applyAlignment="1" applyProtection="1">
      <alignment vertical="center" shrinkToFit="1"/>
      <protection hidden="1"/>
    </xf>
    <xf numFmtId="0" fontId="21" fillId="0" borderId="0" xfId="15" applyFont="1" applyProtection="1">
      <alignment vertical="center"/>
      <protection hidden="1"/>
    </xf>
    <xf numFmtId="185" fontId="47" fillId="4" borderId="9" xfId="16" applyNumberFormat="1" applyFont="1" applyFill="1" applyBorder="1" applyAlignment="1" applyProtection="1">
      <alignment vertical="center" shrinkToFit="1"/>
      <protection hidden="1"/>
    </xf>
    <xf numFmtId="187" fontId="10" fillId="4" borderId="9" xfId="16" applyNumberFormat="1" applyFont="1" applyFill="1" applyBorder="1" applyAlignment="1" applyProtection="1">
      <alignment vertical="center" shrinkToFit="1"/>
      <protection hidden="1"/>
    </xf>
    <xf numFmtId="185" fontId="10" fillId="4" borderId="0" xfId="16" applyNumberFormat="1" applyFont="1" applyFill="1" applyAlignment="1" applyProtection="1">
      <alignment shrinkToFit="1"/>
      <protection hidden="1"/>
    </xf>
    <xf numFmtId="185" fontId="18" fillId="0" borderId="9" xfId="15" applyNumberFormat="1" applyFont="1" applyBorder="1" applyAlignment="1" applyProtection="1">
      <alignment vertical="center" shrinkToFit="1"/>
      <protection hidden="1"/>
    </xf>
    <xf numFmtId="185" fontId="18" fillId="0" borderId="9" xfId="15" applyNumberFormat="1" applyFont="1" applyBorder="1" applyAlignment="1" applyProtection="1">
      <alignment horizontal="center" vertical="center" shrinkToFit="1"/>
      <protection hidden="1"/>
    </xf>
    <xf numFmtId="185" fontId="10" fillId="7" borderId="9" xfId="16" applyNumberFormat="1" applyFont="1" applyFill="1" applyBorder="1" applyAlignment="1" applyProtection="1">
      <alignment horizontal="center" vertical="center" shrinkToFit="1"/>
      <protection hidden="1"/>
    </xf>
    <xf numFmtId="185" fontId="10" fillId="0" borderId="0" xfId="16" applyNumberFormat="1" applyFont="1" applyAlignment="1" applyProtection="1">
      <alignment horizontal="center" vertical="center" shrinkToFit="1"/>
      <protection hidden="1"/>
    </xf>
    <xf numFmtId="185" fontId="18" fillId="0" borderId="0" xfId="15" applyNumberFormat="1" applyFont="1" applyAlignment="1" applyProtection="1">
      <alignment horizontal="center" vertical="center" shrinkToFit="1"/>
      <protection hidden="1"/>
    </xf>
    <xf numFmtId="185" fontId="18" fillId="0" borderId="114" xfId="15" applyNumberFormat="1" applyFont="1" applyBorder="1" applyAlignment="1" applyProtection="1">
      <alignment vertical="center" shrinkToFit="1"/>
      <protection hidden="1"/>
    </xf>
    <xf numFmtId="186" fontId="10" fillId="0" borderId="114" xfId="16" applyNumberFormat="1" applyFont="1" applyBorder="1" applyAlignment="1" applyProtection="1">
      <alignment vertical="center" shrinkToFit="1"/>
      <protection locked="0"/>
    </xf>
    <xf numFmtId="186" fontId="10" fillId="7" borderId="114" xfId="16" applyNumberFormat="1" applyFont="1" applyFill="1" applyBorder="1" applyAlignment="1" applyProtection="1">
      <alignment vertical="center" shrinkToFit="1"/>
      <protection hidden="1"/>
    </xf>
    <xf numFmtId="185" fontId="10" fillId="0" borderId="0" xfId="16" applyNumberFormat="1" applyFont="1" applyAlignment="1" applyProtection="1">
      <alignment vertical="center" shrinkToFit="1"/>
      <protection hidden="1"/>
    </xf>
    <xf numFmtId="185" fontId="18" fillId="0" borderId="0" xfId="15" quotePrefix="1" applyNumberFormat="1" applyFont="1" applyAlignment="1" applyProtection="1">
      <alignment vertical="center" shrinkToFit="1"/>
      <protection hidden="1"/>
    </xf>
    <xf numFmtId="185" fontId="10" fillId="0" borderId="0" xfId="16" quotePrefix="1" applyNumberFormat="1" applyFont="1" applyAlignment="1" applyProtection="1">
      <alignment vertical="center" shrinkToFit="1"/>
      <protection hidden="1"/>
    </xf>
    <xf numFmtId="185" fontId="18" fillId="0" borderId="113" xfId="15" applyNumberFormat="1" applyFont="1" applyBorder="1" applyAlignment="1" applyProtection="1">
      <alignment vertical="center" shrinkToFit="1"/>
      <protection hidden="1"/>
    </xf>
    <xf numFmtId="186" fontId="10" fillId="0" borderId="113" xfId="16" applyNumberFormat="1" applyFont="1" applyBorder="1" applyAlignment="1" applyProtection="1">
      <alignment vertical="center" shrinkToFit="1"/>
      <protection locked="0"/>
    </xf>
    <xf numFmtId="186" fontId="10" fillId="7" borderId="113" xfId="16" applyNumberFormat="1" applyFont="1" applyFill="1" applyBorder="1" applyAlignment="1" applyProtection="1">
      <alignment vertical="center" shrinkToFit="1"/>
      <protection hidden="1"/>
    </xf>
    <xf numFmtId="185" fontId="18" fillId="0" borderId="112" xfId="15" applyNumberFormat="1" applyFont="1" applyBorder="1" applyAlignment="1" applyProtection="1">
      <alignment vertical="center" shrinkToFit="1"/>
      <protection hidden="1"/>
    </xf>
    <xf numFmtId="186" fontId="10" fillId="0" borderId="112" xfId="16" applyNumberFormat="1" applyFont="1" applyBorder="1" applyAlignment="1" applyProtection="1">
      <alignment vertical="center" shrinkToFit="1"/>
      <protection locked="0"/>
    </xf>
    <xf numFmtId="186" fontId="10" fillId="7" borderId="112" xfId="16" applyNumberFormat="1" applyFont="1" applyFill="1" applyBorder="1" applyAlignment="1" applyProtection="1">
      <alignment vertical="center" shrinkToFit="1"/>
      <protection hidden="1"/>
    </xf>
    <xf numFmtId="0" fontId="18" fillId="0" borderId="0" xfId="15" applyNumberFormat="1" applyFont="1" applyProtection="1">
      <alignment vertical="center"/>
      <protection hidden="1"/>
    </xf>
    <xf numFmtId="0" fontId="44" fillId="4" borderId="0" xfId="10" applyFont="1" applyFill="1" applyAlignment="1" applyProtection="1">
      <alignment vertical="top"/>
      <protection hidden="1"/>
    </xf>
    <xf numFmtId="0" fontId="11" fillId="4" borderId="0" xfId="10" applyFont="1" applyFill="1" applyProtection="1">
      <alignment vertical="center"/>
      <protection hidden="1"/>
    </xf>
    <xf numFmtId="0" fontId="14" fillId="4" borderId="0" xfId="10" applyFont="1" applyFill="1" applyProtection="1">
      <alignment vertical="center"/>
      <protection hidden="1"/>
    </xf>
    <xf numFmtId="0" fontId="14" fillId="4" borderId="0" xfId="10" applyFont="1" applyFill="1" applyBorder="1" applyAlignment="1" applyProtection="1">
      <alignment vertical="center"/>
      <protection hidden="1"/>
    </xf>
    <xf numFmtId="0" fontId="11" fillId="4" borderId="0" xfId="0" applyFont="1" applyFill="1" applyAlignment="1" applyProtection="1">
      <alignment horizontal="left" vertical="center"/>
      <protection hidden="1"/>
    </xf>
    <xf numFmtId="0" fontId="49" fillId="4" borderId="0" xfId="10" applyFont="1" applyFill="1" applyProtection="1">
      <alignment vertical="center"/>
      <protection hidden="1"/>
    </xf>
    <xf numFmtId="0" fontId="10" fillId="4" borderId="0" xfId="0" applyFont="1" applyFill="1" applyBorder="1" applyAlignment="1" applyProtection="1">
      <alignment vertical="center"/>
      <protection hidden="1"/>
    </xf>
    <xf numFmtId="0" fontId="14" fillId="4" borderId="37" xfId="0" applyFont="1" applyFill="1" applyBorder="1" applyAlignment="1" applyProtection="1">
      <alignment horizontal="center" vertical="center"/>
      <protection hidden="1"/>
    </xf>
    <xf numFmtId="180" fontId="11" fillId="4" borderId="18" xfId="0" applyNumberFormat="1" applyFont="1" applyFill="1" applyBorder="1" applyAlignment="1" applyProtection="1">
      <alignment horizontal="center" vertical="center"/>
      <protection hidden="1"/>
    </xf>
    <xf numFmtId="180" fontId="11" fillId="4" borderId="18" xfId="0" applyNumberFormat="1" applyFont="1" applyFill="1" applyBorder="1" applyAlignment="1" applyProtection="1">
      <alignment vertical="center"/>
      <protection hidden="1"/>
    </xf>
    <xf numFmtId="180" fontId="11" fillId="4" borderId="18" xfId="0" applyNumberFormat="1" applyFont="1" applyFill="1" applyBorder="1" applyAlignment="1" applyProtection="1">
      <alignment horizontal="right" vertical="center"/>
      <protection hidden="1"/>
    </xf>
    <xf numFmtId="180" fontId="11" fillId="4" borderId="8" xfId="0" applyNumberFormat="1" applyFont="1" applyFill="1" applyBorder="1" applyAlignment="1" applyProtection="1">
      <alignment horizontal="center" vertical="center"/>
      <protection hidden="1"/>
    </xf>
    <xf numFmtId="180" fontId="11" fillId="4" borderId="8" xfId="0" applyNumberFormat="1" applyFont="1" applyFill="1" applyBorder="1" applyAlignment="1" applyProtection="1">
      <alignment vertical="center"/>
      <protection hidden="1"/>
    </xf>
    <xf numFmtId="180" fontId="11" fillId="4" borderId="7" xfId="0" applyNumberFormat="1" applyFont="1" applyFill="1" applyBorder="1" applyAlignment="1" applyProtection="1">
      <alignment horizontal="right" vertical="center"/>
      <protection hidden="1"/>
    </xf>
    <xf numFmtId="180" fontId="11" fillId="4" borderId="8" xfId="0" applyNumberFormat="1" applyFont="1" applyFill="1" applyBorder="1" applyAlignment="1" applyProtection="1">
      <alignment horizontal="right" vertical="center"/>
      <protection hidden="1"/>
    </xf>
    <xf numFmtId="180" fontId="11" fillId="4" borderId="17" xfId="0" applyNumberFormat="1" applyFont="1" applyFill="1" applyBorder="1" applyAlignment="1" applyProtection="1">
      <alignment horizontal="right" vertical="center"/>
      <protection hidden="1"/>
    </xf>
    <xf numFmtId="0" fontId="11" fillId="4" borderId="0" xfId="10" applyFont="1" applyFill="1" applyBorder="1" applyProtection="1">
      <alignment vertical="center"/>
      <protection hidden="1"/>
    </xf>
    <xf numFmtId="0" fontId="14" fillId="0" borderId="56" xfId="0" applyFont="1" applyFill="1" applyBorder="1" applyAlignment="1" applyProtection="1">
      <alignment horizontal="center" vertical="center" shrinkToFit="1"/>
      <protection hidden="1"/>
    </xf>
    <xf numFmtId="180" fontId="14" fillId="4" borderId="18" xfId="0" applyNumberFormat="1" applyFont="1" applyFill="1" applyBorder="1" applyAlignment="1" applyProtection="1">
      <alignment horizontal="center" vertical="center"/>
      <protection hidden="1"/>
    </xf>
    <xf numFmtId="180" fontId="14" fillId="4" borderId="18" xfId="0" applyNumberFormat="1" applyFont="1" applyFill="1" applyBorder="1" applyAlignment="1" applyProtection="1">
      <alignment vertical="center"/>
      <protection hidden="1"/>
    </xf>
    <xf numFmtId="180" fontId="14" fillId="4" borderId="18" xfId="0" applyNumberFormat="1" applyFont="1" applyFill="1" applyBorder="1" applyAlignment="1" applyProtection="1">
      <alignment horizontal="right" vertical="center"/>
      <protection hidden="1"/>
    </xf>
    <xf numFmtId="180" fontId="14" fillId="4" borderId="17" xfId="0" applyNumberFormat="1" applyFont="1" applyFill="1" applyBorder="1" applyAlignment="1" applyProtection="1">
      <alignment horizontal="right" vertical="center"/>
      <protection hidden="1"/>
    </xf>
    <xf numFmtId="178" fontId="14" fillId="0" borderId="56" xfId="1" applyNumberFormat="1" applyFont="1" applyFill="1" applyBorder="1" applyProtection="1">
      <alignment vertical="center"/>
      <protection hidden="1"/>
    </xf>
    <xf numFmtId="178" fontId="14" fillId="0" borderId="59" xfId="1" applyNumberFormat="1" applyFont="1" applyFill="1" applyBorder="1" applyProtection="1">
      <alignment vertical="center"/>
      <protection hidden="1"/>
    </xf>
    <xf numFmtId="0" fontId="14" fillId="4" borderId="100" xfId="0" applyFont="1" applyFill="1" applyBorder="1" applyAlignment="1" applyProtection="1">
      <alignment vertical="center" shrinkToFit="1"/>
      <protection hidden="1"/>
    </xf>
    <xf numFmtId="0" fontId="14" fillId="4" borderId="102" xfId="0" applyFont="1" applyFill="1" applyBorder="1" applyAlignment="1" applyProtection="1">
      <alignment vertical="center" shrinkToFit="1"/>
      <protection hidden="1"/>
    </xf>
    <xf numFmtId="0" fontId="14" fillId="4" borderId="21" xfId="0" applyFont="1" applyFill="1" applyBorder="1" applyAlignment="1" applyProtection="1">
      <alignment vertical="center" shrinkToFit="1"/>
      <protection hidden="1"/>
    </xf>
    <xf numFmtId="0" fontId="14" fillId="4" borderId="12" xfId="0" applyFont="1" applyFill="1" applyBorder="1" applyAlignment="1" applyProtection="1">
      <alignment vertical="center" shrinkToFit="1"/>
      <protection hidden="1"/>
    </xf>
    <xf numFmtId="0" fontId="14" fillId="4" borderId="62" xfId="0" applyFont="1" applyFill="1" applyBorder="1" applyAlignment="1" applyProtection="1">
      <alignment vertical="center" shrinkToFit="1"/>
      <protection hidden="1"/>
    </xf>
    <xf numFmtId="38" fontId="14" fillId="4" borderId="37" xfId="1" applyNumberFormat="1" applyFont="1" applyFill="1" applyBorder="1" applyAlignment="1" applyProtection="1">
      <alignment vertical="center"/>
      <protection hidden="1"/>
    </xf>
    <xf numFmtId="0" fontId="14" fillId="4" borderId="98" xfId="0" applyFont="1" applyFill="1" applyBorder="1" applyAlignment="1" applyProtection="1">
      <alignment vertical="center" shrinkToFit="1"/>
      <protection hidden="1"/>
    </xf>
    <xf numFmtId="0" fontId="11" fillId="4" borderId="0" xfId="0" applyFont="1" applyFill="1" applyProtection="1">
      <alignment vertical="center"/>
      <protection hidden="1"/>
    </xf>
    <xf numFmtId="0" fontId="14" fillId="4" borderId="0" xfId="10" applyFont="1" applyFill="1" applyBorder="1" applyProtection="1">
      <alignment vertical="center"/>
      <protection hidden="1"/>
    </xf>
    <xf numFmtId="0" fontId="11" fillId="4" borderId="0" xfId="0" applyFont="1" applyFill="1" applyBorder="1" applyAlignment="1" applyProtection="1">
      <alignment vertical="center"/>
      <protection hidden="1"/>
    </xf>
    <xf numFmtId="0" fontId="13" fillId="4" borderId="38" xfId="0" applyFont="1" applyFill="1" applyBorder="1" applyAlignment="1" applyProtection="1">
      <alignment horizontal="center" vertical="center"/>
      <protection hidden="1"/>
    </xf>
    <xf numFmtId="0" fontId="13" fillId="4" borderId="37" xfId="0" applyFont="1" applyFill="1" applyBorder="1" applyAlignment="1" applyProtection="1">
      <alignment horizontal="center" vertical="center"/>
      <protection hidden="1"/>
    </xf>
    <xf numFmtId="0" fontId="13" fillId="4" borderId="0" xfId="0" applyFont="1" applyFill="1" applyBorder="1" applyAlignment="1" applyProtection="1">
      <alignment horizontal="center" vertical="center"/>
      <protection hidden="1"/>
    </xf>
    <xf numFmtId="0" fontId="11" fillId="0" borderId="56" xfId="0" applyFont="1" applyFill="1" applyBorder="1" applyAlignment="1" applyProtection="1">
      <alignment horizontal="center" vertical="center" shrinkToFit="1"/>
      <protection hidden="1"/>
    </xf>
    <xf numFmtId="0" fontId="11" fillId="0" borderId="57" xfId="0" applyFont="1" applyFill="1" applyBorder="1" applyAlignment="1" applyProtection="1">
      <alignment horizontal="center" vertical="center"/>
      <protection hidden="1"/>
    </xf>
    <xf numFmtId="180" fontId="11" fillId="4" borderId="28" xfId="0" applyNumberFormat="1" applyFont="1" applyFill="1" applyBorder="1" applyAlignment="1" applyProtection="1">
      <alignment horizontal="center" vertical="center"/>
      <protection hidden="1"/>
    </xf>
    <xf numFmtId="180" fontId="11" fillId="4" borderId="28" xfId="0" applyNumberFormat="1" applyFont="1" applyFill="1" applyBorder="1" applyAlignment="1" applyProtection="1">
      <alignment vertical="center"/>
      <protection hidden="1"/>
    </xf>
    <xf numFmtId="180" fontId="13" fillId="4" borderId="0" xfId="0" applyNumberFormat="1" applyFont="1" applyFill="1" applyBorder="1" applyAlignment="1" applyProtection="1">
      <alignment horizontal="center" vertical="center"/>
      <protection hidden="1"/>
    </xf>
    <xf numFmtId="180" fontId="14" fillId="4" borderId="0" xfId="0" applyNumberFormat="1" applyFont="1" applyFill="1" applyBorder="1" applyAlignment="1" applyProtection="1">
      <alignment horizontal="center" vertical="center"/>
      <protection hidden="1"/>
    </xf>
    <xf numFmtId="180" fontId="14" fillId="4" borderId="0" xfId="0" applyNumberFormat="1" applyFont="1" applyFill="1" applyBorder="1" applyAlignment="1" applyProtection="1">
      <alignment vertical="center"/>
      <protection hidden="1"/>
    </xf>
    <xf numFmtId="180" fontId="14" fillId="4" borderId="0" xfId="0" applyNumberFormat="1" applyFont="1" applyFill="1" applyBorder="1" applyAlignment="1" applyProtection="1">
      <alignment horizontal="right" vertical="center"/>
      <protection hidden="1"/>
    </xf>
    <xf numFmtId="0" fontId="11" fillId="0" borderId="35" xfId="0" applyFont="1" applyFill="1" applyBorder="1" applyAlignment="1" applyProtection="1">
      <alignment horizontal="center" vertical="center" shrinkToFit="1"/>
      <protection hidden="1"/>
    </xf>
    <xf numFmtId="180" fontId="11" fillId="4" borderId="2" xfId="0" applyNumberFormat="1" applyFont="1" applyFill="1" applyBorder="1" applyAlignment="1" applyProtection="1">
      <alignment horizontal="center" vertical="center"/>
      <protection hidden="1"/>
    </xf>
    <xf numFmtId="180" fontId="11" fillId="4" borderId="2" xfId="0" applyNumberFormat="1" applyFont="1" applyFill="1" applyBorder="1" applyAlignment="1" applyProtection="1">
      <alignment horizontal="right" vertical="center"/>
      <protection hidden="1"/>
    </xf>
    <xf numFmtId="180" fontId="11" fillId="4" borderId="1" xfId="0" applyNumberFormat="1" applyFont="1" applyFill="1" applyBorder="1" applyAlignment="1" applyProtection="1">
      <alignment horizontal="right" vertical="center"/>
      <protection hidden="1"/>
    </xf>
    <xf numFmtId="0" fontId="11" fillId="4" borderId="30" xfId="0" applyFont="1" applyFill="1" applyBorder="1" applyAlignment="1" applyProtection="1">
      <alignment vertical="center" shrinkToFit="1"/>
      <protection hidden="1"/>
    </xf>
    <xf numFmtId="0" fontId="11" fillId="4" borderId="27" xfId="0" applyFont="1" applyFill="1" applyBorder="1" applyAlignment="1" applyProtection="1">
      <alignment vertical="center" shrinkToFit="1"/>
      <protection hidden="1"/>
    </xf>
    <xf numFmtId="0" fontId="14" fillId="4" borderId="0" xfId="0" applyFont="1" applyFill="1" applyBorder="1" applyAlignment="1" applyProtection="1">
      <alignment vertical="center" shrinkToFit="1"/>
      <protection hidden="1"/>
    </xf>
    <xf numFmtId="0" fontId="11" fillId="4" borderId="21" xfId="0" applyFont="1" applyFill="1" applyBorder="1" applyAlignment="1" applyProtection="1">
      <alignment vertical="center" shrinkToFit="1"/>
      <protection hidden="1"/>
    </xf>
    <xf numFmtId="38" fontId="11" fillId="4" borderId="46" xfId="1" applyNumberFormat="1" applyFont="1" applyFill="1" applyBorder="1" applyAlignment="1" applyProtection="1">
      <alignment vertical="center"/>
      <protection hidden="1"/>
    </xf>
    <xf numFmtId="38" fontId="11" fillId="4" borderId="0" xfId="1" applyNumberFormat="1" applyFont="1" applyFill="1" applyBorder="1" applyAlignment="1" applyProtection="1">
      <alignment vertical="center"/>
      <protection hidden="1"/>
    </xf>
    <xf numFmtId="0" fontId="11" fillId="4" borderId="12" xfId="0" applyFont="1" applyFill="1" applyBorder="1" applyAlignment="1" applyProtection="1">
      <alignment vertical="center" shrinkToFit="1"/>
      <protection hidden="1"/>
    </xf>
    <xf numFmtId="0" fontId="11" fillId="4" borderId="62" xfId="0" applyFont="1" applyFill="1" applyBorder="1" applyAlignment="1" applyProtection="1">
      <alignment vertical="center" shrinkToFit="1"/>
      <protection hidden="1"/>
    </xf>
    <xf numFmtId="38" fontId="11" fillId="4" borderId="3" xfId="1" applyNumberFormat="1" applyFont="1" applyFill="1" applyBorder="1" applyAlignment="1" applyProtection="1">
      <alignment vertical="center"/>
      <protection hidden="1"/>
    </xf>
    <xf numFmtId="38" fontId="11" fillId="4" borderId="37" xfId="1" applyNumberFormat="1" applyFont="1" applyFill="1" applyBorder="1" applyAlignment="1" applyProtection="1">
      <alignment vertical="center"/>
      <protection hidden="1"/>
    </xf>
    <xf numFmtId="0" fontId="11" fillId="4" borderId="98" xfId="0" applyFont="1" applyFill="1" applyBorder="1" applyAlignment="1" applyProtection="1">
      <alignment vertical="center" shrinkToFit="1"/>
      <protection hidden="1"/>
    </xf>
    <xf numFmtId="186" fontId="10" fillId="0" borderId="114" xfId="16" applyNumberFormat="1" applyFont="1" applyFill="1" applyBorder="1" applyAlignment="1" applyProtection="1">
      <alignment vertical="center" shrinkToFit="1"/>
      <protection locked="0"/>
    </xf>
    <xf numFmtId="186" fontId="10" fillId="0" borderId="113" xfId="16" applyNumberFormat="1" applyFont="1" applyFill="1" applyBorder="1" applyAlignment="1" applyProtection="1">
      <alignment vertical="center" shrinkToFit="1"/>
      <protection locked="0"/>
    </xf>
    <xf numFmtId="186" fontId="10" fillId="0" borderId="112" xfId="16" applyNumberFormat="1" applyFont="1" applyFill="1" applyBorder="1" applyAlignment="1" applyProtection="1">
      <alignment vertical="center" shrinkToFit="1"/>
      <protection locked="0"/>
    </xf>
    <xf numFmtId="0" fontId="11" fillId="4" borderId="9" xfId="3" applyFont="1" applyFill="1" applyBorder="1" applyAlignment="1" applyProtection="1">
      <alignment horizontal="center" vertical="center"/>
    </xf>
    <xf numFmtId="0" fontId="11" fillId="0" borderId="54" xfId="0" applyFont="1" applyBorder="1" applyAlignment="1" applyProtection="1">
      <alignment horizontal="center" vertical="center" wrapText="1"/>
    </xf>
    <xf numFmtId="0" fontId="16" fillId="0" borderId="35" xfId="0" applyFont="1" applyBorder="1" applyAlignment="1" applyProtection="1">
      <alignment horizontal="center" vertical="center" wrapText="1"/>
    </xf>
    <xf numFmtId="0" fontId="11" fillId="0" borderId="62" xfId="0" applyFont="1" applyBorder="1" applyAlignment="1" applyProtection="1">
      <alignment horizontal="center" vertical="center" wrapText="1"/>
    </xf>
    <xf numFmtId="0" fontId="16" fillId="0" borderId="53" xfId="0" applyFont="1" applyBorder="1" applyAlignment="1" applyProtection="1">
      <alignment horizontal="center" vertical="center" wrapText="1"/>
    </xf>
    <xf numFmtId="38" fontId="11" fillId="2" borderId="9" xfId="1" applyFont="1" applyFill="1" applyBorder="1" applyAlignment="1" applyProtection="1">
      <alignment vertical="center" shrinkToFit="1"/>
      <protection locked="0"/>
    </xf>
    <xf numFmtId="0" fontId="54" fillId="4" borderId="120" xfId="0" applyFont="1" applyFill="1" applyBorder="1" applyAlignment="1" applyProtection="1">
      <alignment horizontal="center" vertical="center" wrapText="1"/>
    </xf>
    <xf numFmtId="182" fontId="55" fillId="4" borderId="120" xfId="0" applyNumberFormat="1" applyFont="1" applyFill="1" applyBorder="1" applyAlignment="1" applyProtection="1">
      <alignment horizontal="center" vertical="center" wrapText="1"/>
    </xf>
    <xf numFmtId="0" fontId="11" fillId="4" borderId="122" xfId="0" applyFont="1" applyFill="1" applyBorder="1" applyProtection="1">
      <alignment vertical="center"/>
    </xf>
    <xf numFmtId="0" fontId="11" fillId="4" borderId="56" xfId="0" applyFont="1" applyFill="1" applyBorder="1" applyAlignment="1" applyProtection="1">
      <alignment horizontal="center" vertical="center" shrinkToFit="1"/>
    </xf>
    <xf numFmtId="0" fontId="11" fillId="2" borderId="9" xfId="0" applyFont="1" applyFill="1" applyBorder="1" applyAlignment="1" applyProtection="1">
      <alignment horizontal="center" vertical="center" shrinkToFit="1"/>
      <protection locked="0"/>
    </xf>
    <xf numFmtId="38" fontId="11" fillId="2" borderId="20" xfId="1" applyFont="1" applyFill="1" applyBorder="1" applyAlignment="1" applyProtection="1">
      <alignment vertical="center" shrinkToFit="1"/>
      <protection locked="0"/>
    </xf>
    <xf numFmtId="0" fontId="11" fillId="4" borderId="120" xfId="0" applyFont="1" applyFill="1" applyBorder="1" applyProtection="1">
      <alignment vertical="center"/>
    </xf>
    <xf numFmtId="38" fontId="11" fillId="0" borderId="35" xfId="1" applyFont="1" applyFill="1" applyBorder="1" applyAlignment="1" applyProtection="1">
      <alignment vertical="center"/>
    </xf>
    <xf numFmtId="38" fontId="11" fillId="0" borderId="35" xfId="0" applyNumberFormat="1" applyFont="1" applyFill="1" applyBorder="1" applyAlignment="1" applyProtection="1">
      <alignment vertical="center"/>
    </xf>
    <xf numFmtId="38" fontId="11" fillId="0" borderId="4" xfId="1" applyFont="1" applyFill="1" applyBorder="1" applyAlignment="1" applyProtection="1">
      <alignment vertical="center"/>
    </xf>
    <xf numFmtId="38" fontId="11" fillId="0" borderId="53" xfId="0" applyNumberFormat="1" applyFont="1" applyFill="1" applyBorder="1" applyAlignment="1" applyProtection="1">
      <alignment vertical="center"/>
    </xf>
    <xf numFmtId="0" fontId="11" fillId="0" borderId="25" xfId="0" applyFont="1" applyFill="1" applyBorder="1" applyProtection="1">
      <alignment vertical="center"/>
    </xf>
    <xf numFmtId="0" fontId="14" fillId="4" borderId="12" xfId="0" applyFont="1" applyFill="1" applyBorder="1" applyAlignment="1" applyProtection="1">
      <alignment horizontal="right"/>
    </xf>
    <xf numFmtId="0" fontId="14" fillId="4" borderId="10" xfId="0" applyFont="1" applyFill="1" applyBorder="1" applyProtection="1">
      <alignment vertical="center"/>
    </xf>
    <xf numFmtId="0" fontId="14" fillId="4" borderId="48" xfId="0" applyFont="1" applyFill="1" applyBorder="1" applyAlignment="1" applyProtection="1">
      <alignment horizontal="left" vertical="center" wrapText="1"/>
    </xf>
    <xf numFmtId="0" fontId="14" fillId="0" borderId="13" xfId="0" applyFont="1" applyFill="1" applyBorder="1" applyAlignment="1" applyProtection="1">
      <alignment horizontal="right" vertical="center"/>
    </xf>
    <xf numFmtId="0" fontId="14" fillId="4" borderId="55" xfId="0" applyFont="1" applyFill="1" applyBorder="1" applyAlignment="1" applyProtection="1">
      <alignment horizontal="center" vertical="center"/>
    </xf>
    <xf numFmtId="0" fontId="14" fillId="4" borderId="12" xfId="0" applyFont="1" applyFill="1" applyBorder="1" applyAlignment="1" applyProtection="1">
      <alignment horizontal="right" vertical="center"/>
    </xf>
    <xf numFmtId="0" fontId="14" fillId="4" borderId="26" xfId="0" applyFont="1" applyFill="1" applyBorder="1" applyProtection="1">
      <alignment vertical="center"/>
    </xf>
    <xf numFmtId="0" fontId="11" fillId="4" borderId="37" xfId="0" applyFont="1" applyFill="1" applyBorder="1" applyAlignment="1" applyProtection="1">
      <alignment horizontal="center" vertical="center"/>
    </xf>
    <xf numFmtId="0" fontId="0" fillId="4" borderId="2" xfId="0" applyFont="1" applyFill="1" applyBorder="1" applyAlignment="1" applyProtection="1">
      <alignment vertical="center"/>
    </xf>
    <xf numFmtId="0" fontId="0" fillId="4" borderId="4" xfId="0" applyFont="1" applyFill="1" applyBorder="1" applyAlignment="1" applyProtection="1">
      <alignment vertical="center"/>
    </xf>
    <xf numFmtId="0" fontId="0" fillId="4" borderId="0" xfId="0" applyFont="1" applyFill="1" applyBorder="1" applyAlignment="1" applyProtection="1">
      <alignment vertical="center"/>
    </xf>
    <xf numFmtId="0" fontId="14" fillId="4" borderId="0" xfId="0" applyFont="1" applyFill="1" applyBorder="1" applyAlignment="1" applyProtection="1">
      <alignment horizontal="right" vertical="center"/>
    </xf>
    <xf numFmtId="0" fontId="13" fillId="4" borderId="0" xfId="0" applyFont="1" applyFill="1" applyAlignment="1" applyProtection="1">
      <alignment horizontal="left" vertical="center"/>
    </xf>
    <xf numFmtId="0" fontId="14" fillId="4" borderId="33" xfId="0" applyFont="1" applyFill="1" applyBorder="1" applyAlignment="1" applyProtection="1">
      <alignment horizontal="center" vertical="top"/>
    </xf>
    <xf numFmtId="0" fontId="14" fillId="4" borderId="11" xfId="0" applyFont="1" applyFill="1" applyBorder="1" applyAlignment="1" applyProtection="1">
      <alignment horizontal="center" vertical="top"/>
    </xf>
    <xf numFmtId="0" fontId="14" fillId="4" borderId="7" xfId="0" applyFont="1" applyFill="1" applyBorder="1" applyAlignment="1" applyProtection="1"/>
    <xf numFmtId="0" fontId="14" fillId="4" borderId="6" xfId="0" applyFont="1" applyFill="1" applyBorder="1" applyAlignment="1" applyProtection="1">
      <alignment horizontal="center" vertical="top"/>
    </xf>
    <xf numFmtId="0" fontId="13" fillId="4" borderId="0" xfId="0" applyFont="1" applyFill="1" applyBorder="1" applyAlignment="1" applyProtection="1">
      <alignment horizontal="left" vertical="center"/>
    </xf>
    <xf numFmtId="0" fontId="11" fillId="4" borderId="9" xfId="0" applyFont="1" applyFill="1" applyBorder="1" applyAlignment="1" applyProtection="1">
      <alignment horizontal="center" vertical="center"/>
    </xf>
    <xf numFmtId="0" fontId="11" fillId="4" borderId="54" xfId="0" applyFont="1" applyFill="1" applyBorder="1" applyAlignment="1" applyProtection="1">
      <alignment horizontal="center" vertical="center" wrapText="1"/>
    </xf>
    <xf numFmtId="0" fontId="16" fillId="4" borderId="35" xfId="0" applyFont="1" applyFill="1" applyBorder="1" applyAlignment="1" applyProtection="1">
      <alignment horizontal="center" vertical="center" wrapText="1"/>
    </xf>
    <xf numFmtId="0" fontId="11" fillId="4" borderId="62" xfId="0" applyFont="1" applyFill="1" applyBorder="1" applyAlignment="1" applyProtection="1">
      <alignment horizontal="center" vertical="center" wrapText="1"/>
    </xf>
    <xf numFmtId="0" fontId="16" fillId="4" borderId="53" xfId="0" applyFont="1" applyFill="1" applyBorder="1" applyAlignment="1" applyProtection="1">
      <alignment horizontal="center" vertical="center" wrapText="1"/>
    </xf>
    <xf numFmtId="0" fontId="11" fillId="4" borderId="61" xfId="0" applyFont="1" applyFill="1" applyBorder="1" applyAlignment="1" applyProtection="1">
      <alignment horizontal="center" vertical="center"/>
    </xf>
    <xf numFmtId="0" fontId="11" fillId="0" borderId="56" xfId="0" applyFont="1" applyFill="1" applyBorder="1" applyAlignment="1" applyProtection="1">
      <alignment horizontal="center" vertical="center" shrinkToFit="1"/>
    </xf>
    <xf numFmtId="38" fontId="11" fillId="2" borderId="60" xfId="1" applyNumberFormat="1" applyFont="1" applyFill="1" applyBorder="1" applyAlignment="1" applyProtection="1">
      <alignment horizontal="right" vertical="center"/>
      <protection locked="0"/>
    </xf>
    <xf numFmtId="38" fontId="11" fillId="2" borderId="60" xfId="1" applyFont="1" applyFill="1" applyBorder="1" applyAlignment="1" applyProtection="1">
      <alignment vertical="center"/>
      <protection locked="0"/>
    </xf>
    <xf numFmtId="0" fontId="11" fillId="0" borderId="56" xfId="0" applyFont="1" applyFill="1" applyBorder="1" applyAlignment="1" applyProtection="1">
      <alignment horizontal="center" vertical="center"/>
    </xf>
    <xf numFmtId="38" fontId="11" fillId="2" borderId="59" xfId="1" applyFont="1" applyFill="1" applyBorder="1" applyAlignment="1" applyProtection="1">
      <alignment vertical="center" shrinkToFit="1"/>
      <protection locked="0"/>
    </xf>
    <xf numFmtId="38" fontId="11" fillId="4" borderId="35" xfId="1" applyFont="1" applyFill="1" applyBorder="1" applyAlignment="1" applyProtection="1">
      <alignment vertical="center"/>
    </xf>
    <xf numFmtId="38" fontId="11" fillId="4" borderId="35" xfId="0" applyNumberFormat="1" applyFont="1" applyFill="1" applyBorder="1" applyAlignment="1" applyProtection="1">
      <alignment vertical="center"/>
    </xf>
    <xf numFmtId="38" fontId="11" fillId="4" borderId="4" xfId="1" applyFont="1" applyFill="1" applyBorder="1" applyAlignment="1" applyProtection="1">
      <alignment vertical="center"/>
    </xf>
    <xf numFmtId="38" fontId="11" fillId="4" borderId="53" xfId="0" applyNumberFormat="1" applyFont="1" applyFill="1" applyBorder="1" applyAlignment="1" applyProtection="1">
      <alignment vertical="center"/>
    </xf>
    <xf numFmtId="0" fontId="11" fillId="4" borderId="0" xfId="0" applyFont="1" applyFill="1" applyAlignment="1" applyProtection="1">
      <alignment vertical="top" wrapText="1"/>
    </xf>
    <xf numFmtId="0" fontId="56" fillId="4" borderId="0" xfId="0" applyFont="1" applyFill="1" applyProtection="1">
      <alignment vertical="center"/>
    </xf>
    <xf numFmtId="0" fontId="57" fillId="4" borderId="0" xfId="2" applyFont="1" applyFill="1" applyProtection="1"/>
    <xf numFmtId="0" fontId="58" fillId="4" borderId="0" xfId="2" applyFont="1" applyFill="1" applyBorder="1" applyAlignment="1" applyProtection="1">
      <alignment vertical="center"/>
    </xf>
    <xf numFmtId="0" fontId="20" fillId="4" borderId="0" xfId="3" applyFont="1" applyFill="1" applyBorder="1" applyAlignment="1" applyProtection="1">
      <alignment vertical="center"/>
    </xf>
    <xf numFmtId="0" fontId="59" fillId="4" borderId="0" xfId="2" applyFont="1" applyFill="1" applyAlignment="1" applyProtection="1">
      <alignment vertical="top"/>
    </xf>
    <xf numFmtId="0" fontId="60" fillId="4" borderId="0" xfId="2" applyFont="1" applyFill="1" applyProtection="1"/>
    <xf numFmtId="49" fontId="61" fillId="4" borderId="9" xfId="6" applyNumberFormat="1" applyFont="1" applyFill="1" applyBorder="1" applyAlignment="1" applyProtection="1">
      <alignment horizontal="center" vertical="center" shrinkToFit="1"/>
    </xf>
    <xf numFmtId="0" fontId="61" fillId="4" borderId="20" xfId="5" applyFont="1" applyFill="1" applyBorder="1" applyAlignment="1" applyProtection="1">
      <alignment vertical="center"/>
    </xf>
    <xf numFmtId="0" fontId="62" fillId="4" borderId="0" xfId="5" applyFont="1" applyFill="1" applyBorder="1" applyAlignment="1" applyProtection="1">
      <alignment vertical="center"/>
    </xf>
    <xf numFmtId="0" fontId="21" fillId="4" borderId="0" xfId="5" applyFont="1" applyFill="1" applyBorder="1" applyAlignment="1" applyProtection="1">
      <alignment vertical="center" shrinkToFit="1"/>
    </xf>
    <xf numFmtId="179" fontId="21" fillId="4" borderId="0" xfId="5" applyNumberFormat="1" applyFont="1" applyFill="1" applyBorder="1" applyAlignment="1" applyProtection="1">
      <alignment vertical="center" shrinkToFit="1"/>
    </xf>
    <xf numFmtId="0" fontId="64" fillId="4" borderId="0" xfId="3" applyFont="1" applyFill="1" applyBorder="1" applyAlignment="1" applyProtection="1">
      <alignment vertical="center"/>
    </xf>
    <xf numFmtId="0" fontId="65" fillId="4" borderId="0" xfId="3" applyFont="1" applyFill="1" applyBorder="1" applyAlignment="1" applyProtection="1">
      <alignment horizontal="left" vertical="center"/>
    </xf>
    <xf numFmtId="0" fontId="57" fillId="4" borderId="0" xfId="2" applyFont="1" applyFill="1" applyBorder="1" applyAlignment="1" applyProtection="1">
      <alignment horizontal="center" vertical="center"/>
    </xf>
    <xf numFmtId="0" fontId="64" fillId="4" borderId="0" xfId="3" applyFont="1" applyFill="1" applyBorder="1" applyAlignment="1" applyProtection="1">
      <alignment horizontal="left" vertical="center"/>
    </xf>
    <xf numFmtId="0" fontId="66" fillId="4" borderId="0" xfId="2" applyFont="1" applyFill="1" applyBorder="1" applyAlignment="1" applyProtection="1"/>
    <xf numFmtId="0" fontId="53" fillId="4" borderId="0" xfId="2" applyFont="1" applyFill="1" applyBorder="1" applyAlignment="1" applyProtection="1"/>
    <xf numFmtId="0" fontId="21" fillId="4" borderId="0" xfId="3" applyFont="1" applyFill="1" applyBorder="1" applyAlignment="1" applyProtection="1">
      <alignment horizontal="left" vertical="center"/>
    </xf>
    <xf numFmtId="0" fontId="66" fillId="4" borderId="0" xfId="2" applyFont="1" applyFill="1" applyBorder="1" applyAlignment="1" applyProtection="1">
      <alignment horizontal="right"/>
    </xf>
    <xf numFmtId="0" fontId="53" fillId="4" borderId="0" xfId="2" applyFont="1" applyFill="1" applyBorder="1" applyAlignment="1" applyProtection="1">
      <alignment horizontal="right"/>
    </xf>
    <xf numFmtId="0" fontId="21" fillId="4" borderId="0" xfId="3" applyFont="1" applyFill="1" applyBorder="1" applyAlignment="1" applyProtection="1">
      <alignment vertical="center"/>
    </xf>
    <xf numFmtId="0" fontId="21" fillId="4" borderId="0" xfId="3" applyFont="1" applyFill="1" applyBorder="1" applyAlignment="1" applyProtection="1">
      <alignment horizontal="center" vertical="center"/>
    </xf>
    <xf numFmtId="0" fontId="57" fillId="4" borderId="0" xfId="2" applyFont="1" applyFill="1" applyBorder="1" applyAlignment="1" applyProtection="1">
      <alignment horizontal="center"/>
    </xf>
    <xf numFmtId="178" fontId="29" fillId="0" borderId="89" xfId="3" applyNumberFormat="1" applyFont="1" applyFill="1" applyBorder="1" applyAlignment="1" applyProtection="1">
      <alignment horizontal="center" vertical="center" wrapText="1" shrinkToFit="1"/>
    </xf>
    <xf numFmtId="178" fontId="29" fillId="0" borderId="85" xfId="3" applyNumberFormat="1" applyFont="1" applyFill="1" applyBorder="1" applyAlignment="1" applyProtection="1">
      <alignment horizontal="center" vertical="center" wrapText="1" shrinkToFit="1"/>
    </xf>
    <xf numFmtId="0" fontId="29" fillId="0" borderId="85" xfId="4" applyFont="1" applyFill="1" applyBorder="1" applyAlignment="1" applyProtection="1">
      <alignment horizontal="center" vertical="center" wrapText="1" shrinkToFit="1"/>
    </xf>
    <xf numFmtId="0" fontId="61" fillId="0" borderId="84" xfId="4" applyFont="1" applyFill="1" applyBorder="1" applyAlignment="1" applyProtection="1">
      <alignment horizontal="center" vertical="center" wrapText="1" shrinkToFit="1"/>
    </xf>
    <xf numFmtId="0" fontId="61" fillId="0" borderId="86" xfId="4" applyFont="1" applyFill="1" applyBorder="1" applyAlignment="1" applyProtection="1">
      <alignment horizontal="center" vertical="center" wrapText="1" shrinkToFit="1"/>
    </xf>
    <xf numFmtId="0" fontId="63" fillId="0" borderId="49" xfId="3" applyFont="1" applyFill="1" applyBorder="1" applyAlignment="1" applyProtection="1">
      <alignment horizontal="center" vertical="center" shrinkToFit="1"/>
    </xf>
    <xf numFmtId="0" fontId="63" fillId="0" borderId="49" xfId="3" applyFont="1" applyFill="1" applyBorder="1" applyAlignment="1" applyProtection="1">
      <alignment horizontal="center" vertical="center" shrinkToFit="1"/>
      <protection locked="0"/>
    </xf>
    <xf numFmtId="180" fontId="63" fillId="0" borderId="26" xfId="3" applyNumberFormat="1" applyFont="1" applyFill="1" applyBorder="1" applyAlignment="1" applyProtection="1">
      <alignment horizontal="center" vertical="center" shrinkToFit="1"/>
      <protection locked="0"/>
    </xf>
    <xf numFmtId="177" fontId="63" fillId="0" borderId="26" xfId="3" applyNumberFormat="1" applyFont="1" applyFill="1" applyBorder="1" applyAlignment="1" applyProtection="1">
      <alignment horizontal="center" vertical="center" shrinkToFit="1"/>
    </xf>
    <xf numFmtId="0" fontId="63" fillId="0" borderId="26" xfId="3" applyFont="1" applyFill="1" applyBorder="1" applyAlignment="1" applyProtection="1">
      <alignment horizontal="center" vertical="center" shrinkToFit="1"/>
      <protection locked="0"/>
    </xf>
    <xf numFmtId="38" fontId="63" fillId="0" borderId="92" xfId="3" applyNumberFormat="1" applyFont="1" applyFill="1" applyBorder="1" applyAlignment="1" applyProtection="1">
      <alignment vertical="center" shrinkToFit="1"/>
      <protection locked="0"/>
    </xf>
    <xf numFmtId="38" fontId="63" fillId="0" borderId="49" xfId="3" applyNumberFormat="1" applyFont="1" applyFill="1" applyBorder="1" applyAlignment="1" applyProtection="1">
      <alignment vertical="center" shrinkToFit="1"/>
      <protection locked="0"/>
    </xf>
    <xf numFmtId="38" fontId="63" fillId="0" borderId="49" xfId="3" applyNumberFormat="1" applyFont="1" applyFill="1" applyBorder="1" applyAlignment="1" applyProtection="1">
      <alignment vertical="center" shrinkToFit="1"/>
    </xf>
    <xf numFmtId="38" fontId="63" fillId="0" borderId="21" xfId="3" applyNumberFormat="1" applyFont="1" applyFill="1" applyBorder="1" applyAlignment="1" applyProtection="1">
      <alignment vertical="center" shrinkToFit="1"/>
      <protection locked="0"/>
    </xf>
    <xf numFmtId="38" fontId="66" fillId="0" borderId="93" xfId="3" applyNumberFormat="1" applyFont="1" applyFill="1" applyBorder="1" applyAlignment="1" applyProtection="1">
      <alignment vertical="center" shrinkToFit="1"/>
    </xf>
    <xf numFmtId="188" fontId="63" fillId="0" borderId="92" xfId="3" applyNumberFormat="1" applyFont="1" applyFill="1" applyBorder="1" applyAlignment="1" applyProtection="1">
      <alignment vertical="center" shrinkToFit="1"/>
      <protection locked="0"/>
    </xf>
    <xf numFmtId="38" fontId="66" fillId="0" borderId="49" xfId="3" applyNumberFormat="1" applyFont="1" applyFill="1" applyBorder="1" applyAlignment="1" applyProtection="1">
      <alignment vertical="center" shrinkToFit="1"/>
    </xf>
    <xf numFmtId="0" fontId="63" fillId="0" borderId="9" xfId="3" applyFont="1" applyFill="1" applyBorder="1" applyAlignment="1" applyProtection="1">
      <alignment horizontal="center" vertical="center" shrinkToFit="1"/>
    </xf>
    <xf numFmtId="0" fontId="63" fillId="0" borderId="9" xfId="3" applyFont="1" applyFill="1" applyBorder="1" applyAlignment="1" applyProtection="1">
      <alignment horizontal="center" vertical="center" shrinkToFit="1"/>
      <protection locked="0"/>
    </xf>
    <xf numFmtId="38" fontId="63" fillId="0" borderId="9" xfId="3" applyNumberFormat="1" applyFont="1" applyFill="1" applyBorder="1" applyAlignment="1" applyProtection="1">
      <alignment vertical="center" shrinkToFit="1"/>
    </xf>
    <xf numFmtId="38" fontId="63" fillId="0" borderId="20" xfId="3" applyNumberFormat="1" applyFont="1" applyFill="1" applyBorder="1" applyAlignment="1" applyProtection="1">
      <alignment vertical="center" shrinkToFit="1"/>
      <protection locked="0"/>
    </xf>
    <xf numFmtId="38" fontId="66" fillId="0" borderId="79" xfId="3" applyNumberFormat="1" applyFont="1" applyFill="1" applyBorder="1" applyAlignment="1" applyProtection="1">
      <alignment vertical="center" shrinkToFit="1"/>
    </xf>
    <xf numFmtId="38" fontId="63" fillId="0" borderId="9" xfId="3" applyNumberFormat="1" applyFont="1" applyFill="1" applyBorder="1" applyAlignment="1" applyProtection="1">
      <alignment vertical="center" shrinkToFit="1"/>
      <protection locked="0"/>
    </xf>
    <xf numFmtId="38" fontId="66" fillId="0" borderId="9" xfId="3" applyNumberFormat="1" applyFont="1" applyFill="1" applyBorder="1" applyAlignment="1" applyProtection="1">
      <alignment vertical="center" shrinkToFit="1"/>
    </xf>
    <xf numFmtId="0" fontId="63" fillId="0" borderId="19" xfId="3" applyFont="1" applyFill="1" applyBorder="1" applyAlignment="1" applyProtection="1">
      <alignment horizontal="center" vertical="center" shrinkToFit="1"/>
      <protection locked="0"/>
    </xf>
    <xf numFmtId="38" fontId="63" fillId="0" borderId="78" xfId="3" applyNumberFormat="1" applyFont="1" applyFill="1" applyBorder="1" applyAlignment="1" applyProtection="1">
      <alignment vertical="center" shrinkToFit="1"/>
      <protection locked="0"/>
    </xf>
    <xf numFmtId="38" fontId="66" fillId="0" borderId="95" xfId="3" applyNumberFormat="1" applyFont="1" applyFill="1" applyBorder="1" applyAlignment="1" applyProtection="1">
      <alignment vertical="center" shrinkToFit="1"/>
    </xf>
    <xf numFmtId="38" fontId="66" fillId="0" borderId="96" xfId="3" applyNumberFormat="1" applyFont="1" applyFill="1" applyBorder="1" applyAlignment="1" applyProtection="1">
      <alignment vertical="center" shrinkToFit="1"/>
    </xf>
    <xf numFmtId="38" fontId="66" fillId="0" borderId="40" xfId="3" applyNumberFormat="1" applyFont="1" applyFill="1" applyBorder="1" applyAlignment="1" applyProtection="1">
      <alignment vertical="center" shrinkToFit="1"/>
    </xf>
    <xf numFmtId="38" fontId="66" fillId="0" borderId="20" xfId="3" applyNumberFormat="1" applyFont="1" applyFill="1" applyBorder="1" applyAlignment="1" applyProtection="1">
      <alignment vertical="center" shrinkToFit="1"/>
    </xf>
    <xf numFmtId="38" fontId="66" fillId="0" borderId="97" xfId="3" applyNumberFormat="1" applyFont="1" applyFill="1" applyBorder="1" applyAlignment="1" applyProtection="1">
      <alignment vertical="center" shrinkToFit="1"/>
    </xf>
    <xf numFmtId="38" fontId="20" fillId="0" borderId="105" xfId="1" applyFont="1" applyFill="1" applyBorder="1" applyAlignment="1" applyProtection="1">
      <alignment vertical="top" shrinkToFit="1"/>
    </xf>
    <xf numFmtId="0" fontId="20" fillId="4" borderId="0" xfId="3" applyFont="1" applyFill="1" applyBorder="1" applyAlignment="1" applyProtection="1">
      <alignment horizontal="left" vertical="top" shrinkToFit="1"/>
    </xf>
    <xf numFmtId="38" fontId="67" fillId="4" borderId="105" xfId="3" applyNumberFormat="1" applyFont="1" applyFill="1" applyBorder="1" applyAlignment="1" applyProtection="1">
      <alignment vertical="center" shrinkToFit="1"/>
    </xf>
    <xf numFmtId="0" fontId="20" fillId="4" borderId="0" xfId="3" applyFont="1" applyFill="1" applyBorder="1" applyAlignment="1" applyProtection="1">
      <alignment horizontal="left" vertical="top" wrapText="1" shrinkToFit="1"/>
    </xf>
    <xf numFmtId="38" fontId="67" fillId="4" borderId="0" xfId="3" applyNumberFormat="1" applyFont="1" applyFill="1" applyBorder="1" applyAlignment="1" applyProtection="1">
      <alignment vertical="center" shrinkToFit="1"/>
    </xf>
    <xf numFmtId="176" fontId="20" fillId="4" borderId="0" xfId="3" applyNumberFormat="1" applyFont="1" applyFill="1" applyBorder="1" applyAlignment="1" applyProtection="1">
      <alignment vertical="center" shrinkToFit="1"/>
    </xf>
    <xf numFmtId="176" fontId="20" fillId="4" borderId="0" xfId="3" applyNumberFormat="1" applyFont="1" applyFill="1" applyBorder="1" applyAlignment="1" applyProtection="1">
      <alignment vertical="top" shrinkToFit="1"/>
    </xf>
    <xf numFmtId="0" fontId="65" fillId="4" borderId="0" xfId="3" applyFont="1" applyFill="1" applyBorder="1" applyAlignment="1" applyProtection="1">
      <alignment vertical="top" shrinkToFit="1"/>
    </xf>
    <xf numFmtId="0" fontId="65" fillId="4" borderId="0" xfId="3" applyFont="1" applyFill="1" applyBorder="1" applyAlignment="1" applyProtection="1">
      <alignment vertical="top"/>
    </xf>
    <xf numFmtId="0" fontId="65" fillId="4" borderId="0" xfId="3" applyFont="1" applyFill="1" applyBorder="1" applyAlignment="1" applyProtection="1">
      <alignment vertical="top" wrapText="1" shrinkToFit="1"/>
    </xf>
    <xf numFmtId="0" fontId="18" fillId="4" borderId="0" xfId="5" applyFont="1" applyFill="1" applyProtection="1">
      <alignment vertical="center"/>
    </xf>
    <xf numFmtId="0" fontId="68" fillId="4" borderId="0" xfId="3" applyFont="1" applyFill="1" applyBorder="1" applyAlignment="1" applyProtection="1">
      <alignment vertical="top" wrapText="1" shrinkToFit="1"/>
    </xf>
    <xf numFmtId="0" fontId="65" fillId="4" borderId="0" xfId="0" applyFont="1" applyFill="1" applyAlignment="1" applyProtection="1">
      <alignment vertical="top" wrapText="1" shrinkToFit="1"/>
    </xf>
    <xf numFmtId="0" fontId="20" fillId="4" borderId="0" xfId="3" applyFont="1" applyFill="1" applyBorder="1" applyAlignment="1" applyProtection="1">
      <alignment horizontal="left" vertical="center" wrapText="1" shrinkToFit="1"/>
    </xf>
    <xf numFmtId="0" fontId="70" fillId="4" borderId="0" xfId="2" applyFont="1" applyFill="1" applyAlignment="1" applyProtection="1">
      <alignment vertical="top"/>
    </xf>
    <xf numFmtId="0" fontId="70" fillId="4" borderId="0" xfId="2" applyFont="1" applyFill="1" applyAlignment="1" applyProtection="1">
      <alignment horizontal="center" vertical="center"/>
    </xf>
    <xf numFmtId="0" fontId="70" fillId="4" borderId="0" xfId="2" applyFont="1" applyFill="1" applyAlignment="1" applyProtection="1">
      <alignment vertical="top" wrapText="1"/>
    </xf>
    <xf numFmtId="0" fontId="68" fillId="4" borderId="0" xfId="5" applyFont="1" applyFill="1" applyBorder="1" applyAlignment="1" applyProtection="1">
      <alignment vertical="center"/>
    </xf>
    <xf numFmtId="0" fontId="68" fillId="4" borderId="0" xfId="2" applyFont="1" applyFill="1" applyBorder="1" applyAlignment="1" applyProtection="1">
      <alignment vertical="top"/>
    </xf>
    <xf numFmtId="38" fontId="68" fillId="4" borderId="0" xfId="3" applyNumberFormat="1" applyFont="1" applyFill="1" applyBorder="1" applyAlignment="1" applyProtection="1">
      <alignment horizontal="right" vertical="center" shrinkToFit="1"/>
    </xf>
    <xf numFmtId="176" fontId="68" fillId="4" borderId="0" xfId="3" applyNumberFormat="1" applyFont="1" applyFill="1" applyBorder="1" applyAlignment="1" applyProtection="1">
      <alignment vertical="center" shrinkToFit="1"/>
    </xf>
    <xf numFmtId="176" fontId="72" fillId="4" borderId="0" xfId="3" applyNumberFormat="1" applyFont="1" applyFill="1" applyBorder="1" applyAlignment="1" applyProtection="1">
      <alignment vertical="top" shrinkToFit="1"/>
    </xf>
    <xf numFmtId="0" fontId="68" fillId="4" borderId="0" xfId="2" applyFont="1" applyFill="1" applyAlignment="1" applyProtection="1">
      <alignment vertical="top" wrapText="1"/>
    </xf>
    <xf numFmtId="0" fontId="73" fillId="4" borderId="0" xfId="2" applyFont="1" applyFill="1" applyAlignment="1" applyProtection="1">
      <alignment vertical="top"/>
    </xf>
    <xf numFmtId="0" fontId="73" fillId="4" borderId="0" xfId="2" applyFont="1" applyFill="1" applyAlignment="1" applyProtection="1">
      <alignment vertical="top" wrapText="1"/>
    </xf>
    <xf numFmtId="0" fontId="73" fillId="0" borderId="0" xfId="2" applyFont="1" applyFill="1" applyAlignment="1" applyProtection="1">
      <alignment vertical="top"/>
    </xf>
    <xf numFmtId="0" fontId="0" fillId="4" borderId="0" xfId="0" applyFont="1" applyFill="1" applyProtection="1">
      <alignment vertical="center"/>
    </xf>
    <xf numFmtId="0" fontId="74" fillId="4" borderId="0" xfId="0" applyFont="1" applyFill="1" applyProtection="1">
      <alignment vertical="center"/>
    </xf>
    <xf numFmtId="0" fontId="75" fillId="0" borderId="58" xfId="0" applyFont="1" applyBorder="1" applyAlignment="1" applyProtection="1">
      <alignment horizontal="center" vertical="center"/>
    </xf>
    <xf numFmtId="0" fontId="75" fillId="0" borderId="29" xfId="0" applyFont="1" applyBorder="1" applyAlignment="1" applyProtection="1">
      <alignment horizontal="center" vertical="center"/>
    </xf>
    <xf numFmtId="0" fontId="75" fillId="3" borderId="28" xfId="0" applyFont="1" applyFill="1" applyBorder="1" applyAlignment="1" applyProtection="1">
      <alignment horizontal="center" vertical="center"/>
      <protection locked="0"/>
    </xf>
    <xf numFmtId="0" fontId="75" fillId="0" borderId="27" xfId="0" applyFont="1" applyBorder="1" applyProtection="1">
      <alignment vertical="center"/>
    </xf>
    <xf numFmtId="0" fontId="75" fillId="0" borderId="56" xfId="0" applyFont="1" applyBorder="1" applyAlignment="1" applyProtection="1">
      <alignment horizontal="center" vertical="center"/>
    </xf>
    <xf numFmtId="0" fontId="75" fillId="0" borderId="36" xfId="0" applyFont="1" applyBorder="1" applyAlignment="1" applyProtection="1">
      <alignment horizontal="center" vertical="center"/>
    </xf>
    <xf numFmtId="0" fontId="75" fillId="4" borderId="0" xfId="0" applyFont="1" applyFill="1" applyBorder="1" applyAlignment="1" applyProtection="1">
      <alignment horizontal="center" vertical="center"/>
    </xf>
    <xf numFmtId="0" fontId="0" fillId="4" borderId="0" xfId="0" applyFont="1" applyFill="1" applyBorder="1" applyAlignment="1" applyProtection="1">
      <alignment horizontal="center" vertical="center"/>
    </xf>
    <xf numFmtId="0" fontId="75" fillId="4" borderId="37" xfId="0" applyFont="1" applyFill="1" applyBorder="1" applyAlignment="1" applyProtection="1">
      <alignment horizontal="center" vertical="center"/>
    </xf>
    <xf numFmtId="179" fontId="0" fillId="4" borderId="38" xfId="0" applyNumberFormat="1" applyFont="1" applyFill="1" applyBorder="1" applyAlignment="1" applyProtection="1">
      <alignment horizontal="center" vertical="center"/>
    </xf>
    <xf numFmtId="0" fontId="0" fillId="4" borderId="98" xfId="0" applyFont="1" applyFill="1" applyBorder="1" applyAlignment="1" applyProtection="1">
      <alignment horizontal="center" vertical="center"/>
    </xf>
    <xf numFmtId="0" fontId="0" fillId="4" borderId="27" xfId="0" applyFont="1" applyFill="1" applyBorder="1" applyProtection="1">
      <alignment vertical="center"/>
    </xf>
    <xf numFmtId="0" fontId="0" fillId="4" borderId="17" xfId="0" applyFont="1" applyFill="1" applyBorder="1" applyProtection="1">
      <alignment vertical="center"/>
    </xf>
    <xf numFmtId="0" fontId="0" fillId="4" borderId="98" xfId="0" applyFont="1" applyFill="1" applyBorder="1" applyProtection="1">
      <alignment vertical="center"/>
    </xf>
    <xf numFmtId="0" fontId="0" fillId="4" borderId="1" xfId="0" applyFont="1" applyFill="1" applyBorder="1" applyProtection="1">
      <alignment vertical="center"/>
    </xf>
    <xf numFmtId="0" fontId="0" fillId="0" borderId="102" xfId="0" applyFont="1" applyBorder="1" applyProtection="1">
      <alignment vertical="center"/>
    </xf>
    <xf numFmtId="0" fontId="0" fillId="0" borderId="0" xfId="0" applyFont="1" applyBorder="1" applyProtection="1">
      <alignment vertical="center"/>
    </xf>
    <xf numFmtId="180" fontId="0" fillId="4" borderId="0" xfId="0" applyNumberFormat="1" applyFont="1" applyFill="1" applyBorder="1" applyAlignment="1" applyProtection="1">
      <alignment horizontal="center" vertical="center"/>
    </xf>
    <xf numFmtId="0" fontId="0" fillId="4" borderId="0" xfId="0" applyFont="1" applyFill="1" applyBorder="1" applyProtection="1">
      <alignment vertical="center"/>
    </xf>
    <xf numFmtId="0" fontId="0" fillId="0" borderId="27" xfId="0" applyFont="1" applyBorder="1" applyProtection="1">
      <alignment vertical="center"/>
    </xf>
    <xf numFmtId="0" fontId="0" fillId="0" borderId="1" xfId="0" applyFont="1" applyBorder="1" applyProtection="1">
      <alignment vertical="center"/>
    </xf>
    <xf numFmtId="0" fontId="67" fillId="4" borderId="0" xfId="0" applyFont="1" applyFill="1" applyProtection="1">
      <alignment vertical="center"/>
    </xf>
    <xf numFmtId="0" fontId="0" fillId="0" borderId="0" xfId="0" applyFont="1" applyFill="1" applyBorder="1" applyAlignment="1" applyProtection="1">
      <alignment vertical="center"/>
    </xf>
    <xf numFmtId="0" fontId="14" fillId="0" borderId="33" xfId="0" applyFont="1" applyFill="1" applyBorder="1" applyAlignment="1" applyProtection="1">
      <alignment horizontal="center" vertical="center" wrapText="1"/>
    </xf>
    <xf numFmtId="0" fontId="14" fillId="0" borderId="42" xfId="0" applyFont="1" applyFill="1" applyBorder="1" applyAlignment="1" applyProtection="1">
      <alignment horizontal="right" vertical="center"/>
    </xf>
    <xf numFmtId="0" fontId="11" fillId="0" borderId="10" xfId="0" applyFont="1" applyFill="1" applyBorder="1" applyProtection="1">
      <alignment vertical="center"/>
    </xf>
    <xf numFmtId="0" fontId="14" fillId="0" borderId="46" xfId="0" applyFont="1" applyFill="1" applyBorder="1" applyProtection="1">
      <alignment vertical="center"/>
    </xf>
    <xf numFmtId="0" fontId="14" fillId="0" borderId="48" xfId="0" applyFont="1" applyFill="1" applyBorder="1" applyProtection="1">
      <alignment vertical="center"/>
    </xf>
    <xf numFmtId="0" fontId="14" fillId="0" borderId="46" xfId="0" applyFont="1" applyFill="1" applyBorder="1" applyAlignment="1" applyProtection="1">
      <alignment horizontal="center" vertical="center"/>
    </xf>
    <xf numFmtId="0" fontId="14" fillId="0" borderId="55" xfId="0" applyFont="1" applyFill="1" applyBorder="1" applyAlignment="1" applyProtection="1">
      <alignment horizontal="center" vertical="center" wrapText="1"/>
    </xf>
    <xf numFmtId="0" fontId="14" fillId="3" borderId="9" xfId="0" applyFont="1" applyFill="1" applyBorder="1" applyAlignment="1" applyProtection="1">
      <alignment horizontal="center" vertical="center"/>
      <protection locked="0"/>
    </xf>
    <xf numFmtId="38" fontId="63" fillId="3" borderId="21" xfId="3" applyNumberFormat="1" applyFont="1" applyFill="1" applyBorder="1" applyAlignment="1" applyProtection="1">
      <alignment vertical="center" shrinkToFit="1"/>
      <protection locked="0"/>
    </xf>
    <xf numFmtId="38" fontId="63" fillId="3" borderId="49" xfId="3" applyNumberFormat="1" applyFont="1" applyFill="1" applyBorder="1" applyAlignment="1" applyProtection="1">
      <alignment vertical="center" shrinkToFit="1"/>
      <protection locked="0"/>
    </xf>
    <xf numFmtId="38" fontId="63" fillId="3" borderId="20" xfId="3" applyNumberFormat="1" applyFont="1" applyFill="1" applyBorder="1" applyAlignment="1" applyProtection="1">
      <alignment vertical="center" shrinkToFit="1"/>
      <protection locked="0"/>
    </xf>
    <xf numFmtId="38" fontId="63" fillId="3" borderId="9" xfId="3" applyNumberFormat="1" applyFont="1" applyFill="1" applyBorder="1" applyAlignment="1" applyProtection="1">
      <alignment vertical="center" shrinkToFit="1"/>
      <protection locked="0"/>
    </xf>
    <xf numFmtId="187" fontId="10" fillId="4" borderId="9" xfId="16" applyNumberFormat="1" applyFont="1" applyFill="1" applyBorder="1" applyAlignment="1" applyProtection="1">
      <alignment vertical="center" shrinkToFit="1"/>
    </xf>
    <xf numFmtId="0" fontId="11" fillId="4" borderId="49" xfId="0" applyFont="1" applyFill="1" applyBorder="1" applyAlignment="1" applyProtection="1">
      <alignment horizontal="center" vertical="center" shrinkToFit="1"/>
    </xf>
    <xf numFmtId="0" fontId="11" fillId="0" borderId="49" xfId="0" applyFont="1" applyFill="1" applyBorder="1" applyAlignment="1" applyProtection="1">
      <alignment horizontal="center" vertical="center" shrinkToFit="1"/>
    </xf>
    <xf numFmtId="38" fontId="11" fillId="2" borderId="49" xfId="1" applyFont="1" applyFill="1" applyBorder="1" applyAlignment="1" applyProtection="1">
      <alignment vertical="center" shrinkToFit="1"/>
      <protection locked="0"/>
    </xf>
    <xf numFmtId="38" fontId="11" fillId="2" borderId="26" xfId="1" applyFont="1" applyFill="1" applyBorder="1" applyAlignment="1" applyProtection="1">
      <alignment vertical="center" shrinkToFit="1"/>
      <protection locked="0"/>
    </xf>
    <xf numFmtId="0" fontId="11" fillId="0" borderId="58" xfId="0" applyFont="1" applyBorder="1" applyAlignment="1" applyProtection="1">
      <alignment horizontal="center" vertical="center"/>
    </xf>
    <xf numFmtId="0" fontId="11" fillId="0" borderId="57" xfId="0" applyFont="1" applyBorder="1" applyAlignment="1" applyProtection="1">
      <alignment horizontal="center" vertical="center"/>
    </xf>
    <xf numFmtId="38" fontId="11" fillId="0" borderId="57" xfId="1" applyFont="1" applyBorder="1" applyAlignment="1" applyProtection="1">
      <alignment vertical="center"/>
    </xf>
    <xf numFmtId="38" fontId="11" fillId="0" borderId="29" xfId="1" applyFont="1" applyBorder="1" applyAlignment="1" applyProtection="1">
      <alignment vertical="center"/>
    </xf>
    <xf numFmtId="38" fontId="11" fillId="0" borderId="64" xfId="1" applyFont="1" applyBorder="1" applyAlignment="1" applyProtection="1">
      <alignment vertical="center"/>
    </xf>
    <xf numFmtId="0" fontId="53" fillId="4" borderId="120" xfId="0" applyFont="1" applyFill="1" applyBorder="1" applyAlignment="1" applyProtection="1">
      <alignment horizontal="center" vertical="center" wrapText="1"/>
    </xf>
    <xf numFmtId="0" fontId="43" fillId="4" borderId="120" xfId="0" applyFont="1" applyFill="1" applyBorder="1" applyProtection="1">
      <alignment vertical="center"/>
    </xf>
    <xf numFmtId="38" fontId="11" fillId="2" borderId="60" xfId="1" applyFont="1" applyFill="1" applyBorder="1" applyAlignment="1" applyProtection="1">
      <alignment vertical="center" shrinkToFit="1"/>
      <protection locked="0"/>
    </xf>
    <xf numFmtId="0" fontId="11" fillId="0" borderId="36" xfId="0" applyFont="1" applyBorder="1" applyAlignment="1" applyProtection="1">
      <alignment horizontal="center" vertical="center"/>
    </xf>
    <xf numFmtId="38" fontId="11" fillId="0" borderId="54" xfId="1" applyFont="1" applyBorder="1" applyAlignment="1" applyProtection="1">
      <alignment vertical="center"/>
    </xf>
    <xf numFmtId="38" fontId="11" fillId="0" borderId="3" xfId="1" applyFont="1" applyBorder="1" applyAlignment="1" applyProtection="1">
      <alignment vertical="center"/>
    </xf>
    <xf numFmtId="38" fontId="11" fillId="0" borderId="140" xfId="1" applyFont="1" applyBorder="1" applyAlignment="1" applyProtection="1">
      <alignment vertical="center"/>
    </xf>
    <xf numFmtId="0" fontId="14" fillId="4" borderId="46" xfId="0" applyFont="1" applyFill="1" applyBorder="1" applyAlignment="1" applyProtection="1">
      <alignment horizontal="center" vertical="center"/>
      <protection hidden="1"/>
    </xf>
    <xf numFmtId="0" fontId="14" fillId="4" borderId="10" xfId="10" applyFont="1" applyFill="1" applyBorder="1" applyAlignment="1" applyProtection="1">
      <alignment vertical="center" wrapText="1"/>
      <protection hidden="1"/>
    </xf>
    <xf numFmtId="0" fontId="16" fillId="4" borderId="139" xfId="10" applyFont="1" applyFill="1" applyBorder="1" applyAlignment="1" applyProtection="1">
      <alignment horizontal="center" vertical="center" wrapText="1"/>
      <protection hidden="1"/>
    </xf>
    <xf numFmtId="0" fontId="14" fillId="0" borderId="61" xfId="0" applyFont="1" applyFill="1" applyBorder="1" applyAlignment="1" applyProtection="1">
      <alignment horizontal="center" vertical="center" shrinkToFit="1"/>
      <protection hidden="1"/>
    </xf>
    <xf numFmtId="0" fontId="11" fillId="0" borderId="49" xfId="0" applyFont="1" applyFill="1" applyBorder="1" applyAlignment="1" applyProtection="1">
      <alignment horizontal="center" vertical="center"/>
      <protection hidden="1"/>
    </xf>
    <xf numFmtId="180" fontId="14" fillId="4" borderId="8" xfId="0" applyNumberFormat="1" applyFont="1" applyFill="1" applyBorder="1" applyAlignment="1" applyProtection="1">
      <alignment horizontal="center" vertical="center"/>
      <protection hidden="1"/>
    </xf>
    <xf numFmtId="178" fontId="14" fillId="4" borderId="8" xfId="0" applyNumberFormat="1" applyFont="1" applyFill="1" applyBorder="1" applyAlignment="1" applyProtection="1">
      <alignment vertical="center"/>
      <protection hidden="1"/>
    </xf>
    <xf numFmtId="180" fontId="14" fillId="4" borderId="8" xfId="0" applyNumberFormat="1" applyFont="1" applyFill="1" applyBorder="1" applyAlignment="1" applyProtection="1">
      <alignment vertical="center"/>
      <protection hidden="1"/>
    </xf>
    <xf numFmtId="180" fontId="14" fillId="4" borderId="8" xfId="0" applyNumberFormat="1" applyFont="1" applyFill="1" applyBorder="1" applyAlignment="1" applyProtection="1">
      <alignment horizontal="right" vertical="center"/>
      <protection hidden="1"/>
    </xf>
    <xf numFmtId="180" fontId="14" fillId="4" borderId="7" xfId="0" applyNumberFormat="1" applyFont="1" applyFill="1" applyBorder="1" applyAlignment="1" applyProtection="1">
      <alignment horizontal="right" vertical="center"/>
      <protection hidden="1"/>
    </xf>
    <xf numFmtId="178" fontId="14" fillId="0" borderId="61" xfId="1" applyNumberFormat="1" applyFont="1" applyFill="1" applyBorder="1" applyProtection="1">
      <alignment vertical="center"/>
      <protection hidden="1"/>
    </xf>
    <xf numFmtId="178" fontId="14" fillId="0" borderId="60" xfId="1" applyNumberFormat="1" applyFont="1" applyFill="1" applyBorder="1" applyProtection="1">
      <alignment vertical="center"/>
      <protection hidden="1"/>
    </xf>
    <xf numFmtId="0" fontId="11" fillId="4" borderId="58" xfId="0" applyFont="1" applyFill="1" applyBorder="1" applyAlignment="1" applyProtection="1">
      <alignment horizontal="center" vertical="center" shrinkToFit="1"/>
      <protection hidden="1"/>
    </xf>
    <xf numFmtId="0" fontId="11" fillId="4" borderId="57" xfId="0" applyFont="1" applyFill="1" applyBorder="1" applyAlignment="1" applyProtection="1">
      <alignment horizontal="center" vertical="center"/>
      <protection hidden="1"/>
    </xf>
    <xf numFmtId="180" fontId="11" fillId="4" borderId="28" xfId="0" applyNumberFormat="1" applyFont="1" applyFill="1" applyBorder="1" applyAlignment="1" applyProtection="1">
      <alignment horizontal="right" vertical="center"/>
      <protection hidden="1"/>
    </xf>
    <xf numFmtId="180" fontId="11" fillId="4" borderId="27" xfId="0" applyNumberFormat="1" applyFont="1" applyFill="1" applyBorder="1" applyAlignment="1" applyProtection="1">
      <alignment horizontal="right" vertical="center"/>
      <protection hidden="1"/>
    </xf>
    <xf numFmtId="38" fontId="11" fillId="4" borderId="58" xfId="1" applyFont="1" applyFill="1" applyBorder="1" applyProtection="1">
      <alignment vertical="center"/>
      <protection hidden="1"/>
    </xf>
    <xf numFmtId="38" fontId="11" fillId="4" borderId="64" xfId="1" applyFont="1" applyFill="1" applyBorder="1" applyProtection="1">
      <alignment vertical="center"/>
      <protection hidden="1"/>
    </xf>
    <xf numFmtId="0" fontId="11" fillId="4" borderId="36" xfId="0" applyFont="1" applyFill="1" applyBorder="1" applyAlignment="1" applyProtection="1">
      <alignment horizontal="center" vertical="center" shrinkToFit="1"/>
      <protection hidden="1"/>
    </xf>
    <xf numFmtId="0" fontId="11" fillId="4" borderId="35" xfId="0" applyFont="1" applyFill="1" applyBorder="1" applyAlignment="1" applyProtection="1">
      <alignment horizontal="center" vertical="center"/>
      <protection hidden="1"/>
    </xf>
    <xf numFmtId="180" fontId="11" fillId="4" borderId="2" xfId="0" applyNumberFormat="1" applyFont="1" applyFill="1" applyBorder="1" applyAlignment="1" applyProtection="1">
      <alignment vertical="center"/>
      <protection hidden="1"/>
    </xf>
    <xf numFmtId="38" fontId="11" fillId="4" borderId="36" xfId="1" applyFont="1" applyFill="1" applyBorder="1" applyProtection="1">
      <alignment vertical="center"/>
      <protection hidden="1"/>
    </xf>
    <xf numFmtId="38" fontId="11" fillId="4" borderId="53" xfId="1" applyFont="1" applyFill="1" applyBorder="1" applyProtection="1">
      <alignment vertical="center"/>
      <protection hidden="1"/>
    </xf>
    <xf numFmtId="0" fontId="11" fillId="0" borderId="61" xfId="0" applyFont="1" applyFill="1" applyBorder="1" applyAlignment="1" applyProtection="1">
      <alignment horizontal="center" vertical="center" shrinkToFit="1"/>
      <protection hidden="1"/>
    </xf>
    <xf numFmtId="0" fontId="11" fillId="0" borderId="49" xfId="0" applyFont="1" applyFill="1" applyBorder="1" applyAlignment="1" applyProtection="1">
      <alignment horizontal="center" vertical="center" shrinkToFit="1"/>
      <protection hidden="1"/>
    </xf>
    <xf numFmtId="178" fontId="11" fillId="4" borderId="8" xfId="0" applyNumberFormat="1" applyFont="1" applyFill="1" applyBorder="1" applyAlignment="1" applyProtection="1">
      <alignment vertical="center"/>
      <protection hidden="1"/>
    </xf>
    <xf numFmtId="0" fontId="11" fillId="0" borderId="58" xfId="0" applyFont="1" applyFill="1" applyBorder="1" applyAlignment="1" applyProtection="1">
      <alignment horizontal="center" vertical="center" shrinkToFit="1"/>
      <protection hidden="1"/>
    </xf>
    <xf numFmtId="0" fontId="11" fillId="0" borderId="36" xfId="0" applyFont="1" applyFill="1" applyBorder="1" applyAlignment="1" applyProtection="1">
      <alignment horizontal="center" vertical="center" shrinkToFit="1"/>
      <protection hidden="1"/>
    </xf>
    <xf numFmtId="0" fontId="14" fillId="0" borderId="0" xfId="0" applyFont="1" applyFill="1" applyBorder="1" applyAlignment="1" applyProtection="1">
      <alignment horizontal="left" vertical="center" shrinkToFit="1"/>
    </xf>
    <xf numFmtId="0" fontId="14" fillId="0" borderId="10" xfId="0" applyFont="1" applyFill="1" applyBorder="1" applyAlignment="1" applyProtection="1">
      <alignment horizontal="left" vertical="center" shrinkToFit="1"/>
    </xf>
    <xf numFmtId="0" fontId="11" fillId="0" borderId="61" xfId="2" applyFont="1" applyFill="1" applyBorder="1" applyAlignment="1" applyProtection="1">
      <alignment horizontal="center" vertical="center" shrinkToFit="1"/>
    </xf>
    <xf numFmtId="0" fontId="11" fillId="0" borderId="49" xfId="2" applyFont="1" applyFill="1" applyBorder="1" applyAlignment="1" applyProtection="1">
      <alignment horizontal="center" vertical="center" shrinkToFit="1"/>
    </xf>
    <xf numFmtId="189" fontId="11" fillId="2" borderId="49" xfId="29" applyNumberFormat="1" applyFont="1" applyFill="1" applyBorder="1" applyAlignment="1" applyProtection="1">
      <alignment horizontal="right" vertical="center" shrinkToFit="1"/>
      <protection locked="0"/>
    </xf>
    <xf numFmtId="189" fontId="11" fillId="2" borderId="26" xfId="29" applyNumberFormat="1" applyFont="1" applyFill="1" applyBorder="1" applyAlignment="1" applyProtection="1">
      <alignment horizontal="right" vertical="center" shrinkToFit="1"/>
      <protection locked="0"/>
    </xf>
    <xf numFmtId="189" fontId="11" fillId="4" borderId="57" xfId="29" applyNumberFormat="1" applyFont="1" applyFill="1" applyBorder="1" applyAlignment="1" applyProtection="1">
      <alignment horizontal="right" vertical="center"/>
    </xf>
    <xf numFmtId="189" fontId="11" fillId="4" borderId="29" xfId="29" applyNumberFormat="1" applyFont="1" applyFill="1" applyBorder="1" applyAlignment="1" applyProtection="1">
      <alignment horizontal="right" vertical="center"/>
    </xf>
    <xf numFmtId="0" fontId="14" fillId="3" borderId="9" xfId="0" applyFont="1" applyFill="1" applyBorder="1" applyProtection="1">
      <alignment vertical="center"/>
      <protection locked="0"/>
    </xf>
    <xf numFmtId="0" fontId="11" fillId="4" borderId="0" xfId="0" applyFont="1" applyFill="1" applyAlignment="1" applyProtection="1">
      <alignment vertical="top"/>
    </xf>
    <xf numFmtId="0" fontId="11" fillId="4" borderId="44" xfId="0" applyFont="1" applyFill="1" applyBorder="1" applyAlignment="1" applyProtection="1">
      <alignment vertical="top" wrapText="1"/>
    </xf>
    <xf numFmtId="0" fontId="11" fillId="4" borderId="54" xfId="0" applyFont="1" applyFill="1" applyBorder="1" applyAlignment="1" applyProtection="1">
      <alignment horizontal="center" vertical="center"/>
    </xf>
    <xf numFmtId="0" fontId="11" fillId="4" borderId="19" xfId="0" applyFont="1" applyFill="1" applyBorder="1" applyAlignment="1" applyProtection="1">
      <alignment horizontal="center" vertical="center"/>
    </xf>
    <xf numFmtId="0" fontId="11" fillId="4" borderId="20" xfId="0" applyFont="1" applyFill="1" applyBorder="1" applyAlignment="1" applyProtection="1">
      <alignment horizontal="center" vertical="center"/>
    </xf>
    <xf numFmtId="0" fontId="11" fillId="4" borderId="0" xfId="0" applyFont="1" applyFill="1" applyBorder="1" applyAlignment="1" applyProtection="1">
      <alignment horizontal="left" vertical="top" wrapText="1"/>
    </xf>
    <xf numFmtId="0" fontId="11" fillId="0" borderId="54" xfId="0" applyFont="1" applyBorder="1" applyAlignment="1" applyProtection="1">
      <alignment horizontal="center" vertical="center"/>
    </xf>
    <xf numFmtId="0" fontId="14" fillId="4" borderId="0" xfId="0" applyFont="1" applyFill="1" applyBorder="1" applyAlignment="1" applyProtection="1">
      <alignment horizontal="center" vertical="center"/>
      <protection hidden="1"/>
    </xf>
    <xf numFmtId="38" fontId="14" fillId="4" borderId="0" xfId="0" applyNumberFormat="1" applyFont="1" applyFill="1" applyBorder="1" applyAlignment="1" applyProtection="1">
      <alignment vertical="center" shrinkToFit="1"/>
      <protection hidden="1"/>
    </xf>
    <xf numFmtId="38" fontId="14" fillId="4" borderId="0" xfId="1" applyNumberFormat="1" applyFont="1" applyFill="1" applyBorder="1" applyAlignment="1" applyProtection="1">
      <alignment vertical="center"/>
      <protection hidden="1"/>
    </xf>
    <xf numFmtId="38" fontId="14" fillId="4" borderId="0" xfId="0" applyNumberFormat="1" applyFont="1" applyFill="1" applyBorder="1" applyAlignment="1" applyProtection="1">
      <alignment horizontal="center" vertical="center" shrinkToFit="1"/>
      <protection hidden="1"/>
    </xf>
    <xf numFmtId="0" fontId="14" fillId="4" borderId="0" xfId="0" applyFont="1" applyFill="1" applyBorder="1" applyAlignment="1" applyProtection="1">
      <alignment horizontal="left" vertical="center"/>
    </xf>
    <xf numFmtId="0" fontId="14" fillId="0" borderId="11" xfId="0" applyFont="1" applyFill="1" applyBorder="1" applyAlignment="1" applyProtection="1">
      <alignment horizontal="center" vertical="center"/>
    </xf>
    <xf numFmtId="0" fontId="43" fillId="4" borderId="0" xfId="30" applyFont="1" applyFill="1" applyAlignment="1" applyProtection="1">
      <alignment horizontal="center" vertical="center"/>
    </xf>
    <xf numFmtId="0" fontId="14" fillId="4" borderId="0" xfId="30" applyFont="1" applyFill="1" applyBorder="1" applyAlignment="1" applyProtection="1">
      <alignment horizontal="center" vertical="center" shrinkToFit="1"/>
    </xf>
    <xf numFmtId="0" fontId="61" fillId="0" borderId="83" xfId="3" applyFont="1" applyFill="1" applyBorder="1" applyAlignment="1" applyProtection="1">
      <alignment horizontal="center" vertical="center" wrapText="1"/>
    </xf>
    <xf numFmtId="0" fontId="61" fillId="0" borderId="84" xfId="3" applyFont="1" applyFill="1" applyBorder="1" applyAlignment="1" applyProtection="1">
      <alignment horizontal="center" vertical="center" wrapText="1"/>
    </xf>
    <xf numFmtId="0" fontId="63" fillId="4" borderId="0" xfId="3" applyFont="1" applyFill="1" applyBorder="1" applyAlignment="1" applyProtection="1">
      <alignment horizontal="center" vertical="center"/>
    </xf>
    <xf numFmtId="0" fontId="61" fillId="0" borderId="86" xfId="3" applyFont="1" applyFill="1" applyBorder="1" applyAlignment="1" applyProtection="1">
      <alignment horizontal="center" vertical="center" wrapText="1"/>
    </xf>
    <xf numFmtId="178" fontId="61" fillId="0" borderId="18" xfId="3" applyNumberFormat="1" applyFont="1" applyFill="1" applyBorder="1" applyAlignment="1" applyProtection="1">
      <alignment horizontal="center" vertical="center" wrapText="1" shrinkToFit="1"/>
    </xf>
    <xf numFmtId="0" fontId="63" fillId="4" borderId="0" xfId="2" applyFont="1" applyFill="1" applyBorder="1" applyAlignment="1" applyProtection="1">
      <alignment horizontal="center"/>
    </xf>
    <xf numFmtId="0" fontId="61" fillId="4" borderId="18" xfId="5" applyFont="1" applyFill="1" applyBorder="1" applyAlignment="1" applyProtection="1">
      <alignment horizontal="center" vertical="center"/>
    </xf>
    <xf numFmtId="0" fontId="14" fillId="4" borderId="16" xfId="0" applyFont="1" applyFill="1" applyBorder="1" applyAlignment="1" applyProtection="1">
      <alignment horizontal="center"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1"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0" fontId="38" fillId="4" borderId="0" xfId="0" applyFont="1" applyFill="1" applyAlignment="1" applyProtection="1">
      <alignment horizontal="center" vertical="center"/>
    </xf>
    <xf numFmtId="0" fontId="11" fillId="0" borderId="54" xfId="0" applyFont="1" applyBorder="1" applyAlignment="1" applyProtection="1">
      <alignment horizontal="center" vertical="center"/>
    </xf>
    <xf numFmtId="0" fontId="14" fillId="4" borderId="18" xfId="0" applyFont="1" applyFill="1" applyBorder="1" applyAlignment="1" applyProtection="1">
      <alignment horizontal="left" vertical="center" wrapText="1"/>
    </xf>
    <xf numFmtId="0" fontId="14" fillId="3" borderId="56" xfId="0" applyFont="1" applyFill="1" applyBorder="1" applyAlignment="1" applyProtection="1">
      <alignment horizontal="center" vertical="center"/>
      <protection locked="0"/>
    </xf>
    <xf numFmtId="0" fontId="41" fillId="4" borderId="0" xfId="30" applyFont="1" applyFill="1" applyBorder="1" applyAlignment="1" applyProtection="1">
      <alignment horizontal="center" vertical="center" wrapText="1" shrinkToFit="1"/>
    </xf>
    <xf numFmtId="0" fontId="41" fillId="4" borderId="0" xfId="30" applyFont="1" applyFill="1" applyBorder="1" applyAlignment="1" applyProtection="1">
      <alignment horizontal="center" vertical="center" wrapText="1"/>
    </xf>
    <xf numFmtId="0" fontId="46" fillId="0" borderId="0" xfId="2" applyFont="1" applyAlignment="1" applyProtection="1">
      <alignment vertical="center"/>
    </xf>
    <xf numFmtId="0" fontId="11" fillId="0" borderId="0" xfId="2" applyFont="1" applyAlignment="1" applyProtection="1">
      <alignment vertical="center"/>
    </xf>
    <xf numFmtId="0" fontId="37" fillId="0" borderId="0" xfId="2" applyFont="1" applyAlignment="1" applyProtection="1">
      <alignment horizontal="center" vertical="center"/>
    </xf>
    <xf numFmtId="0" fontId="0" fillId="0" borderId="0" xfId="2" applyFont="1" applyAlignment="1" applyProtection="1">
      <alignment vertical="center"/>
    </xf>
    <xf numFmtId="0" fontId="11" fillId="0" borderId="0" xfId="2" applyFont="1" applyAlignment="1" applyProtection="1">
      <alignment horizontal="center" vertical="center"/>
    </xf>
    <xf numFmtId="0" fontId="11" fillId="0" borderId="0" xfId="2" applyFont="1" applyAlignment="1" applyProtection="1">
      <alignment horizontal="right" vertical="center"/>
    </xf>
    <xf numFmtId="0" fontId="11" fillId="0" borderId="37" xfId="2" applyFont="1" applyBorder="1" applyAlignment="1" applyProtection="1">
      <alignment horizontal="center" vertical="center"/>
    </xf>
    <xf numFmtId="0" fontId="14" fillId="0" borderId="0" xfId="2" applyFont="1" applyAlignment="1" applyProtection="1">
      <alignment horizontal="distributed" vertical="center"/>
    </xf>
    <xf numFmtId="0" fontId="11" fillId="0" borderId="0" xfId="2" applyFont="1" applyAlignment="1" applyProtection="1">
      <alignment horizontal="distributed" vertical="center"/>
    </xf>
    <xf numFmtId="0" fontId="14" fillId="0" borderId="0" xfId="0" applyFont="1" applyAlignment="1" applyProtection="1">
      <alignment horizontal="center" vertical="top"/>
    </xf>
    <xf numFmtId="0" fontId="14" fillId="0" borderId="0" xfId="0" applyFont="1" applyAlignment="1" applyProtection="1">
      <alignment horizontal="left" vertical="top" wrapText="1"/>
    </xf>
    <xf numFmtId="0" fontId="14" fillId="0" borderId="0" xfId="0" applyFont="1" applyAlignment="1" applyProtection="1">
      <alignment horizontal="left" vertical="center"/>
    </xf>
    <xf numFmtId="0" fontId="14" fillId="0" borderId="0" xfId="0" applyFont="1" applyAlignment="1" applyProtection="1">
      <alignment horizontal="left" vertical="top"/>
    </xf>
    <xf numFmtId="0" fontId="14" fillId="0" borderId="12" xfId="0" applyFont="1" applyBorder="1" applyProtection="1">
      <alignment vertical="center"/>
    </xf>
    <xf numFmtId="0" fontId="11" fillId="0" borderId="45" xfId="0" applyFont="1" applyBorder="1" applyProtection="1">
      <alignment vertical="center"/>
    </xf>
    <xf numFmtId="0" fontId="14" fillId="0" borderId="27" xfId="0" applyFont="1" applyBorder="1" applyAlignment="1" applyProtection="1">
      <alignment horizontal="right"/>
    </xf>
    <xf numFmtId="0" fontId="11" fillId="0" borderId="25" xfId="0" applyFont="1" applyBorder="1" applyProtection="1">
      <alignment vertical="center"/>
    </xf>
    <xf numFmtId="0" fontId="14" fillId="0" borderId="12" xfId="0" applyFont="1" applyBorder="1" applyAlignment="1" applyProtection="1">
      <alignment horizontal="right"/>
    </xf>
    <xf numFmtId="0" fontId="11" fillId="0" borderId="15" xfId="0" applyFont="1" applyBorder="1" applyProtection="1">
      <alignment vertical="center"/>
    </xf>
    <xf numFmtId="0" fontId="11" fillId="0" borderId="14" xfId="0" applyFont="1" applyBorder="1" applyAlignment="1" applyProtection="1">
      <alignment horizontal="left" vertical="center"/>
    </xf>
    <xf numFmtId="0" fontId="14" fillId="0" borderId="14" xfId="0" applyFont="1" applyBorder="1" applyProtection="1">
      <alignment vertical="center"/>
    </xf>
    <xf numFmtId="0" fontId="14" fillId="0" borderId="47" xfId="0" applyFont="1" applyBorder="1" applyProtection="1">
      <alignment vertical="center"/>
    </xf>
    <xf numFmtId="0" fontId="11" fillId="0" borderId="10" xfId="0" applyFont="1" applyBorder="1" applyProtection="1">
      <alignment vertical="center"/>
    </xf>
    <xf numFmtId="0" fontId="14" fillId="0" borderId="0" xfId="0" applyFont="1" applyProtection="1">
      <alignment vertical="center"/>
    </xf>
    <xf numFmtId="0" fontId="14" fillId="0" borderId="24" xfId="0" applyFont="1" applyBorder="1" applyProtection="1">
      <alignment vertical="center"/>
    </xf>
    <xf numFmtId="0" fontId="14" fillId="0" borderId="8" xfId="0" applyFont="1" applyBorder="1" applyProtection="1">
      <alignment vertical="center"/>
    </xf>
    <xf numFmtId="0" fontId="14" fillId="0" borderId="21" xfId="0" applyFont="1" applyBorder="1" applyProtection="1">
      <alignment vertical="center"/>
    </xf>
    <xf numFmtId="0" fontId="11" fillId="0" borderId="38" xfId="0" applyFont="1" applyBorder="1" applyProtection="1">
      <alignment vertical="center"/>
    </xf>
    <xf numFmtId="0" fontId="14" fillId="0" borderId="0" xfId="0" applyFont="1" applyFill="1" applyBorder="1" applyProtection="1">
      <alignment vertical="center"/>
    </xf>
    <xf numFmtId="0" fontId="11" fillId="0" borderId="0" xfId="0" applyFont="1" applyFill="1" applyBorder="1" applyAlignment="1" applyProtection="1">
      <alignment horizontal="left" vertical="center"/>
    </xf>
    <xf numFmtId="0" fontId="11" fillId="0" borderId="33" xfId="0" applyFont="1" applyBorder="1" applyAlignment="1" applyProtection="1">
      <alignment horizontal="center" vertical="center"/>
    </xf>
    <xf numFmtId="0" fontId="14" fillId="0" borderId="42" xfId="0" applyFont="1" applyBorder="1" applyAlignment="1" applyProtection="1">
      <alignment horizontal="right" vertical="center"/>
    </xf>
    <xf numFmtId="0" fontId="11" fillId="0" borderId="19" xfId="0" applyFont="1" applyBorder="1" applyAlignment="1" applyProtection="1">
      <alignment vertical="center"/>
    </xf>
    <xf numFmtId="0" fontId="11"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1" fillId="0" borderId="10" xfId="0" applyFont="1" applyBorder="1" applyAlignment="1" applyProtection="1">
      <alignment vertical="center"/>
    </xf>
    <xf numFmtId="0" fontId="0" fillId="0" borderId="11" xfId="0" applyFont="1" applyBorder="1" applyAlignment="1" applyProtection="1">
      <alignment horizontal="center" vertical="center"/>
    </xf>
    <xf numFmtId="0" fontId="11" fillId="0" borderId="55" xfId="0" applyFont="1" applyBorder="1" applyAlignment="1" applyProtection="1">
      <alignment horizontal="center" vertical="center"/>
    </xf>
    <xf numFmtId="0" fontId="11" fillId="0" borderId="37" xfId="0" applyFont="1" applyBorder="1" applyProtection="1">
      <alignment vertical="center"/>
    </xf>
    <xf numFmtId="0" fontId="11" fillId="0" borderId="62" xfId="0" applyFont="1" applyBorder="1" applyProtection="1">
      <alignment vertical="center"/>
    </xf>
    <xf numFmtId="0" fontId="36" fillId="0" borderId="0" xfId="0" applyFont="1" applyAlignment="1" applyProtection="1">
      <alignment vertical="top"/>
    </xf>
    <xf numFmtId="0" fontId="11" fillId="0" borderId="11" xfId="0" applyFont="1" applyBorder="1" applyAlignment="1" applyProtection="1">
      <alignment horizontal="center" vertical="center"/>
    </xf>
    <xf numFmtId="0" fontId="11" fillId="0" borderId="49" xfId="0" applyFont="1" applyBorder="1" applyProtection="1">
      <alignment vertical="center"/>
    </xf>
    <xf numFmtId="0" fontId="11" fillId="0" borderId="49" xfId="0" applyFont="1" applyBorder="1" applyAlignment="1" applyProtection="1">
      <alignment horizontal="center" vertical="center"/>
    </xf>
    <xf numFmtId="0" fontId="14" fillId="0" borderId="0" xfId="2" applyFont="1" applyAlignment="1" applyProtection="1">
      <alignment vertical="center" wrapText="1"/>
    </xf>
    <xf numFmtId="0" fontId="14" fillId="0" borderId="0" xfId="2" applyFont="1" applyAlignment="1" applyProtection="1">
      <alignment horizontal="center" vertical="center" wrapText="1"/>
    </xf>
    <xf numFmtId="0" fontId="14" fillId="0" borderId="33" xfId="0" applyFont="1" applyBorder="1" applyAlignment="1" applyProtection="1">
      <alignment horizontal="center" vertical="center"/>
    </xf>
    <xf numFmtId="0" fontId="13" fillId="0" borderId="28" xfId="0" applyFont="1" applyBorder="1" applyProtection="1">
      <alignment vertical="center"/>
    </xf>
    <xf numFmtId="0" fontId="13" fillId="0" borderId="27" xfId="0" applyFont="1" applyBorder="1" applyProtection="1">
      <alignment vertical="center"/>
    </xf>
    <xf numFmtId="0" fontId="14" fillId="0" borderId="42" xfId="0" applyFont="1" applyBorder="1" applyAlignment="1" applyProtection="1">
      <alignment horizontal="left" vertical="center"/>
    </xf>
    <xf numFmtId="0" fontId="14" fillId="0" borderId="11" xfId="0" applyFont="1" applyBorder="1" applyAlignment="1" applyProtection="1">
      <alignment horizontal="center" vertical="center"/>
    </xf>
    <xf numFmtId="0" fontId="14" fillId="0" borderId="10" xfId="0" applyFont="1" applyBorder="1" applyAlignment="1" applyProtection="1">
      <alignment horizontal="left" vertical="center"/>
    </xf>
    <xf numFmtId="0" fontId="13" fillId="0" borderId="18" xfId="0" applyFont="1" applyBorder="1" applyProtection="1">
      <alignment vertical="center"/>
    </xf>
    <xf numFmtId="0" fontId="13" fillId="0" borderId="17" xfId="0" applyFont="1" applyBorder="1" applyProtection="1">
      <alignment vertical="center"/>
    </xf>
    <xf numFmtId="0" fontId="14" fillId="0" borderId="13" xfId="0" applyFont="1" applyBorder="1" applyAlignment="1" applyProtection="1">
      <alignment horizontal="left" vertical="center"/>
    </xf>
    <xf numFmtId="0" fontId="14" fillId="0" borderId="16"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38" xfId="0" applyFont="1" applyBorder="1" applyAlignment="1" applyProtection="1">
      <alignment horizontal="left" vertical="center"/>
    </xf>
    <xf numFmtId="0" fontId="14" fillId="0" borderId="37" xfId="0" applyFont="1" applyBorder="1" applyAlignment="1" applyProtection="1">
      <alignment horizontal="left" vertical="center"/>
    </xf>
    <xf numFmtId="0" fontId="11" fillId="0" borderId="0" xfId="0" applyFont="1" applyAlignment="1" applyProtection="1">
      <alignment horizontal="left" vertical="top"/>
    </xf>
    <xf numFmtId="0" fontId="14" fillId="0" borderId="45" xfId="0" applyFont="1" applyBorder="1" applyProtection="1">
      <alignment vertical="center"/>
    </xf>
    <xf numFmtId="0" fontId="14" fillId="0" borderId="102" xfId="0" applyFont="1" applyBorder="1" applyAlignment="1" applyProtection="1">
      <alignment horizontal="right" vertical="center"/>
    </xf>
    <xf numFmtId="0" fontId="14" fillId="0" borderId="10" xfId="0" applyFont="1" applyBorder="1" applyProtection="1">
      <alignment vertical="center"/>
    </xf>
    <xf numFmtId="0" fontId="14" fillId="0" borderId="0" xfId="0" applyFont="1" applyAlignment="1" applyProtection="1">
      <alignment horizontal="left" vertical="top" wrapText="1"/>
    </xf>
    <xf numFmtId="0" fontId="14" fillId="0" borderId="38" xfId="0" applyFont="1" applyBorder="1" applyProtection="1">
      <alignment vertical="center"/>
    </xf>
    <xf numFmtId="0" fontId="14" fillId="0" borderId="102" xfId="0" applyFont="1" applyBorder="1" applyAlignment="1" applyProtection="1">
      <alignment vertical="center"/>
    </xf>
    <xf numFmtId="0" fontId="14" fillId="0" borderId="25" xfId="0" applyFont="1" applyBorder="1" applyAlignment="1" applyProtection="1">
      <alignment horizontal="left" vertical="center"/>
    </xf>
    <xf numFmtId="0" fontId="14" fillId="0" borderId="18" xfId="0" applyFont="1" applyBorder="1" applyAlignment="1" applyProtection="1">
      <alignment horizontal="left" vertical="center" wrapText="1"/>
    </xf>
    <xf numFmtId="0" fontId="11" fillId="0" borderId="18" xfId="0" applyFont="1" applyBorder="1" applyProtection="1">
      <alignment vertical="center"/>
    </xf>
    <xf numFmtId="0" fontId="14" fillId="0" borderId="18" xfId="0" applyFont="1" applyBorder="1" applyAlignment="1" applyProtection="1">
      <alignment horizontal="right"/>
    </xf>
    <xf numFmtId="3" fontId="21" fillId="0" borderId="8" xfId="0" applyNumberFormat="1" applyFont="1" applyBorder="1" applyProtection="1">
      <alignment vertical="center"/>
    </xf>
    <xf numFmtId="189" fontId="0" fillId="0" borderId="8" xfId="2" applyNumberFormat="1" applyFont="1" applyBorder="1" applyAlignment="1" applyProtection="1">
      <alignment vertical="center"/>
    </xf>
    <xf numFmtId="0" fontId="11" fillId="0" borderId="7" xfId="2" applyFont="1" applyBorder="1" applyAlignment="1" applyProtection="1">
      <alignment vertical="center"/>
    </xf>
    <xf numFmtId="0" fontId="46" fillId="4" borderId="0" xfId="2" applyFont="1" applyFill="1" applyAlignment="1" applyProtection="1">
      <alignment vertical="center"/>
    </xf>
    <xf numFmtId="0" fontId="11" fillId="4" borderId="0" xfId="2" applyFont="1" applyFill="1" applyAlignment="1" applyProtection="1">
      <alignment vertical="center"/>
    </xf>
    <xf numFmtId="0" fontId="11" fillId="4" borderId="0" xfId="2" applyFont="1" applyFill="1" applyAlignment="1" applyProtection="1">
      <alignment horizontal="center" vertical="center"/>
    </xf>
    <xf numFmtId="0" fontId="45" fillId="4" borderId="0" xfId="2" applyFont="1" applyFill="1" applyAlignment="1" applyProtection="1">
      <alignment horizontal="center" vertical="center"/>
    </xf>
    <xf numFmtId="0" fontId="11" fillId="4" borderId="58" xfId="2" applyFont="1" applyFill="1" applyBorder="1" applyAlignment="1" applyProtection="1">
      <alignment horizontal="center" vertical="center"/>
    </xf>
    <xf numFmtId="0" fontId="11" fillId="4" borderId="57" xfId="2" applyFont="1" applyFill="1" applyBorder="1" applyAlignment="1" applyProtection="1">
      <alignment horizontal="center" vertical="center"/>
    </xf>
    <xf numFmtId="0" fontId="11" fillId="2" borderId="56" xfId="2" applyFont="1" applyFill="1" applyBorder="1" applyAlignment="1" applyProtection="1">
      <alignment horizontal="center" vertical="center" shrinkToFit="1"/>
    </xf>
    <xf numFmtId="0" fontId="11" fillId="2" borderId="41" xfId="2" applyFont="1" applyFill="1" applyBorder="1" applyAlignment="1" applyProtection="1">
      <alignment horizontal="center" vertical="center" shrinkToFit="1"/>
    </xf>
    <xf numFmtId="0" fontId="11" fillId="4" borderId="99" xfId="2" applyFont="1" applyFill="1" applyBorder="1" applyAlignment="1" applyProtection="1">
      <alignment horizontal="center" vertical="center"/>
    </xf>
    <xf numFmtId="0" fontId="11" fillId="4" borderId="44" xfId="2" applyFont="1" applyFill="1" applyBorder="1" applyAlignment="1" applyProtection="1">
      <alignment vertical="top" wrapText="1"/>
    </xf>
    <xf numFmtId="0" fontId="11" fillId="4" borderId="0" xfId="2" applyFont="1" applyFill="1" applyAlignment="1" applyProtection="1">
      <alignment vertical="top" wrapText="1"/>
    </xf>
    <xf numFmtId="0" fontId="28" fillId="0" borderId="0" xfId="2" applyFont="1" applyAlignment="1" applyProtection="1">
      <alignment vertical="center"/>
    </xf>
    <xf numFmtId="0" fontId="13" fillId="0" borderId="0" xfId="28" applyFont="1" applyProtection="1"/>
    <xf numFmtId="0" fontId="57" fillId="0" borderId="0" xfId="2" applyFont="1" applyProtection="1"/>
    <xf numFmtId="0" fontId="78" fillId="0" borderId="0" xfId="28" applyFont="1" applyAlignment="1" applyProtection="1">
      <alignment vertical="top"/>
    </xf>
    <xf numFmtId="0" fontId="80" fillId="0" borderId="0" xfId="3" applyFont="1" applyAlignment="1" applyProtection="1">
      <alignment horizontal="left" vertical="center"/>
    </xf>
    <xf numFmtId="0" fontId="37" fillId="0" borderId="0" xfId="28" applyFont="1" applyAlignment="1" applyProtection="1">
      <alignment horizontal="center" vertical="center"/>
    </xf>
    <xf numFmtId="0" fontId="18" fillId="0" borderId="0" xfId="2" applyFont="1" applyProtection="1"/>
    <xf numFmtId="0" fontId="43" fillId="0" borderId="0" xfId="3" applyFont="1" applyAlignment="1" applyProtection="1">
      <alignment horizontal="left" vertical="center"/>
    </xf>
    <xf numFmtId="0" fontId="11" fillId="0" borderId="27" xfId="2" applyFont="1" applyBorder="1" applyAlignment="1" applyProtection="1">
      <alignment horizontal="left" vertical="center"/>
    </xf>
    <xf numFmtId="0" fontId="37" fillId="0" borderId="10" xfId="3" applyFont="1" applyBorder="1" applyAlignment="1" applyProtection="1">
      <alignment horizontal="left" vertical="center" wrapText="1"/>
    </xf>
    <xf numFmtId="0" fontId="81" fillId="0" borderId="0" xfId="2" applyFont="1" applyProtection="1"/>
    <xf numFmtId="178" fontId="37" fillId="0" borderId="38" xfId="3" applyNumberFormat="1" applyFont="1" applyBorder="1" applyAlignment="1" applyProtection="1">
      <alignment horizontal="center" vertical="center" wrapText="1" shrinkToFit="1"/>
    </xf>
    <xf numFmtId="0" fontId="37" fillId="0" borderId="58" xfId="3" applyFont="1" applyBorder="1" applyAlignment="1" applyProtection="1">
      <alignment horizontal="center" vertical="center" shrinkToFit="1"/>
    </xf>
    <xf numFmtId="183" fontId="10" fillId="0" borderId="0" xfId="0" applyNumberFormat="1" applyFont="1" applyAlignment="1" applyProtection="1">
      <alignment vertical="center"/>
    </xf>
    <xf numFmtId="0" fontId="37" fillId="0" borderId="61" xfId="3" applyFont="1" applyBorder="1" applyAlignment="1" applyProtection="1">
      <alignment horizontal="center" vertical="center" shrinkToFit="1"/>
    </xf>
    <xf numFmtId="0" fontId="37" fillId="0" borderId="36" xfId="3" applyFont="1" applyBorder="1" applyAlignment="1" applyProtection="1">
      <alignment horizontal="center" vertical="center" shrinkToFit="1"/>
    </xf>
    <xf numFmtId="0" fontId="37" fillId="0" borderId="63" xfId="3" applyFont="1" applyBorder="1" applyAlignment="1" applyProtection="1">
      <alignment vertical="center" shrinkToFit="1"/>
    </xf>
    <xf numFmtId="189" fontId="37" fillId="0" borderId="126" xfId="3" applyNumberFormat="1" applyFont="1" applyFill="1" applyBorder="1" applyAlignment="1" applyProtection="1">
      <alignment vertical="center" shrinkToFit="1"/>
    </xf>
    <xf numFmtId="189" fontId="37" fillId="0" borderId="125" xfId="3" applyNumberFormat="1" applyFont="1" applyFill="1" applyBorder="1" applyAlignment="1" applyProtection="1">
      <alignment vertical="center" shrinkToFit="1"/>
    </xf>
    <xf numFmtId="189" fontId="37" fillId="0" borderId="101" xfId="3" applyNumberFormat="1" applyFont="1" applyFill="1" applyBorder="1" applyAlignment="1" applyProtection="1">
      <alignment vertical="center" shrinkToFit="1"/>
    </xf>
    <xf numFmtId="0" fontId="13" fillId="0" borderId="99" xfId="28" applyFont="1" applyBorder="1" applyProtection="1"/>
    <xf numFmtId="0" fontId="13" fillId="0" borderId="100" xfId="28" applyFont="1" applyBorder="1" applyProtection="1"/>
    <xf numFmtId="0" fontId="13" fillId="0" borderId="102" xfId="28" applyFont="1" applyBorder="1" applyProtection="1"/>
    <xf numFmtId="190" fontId="37" fillId="0" borderId="124" xfId="3" applyNumberFormat="1" applyFont="1" applyFill="1" applyBorder="1" applyAlignment="1" applyProtection="1">
      <alignment vertical="center" shrinkToFit="1"/>
    </xf>
    <xf numFmtId="189" fontId="37" fillId="0" borderId="0" xfId="3" applyNumberFormat="1" applyFont="1" applyAlignment="1" applyProtection="1">
      <alignment vertical="center" shrinkToFit="1"/>
    </xf>
    <xf numFmtId="0" fontId="37" fillId="0" borderId="0" xfId="3" applyFont="1" applyAlignment="1" applyProtection="1">
      <alignment vertical="center" shrinkToFit="1"/>
    </xf>
    <xf numFmtId="0" fontId="37" fillId="0" borderId="44" xfId="3" applyFont="1" applyBorder="1" applyAlignment="1" applyProtection="1">
      <alignment horizontal="center" vertical="center" shrinkToFit="1"/>
    </xf>
    <xf numFmtId="0" fontId="37" fillId="0" borderId="0" xfId="3" applyFont="1" applyAlignment="1" applyProtection="1">
      <alignment horizontal="left" vertical="top" shrinkToFit="1"/>
    </xf>
    <xf numFmtId="0" fontId="37" fillId="0" borderId="0" xfId="28" applyFont="1" applyProtection="1"/>
    <xf numFmtId="0" fontId="37" fillId="0" borderId="0" xfId="3" applyFont="1" applyAlignment="1" applyProtection="1">
      <alignment horizontal="left" vertical="top"/>
    </xf>
    <xf numFmtId="0" fontId="37" fillId="0" borderId="0" xfId="28" applyFont="1" applyAlignment="1" applyProtection="1">
      <alignment vertical="top"/>
    </xf>
    <xf numFmtId="0" fontId="37" fillId="0" borderId="0" xfId="28" applyFont="1" applyFill="1" applyAlignment="1" applyProtection="1">
      <alignment vertical="top" wrapText="1"/>
    </xf>
    <xf numFmtId="0" fontId="14" fillId="0" borderId="0" xfId="2" applyFont="1" applyAlignment="1" applyProtection="1">
      <alignment vertical="center"/>
    </xf>
    <xf numFmtId="0" fontId="11" fillId="0" borderId="61" xfId="0" applyFont="1" applyFill="1" applyBorder="1" applyAlignment="1" applyProtection="1">
      <alignment horizontal="center" vertical="center" shrinkToFit="1"/>
    </xf>
    <xf numFmtId="38" fontId="11" fillId="2" borderId="49" xfId="1" applyNumberFormat="1" applyFont="1" applyFill="1" applyBorder="1" applyAlignment="1" applyProtection="1">
      <alignment horizontal="right" vertical="center" shrinkToFit="1"/>
      <protection locked="0"/>
    </xf>
    <xf numFmtId="38" fontId="11" fillId="2" borderId="21" xfId="1" applyNumberFormat="1" applyFont="1" applyFill="1" applyBorder="1" applyAlignment="1" applyProtection="1">
      <alignment horizontal="right" vertical="center" shrinkToFit="1"/>
      <protection locked="0"/>
    </xf>
    <xf numFmtId="0" fontId="11" fillId="4" borderId="58" xfId="0" applyFont="1" applyFill="1" applyBorder="1" applyAlignment="1" applyProtection="1">
      <alignment horizontal="center" vertical="center"/>
    </xf>
    <xf numFmtId="0" fontId="11" fillId="4" borderId="57" xfId="0" applyFont="1" applyFill="1" applyBorder="1" applyAlignment="1" applyProtection="1">
      <alignment horizontal="center" vertical="center"/>
    </xf>
    <xf numFmtId="38" fontId="11" fillId="4" borderId="57" xfId="1" applyNumberFormat="1" applyFont="1" applyFill="1" applyBorder="1" applyAlignment="1" applyProtection="1">
      <alignment horizontal="right" vertical="center"/>
    </xf>
    <xf numFmtId="38" fontId="11" fillId="4" borderId="30" xfId="1" applyNumberFormat="1" applyFont="1" applyFill="1" applyBorder="1" applyAlignment="1" applyProtection="1">
      <alignment horizontal="right" vertical="center"/>
    </xf>
    <xf numFmtId="38" fontId="11" fillId="4" borderId="64" xfId="1" applyNumberFormat="1" applyFont="1" applyFill="1" applyBorder="1" applyAlignment="1" applyProtection="1">
      <alignment horizontal="right" vertical="center"/>
    </xf>
    <xf numFmtId="0" fontId="11" fillId="4" borderId="36" xfId="0" applyFont="1" applyFill="1" applyBorder="1" applyAlignment="1" applyProtection="1">
      <alignment horizontal="center" vertical="center"/>
    </xf>
    <xf numFmtId="38" fontId="11" fillId="4" borderId="54" xfId="1" applyFont="1" applyFill="1" applyBorder="1" applyAlignment="1" applyProtection="1">
      <alignment vertical="center"/>
    </xf>
    <xf numFmtId="38" fontId="11" fillId="4" borderId="3" xfId="1" applyFont="1" applyFill="1" applyBorder="1" applyAlignment="1" applyProtection="1">
      <alignment vertical="center"/>
    </xf>
    <xf numFmtId="38" fontId="11" fillId="4" borderId="140" xfId="1" applyFont="1" applyFill="1" applyBorder="1" applyAlignment="1" applyProtection="1">
      <alignment vertical="center"/>
    </xf>
    <xf numFmtId="183" fontId="0" fillId="0" borderId="0" xfId="0" applyNumberFormat="1" applyFont="1" applyAlignment="1" applyProtection="1">
      <alignment vertical="center"/>
    </xf>
    <xf numFmtId="38" fontId="63" fillId="0" borderId="21" xfId="3" applyNumberFormat="1" applyFont="1" applyFill="1" applyBorder="1" applyAlignment="1" applyProtection="1">
      <alignment vertical="center" shrinkToFit="1"/>
    </xf>
    <xf numFmtId="38" fontId="63" fillId="0" borderId="20" xfId="3" applyNumberFormat="1" applyFont="1" applyFill="1" applyBorder="1" applyAlignment="1" applyProtection="1">
      <alignment vertical="center" shrinkToFit="1"/>
    </xf>
    <xf numFmtId="0" fontId="0" fillId="0" borderId="0" xfId="0" applyFont="1" applyProtection="1">
      <alignment vertical="center"/>
    </xf>
    <xf numFmtId="0" fontId="0" fillId="0" borderId="0" xfId="0" applyProtection="1">
      <alignment vertical="center"/>
    </xf>
    <xf numFmtId="0" fontId="0" fillId="0" borderId="9" xfId="0" applyFont="1" applyBorder="1" applyProtection="1">
      <alignment vertical="center"/>
    </xf>
    <xf numFmtId="184" fontId="0" fillId="0" borderId="9" xfId="0" applyNumberFormat="1" applyFont="1" applyBorder="1" applyProtection="1">
      <alignment vertical="center"/>
    </xf>
    <xf numFmtId="0" fontId="0" fillId="0" borderId="14" xfId="0" applyFont="1" applyBorder="1" applyProtection="1">
      <alignment vertical="center"/>
    </xf>
    <xf numFmtId="184" fontId="0" fillId="0" borderId="14" xfId="0" applyNumberFormat="1" applyFont="1" applyBorder="1" applyProtection="1">
      <alignment vertical="center"/>
    </xf>
    <xf numFmtId="0" fontId="0" fillId="0" borderId="9" xfId="0" applyNumberFormat="1" applyFont="1" applyBorder="1" applyProtection="1">
      <alignment vertical="center"/>
    </xf>
    <xf numFmtId="179" fontId="0" fillId="0" borderId="0" xfId="0" applyNumberFormat="1" applyFont="1" applyProtection="1">
      <alignment vertical="center"/>
    </xf>
    <xf numFmtId="0" fontId="0" fillId="0" borderId="14" xfId="0" applyFont="1" applyBorder="1" applyAlignment="1" applyProtection="1">
      <alignment horizontal="left" vertical="center"/>
    </xf>
    <xf numFmtId="184" fontId="0" fillId="0" borderId="0" xfId="0" applyNumberFormat="1" applyFont="1" applyBorder="1" applyProtection="1">
      <alignment vertical="center"/>
    </xf>
    <xf numFmtId="180" fontId="0" fillId="3" borderId="101" xfId="0" applyNumberFormat="1" applyFont="1" applyFill="1" applyBorder="1" applyAlignment="1" applyProtection="1">
      <alignment horizontal="center" vertical="center"/>
    </xf>
    <xf numFmtId="0" fontId="0" fillId="4" borderId="0" xfId="0" applyFont="1" applyFill="1" applyProtection="1">
      <alignment vertical="center"/>
      <protection locked="0"/>
    </xf>
    <xf numFmtId="181" fontId="75" fillId="4" borderId="38" xfId="0" applyNumberFormat="1" applyFont="1" applyFill="1" applyBorder="1" applyAlignment="1" applyProtection="1">
      <alignment horizontal="center" vertical="center"/>
      <protection locked="0"/>
    </xf>
    <xf numFmtId="0" fontId="79" fillId="0" borderId="0" xfId="3" applyFont="1" applyAlignment="1" applyProtection="1">
      <alignment horizontal="left" vertical="center"/>
    </xf>
    <xf numFmtId="0" fontId="84" fillId="9" borderId="35" xfId="0" applyFont="1" applyFill="1" applyBorder="1" applyAlignment="1" applyProtection="1">
      <alignment horizontal="center" vertical="center" wrapText="1"/>
    </xf>
    <xf numFmtId="189" fontId="85" fillId="9" borderId="29" xfId="29" applyNumberFormat="1" applyFont="1" applyFill="1" applyBorder="1" applyAlignment="1" applyProtection="1">
      <alignment horizontal="right" vertical="center"/>
    </xf>
    <xf numFmtId="38" fontId="85" fillId="9" borderId="54" xfId="1" applyFont="1" applyFill="1" applyBorder="1" applyAlignment="1" applyProtection="1">
      <alignment vertical="center"/>
    </xf>
    <xf numFmtId="189" fontId="85" fillId="9" borderId="101" xfId="29" applyNumberFormat="1" applyFont="1" applyFill="1" applyBorder="1" applyAlignment="1" applyProtection="1">
      <alignment horizontal="right" vertical="center"/>
    </xf>
    <xf numFmtId="0" fontId="84" fillId="9" borderId="53" xfId="0" applyFont="1" applyFill="1" applyBorder="1" applyAlignment="1" applyProtection="1">
      <alignment horizontal="center" vertical="center" wrapText="1"/>
    </xf>
    <xf numFmtId="189" fontId="85" fillId="9" borderId="64" xfId="29" applyNumberFormat="1" applyFont="1" applyFill="1" applyBorder="1" applyAlignment="1" applyProtection="1">
      <alignment horizontal="right" vertical="center"/>
    </xf>
    <xf numFmtId="38" fontId="85" fillId="9" borderId="140" xfId="1" applyFont="1" applyFill="1" applyBorder="1" applyAlignment="1" applyProtection="1">
      <alignment vertical="center"/>
    </xf>
    <xf numFmtId="189" fontId="85" fillId="9" borderId="124" xfId="29" applyNumberFormat="1" applyFont="1" applyFill="1" applyBorder="1" applyAlignment="1" applyProtection="1">
      <alignment horizontal="right" vertical="center"/>
    </xf>
    <xf numFmtId="189" fontId="85" fillId="9" borderId="26" xfId="29" applyNumberFormat="1" applyFont="1" applyFill="1" applyBorder="1" applyAlignment="1" applyProtection="1">
      <alignment horizontal="right" vertical="center" shrinkToFit="1"/>
    </xf>
    <xf numFmtId="189" fontId="85" fillId="9" borderId="19" xfId="29" applyNumberFormat="1" applyFont="1" applyFill="1" applyBorder="1" applyAlignment="1" applyProtection="1">
      <alignment horizontal="right" vertical="center" shrinkToFit="1"/>
    </xf>
    <xf numFmtId="189" fontId="85" fillId="9" borderId="39" xfId="29" applyNumberFormat="1" applyFont="1" applyFill="1" applyBorder="1" applyAlignment="1" applyProtection="1">
      <alignment horizontal="right" vertical="center" shrinkToFit="1"/>
    </xf>
    <xf numFmtId="189" fontId="85" fillId="9" borderId="60" xfId="29" applyNumberFormat="1" applyFont="1" applyFill="1" applyBorder="1" applyAlignment="1" applyProtection="1">
      <alignment horizontal="right" vertical="center" shrinkToFit="1"/>
    </xf>
    <xf numFmtId="189" fontId="85" fillId="9" borderId="59" xfId="29" applyNumberFormat="1" applyFont="1" applyFill="1" applyBorder="1" applyAlignment="1" applyProtection="1">
      <alignment horizontal="right" vertical="center" shrinkToFit="1"/>
    </xf>
    <xf numFmtId="189" fontId="85" fillId="9" borderId="139" xfId="29" applyNumberFormat="1" applyFont="1" applyFill="1" applyBorder="1" applyAlignment="1" applyProtection="1">
      <alignment horizontal="right" vertical="center" shrinkToFit="1"/>
    </xf>
    <xf numFmtId="0" fontId="86" fillId="9" borderId="17" xfId="0" applyFont="1" applyFill="1" applyBorder="1" applyAlignment="1" applyProtection="1">
      <alignment horizontal="right" vertical="center"/>
    </xf>
    <xf numFmtId="0" fontId="87" fillId="9" borderId="48" xfId="0" applyFont="1" applyFill="1" applyBorder="1" applyAlignment="1" applyProtection="1">
      <alignment vertical="center"/>
    </xf>
    <xf numFmtId="0" fontId="85" fillId="9" borderId="19" xfId="0" applyFont="1" applyFill="1" applyBorder="1" applyAlignment="1" applyProtection="1">
      <alignment vertical="center"/>
    </xf>
    <xf numFmtId="0" fontId="85" fillId="9" borderId="18" xfId="0" applyFont="1" applyFill="1" applyBorder="1" applyAlignment="1" applyProtection="1">
      <alignment vertical="center" wrapText="1"/>
    </xf>
    <xf numFmtId="0" fontId="87" fillId="9" borderId="18" xfId="0" applyFont="1" applyFill="1" applyBorder="1" applyAlignment="1" applyProtection="1">
      <alignment vertical="center"/>
    </xf>
    <xf numFmtId="0" fontId="87" fillId="9" borderId="20" xfId="0" applyFont="1" applyFill="1" applyBorder="1" applyAlignment="1" applyProtection="1">
      <alignment vertical="center"/>
    </xf>
    <xf numFmtId="0" fontId="89" fillId="9" borderId="18" xfId="0" applyFont="1" applyFill="1" applyBorder="1" applyProtection="1">
      <alignment vertical="center"/>
    </xf>
    <xf numFmtId="0" fontId="89" fillId="9" borderId="17" xfId="0" applyFont="1" applyFill="1" applyBorder="1" applyProtection="1">
      <alignment vertical="center"/>
    </xf>
    <xf numFmtId="0" fontId="86" fillId="9" borderId="13" xfId="0" applyFont="1" applyFill="1" applyBorder="1" applyAlignment="1" applyProtection="1">
      <alignment horizontal="left" vertical="center"/>
    </xf>
    <xf numFmtId="0" fontId="89" fillId="9" borderId="2" xfId="0" applyFont="1" applyFill="1" applyBorder="1" applyProtection="1">
      <alignment vertical="center"/>
    </xf>
    <xf numFmtId="0" fontId="89" fillId="9" borderId="1" xfId="0" applyFont="1" applyFill="1" applyBorder="1" applyProtection="1">
      <alignment vertical="center"/>
    </xf>
    <xf numFmtId="0" fontId="86" fillId="9" borderId="1" xfId="0" applyFont="1" applyFill="1" applyBorder="1" applyAlignment="1" applyProtection="1">
      <alignment horizontal="left" vertical="center"/>
    </xf>
    <xf numFmtId="0" fontId="86" fillId="9" borderId="102" xfId="0" applyFont="1" applyFill="1" applyBorder="1" applyAlignment="1" applyProtection="1">
      <alignment vertical="center"/>
    </xf>
    <xf numFmtId="189" fontId="37" fillId="3" borderId="58" xfId="3" applyNumberFormat="1" applyFont="1" applyFill="1" applyBorder="1" applyAlignment="1" applyProtection="1">
      <alignment vertical="center" shrinkToFit="1"/>
      <protection locked="0"/>
    </xf>
    <xf numFmtId="189" fontId="37" fillId="3" borderId="61" xfId="3" applyNumberFormat="1" applyFont="1" applyFill="1" applyBorder="1" applyAlignment="1" applyProtection="1">
      <alignment vertical="center" shrinkToFit="1"/>
      <protection locked="0"/>
    </xf>
    <xf numFmtId="189" fontId="37" fillId="3" borderId="56" xfId="3" applyNumberFormat="1" applyFont="1" applyFill="1" applyBorder="1" applyAlignment="1" applyProtection="1">
      <alignment vertical="center" shrinkToFit="1"/>
      <protection locked="0"/>
    </xf>
    <xf numFmtId="189" fontId="37" fillId="3" borderId="36" xfId="3" applyNumberFormat="1" applyFont="1" applyFill="1" applyBorder="1" applyAlignment="1" applyProtection="1">
      <alignment vertical="center" shrinkToFit="1"/>
      <protection locked="0"/>
    </xf>
    <xf numFmtId="189" fontId="37" fillId="3" borderId="29" xfId="3" applyNumberFormat="1" applyFont="1" applyFill="1" applyBorder="1" applyAlignment="1" applyProtection="1">
      <alignment vertical="center" shrinkToFit="1"/>
      <protection locked="0"/>
    </xf>
    <xf numFmtId="189" fontId="37" fillId="3" borderId="57" xfId="3" applyNumberFormat="1" applyFont="1" applyFill="1" applyBorder="1" applyAlignment="1" applyProtection="1">
      <alignment vertical="center" shrinkToFit="1"/>
      <protection locked="0"/>
    </xf>
    <xf numFmtId="189" fontId="37" fillId="3" borderId="26" xfId="3" applyNumberFormat="1" applyFont="1" applyFill="1" applyBorder="1" applyAlignment="1" applyProtection="1">
      <alignment vertical="center" shrinkToFit="1"/>
      <protection locked="0"/>
    </xf>
    <xf numFmtId="189" fontId="37" fillId="3" borderId="49" xfId="3" applyNumberFormat="1" applyFont="1" applyFill="1" applyBorder="1" applyAlignment="1" applyProtection="1">
      <alignment vertical="center" shrinkToFit="1"/>
      <protection locked="0"/>
    </xf>
    <xf numFmtId="189" fontId="37" fillId="3" borderId="19" xfId="3" applyNumberFormat="1" applyFont="1" applyFill="1" applyBorder="1" applyAlignment="1" applyProtection="1">
      <alignment vertical="center" shrinkToFit="1"/>
      <protection locked="0"/>
    </xf>
    <xf numFmtId="189" fontId="37" fillId="3" borderId="9" xfId="3" applyNumberFormat="1" applyFont="1" applyFill="1" applyBorder="1" applyAlignment="1" applyProtection="1">
      <alignment vertical="center" shrinkToFit="1"/>
      <protection locked="0"/>
    </xf>
    <xf numFmtId="189" fontId="37" fillId="3" borderId="34" xfId="3" applyNumberFormat="1" applyFont="1" applyFill="1" applyBorder="1" applyAlignment="1" applyProtection="1">
      <alignment vertical="center" shrinkToFit="1"/>
      <protection locked="0"/>
    </xf>
    <xf numFmtId="189" fontId="37" fillId="3" borderId="35" xfId="3" applyNumberFormat="1" applyFont="1" applyFill="1" applyBorder="1" applyAlignment="1" applyProtection="1">
      <alignment vertical="center" shrinkToFit="1"/>
      <protection locked="0"/>
    </xf>
    <xf numFmtId="0" fontId="37" fillId="3" borderId="64" xfId="3" applyFont="1" applyFill="1" applyBorder="1" applyAlignment="1" applyProtection="1">
      <alignment vertical="center" shrinkToFit="1"/>
      <protection locked="0"/>
    </xf>
    <xf numFmtId="0" fontId="37" fillId="3" borderId="59" xfId="3" applyFont="1" applyFill="1" applyBorder="1" applyAlignment="1" applyProtection="1">
      <alignment vertical="center" shrinkToFit="1"/>
      <protection locked="0"/>
    </xf>
    <xf numFmtId="0" fontId="37" fillId="3" borderId="49" xfId="3" applyFont="1" applyFill="1" applyBorder="1" applyAlignment="1" applyProtection="1">
      <alignment vertical="center" shrinkToFit="1"/>
      <protection locked="0"/>
    </xf>
    <xf numFmtId="38" fontId="37" fillId="0" borderId="22" xfId="1" applyFont="1" applyFill="1" applyBorder="1" applyAlignment="1" applyProtection="1">
      <alignment horizontal="right" vertical="center" shrinkToFit="1"/>
    </xf>
    <xf numFmtId="38" fontId="37" fillId="0" borderId="25" xfId="1" applyFont="1" applyFill="1" applyBorder="1" applyAlignment="1" applyProtection="1">
      <alignment horizontal="right" vertical="center" shrinkToFit="1"/>
    </xf>
    <xf numFmtId="38" fontId="37" fillId="0" borderId="5" xfId="1" applyFont="1" applyFill="1" applyBorder="1" applyAlignment="1" applyProtection="1">
      <alignment horizontal="right" vertical="center" shrinkToFit="1"/>
    </xf>
    <xf numFmtId="0" fontId="37" fillId="3" borderId="60" xfId="3" applyFont="1" applyFill="1" applyBorder="1" applyAlignment="1" applyProtection="1">
      <alignment vertical="center" shrinkToFit="1"/>
      <protection locked="0"/>
    </xf>
    <xf numFmtId="38" fontId="37" fillId="0" borderId="103" xfId="1" applyFont="1" applyFill="1" applyBorder="1" applyAlignment="1" applyProtection="1">
      <alignment horizontal="right" vertical="center" shrinkToFit="1"/>
    </xf>
    <xf numFmtId="0" fontId="37" fillId="0" borderId="56" xfId="3" applyFont="1" applyBorder="1" applyAlignment="1" applyProtection="1">
      <alignment horizontal="center" vertical="center" shrinkToFit="1"/>
    </xf>
    <xf numFmtId="185" fontId="5" fillId="0" borderId="0" xfId="15" applyNumberFormat="1" applyAlignment="1" applyProtection="1">
      <alignment vertical="center" shrinkToFit="1"/>
      <protection hidden="1"/>
    </xf>
    <xf numFmtId="185" fontId="5" fillId="0" borderId="0" xfId="15" quotePrefix="1" applyNumberForma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1" fillId="0" borderId="0" xfId="15" applyNumberFormat="1" applyFont="1" applyAlignment="1" applyProtection="1">
      <alignment vertical="center" shrinkToFit="1"/>
      <protection hidden="1"/>
    </xf>
    <xf numFmtId="180" fontId="14" fillId="0" borderId="8" xfId="0" applyNumberFormat="1" applyFont="1" applyFill="1" applyBorder="1" applyAlignment="1" applyProtection="1">
      <alignment vertical="center"/>
    </xf>
    <xf numFmtId="180" fontId="11" fillId="0" borderId="8" xfId="0" applyNumberFormat="1" applyFont="1" applyFill="1" applyBorder="1" applyAlignment="1" applyProtection="1">
      <alignment vertical="center"/>
    </xf>
    <xf numFmtId="38" fontId="57" fillId="4" borderId="0" xfId="1" applyFont="1" applyFill="1" applyAlignment="1" applyProtection="1"/>
    <xf numFmtId="38" fontId="57" fillId="4" borderId="0" xfId="1" applyFont="1" applyFill="1" applyBorder="1" applyAlignment="1" applyProtection="1">
      <alignment horizontal="center" vertical="center"/>
    </xf>
    <xf numFmtId="38" fontId="63" fillId="0" borderId="49" xfId="1" applyFont="1" applyFill="1" applyBorder="1" applyAlignment="1" applyProtection="1">
      <alignment vertical="center" shrinkToFit="1"/>
      <protection locked="0"/>
    </xf>
    <xf numFmtId="38" fontId="63" fillId="0" borderId="9" xfId="1" applyFont="1" applyFill="1" applyBorder="1" applyAlignment="1" applyProtection="1">
      <alignment vertical="center" shrinkToFit="1"/>
      <protection locked="0"/>
    </xf>
    <xf numFmtId="38" fontId="66" fillId="0" borderId="40" xfId="1" applyFont="1" applyFill="1" applyBorder="1" applyAlignment="1" applyProtection="1">
      <alignment vertical="center" shrinkToFit="1"/>
    </xf>
    <xf numFmtId="38" fontId="20" fillId="4" borderId="0" xfId="1" applyFont="1" applyFill="1" applyBorder="1" applyAlignment="1" applyProtection="1">
      <alignment horizontal="left" vertical="top" shrinkToFit="1"/>
    </xf>
    <xf numFmtId="38" fontId="21" fillId="4" borderId="0" xfId="1" applyFont="1" applyFill="1" applyProtection="1">
      <alignment vertical="center"/>
    </xf>
    <xf numFmtId="38" fontId="73" fillId="4" borderId="0" xfId="1" applyFont="1" applyFill="1" applyAlignment="1" applyProtection="1">
      <alignment vertical="top"/>
    </xf>
    <xf numFmtId="38" fontId="73" fillId="0" borderId="0" xfId="1" applyFont="1" applyFill="1" applyAlignment="1" applyProtection="1">
      <alignment vertical="top"/>
    </xf>
    <xf numFmtId="38" fontId="21" fillId="0" borderId="0" xfId="1" applyFont="1" applyFill="1" applyProtection="1">
      <alignment vertical="center"/>
    </xf>
    <xf numFmtId="38" fontId="21" fillId="0" borderId="0" xfId="1" applyFont="1" applyProtection="1">
      <alignment vertical="center"/>
    </xf>
    <xf numFmtId="0" fontId="14" fillId="4" borderId="39" xfId="0" applyFont="1" applyFill="1" applyBorder="1" applyAlignment="1" applyProtection="1">
      <alignment vertical="center"/>
    </xf>
    <xf numFmtId="0" fontId="14" fillId="4" borderId="14" xfId="0" applyFont="1" applyFill="1" applyBorder="1" applyAlignment="1" applyProtection="1">
      <alignment vertical="center"/>
    </xf>
    <xf numFmtId="0" fontId="11" fillId="4" borderId="0" xfId="0" applyFont="1" applyFill="1" applyAlignment="1" applyProtection="1">
      <alignment horizontal="left" vertical="center"/>
    </xf>
    <xf numFmtId="0" fontId="14" fillId="4" borderId="16" xfId="0" applyFont="1" applyFill="1" applyBorder="1" applyAlignment="1" applyProtection="1">
      <alignment horizontal="center"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1"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0" fontId="38" fillId="4" borderId="0" xfId="0" applyFont="1" applyFill="1" applyAlignment="1" applyProtection="1">
      <alignment horizontal="center" vertical="center"/>
    </xf>
    <xf numFmtId="0" fontId="14" fillId="4" borderId="14" xfId="0" applyFont="1" applyFill="1" applyBorder="1" applyAlignment="1" applyProtection="1">
      <alignment horizontal="left" vertical="center" wrapText="1"/>
    </xf>
    <xf numFmtId="0" fontId="14" fillId="4" borderId="18" xfId="0" applyFont="1" applyFill="1" applyBorder="1" applyAlignment="1" applyProtection="1">
      <alignment horizontal="left" vertical="center" wrapText="1"/>
    </xf>
    <xf numFmtId="0" fontId="31" fillId="8" borderId="133" xfId="0" applyFont="1" applyFill="1" applyBorder="1" applyAlignment="1" applyProtection="1">
      <alignment horizontal="left" vertical="center" wrapText="1"/>
    </xf>
    <xf numFmtId="0" fontId="31" fillId="8" borderId="134" xfId="0" applyFont="1" applyFill="1" applyBorder="1" applyAlignment="1" applyProtection="1">
      <alignment horizontal="left" vertical="center" wrapText="1"/>
    </xf>
    <xf numFmtId="0" fontId="31" fillId="8" borderId="135" xfId="0" applyFont="1" applyFill="1" applyBorder="1" applyAlignment="1" applyProtection="1">
      <alignment horizontal="left" vertical="center" wrapText="1"/>
    </xf>
    <xf numFmtId="0" fontId="75" fillId="3" borderId="9" xfId="0" applyFont="1" applyFill="1" applyBorder="1" applyAlignment="1" applyProtection="1">
      <alignment horizontal="center" vertical="center"/>
      <protection locked="0"/>
    </xf>
    <xf numFmtId="0" fontId="75" fillId="3" borderId="59" xfId="0" applyFont="1" applyFill="1" applyBorder="1" applyAlignment="1" applyProtection="1">
      <alignment horizontal="center" vertical="center"/>
      <protection locked="0"/>
    </xf>
    <xf numFmtId="180" fontId="75" fillId="3" borderId="9" xfId="0" applyNumberFormat="1" applyFont="1" applyFill="1" applyBorder="1" applyAlignment="1" applyProtection="1">
      <alignment horizontal="center" vertical="center"/>
      <protection locked="0"/>
    </xf>
    <xf numFmtId="180" fontId="75" fillId="3" borderId="59" xfId="0" applyNumberFormat="1" applyFont="1" applyFill="1" applyBorder="1" applyAlignment="1" applyProtection="1">
      <alignment horizontal="center" vertical="center"/>
      <protection locked="0"/>
    </xf>
    <xf numFmtId="0" fontId="75" fillId="3" borderId="9" xfId="0" applyFont="1" applyFill="1" applyBorder="1" applyAlignment="1" applyProtection="1">
      <alignment horizontal="center" vertical="center" shrinkToFit="1"/>
      <protection locked="0"/>
    </xf>
    <xf numFmtId="0" fontId="75" fillId="3" borderId="18" xfId="0" applyFont="1" applyFill="1" applyBorder="1" applyAlignment="1" applyProtection="1">
      <alignment horizontal="center" vertical="center" shrinkToFit="1"/>
      <protection locked="0"/>
    </xf>
    <xf numFmtId="0" fontId="75" fillId="3" borderId="17" xfId="0" applyFont="1" applyFill="1" applyBorder="1" applyAlignment="1" applyProtection="1">
      <alignment horizontal="center" vertical="center" shrinkToFit="1"/>
      <protection locked="0"/>
    </xf>
    <xf numFmtId="0" fontId="75" fillId="3" borderId="34" xfId="0" applyFont="1" applyFill="1" applyBorder="1" applyAlignment="1" applyProtection="1">
      <alignment horizontal="center" vertical="center" shrinkToFit="1"/>
      <protection locked="0"/>
    </xf>
    <xf numFmtId="0" fontId="75" fillId="3" borderId="2" xfId="0" applyFont="1" applyFill="1" applyBorder="1" applyAlignment="1" applyProtection="1">
      <alignment horizontal="center" vertical="center" shrinkToFit="1"/>
      <protection locked="0"/>
    </xf>
    <xf numFmtId="0" fontId="75" fillId="3" borderId="1" xfId="0"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left" vertical="center" wrapText="1"/>
    </xf>
    <xf numFmtId="181" fontId="75" fillId="4" borderId="37" xfId="0" applyNumberFormat="1" applyFont="1" applyFill="1" applyBorder="1" applyAlignment="1" applyProtection="1">
      <alignment horizontal="center" vertical="center"/>
      <protection locked="0"/>
    </xf>
    <xf numFmtId="181" fontId="75" fillId="4" borderId="98" xfId="0" applyNumberFormat="1" applyFont="1" applyFill="1" applyBorder="1" applyAlignment="1" applyProtection="1">
      <alignment horizontal="center" vertical="center"/>
      <protection locked="0"/>
    </xf>
    <xf numFmtId="0" fontId="75" fillId="4" borderId="103" xfId="0" applyFont="1" applyFill="1" applyBorder="1" applyAlignment="1" applyProtection="1">
      <alignment horizontal="center" vertical="center"/>
    </xf>
    <xf numFmtId="0" fontId="75" fillId="4" borderId="28" xfId="0" applyFont="1" applyFill="1" applyBorder="1" applyAlignment="1" applyProtection="1">
      <alignment horizontal="center" vertical="center"/>
    </xf>
    <xf numFmtId="0" fontId="75" fillId="4" borderId="27" xfId="0" applyFont="1" applyFill="1" applyBorder="1" applyAlignment="1" applyProtection="1">
      <alignment horizontal="center" vertical="center"/>
    </xf>
    <xf numFmtId="0" fontId="0" fillId="4" borderId="103" xfId="0" applyFont="1" applyFill="1" applyBorder="1" applyAlignment="1" applyProtection="1">
      <alignment horizontal="center" vertical="center"/>
    </xf>
    <xf numFmtId="0" fontId="0" fillId="4" borderId="27" xfId="0" applyFont="1" applyFill="1" applyBorder="1" applyAlignment="1" applyProtection="1">
      <alignment horizontal="center" vertical="center"/>
    </xf>
    <xf numFmtId="0" fontId="75" fillId="4" borderId="57" xfId="0" applyFont="1" applyFill="1" applyBorder="1" applyAlignment="1" applyProtection="1">
      <alignment horizontal="left" vertical="center"/>
    </xf>
    <xf numFmtId="0" fontId="0" fillId="0" borderId="57" xfId="0" applyFont="1" applyBorder="1" applyAlignment="1" applyProtection="1">
      <alignment horizontal="left" vertical="center"/>
    </xf>
    <xf numFmtId="0" fontId="75" fillId="0" borderId="9" xfId="0" applyFont="1" applyFill="1" applyBorder="1" applyAlignment="1" applyProtection="1">
      <alignment horizontal="left" vertical="center"/>
    </xf>
    <xf numFmtId="0" fontId="0" fillId="0" borderId="9" xfId="0" applyFont="1" applyFill="1" applyBorder="1" applyAlignment="1" applyProtection="1">
      <alignment horizontal="left" vertical="center"/>
    </xf>
    <xf numFmtId="0" fontId="82" fillId="4" borderId="35" xfId="0" applyFont="1" applyFill="1" applyBorder="1" applyAlignment="1" applyProtection="1">
      <alignment horizontal="left" vertical="center" wrapText="1" shrinkToFit="1"/>
    </xf>
    <xf numFmtId="0" fontId="83" fillId="0" borderId="35" xfId="0" applyFont="1" applyBorder="1" applyAlignment="1" applyProtection="1">
      <alignment horizontal="left" vertical="center" wrapText="1" shrinkToFit="1"/>
    </xf>
    <xf numFmtId="0" fontId="75" fillId="4" borderId="56" xfId="0" applyFont="1" applyFill="1" applyBorder="1" applyAlignment="1" applyProtection="1">
      <alignment horizontal="center" vertical="center"/>
    </xf>
    <xf numFmtId="0" fontId="0" fillId="0" borderId="9" xfId="0" applyFont="1" applyBorder="1" applyAlignment="1" applyProtection="1">
      <alignment horizontal="center" vertical="center"/>
    </xf>
    <xf numFmtId="0" fontId="75" fillId="4" borderId="58" xfId="0" applyFont="1" applyFill="1" applyBorder="1" applyAlignment="1" applyProtection="1">
      <alignment horizontal="center" vertical="center"/>
    </xf>
    <xf numFmtId="0" fontId="0" fillId="0" borderId="56" xfId="0" applyFont="1" applyBorder="1" applyAlignment="1" applyProtection="1">
      <alignment horizontal="center" vertical="center"/>
    </xf>
    <xf numFmtId="38" fontId="75" fillId="6" borderId="57" xfId="1" applyFont="1" applyFill="1" applyBorder="1" applyAlignment="1" applyProtection="1">
      <alignment horizontal="center" vertical="center"/>
      <protection locked="0"/>
    </xf>
    <xf numFmtId="38" fontId="0" fillId="6" borderId="57" xfId="1" applyFont="1" applyFill="1" applyBorder="1" applyAlignment="1" applyProtection="1">
      <alignment vertical="center"/>
      <protection locked="0"/>
    </xf>
    <xf numFmtId="38" fontId="0" fillId="6" borderId="29" xfId="1" applyFont="1" applyFill="1" applyBorder="1" applyAlignment="1" applyProtection="1">
      <alignment vertical="center"/>
      <protection locked="0"/>
    </xf>
    <xf numFmtId="0" fontId="0" fillId="0" borderId="9" xfId="0" applyFont="1" applyBorder="1" applyAlignment="1" applyProtection="1">
      <alignment horizontal="center" vertical="center" wrapText="1"/>
    </xf>
    <xf numFmtId="0" fontId="75" fillId="0" borderId="99" xfId="0" applyFont="1" applyFill="1" applyBorder="1" applyAlignment="1" applyProtection="1">
      <alignment horizontal="center" vertical="center"/>
    </xf>
    <xf numFmtId="0" fontId="75" fillId="0" borderId="100" xfId="0" applyFont="1" applyFill="1" applyBorder="1" applyAlignment="1" applyProtection="1">
      <alignment horizontal="center" vertical="center"/>
    </xf>
    <xf numFmtId="0" fontId="75" fillId="0" borderId="111" xfId="0" applyFont="1" applyFill="1" applyBorder="1" applyAlignment="1" applyProtection="1">
      <alignment horizontal="center" vertical="center"/>
    </xf>
    <xf numFmtId="0" fontId="0" fillId="0" borderId="58" xfId="0" applyFont="1" applyBorder="1" applyAlignment="1" applyProtection="1">
      <alignment horizontal="center" vertical="center" wrapText="1"/>
    </xf>
    <xf numFmtId="0" fontId="0" fillId="0" borderId="57" xfId="0" applyFont="1" applyBorder="1" applyAlignment="1" applyProtection="1">
      <alignment horizontal="center" vertical="center" wrapText="1"/>
    </xf>
    <xf numFmtId="0" fontId="0" fillId="0" borderId="36" xfId="0" applyFont="1" applyBorder="1" applyAlignment="1" applyProtection="1">
      <alignment horizontal="center" vertical="center" wrapText="1"/>
    </xf>
    <xf numFmtId="0" fontId="0" fillId="0" borderId="35" xfId="0" applyFont="1" applyBorder="1" applyAlignment="1" applyProtection="1">
      <alignment horizontal="center" vertical="center" wrapText="1"/>
    </xf>
    <xf numFmtId="182" fontId="0" fillId="3" borderId="29" xfId="0" applyNumberFormat="1" applyFont="1" applyFill="1" applyBorder="1" applyAlignment="1" applyProtection="1">
      <alignment horizontal="center" vertical="center"/>
      <protection locked="0"/>
    </xf>
    <xf numFmtId="182" fontId="0" fillId="3" borderId="28" xfId="0" applyNumberFormat="1" applyFont="1" applyFill="1" applyBorder="1" applyAlignment="1" applyProtection="1">
      <alignment horizontal="center" vertical="center"/>
      <protection locked="0"/>
    </xf>
    <xf numFmtId="182" fontId="0" fillId="3" borderId="34" xfId="0" applyNumberFormat="1" applyFont="1" applyFill="1" applyBorder="1" applyAlignment="1" applyProtection="1">
      <alignment horizontal="center" vertical="center"/>
      <protection locked="0"/>
    </xf>
    <xf numFmtId="182" fontId="0" fillId="3" borderId="2" xfId="0" applyNumberFormat="1" applyFont="1" applyFill="1" applyBorder="1" applyAlignment="1" applyProtection="1">
      <alignment horizontal="center" vertical="center"/>
      <protection locked="0"/>
    </xf>
    <xf numFmtId="38" fontId="75" fillId="6" borderId="9" xfId="1" applyFont="1" applyFill="1" applyBorder="1" applyAlignment="1" applyProtection="1">
      <alignment horizontal="center" vertical="center"/>
      <protection locked="0"/>
    </xf>
    <xf numFmtId="38" fontId="0" fillId="6" borderId="9" xfId="1" applyFont="1" applyFill="1" applyBorder="1" applyAlignment="1" applyProtection="1">
      <alignment vertical="center"/>
      <protection locked="0"/>
    </xf>
    <xf numFmtId="38" fontId="0" fillId="6" borderId="19" xfId="1" applyFont="1" applyFill="1" applyBorder="1" applyAlignment="1" applyProtection="1">
      <alignment vertical="center"/>
      <protection locked="0"/>
    </xf>
    <xf numFmtId="179" fontId="75" fillId="6" borderId="19" xfId="0" applyNumberFormat="1" applyFont="1" applyFill="1" applyBorder="1" applyAlignment="1" applyProtection="1">
      <alignment horizontal="center" vertical="center"/>
      <protection locked="0"/>
    </xf>
    <xf numFmtId="179" fontId="0" fillId="6" borderId="18" xfId="0" applyNumberFormat="1" applyFont="1" applyFill="1" applyBorder="1" applyAlignment="1" applyProtection="1">
      <alignment vertical="center"/>
      <protection locked="0"/>
    </xf>
    <xf numFmtId="0" fontId="75" fillId="6" borderId="19" xfId="0" applyFont="1" applyFill="1" applyBorder="1" applyAlignment="1" applyProtection="1">
      <alignment horizontal="center" vertical="center"/>
      <protection locked="0"/>
    </xf>
    <xf numFmtId="0" fontId="0" fillId="6" borderId="18" xfId="0" applyFont="1" applyFill="1" applyBorder="1" applyAlignment="1" applyProtection="1">
      <alignment vertical="center"/>
      <protection locked="0"/>
    </xf>
    <xf numFmtId="38" fontId="75" fillId="6" borderId="19" xfId="1" applyFont="1" applyFill="1" applyBorder="1" applyAlignment="1" applyProtection="1">
      <alignment horizontal="center" vertical="center"/>
      <protection locked="0"/>
    </xf>
    <xf numFmtId="38" fontId="0" fillId="6" borderId="18" xfId="1" applyFont="1" applyFill="1" applyBorder="1" applyAlignment="1" applyProtection="1">
      <alignment vertical="center"/>
      <protection locked="0"/>
    </xf>
    <xf numFmtId="0" fontId="0" fillId="0" borderId="28" xfId="0" applyFont="1" applyBorder="1" applyAlignment="1" applyProtection="1">
      <alignment horizontal="center" vertical="center"/>
    </xf>
    <xf numFmtId="0" fontId="0" fillId="0" borderId="30" xfId="0" applyFont="1" applyBorder="1" applyAlignment="1" applyProtection="1">
      <alignment horizontal="center" vertical="center"/>
    </xf>
    <xf numFmtId="0" fontId="75" fillId="4" borderId="25" xfId="0" applyFont="1" applyFill="1" applyBorder="1" applyAlignment="1" applyProtection="1">
      <alignment horizontal="center" vertical="center"/>
    </xf>
    <xf numFmtId="0" fontId="0" fillId="0" borderId="18" xfId="0" applyFont="1" applyBorder="1" applyAlignment="1" applyProtection="1">
      <alignment horizontal="center" vertical="center"/>
    </xf>
    <xf numFmtId="0" fontId="0" fillId="0" borderId="20" xfId="0" applyFont="1" applyBorder="1" applyAlignment="1" applyProtection="1">
      <alignment horizontal="center" vertical="center"/>
    </xf>
    <xf numFmtId="0" fontId="75" fillId="4" borderId="63" xfId="0" applyFont="1" applyFill="1" applyBorder="1" applyAlignment="1" applyProtection="1">
      <alignment horizontal="center" vertical="center"/>
    </xf>
    <xf numFmtId="0" fontId="0" fillId="0" borderId="54" xfId="0" applyFont="1" applyBorder="1" applyAlignment="1" applyProtection="1">
      <alignment horizontal="center" vertical="center"/>
    </xf>
    <xf numFmtId="179" fontId="75" fillId="6" borderId="3" xfId="0" applyNumberFormat="1" applyFont="1" applyFill="1" applyBorder="1" applyAlignment="1" applyProtection="1">
      <alignment horizontal="center" vertical="center"/>
      <protection locked="0"/>
    </xf>
    <xf numFmtId="179" fontId="0" fillId="6" borderId="37" xfId="0" applyNumberFormat="1" applyFont="1" applyFill="1" applyBorder="1" applyAlignment="1" applyProtection="1">
      <alignment vertical="center"/>
      <protection locked="0"/>
    </xf>
    <xf numFmtId="38" fontId="75" fillId="6" borderId="29" xfId="1" applyFont="1" applyFill="1" applyBorder="1" applyAlignment="1" applyProtection="1">
      <alignment horizontal="center" vertical="center"/>
      <protection locked="0"/>
    </xf>
    <xf numFmtId="38" fontId="0" fillId="6" borderId="28" xfId="1" applyFont="1" applyFill="1" applyBorder="1" applyAlignment="1" applyProtection="1">
      <alignment vertical="center"/>
      <protection locked="0"/>
    </xf>
    <xf numFmtId="38" fontId="75" fillId="6" borderId="34" xfId="1" applyFont="1" applyFill="1" applyBorder="1" applyAlignment="1" applyProtection="1">
      <alignment horizontal="center" vertical="center"/>
      <protection locked="0"/>
    </xf>
    <xf numFmtId="38" fontId="0" fillId="6" borderId="2" xfId="1" applyFont="1" applyFill="1" applyBorder="1" applyAlignment="1" applyProtection="1">
      <alignment vertical="center"/>
      <protection locked="0"/>
    </xf>
    <xf numFmtId="0" fontId="75" fillId="4" borderId="32" xfId="0" applyFont="1" applyFill="1" applyBorder="1" applyAlignment="1" applyProtection="1">
      <alignment horizontal="center" vertical="center"/>
    </xf>
    <xf numFmtId="0" fontId="0" fillId="0" borderId="63" xfId="0" applyFont="1" applyBorder="1" applyAlignment="1" applyProtection="1">
      <alignment horizontal="center" vertical="center"/>
    </xf>
    <xf numFmtId="0" fontId="75" fillId="6" borderId="34" xfId="0" applyFont="1" applyFill="1" applyBorder="1" applyAlignment="1" applyProtection="1">
      <alignment horizontal="center" vertical="center"/>
      <protection locked="0"/>
    </xf>
    <xf numFmtId="0" fontId="0" fillId="6" borderId="2" xfId="0" applyFont="1" applyFill="1" applyBorder="1" applyAlignment="1" applyProtection="1">
      <alignment vertical="center"/>
      <protection locked="0"/>
    </xf>
    <xf numFmtId="0" fontId="75" fillId="4" borderId="5" xfId="0" applyFont="1" applyFill="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75" fillId="6" borderId="9" xfId="0" applyFont="1" applyFill="1" applyBorder="1" applyAlignment="1" applyProtection="1">
      <alignment horizontal="center" vertical="center"/>
      <protection locked="0"/>
    </xf>
    <xf numFmtId="0" fontId="0" fillId="6" borderId="9" xfId="0" applyFont="1" applyFill="1" applyBorder="1" applyAlignment="1" applyProtection="1">
      <alignment vertical="center"/>
      <protection locked="0"/>
    </xf>
    <xf numFmtId="0" fontId="0" fillId="6" borderId="19" xfId="0" applyFont="1" applyFill="1" applyBorder="1" applyAlignment="1" applyProtection="1">
      <alignment vertical="center"/>
      <protection locked="0"/>
    </xf>
    <xf numFmtId="0" fontId="63" fillId="4" borderId="0" xfId="2" applyFont="1" applyFill="1" applyBorder="1" applyAlignment="1" applyProtection="1">
      <alignment horizontal="center"/>
    </xf>
    <xf numFmtId="179" fontId="61" fillId="4" borderId="9" xfId="5" applyNumberFormat="1" applyFont="1" applyFill="1" applyBorder="1" applyAlignment="1" applyProtection="1">
      <alignment horizontal="center" vertical="center" shrinkToFit="1"/>
    </xf>
    <xf numFmtId="0" fontId="61" fillId="4" borderId="9" xfId="5" applyFont="1" applyFill="1" applyBorder="1" applyAlignment="1" applyProtection="1">
      <alignment horizontal="center" vertical="center" shrinkToFit="1"/>
    </xf>
    <xf numFmtId="0" fontId="61" fillId="4" borderId="19" xfId="5" applyFont="1" applyFill="1" applyBorder="1" applyAlignment="1" applyProtection="1">
      <alignment horizontal="center" vertical="center"/>
    </xf>
    <xf numFmtId="0" fontId="61" fillId="4" borderId="18" xfId="5" applyFont="1" applyFill="1" applyBorder="1" applyAlignment="1" applyProtection="1">
      <alignment horizontal="center" vertical="center"/>
    </xf>
    <xf numFmtId="0" fontId="61" fillId="4" borderId="18" xfId="5" applyFont="1" applyFill="1" applyBorder="1" applyAlignment="1" applyProtection="1">
      <alignment horizontal="center" vertical="center" shrinkToFit="1"/>
    </xf>
    <xf numFmtId="0" fontId="63" fillId="4" borderId="0" xfId="3" applyFont="1" applyFill="1" applyBorder="1" applyAlignment="1" applyProtection="1">
      <alignment horizontal="center" vertical="center"/>
    </xf>
    <xf numFmtId="0" fontId="61" fillId="0" borderId="65" xfId="3" applyFont="1" applyFill="1" applyBorder="1" applyAlignment="1" applyProtection="1">
      <alignment horizontal="center" vertical="center"/>
    </xf>
    <xf numFmtId="0" fontId="61" fillId="0" borderId="76" xfId="3" applyFont="1" applyFill="1" applyBorder="1" applyAlignment="1" applyProtection="1">
      <alignment horizontal="center" vertical="center"/>
    </xf>
    <xf numFmtId="0" fontId="61" fillId="0" borderId="82" xfId="3" applyFont="1" applyFill="1" applyBorder="1" applyAlignment="1" applyProtection="1">
      <alignment horizontal="center" vertical="center"/>
    </xf>
    <xf numFmtId="0" fontId="61" fillId="0" borderId="66" xfId="3" applyFont="1" applyFill="1" applyBorder="1" applyAlignment="1" applyProtection="1">
      <alignment horizontal="center" vertical="center" wrapText="1"/>
    </xf>
    <xf numFmtId="0" fontId="61" fillId="0" borderId="67" xfId="3" applyFont="1" applyFill="1" applyBorder="1" applyAlignment="1" applyProtection="1">
      <alignment horizontal="center" vertical="center" wrapText="1"/>
    </xf>
    <xf numFmtId="0" fontId="61" fillId="0" borderId="46" xfId="3" applyFont="1" applyFill="1" applyBorder="1" applyAlignment="1" applyProtection="1">
      <alignment horizontal="center" vertical="center" wrapText="1"/>
    </xf>
    <xf numFmtId="0" fontId="61" fillId="0" borderId="24" xfId="3" applyFont="1" applyFill="1" applyBorder="1" applyAlignment="1" applyProtection="1">
      <alignment horizontal="center" vertical="center" wrapText="1"/>
    </xf>
    <xf numFmtId="0" fontId="61" fillId="0" borderId="83" xfId="3" applyFont="1" applyFill="1" applyBorder="1" applyAlignment="1" applyProtection="1">
      <alignment horizontal="center" vertical="center" wrapText="1"/>
    </xf>
    <xf numFmtId="0" fontId="61" fillId="0" borderId="84" xfId="3" applyFont="1" applyFill="1" applyBorder="1" applyAlignment="1" applyProtection="1">
      <alignment horizontal="center" vertical="center" wrapText="1"/>
    </xf>
    <xf numFmtId="0" fontId="61" fillId="0" borderId="69" xfId="3" applyFont="1" applyFill="1" applyBorder="1" applyAlignment="1" applyProtection="1">
      <alignment horizontal="center" vertical="center" wrapText="1"/>
    </xf>
    <xf numFmtId="0" fontId="61" fillId="0" borderId="48" xfId="3" applyFont="1" applyFill="1" applyBorder="1" applyAlignment="1" applyProtection="1">
      <alignment horizontal="center" vertical="center" wrapText="1"/>
    </xf>
    <xf numFmtId="0" fontId="61" fillId="0" borderId="86" xfId="3" applyFont="1" applyFill="1" applyBorder="1" applyAlignment="1" applyProtection="1">
      <alignment horizontal="center" vertical="center" wrapText="1"/>
    </xf>
    <xf numFmtId="0" fontId="61" fillId="0" borderId="70" xfId="3" applyFont="1" applyFill="1" applyBorder="1" applyAlignment="1" applyProtection="1">
      <alignment horizontal="center" vertical="center" wrapText="1"/>
    </xf>
    <xf numFmtId="0" fontId="61" fillId="0" borderId="8" xfId="3" applyFont="1" applyFill="1" applyBorder="1" applyAlignment="1" applyProtection="1">
      <alignment horizontal="center" vertical="center" wrapText="1"/>
    </xf>
    <xf numFmtId="0" fontId="61" fillId="0" borderId="21" xfId="3" applyFont="1" applyFill="1" applyBorder="1" applyAlignment="1" applyProtection="1">
      <alignment horizontal="center" vertical="center" wrapText="1"/>
    </xf>
    <xf numFmtId="0" fontId="65" fillId="0" borderId="66" xfId="3" applyFont="1" applyFill="1" applyBorder="1" applyAlignment="1" applyProtection="1">
      <alignment horizontal="center" vertical="center" wrapText="1"/>
    </xf>
    <xf numFmtId="0" fontId="65" fillId="0" borderId="70" xfId="3" applyFont="1" applyFill="1" applyBorder="1" applyAlignment="1" applyProtection="1">
      <alignment horizontal="center" vertical="center" wrapText="1"/>
    </xf>
    <xf numFmtId="0" fontId="65" fillId="0" borderId="67" xfId="3" applyFont="1" applyFill="1" applyBorder="1" applyAlignment="1" applyProtection="1">
      <alignment horizontal="center" vertical="center" wrapText="1"/>
    </xf>
    <xf numFmtId="0" fontId="65" fillId="0" borderId="26" xfId="3" applyFont="1" applyFill="1" applyBorder="1" applyAlignment="1" applyProtection="1">
      <alignment horizontal="center" vertical="center" wrapText="1"/>
    </xf>
    <xf numFmtId="0" fontId="65" fillId="0" borderId="8" xfId="3" applyFont="1" applyFill="1" applyBorder="1" applyAlignment="1" applyProtection="1">
      <alignment horizontal="center" vertical="center" wrapText="1"/>
    </xf>
    <xf numFmtId="0" fontId="65" fillId="0" borderId="21" xfId="3" applyFont="1" applyFill="1" applyBorder="1" applyAlignment="1" applyProtection="1">
      <alignment horizontal="center" vertical="center" wrapText="1"/>
    </xf>
    <xf numFmtId="0" fontId="61" fillId="0" borderId="80" xfId="4" applyFont="1" applyFill="1" applyBorder="1" applyAlignment="1" applyProtection="1">
      <alignment horizontal="center" vertical="center" shrinkToFit="1"/>
    </xf>
    <xf numFmtId="0" fontId="61" fillId="0" borderId="8" xfId="4" applyFont="1" applyFill="1" applyBorder="1" applyAlignment="1" applyProtection="1">
      <alignment horizontal="center" vertical="center" shrinkToFit="1"/>
    </xf>
    <xf numFmtId="0" fontId="61" fillId="0" borderId="21" xfId="4" applyFont="1" applyFill="1" applyBorder="1" applyAlignment="1" applyProtection="1">
      <alignment horizontal="center" vertical="center" shrinkToFit="1"/>
    </xf>
    <xf numFmtId="38" fontId="29" fillId="0" borderId="48" xfId="1" applyFont="1" applyFill="1" applyBorder="1" applyAlignment="1" applyProtection="1">
      <alignment horizontal="center" vertical="center" wrapText="1" shrinkToFit="1"/>
    </xf>
    <xf numFmtId="38" fontId="29" fillId="0" borderId="86" xfId="1" applyFont="1" applyFill="1" applyBorder="1" applyAlignment="1" applyProtection="1">
      <alignment horizontal="center" vertical="center" wrapText="1" shrinkToFit="1"/>
    </xf>
    <xf numFmtId="0" fontId="29" fillId="0" borderId="77" xfId="4" applyFont="1" applyFill="1" applyBorder="1" applyAlignment="1" applyProtection="1">
      <alignment horizontal="center" vertical="center" wrapText="1" shrinkToFit="1"/>
    </xf>
    <xf numFmtId="0" fontId="29" fillId="0" borderId="88" xfId="4" applyFont="1" applyFill="1" applyBorder="1" applyAlignment="1" applyProtection="1">
      <alignment horizontal="center" vertical="center" wrapText="1" shrinkToFit="1"/>
    </xf>
    <xf numFmtId="0" fontId="61" fillId="0" borderId="108" xfId="4" applyFont="1" applyFill="1" applyBorder="1" applyAlignment="1" applyProtection="1">
      <alignment horizontal="center" vertical="center" shrinkToFit="1"/>
    </xf>
    <xf numFmtId="0" fontId="61" fillId="0" borderId="68" xfId="4" applyFont="1" applyFill="1" applyBorder="1" applyAlignment="1" applyProtection="1">
      <alignment horizontal="center" vertical="center" shrinkToFit="1"/>
    </xf>
    <xf numFmtId="0" fontId="61" fillId="0" borderId="109" xfId="4" applyFont="1" applyFill="1" applyBorder="1" applyAlignment="1" applyProtection="1">
      <alignment horizontal="center" vertical="center" shrinkToFit="1"/>
    </xf>
    <xf numFmtId="178" fontId="61" fillId="0" borderId="110" xfId="3" applyNumberFormat="1" applyFont="1" applyFill="1" applyBorder="1" applyAlignment="1" applyProtection="1">
      <alignment horizontal="center" vertical="center" wrapText="1" shrinkToFit="1"/>
    </xf>
    <xf numFmtId="178" fontId="61" fillId="0" borderId="18" xfId="3" applyNumberFormat="1" applyFont="1" applyFill="1" applyBorder="1" applyAlignment="1" applyProtection="1">
      <alignment horizontal="center" vertical="center" wrapText="1" shrinkToFit="1"/>
    </xf>
    <xf numFmtId="178" fontId="61" fillId="0" borderId="20" xfId="3" applyNumberFormat="1" applyFont="1" applyFill="1" applyBorder="1" applyAlignment="1" applyProtection="1">
      <alignment horizontal="center" vertical="center" wrapText="1" shrinkToFit="1"/>
    </xf>
    <xf numFmtId="0" fontId="53" fillId="0" borderId="69" xfId="3" applyFont="1" applyFill="1" applyBorder="1" applyAlignment="1" applyProtection="1">
      <alignment horizontal="center" vertical="center" wrapText="1" shrinkToFit="1"/>
    </xf>
    <xf numFmtId="0" fontId="53" fillId="0" borderId="48" xfId="3" applyFont="1" applyFill="1" applyBorder="1" applyAlignment="1" applyProtection="1">
      <alignment horizontal="center" vertical="center" wrapText="1" shrinkToFit="1"/>
    </xf>
    <xf numFmtId="0" fontId="53" fillId="0" borderId="86" xfId="3" applyFont="1" applyFill="1" applyBorder="1" applyAlignment="1" applyProtection="1">
      <alignment horizontal="center" vertical="center" wrapText="1" shrinkToFit="1"/>
    </xf>
    <xf numFmtId="0" fontId="61" fillId="0" borderId="66" xfId="3" applyFont="1" applyFill="1" applyBorder="1" applyAlignment="1" applyProtection="1">
      <alignment horizontal="center" vertical="center" wrapText="1" shrinkToFit="1"/>
    </xf>
    <xf numFmtId="0" fontId="61" fillId="0" borderId="70" xfId="3" applyFont="1" applyFill="1" applyBorder="1" applyAlignment="1" applyProtection="1">
      <alignment horizontal="center" vertical="center" wrapText="1" shrinkToFit="1"/>
    </xf>
    <xf numFmtId="0" fontId="61" fillId="0" borderId="75" xfId="3" applyFont="1" applyFill="1" applyBorder="1" applyAlignment="1" applyProtection="1">
      <alignment horizontal="center" vertical="center" wrapText="1" shrinkToFit="1"/>
    </xf>
    <xf numFmtId="0" fontId="61" fillId="0" borderId="46" xfId="3" applyFont="1" applyFill="1" applyBorder="1" applyAlignment="1" applyProtection="1">
      <alignment horizontal="center" vertical="center" wrapText="1" shrinkToFit="1"/>
    </xf>
    <xf numFmtId="0" fontId="61" fillId="0" borderId="0" xfId="3" applyFont="1" applyFill="1" applyBorder="1" applyAlignment="1" applyProtection="1">
      <alignment horizontal="center" vertical="center" wrapText="1" shrinkToFit="1"/>
    </xf>
    <xf numFmtId="0" fontId="61" fillId="0" borderId="81" xfId="3" applyFont="1" applyFill="1" applyBorder="1" applyAlignment="1" applyProtection="1">
      <alignment horizontal="center" vertical="center" wrapText="1" shrinkToFit="1"/>
    </xf>
    <xf numFmtId="0" fontId="61" fillId="0" borderId="83" xfId="3" applyFont="1" applyFill="1" applyBorder="1" applyAlignment="1" applyProtection="1">
      <alignment horizontal="center" vertical="center" wrapText="1" shrinkToFit="1"/>
    </xf>
    <xf numFmtId="0" fontId="61" fillId="0" borderId="87" xfId="3" applyFont="1" applyFill="1" applyBorder="1" applyAlignment="1" applyProtection="1">
      <alignment horizontal="center" vertical="center" wrapText="1" shrinkToFit="1"/>
    </xf>
    <xf numFmtId="0" fontId="61" fillId="0" borderId="91" xfId="3" applyFont="1" applyFill="1" applyBorder="1" applyAlignment="1" applyProtection="1">
      <alignment horizontal="center" vertical="center" wrapText="1" shrinkToFit="1"/>
    </xf>
    <xf numFmtId="0" fontId="29" fillId="0" borderId="72" xfId="3" applyFont="1" applyFill="1" applyBorder="1" applyAlignment="1" applyProtection="1">
      <alignment horizontal="center" vertical="center"/>
    </xf>
    <xf numFmtId="0" fontId="29" fillId="0" borderId="73" xfId="3" applyFont="1" applyFill="1" applyBorder="1" applyAlignment="1" applyProtection="1">
      <alignment horizontal="center" vertical="center"/>
    </xf>
    <xf numFmtId="0" fontId="29" fillId="0" borderId="74" xfId="3" applyFont="1" applyFill="1" applyBorder="1" applyAlignment="1" applyProtection="1">
      <alignment horizontal="center" vertical="center"/>
    </xf>
    <xf numFmtId="0" fontId="29" fillId="0" borderId="79" xfId="4" applyFont="1" applyFill="1" applyBorder="1" applyAlignment="1" applyProtection="1">
      <alignment horizontal="center" vertical="center" wrapText="1" shrinkToFit="1"/>
    </xf>
    <xf numFmtId="0" fontId="29" fillId="0" borderId="90" xfId="4" applyFont="1" applyFill="1" applyBorder="1" applyAlignment="1" applyProtection="1">
      <alignment horizontal="center" vertical="center" wrapText="1" shrinkToFit="1"/>
    </xf>
    <xf numFmtId="0" fontId="61" fillId="0" borderId="71" xfId="3" applyFont="1" applyFill="1" applyBorder="1" applyAlignment="1" applyProtection="1">
      <alignment horizontal="center" vertical="center" wrapText="1"/>
    </xf>
    <xf numFmtId="0" fontId="61" fillId="0" borderId="77" xfId="3" applyFont="1" applyFill="1" applyBorder="1" applyAlignment="1" applyProtection="1">
      <alignment horizontal="center" vertical="center" wrapText="1"/>
    </xf>
    <xf numFmtId="0" fontId="61" fillId="0" borderId="88" xfId="3" applyFont="1" applyFill="1" applyBorder="1" applyAlignment="1" applyProtection="1">
      <alignment horizontal="center" vertical="center" wrapText="1"/>
    </xf>
    <xf numFmtId="0" fontId="63" fillId="0" borderId="49" xfId="3" applyFont="1" applyFill="1" applyBorder="1" applyAlignment="1" applyProtection="1">
      <alignment vertical="center" shrinkToFit="1"/>
      <protection locked="0"/>
    </xf>
    <xf numFmtId="176" fontId="63" fillId="0" borderId="9" xfId="3" applyNumberFormat="1" applyFont="1" applyFill="1" applyBorder="1" applyAlignment="1" applyProtection="1">
      <alignment horizontal="center" vertical="center" shrinkToFit="1"/>
    </xf>
    <xf numFmtId="0" fontId="65" fillId="0" borderId="69" xfId="3" applyFont="1" applyFill="1" applyBorder="1" applyAlignment="1" applyProtection="1">
      <alignment horizontal="center" vertical="center" wrapText="1"/>
    </xf>
    <xf numFmtId="0" fontId="0" fillId="0" borderId="48" xfId="0" applyFont="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86" xfId="0" applyFont="1" applyBorder="1" applyAlignment="1">
      <alignment horizontal="center" vertical="center" wrapText="1"/>
    </xf>
    <xf numFmtId="38" fontId="69" fillId="4" borderId="45" xfId="1" applyFont="1" applyFill="1" applyBorder="1" applyAlignment="1" applyProtection="1">
      <alignment horizontal="center" vertical="center" shrinkToFit="1"/>
    </xf>
    <xf numFmtId="38" fontId="69" fillId="4" borderId="44" xfId="1" applyFont="1" applyFill="1" applyBorder="1" applyAlignment="1" applyProtection="1">
      <alignment horizontal="center" vertical="center" shrinkToFit="1"/>
    </xf>
    <xf numFmtId="38" fontId="69" fillId="4" borderId="42" xfId="1" applyFont="1" applyFill="1" applyBorder="1" applyAlignment="1" applyProtection="1">
      <alignment horizontal="center" vertical="center" shrinkToFit="1"/>
    </xf>
    <xf numFmtId="38" fontId="69" fillId="4" borderId="10" xfId="1" applyFont="1" applyFill="1" applyBorder="1" applyAlignment="1" applyProtection="1">
      <alignment horizontal="center" vertical="center" shrinkToFit="1"/>
    </xf>
    <xf numFmtId="38" fontId="69" fillId="4" borderId="0" xfId="1" applyFont="1" applyFill="1" applyBorder="1" applyAlignment="1" applyProtection="1">
      <alignment horizontal="center" vertical="center" shrinkToFit="1"/>
    </xf>
    <xf numFmtId="38" fontId="69" fillId="4" borderId="12" xfId="1" applyFont="1" applyFill="1" applyBorder="1" applyAlignment="1" applyProtection="1">
      <alignment horizontal="center" vertical="center" shrinkToFit="1"/>
    </xf>
    <xf numFmtId="38" fontId="69" fillId="4" borderId="38" xfId="1" applyFont="1" applyFill="1" applyBorder="1" applyAlignment="1" applyProtection="1">
      <alignment horizontal="center" vertical="center" shrinkToFit="1"/>
    </xf>
    <xf numFmtId="38" fontId="69" fillId="4" borderId="37" xfId="1" applyFont="1" applyFill="1" applyBorder="1" applyAlignment="1" applyProtection="1">
      <alignment horizontal="center" vertical="center" shrinkToFit="1"/>
    </xf>
    <xf numFmtId="38" fontId="69" fillId="4" borderId="98" xfId="1" applyFont="1" applyFill="1" applyBorder="1" applyAlignment="1" applyProtection="1">
      <alignment horizontal="center" vertical="center" shrinkToFit="1"/>
    </xf>
    <xf numFmtId="0" fontId="71" fillId="4" borderId="45" xfId="5" applyFont="1" applyFill="1" applyBorder="1" applyAlignment="1" applyProtection="1">
      <alignment horizontal="center" vertical="center" wrapText="1"/>
    </xf>
    <xf numFmtId="0" fontId="71" fillId="4" borderId="44" xfId="5" applyFont="1" applyFill="1" applyBorder="1" applyAlignment="1" applyProtection="1">
      <alignment horizontal="center" vertical="center"/>
    </xf>
    <xf numFmtId="0" fontId="71" fillId="4" borderId="42" xfId="5" applyFont="1" applyFill="1" applyBorder="1" applyAlignment="1" applyProtection="1">
      <alignment horizontal="center" vertical="center"/>
    </xf>
    <xf numFmtId="0" fontId="71" fillId="4" borderId="10" xfId="5" applyFont="1" applyFill="1" applyBorder="1" applyAlignment="1" applyProtection="1">
      <alignment horizontal="center" vertical="center"/>
    </xf>
    <xf numFmtId="0" fontId="71" fillId="4" borderId="0" xfId="5" applyFont="1" applyFill="1" applyBorder="1" applyAlignment="1" applyProtection="1">
      <alignment horizontal="center" vertical="center"/>
    </xf>
    <xf numFmtId="0" fontId="71" fillId="4" borderId="12" xfId="5" applyFont="1" applyFill="1" applyBorder="1" applyAlignment="1" applyProtection="1">
      <alignment horizontal="center" vertical="center"/>
    </xf>
    <xf numFmtId="0" fontId="71" fillId="4" borderId="38" xfId="5" applyFont="1" applyFill="1" applyBorder="1" applyAlignment="1" applyProtection="1">
      <alignment horizontal="center" vertical="center"/>
    </xf>
    <xf numFmtId="0" fontId="71" fillId="4" borderId="37" xfId="5" applyFont="1" applyFill="1" applyBorder="1" applyAlignment="1" applyProtection="1">
      <alignment horizontal="center" vertical="center"/>
    </xf>
    <xf numFmtId="0" fontId="71" fillId="4" borderId="98" xfId="5" applyFont="1" applyFill="1" applyBorder="1" applyAlignment="1" applyProtection="1">
      <alignment horizontal="center" vertical="center"/>
    </xf>
    <xf numFmtId="0" fontId="68" fillId="4" borderId="0" xfId="2" applyFont="1" applyFill="1" applyBorder="1" applyAlignment="1" applyProtection="1">
      <alignment horizontal="left" vertical="top"/>
    </xf>
    <xf numFmtId="0" fontId="61" fillId="0" borderId="19" xfId="3" applyFont="1" applyFill="1" applyBorder="1" applyAlignment="1" applyProtection="1">
      <alignment horizontal="center" vertical="center" shrinkToFit="1"/>
    </xf>
    <xf numFmtId="0" fontId="61" fillId="0" borderId="18" xfId="3" applyFont="1" applyFill="1" applyBorder="1" applyAlignment="1" applyProtection="1">
      <alignment horizontal="center" vertical="center" shrinkToFit="1"/>
    </xf>
    <xf numFmtId="0" fontId="61" fillId="0" borderId="94" xfId="3" applyFont="1" applyFill="1" applyBorder="1" applyAlignment="1" applyProtection="1">
      <alignment horizontal="center" vertical="center" shrinkToFit="1"/>
    </xf>
    <xf numFmtId="176" fontId="20" fillId="4" borderId="15" xfId="3" applyNumberFormat="1" applyFont="1" applyFill="1" applyBorder="1" applyAlignment="1" applyProtection="1">
      <alignment horizontal="left" vertical="center" shrinkToFit="1"/>
    </xf>
    <xf numFmtId="176" fontId="20" fillId="4" borderId="14" xfId="3" applyNumberFormat="1" applyFont="1" applyFill="1" applyBorder="1" applyAlignment="1" applyProtection="1">
      <alignment horizontal="left" vertical="center" shrinkToFit="1"/>
    </xf>
    <xf numFmtId="0" fontId="36" fillId="4" borderId="45" xfId="3" applyFont="1" applyFill="1" applyBorder="1" applyAlignment="1" applyProtection="1">
      <alignment horizontal="center" vertical="center" wrapText="1" shrinkToFit="1"/>
    </xf>
    <xf numFmtId="0" fontId="36" fillId="4" borderId="44" xfId="3" applyFont="1" applyFill="1" applyBorder="1" applyAlignment="1" applyProtection="1">
      <alignment horizontal="center" vertical="center" wrapText="1" shrinkToFit="1"/>
    </xf>
    <xf numFmtId="0" fontId="36" fillId="4" borderId="42" xfId="3" applyFont="1" applyFill="1" applyBorder="1" applyAlignment="1" applyProtection="1">
      <alignment horizontal="center" vertical="center" wrapText="1" shrinkToFit="1"/>
    </xf>
    <xf numFmtId="0" fontId="36" fillId="4" borderId="10" xfId="3" applyFont="1" applyFill="1" applyBorder="1" applyAlignment="1" applyProtection="1">
      <alignment horizontal="center" vertical="center" wrapText="1" shrinkToFit="1"/>
    </xf>
    <xf numFmtId="0" fontId="36" fillId="4" borderId="0" xfId="3" applyFont="1" applyFill="1" applyBorder="1" applyAlignment="1" applyProtection="1">
      <alignment horizontal="center" vertical="center" wrapText="1" shrinkToFit="1"/>
    </xf>
    <xf numFmtId="0" fontId="36" fillId="4" borderId="12" xfId="3" applyFont="1" applyFill="1" applyBorder="1" applyAlignment="1" applyProtection="1">
      <alignment horizontal="center" vertical="center" wrapText="1" shrinkToFit="1"/>
    </xf>
    <xf numFmtId="0" fontId="36" fillId="4" borderId="38" xfId="3" applyFont="1" applyFill="1" applyBorder="1" applyAlignment="1" applyProtection="1">
      <alignment horizontal="center" vertical="center" wrapText="1" shrinkToFit="1"/>
    </xf>
    <xf numFmtId="0" fontId="36" fillId="4" borderId="37" xfId="3" applyFont="1" applyFill="1" applyBorder="1" applyAlignment="1" applyProtection="1">
      <alignment horizontal="center" vertical="center" wrapText="1" shrinkToFit="1"/>
    </xf>
    <xf numFmtId="0" fontId="36" fillId="4" borderId="98" xfId="3" applyFont="1" applyFill="1" applyBorder="1" applyAlignment="1" applyProtection="1">
      <alignment horizontal="center" vertical="center" wrapText="1" shrinkToFit="1"/>
    </xf>
    <xf numFmtId="38" fontId="69" fillId="4" borderId="10" xfId="7" applyFont="1" applyFill="1" applyBorder="1" applyAlignment="1" applyProtection="1">
      <alignment horizontal="center" vertical="center" shrinkToFit="1"/>
    </xf>
    <xf numFmtId="38" fontId="69" fillId="4" borderId="0" xfId="7" applyFont="1" applyFill="1" applyBorder="1" applyAlignment="1" applyProtection="1">
      <alignment horizontal="center" vertical="center" shrinkToFit="1"/>
    </xf>
    <xf numFmtId="38" fontId="69" fillId="4" borderId="12" xfId="7" applyFont="1" applyFill="1" applyBorder="1" applyAlignment="1" applyProtection="1">
      <alignment horizontal="center" vertical="center" shrinkToFit="1"/>
    </xf>
    <xf numFmtId="38" fontId="69" fillId="4" borderId="38" xfId="7" applyFont="1" applyFill="1" applyBorder="1" applyAlignment="1" applyProtection="1">
      <alignment horizontal="center" vertical="center" shrinkToFit="1"/>
    </xf>
    <xf numFmtId="38" fontId="69" fillId="4" borderId="37" xfId="7" applyFont="1" applyFill="1" applyBorder="1" applyAlignment="1" applyProtection="1">
      <alignment horizontal="center" vertical="center" shrinkToFit="1"/>
    </xf>
    <xf numFmtId="38" fontId="69" fillId="4" borderId="98" xfId="7" applyFont="1" applyFill="1" applyBorder="1" applyAlignment="1" applyProtection="1">
      <alignment horizontal="center" vertical="center" shrinkToFit="1"/>
    </xf>
    <xf numFmtId="0" fontId="71" fillId="4" borderId="44" xfId="5" applyFont="1" applyFill="1" applyBorder="1" applyAlignment="1" applyProtection="1">
      <alignment horizontal="center" vertical="center" wrapText="1"/>
    </xf>
    <xf numFmtId="0" fontId="71" fillId="4" borderId="42" xfId="5" applyFont="1" applyFill="1" applyBorder="1" applyAlignment="1" applyProtection="1">
      <alignment horizontal="center" vertical="center" wrapText="1"/>
    </xf>
    <xf numFmtId="0" fontId="71" fillId="4" borderId="10" xfId="5" applyFont="1" applyFill="1" applyBorder="1" applyAlignment="1" applyProtection="1">
      <alignment horizontal="center" vertical="center" wrapText="1"/>
    </xf>
    <xf numFmtId="0" fontId="71" fillId="4" borderId="0" xfId="5" applyFont="1" applyFill="1" applyBorder="1" applyAlignment="1" applyProtection="1">
      <alignment horizontal="center" vertical="center" wrapText="1"/>
    </xf>
    <xf numFmtId="0" fontId="71" fillId="4" borderId="12" xfId="5" applyFont="1" applyFill="1" applyBorder="1" applyAlignment="1" applyProtection="1">
      <alignment horizontal="center" vertical="center" wrapText="1"/>
    </xf>
    <xf numFmtId="0" fontId="71" fillId="4" borderId="38" xfId="5" applyFont="1" applyFill="1" applyBorder="1" applyAlignment="1" applyProtection="1">
      <alignment horizontal="center" vertical="center" wrapText="1"/>
    </xf>
    <xf numFmtId="0" fontId="71" fillId="4" borderId="37" xfId="5" applyFont="1" applyFill="1" applyBorder="1" applyAlignment="1" applyProtection="1">
      <alignment horizontal="center" vertical="center" wrapText="1"/>
    </xf>
    <xf numFmtId="0" fontId="71" fillId="4" borderId="98" xfId="5" applyFont="1" applyFill="1" applyBorder="1" applyAlignment="1" applyProtection="1">
      <alignment horizontal="center" vertical="center" wrapText="1"/>
    </xf>
    <xf numFmtId="38" fontId="69" fillId="0" borderId="10" xfId="7" applyFont="1" applyFill="1" applyBorder="1" applyAlignment="1" applyProtection="1">
      <alignment horizontal="center" vertical="center" shrinkToFit="1"/>
    </xf>
    <xf numFmtId="38" fontId="69" fillId="0" borderId="0" xfId="7" applyFont="1" applyFill="1" applyBorder="1" applyAlignment="1" applyProtection="1">
      <alignment horizontal="center" vertical="center" shrinkToFit="1"/>
    </xf>
    <xf numFmtId="38" fontId="69" fillId="0" borderId="12" xfId="7" applyFont="1" applyFill="1" applyBorder="1" applyAlignment="1" applyProtection="1">
      <alignment horizontal="center" vertical="center" shrinkToFit="1"/>
    </xf>
    <xf numFmtId="38" fontId="69" fillId="0" borderId="38" xfId="7" applyFont="1" applyFill="1" applyBorder="1" applyAlignment="1" applyProtection="1">
      <alignment horizontal="center" vertical="center" shrinkToFit="1"/>
    </xf>
    <xf numFmtId="38" fontId="69" fillId="0" borderId="37" xfId="7" applyFont="1" applyFill="1" applyBorder="1" applyAlignment="1" applyProtection="1">
      <alignment horizontal="center" vertical="center" shrinkToFit="1"/>
    </xf>
    <xf numFmtId="38" fontId="69" fillId="0" borderId="98" xfId="7" applyFont="1" applyFill="1" applyBorder="1" applyAlignment="1" applyProtection="1">
      <alignment horizontal="center" vertical="center" shrinkToFit="1"/>
    </xf>
    <xf numFmtId="0" fontId="20" fillId="4" borderId="106" xfId="3" applyFont="1" applyFill="1" applyBorder="1" applyAlignment="1" applyProtection="1">
      <alignment horizontal="left" vertical="top" shrinkToFit="1"/>
    </xf>
    <xf numFmtId="0" fontId="20" fillId="4" borderId="107" xfId="3" applyFont="1" applyFill="1" applyBorder="1" applyAlignment="1" applyProtection="1">
      <alignment horizontal="left" vertical="top" shrinkToFit="1"/>
    </xf>
    <xf numFmtId="0" fontId="20" fillId="4" borderId="0" xfId="3" applyFont="1" applyFill="1" applyBorder="1" applyAlignment="1" applyProtection="1">
      <alignment horizontal="center" vertical="top" wrapText="1" shrinkToFit="1"/>
    </xf>
    <xf numFmtId="0" fontId="11" fillId="4" borderId="43" xfId="0" applyFont="1" applyFill="1" applyBorder="1" applyAlignment="1" applyProtection="1">
      <alignment horizontal="center" vertical="center" wrapText="1"/>
    </xf>
    <xf numFmtId="0" fontId="11" fillId="4" borderId="42" xfId="0" applyFont="1" applyFill="1" applyBorder="1" applyAlignment="1" applyProtection="1">
      <alignment horizontal="center" vertical="center" wrapText="1"/>
    </xf>
    <xf numFmtId="0" fontId="11" fillId="4" borderId="0" xfId="0" applyFont="1" applyFill="1" applyAlignment="1" applyProtection="1">
      <alignment horizontal="center" vertical="center"/>
    </xf>
    <xf numFmtId="0" fontId="11" fillId="4" borderId="0" xfId="0" applyFont="1" applyFill="1" applyAlignment="1" applyProtection="1">
      <alignment vertical="top"/>
    </xf>
    <xf numFmtId="0" fontId="11" fillId="0" borderId="5"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44" xfId="0" applyFont="1" applyFill="1" applyBorder="1" applyAlignment="1" applyProtection="1">
      <alignment vertical="top" wrapText="1"/>
    </xf>
    <xf numFmtId="0" fontId="11" fillId="4" borderId="0" xfId="0" applyFont="1" applyFill="1" applyBorder="1" applyAlignment="1" applyProtection="1">
      <alignment vertical="top" wrapText="1"/>
    </xf>
    <xf numFmtId="0" fontId="0" fillId="4" borderId="0" xfId="0" applyFont="1" applyFill="1" applyAlignment="1" applyProtection="1">
      <alignment horizontal="center" vertical="center"/>
    </xf>
    <xf numFmtId="0" fontId="11" fillId="4" borderId="32" xfId="0" applyFont="1" applyFill="1" applyBorder="1" applyAlignment="1" applyProtection="1">
      <alignment horizontal="center" vertical="center"/>
    </xf>
    <xf numFmtId="0" fontId="11" fillId="4" borderId="63" xfId="0" applyFont="1" applyFill="1" applyBorder="1" applyAlignment="1" applyProtection="1">
      <alignment horizontal="center" vertical="center"/>
    </xf>
    <xf numFmtId="0" fontId="11" fillId="4" borderId="31" xfId="0" applyFont="1" applyFill="1" applyBorder="1" applyAlignment="1" applyProtection="1">
      <alignment horizontal="center" vertical="center"/>
    </xf>
    <xf numFmtId="0" fontId="11" fillId="4" borderId="54" xfId="0" applyFont="1" applyFill="1" applyBorder="1" applyAlignment="1" applyProtection="1">
      <alignment horizontal="center" vertical="center"/>
    </xf>
    <xf numFmtId="0" fontId="11" fillId="4" borderId="52" xfId="0" applyFont="1" applyFill="1" applyBorder="1" applyAlignment="1" applyProtection="1">
      <alignment horizontal="center" vertical="center" wrapText="1"/>
    </xf>
    <xf numFmtId="0" fontId="11" fillId="4" borderId="19" xfId="0" applyFont="1" applyFill="1" applyBorder="1" applyAlignment="1" applyProtection="1">
      <alignment horizontal="center" vertical="center"/>
    </xf>
    <xf numFmtId="0" fontId="11" fillId="4" borderId="20" xfId="0" applyFont="1" applyFill="1" applyBorder="1" applyAlignment="1" applyProtection="1">
      <alignment horizontal="center" vertical="center"/>
    </xf>
    <xf numFmtId="0" fontId="11" fillId="4" borderId="18" xfId="0" applyFont="1" applyFill="1" applyBorder="1" applyAlignment="1" applyProtection="1">
      <alignment horizontal="center" vertical="center"/>
    </xf>
    <xf numFmtId="179" fontId="11" fillId="4" borderId="19" xfId="0" applyNumberFormat="1" applyFont="1" applyFill="1" applyBorder="1" applyAlignment="1" applyProtection="1">
      <alignment horizontal="center" vertical="center"/>
    </xf>
    <xf numFmtId="179" fontId="11" fillId="4" borderId="18" xfId="0" applyNumberFormat="1" applyFont="1" applyFill="1" applyBorder="1" applyAlignment="1" applyProtection="1">
      <alignment horizontal="center" vertical="center"/>
    </xf>
    <xf numFmtId="179" fontId="11" fillId="4" borderId="20" xfId="0" applyNumberFormat="1" applyFont="1" applyFill="1" applyBorder="1" applyAlignment="1" applyProtection="1">
      <alignment horizontal="center" vertical="center"/>
    </xf>
    <xf numFmtId="0" fontId="11" fillId="4" borderId="19" xfId="0" applyFont="1" applyFill="1" applyBorder="1" applyAlignment="1" applyProtection="1">
      <alignment horizontal="center" vertical="center" shrinkToFit="1"/>
    </xf>
    <xf numFmtId="0" fontId="11" fillId="4" borderId="18" xfId="0" applyFont="1" applyFill="1" applyBorder="1" applyAlignment="1" applyProtection="1">
      <alignment horizontal="center" vertical="center" shrinkToFit="1"/>
    </xf>
    <xf numFmtId="0" fontId="11" fillId="4" borderId="20" xfId="0" applyFont="1" applyFill="1" applyBorder="1" applyAlignment="1" applyProtection="1">
      <alignment horizontal="center" vertical="center" shrinkToFit="1"/>
    </xf>
    <xf numFmtId="0" fontId="11" fillId="4" borderId="34" xfId="0" applyFont="1" applyFill="1" applyBorder="1" applyAlignment="1" applyProtection="1">
      <alignment horizontal="center" vertical="center" shrinkToFit="1"/>
    </xf>
    <xf numFmtId="0" fontId="11" fillId="4" borderId="2" xfId="0" applyFont="1" applyFill="1" applyBorder="1" applyAlignment="1" applyProtection="1">
      <alignment horizontal="center" vertical="center" shrinkToFit="1"/>
    </xf>
    <xf numFmtId="0" fontId="11" fillId="4" borderId="1" xfId="0" applyFont="1" applyFill="1" applyBorder="1" applyAlignment="1" applyProtection="1">
      <alignment horizontal="center" vertical="center" shrinkToFit="1"/>
    </xf>
    <xf numFmtId="3" fontId="11" fillId="0" borderId="19" xfId="0" applyNumberFormat="1"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11" fillId="4" borderId="29" xfId="0" applyFont="1" applyFill="1" applyBorder="1" applyAlignment="1" applyProtection="1">
      <alignment horizontal="center" vertical="center" shrinkToFit="1"/>
    </xf>
    <xf numFmtId="0" fontId="11" fillId="4" borderId="28" xfId="0" applyFont="1" applyFill="1" applyBorder="1" applyAlignment="1" applyProtection="1">
      <alignment horizontal="center" vertical="center" shrinkToFit="1"/>
    </xf>
    <xf numFmtId="0" fontId="14" fillId="4" borderId="4" xfId="0" applyFont="1" applyFill="1" applyBorder="1" applyProtection="1">
      <alignment vertical="center"/>
    </xf>
    <xf numFmtId="0" fontId="14" fillId="4" borderId="35" xfId="0" applyFont="1" applyFill="1" applyBorder="1" applyProtection="1">
      <alignment vertical="center"/>
    </xf>
    <xf numFmtId="0" fontId="14" fillId="4" borderId="54" xfId="0" applyFont="1" applyFill="1" applyBorder="1" applyProtection="1">
      <alignment vertical="center"/>
    </xf>
    <xf numFmtId="0" fontId="14" fillId="4" borderId="34" xfId="0" applyFont="1" applyFill="1" applyBorder="1" applyAlignment="1" applyProtection="1">
      <alignment horizontal="center" vertical="center"/>
    </xf>
    <xf numFmtId="0" fontId="14" fillId="4" borderId="2" xfId="0" applyFont="1" applyFill="1" applyBorder="1" applyAlignment="1" applyProtection="1">
      <alignment horizontal="center" vertical="center"/>
    </xf>
    <xf numFmtId="0" fontId="14" fillId="4" borderId="1" xfId="0" applyFont="1" applyFill="1" applyBorder="1" applyAlignment="1" applyProtection="1">
      <alignment horizontal="center" vertical="center"/>
    </xf>
    <xf numFmtId="0" fontId="14" fillId="4" borderId="26" xfId="0" applyFont="1" applyFill="1" applyBorder="1" applyAlignment="1" applyProtection="1">
      <alignment horizontal="right" vertical="center" wrapText="1"/>
    </xf>
    <xf numFmtId="0" fontId="14" fillId="4" borderId="8" xfId="0" applyFont="1" applyFill="1" applyBorder="1" applyAlignment="1" applyProtection="1">
      <alignment horizontal="right" vertical="center" wrapText="1"/>
    </xf>
    <xf numFmtId="0" fontId="14" fillId="4" borderId="21" xfId="0" applyFont="1" applyFill="1" applyBorder="1" applyAlignment="1" applyProtection="1">
      <alignment horizontal="right" vertical="center" wrapText="1"/>
    </xf>
    <xf numFmtId="38" fontId="14" fillId="4" borderId="19" xfId="1" applyNumberFormat="1" applyFont="1" applyFill="1" applyBorder="1" applyAlignment="1" applyProtection="1">
      <alignment horizontal="right" vertical="center"/>
    </xf>
    <xf numFmtId="38" fontId="14" fillId="4" borderId="18" xfId="1" applyNumberFormat="1" applyFont="1" applyFill="1" applyBorder="1" applyAlignment="1" applyProtection="1">
      <alignment horizontal="right" vertical="center"/>
    </xf>
    <xf numFmtId="0" fontId="11" fillId="4" borderId="25"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188" fontId="14" fillId="6" borderId="29" xfId="0" applyNumberFormat="1" applyFont="1" applyFill="1" applyBorder="1" applyAlignment="1" applyProtection="1">
      <alignment horizontal="right" vertical="center"/>
      <protection locked="0"/>
    </xf>
    <xf numFmtId="188" fontId="14" fillId="6" borderId="28" xfId="0" applyNumberFormat="1" applyFont="1" applyFill="1" applyBorder="1" applyAlignment="1" applyProtection="1">
      <alignment horizontal="right" vertical="center"/>
      <protection locked="0"/>
    </xf>
    <xf numFmtId="0" fontId="11" fillId="0" borderId="25" xfId="0" applyFont="1" applyFill="1" applyBorder="1" applyAlignment="1" applyProtection="1">
      <alignment vertical="center" wrapText="1"/>
    </xf>
    <xf numFmtId="0" fontId="0" fillId="0" borderId="18" xfId="0" applyFont="1" applyFill="1" applyBorder="1" applyAlignment="1" applyProtection="1">
      <alignment vertical="center" wrapText="1"/>
    </xf>
    <xf numFmtId="0" fontId="0" fillId="0" borderId="20" xfId="0" applyFont="1" applyFill="1" applyBorder="1" applyAlignment="1" applyProtection="1">
      <alignment vertical="center" wrapText="1"/>
    </xf>
    <xf numFmtId="0" fontId="11" fillId="0" borderId="10"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0" fillId="0" borderId="24" xfId="0" applyFont="1" applyFill="1" applyBorder="1" applyAlignment="1" applyProtection="1">
      <alignment vertical="center" wrapText="1"/>
    </xf>
    <xf numFmtId="0" fontId="0" fillId="0" borderId="22" xfId="0" applyFont="1" applyFill="1" applyBorder="1" applyAlignment="1" applyProtection="1">
      <alignment vertical="center" wrapText="1"/>
    </xf>
    <xf numFmtId="0" fontId="0" fillId="0" borderId="8" xfId="0" applyFont="1" applyFill="1" applyBorder="1" applyAlignment="1" applyProtection="1">
      <alignment vertical="center" wrapText="1"/>
    </xf>
    <xf numFmtId="0" fontId="0" fillId="0" borderId="21" xfId="0" applyFont="1" applyFill="1" applyBorder="1" applyAlignment="1" applyProtection="1">
      <alignment vertical="center" wrapText="1"/>
    </xf>
    <xf numFmtId="0" fontId="11" fillId="4" borderId="10" xfId="0" applyFont="1" applyFill="1" applyBorder="1" applyAlignment="1" applyProtection="1">
      <alignment horizontal="left" vertical="center" wrapText="1"/>
    </xf>
    <xf numFmtId="0" fontId="0" fillId="4" borderId="0" xfId="0" applyFont="1" applyFill="1" applyBorder="1" applyAlignment="1" applyProtection="1">
      <alignment horizontal="left" vertical="center" wrapText="1"/>
    </xf>
    <xf numFmtId="0" fontId="0" fillId="4" borderId="24" xfId="0" applyFont="1" applyFill="1" applyBorder="1" applyAlignment="1" applyProtection="1">
      <alignment horizontal="left" vertical="center" wrapText="1"/>
    </xf>
    <xf numFmtId="0" fontId="0" fillId="4" borderId="10" xfId="0" applyFont="1" applyFill="1" applyBorder="1" applyAlignment="1" applyProtection="1">
      <alignment horizontal="left" vertical="center" wrapText="1"/>
    </xf>
    <xf numFmtId="0" fontId="0" fillId="4" borderId="22" xfId="0" applyFont="1" applyFill="1" applyBorder="1" applyAlignment="1" applyProtection="1">
      <alignment horizontal="left" vertical="center" wrapText="1"/>
    </xf>
    <xf numFmtId="0" fontId="0" fillId="4" borderId="8" xfId="0" applyFont="1" applyFill="1" applyBorder="1" applyAlignment="1" applyProtection="1">
      <alignment horizontal="left" vertical="center" wrapText="1"/>
    </xf>
    <xf numFmtId="0" fontId="0" fillId="4" borderId="21" xfId="0" applyFont="1" applyFill="1" applyBorder="1" applyAlignment="1" applyProtection="1">
      <alignment horizontal="left" vertical="center" wrapText="1"/>
    </xf>
    <xf numFmtId="0" fontId="14" fillId="4" borderId="9" xfId="0" applyFont="1" applyFill="1" applyBorder="1" applyAlignment="1" applyProtection="1">
      <alignment horizontal="right" vertical="center" wrapText="1"/>
    </xf>
    <xf numFmtId="0" fontId="14" fillId="4" borderId="39" xfId="0" applyFont="1" applyFill="1" applyBorder="1" applyAlignment="1" applyProtection="1">
      <alignment horizontal="left" vertical="center" wrapText="1"/>
    </xf>
    <xf numFmtId="0" fontId="14" fillId="4" borderId="14" xfId="0" applyFont="1" applyFill="1" applyBorder="1" applyAlignment="1" applyProtection="1">
      <alignment horizontal="left" vertical="center" wrapText="1"/>
    </xf>
    <xf numFmtId="0" fontId="14" fillId="4" borderId="47" xfId="0" applyFont="1" applyFill="1" applyBorder="1" applyAlignment="1" applyProtection="1">
      <alignment horizontal="left" vertical="center" wrapText="1"/>
    </xf>
    <xf numFmtId="38" fontId="14" fillId="4" borderId="19" xfId="1" applyNumberFormat="1" applyFont="1" applyFill="1" applyBorder="1" applyAlignment="1" applyProtection="1">
      <alignment vertical="center"/>
    </xf>
    <xf numFmtId="38" fontId="14" fillId="4" borderId="18" xfId="1" applyNumberFormat="1" applyFont="1" applyFill="1" applyBorder="1" applyAlignment="1" applyProtection="1">
      <alignment vertical="center"/>
    </xf>
    <xf numFmtId="0" fontId="14" fillId="0" borderId="123" xfId="0" applyFont="1" applyFill="1" applyBorder="1" applyAlignment="1" applyProtection="1">
      <alignment horizontal="left" vertical="center" shrinkToFit="1"/>
      <protection locked="0"/>
    </xf>
    <xf numFmtId="0" fontId="14" fillId="0" borderId="120" xfId="0" applyFont="1" applyFill="1" applyBorder="1" applyAlignment="1" applyProtection="1">
      <alignment horizontal="left" vertical="center" shrinkToFit="1"/>
      <protection locked="0"/>
    </xf>
    <xf numFmtId="0" fontId="14" fillId="0" borderId="145"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7" xfId="0" applyFont="1" applyFill="1" applyBorder="1" applyAlignment="1" applyProtection="1">
      <alignment horizontal="left" vertical="center" shrinkToFit="1"/>
      <protection locked="0"/>
    </xf>
    <xf numFmtId="0" fontId="14" fillId="4" borderId="19" xfId="0" applyFont="1" applyFill="1" applyBorder="1" applyAlignment="1" applyProtection="1">
      <alignment horizontal="center" vertical="center" wrapText="1"/>
    </xf>
    <xf numFmtId="0" fontId="14" fillId="4" borderId="18" xfId="0" applyFont="1" applyFill="1" applyBorder="1" applyAlignment="1" applyProtection="1">
      <alignment horizontal="center" vertical="center" wrapText="1"/>
    </xf>
    <xf numFmtId="0" fontId="14" fillId="4" borderId="20" xfId="0" applyFont="1" applyFill="1" applyBorder="1" applyAlignment="1" applyProtection="1">
      <alignment horizontal="center" vertical="center" wrapText="1"/>
    </xf>
    <xf numFmtId="38" fontId="14" fillId="4" borderId="51" xfId="0" applyNumberFormat="1" applyFont="1" applyFill="1" applyBorder="1" applyAlignment="1" applyProtection="1">
      <alignment horizontal="right" vertical="center"/>
    </xf>
    <xf numFmtId="38" fontId="14" fillId="4" borderId="50" xfId="0" applyNumberFormat="1" applyFont="1" applyFill="1" applyBorder="1" applyAlignment="1" applyProtection="1">
      <alignment horizontal="right" vertical="center"/>
    </xf>
    <xf numFmtId="0" fontId="14" fillId="4" borderId="19" xfId="0" applyFont="1" applyFill="1" applyBorder="1" applyAlignment="1" applyProtection="1">
      <alignment vertical="center" wrapText="1"/>
    </xf>
    <xf numFmtId="0" fontId="14" fillId="4" borderId="18" xfId="0" applyFont="1" applyFill="1" applyBorder="1" applyAlignment="1" applyProtection="1">
      <alignment vertical="center" wrapText="1"/>
    </xf>
    <xf numFmtId="0" fontId="14" fillId="4" borderId="20" xfId="0" applyFont="1" applyFill="1" applyBorder="1" applyAlignment="1" applyProtection="1">
      <alignment vertical="center" wrapText="1"/>
    </xf>
    <xf numFmtId="38" fontId="14" fillId="4" borderId="29" xfId="1" applyNumberFormat="1" applyFont="1" applyFill="1" applyBorder="1" applyAlignment="1" applyProtection="1">
      <alignment horizontal="right" vertical="center"/>
    </xf>
    <xf numFmtId="38" fontId="0" fillId="4" borderId="28" xfId="1" applyNumberFormat="1" applyFont="1" applyFill="1" applyBorder="1" applyAlignment="1" applyProtection="1">
      <alignment horizontal="right" vertical="center"/>
    </xf>
    <xf numFmtId="0" fontId="13" fillId="4" borderId="44" xfId="0" applyFont="1" applyFill="1" applyBorder="1" applyAlignment="1" applyProtection="1">
      <alignment vertical="top" wrapText="1"/>
    </xf>
    <xf numFmtId="0" fontId="14" fillId="4" borderId="40" xfId="0" applyFont="1" applyFill="1" applyBorder="1" applyAlignment="1" applyProtection="1">
      <alignment horizontal="center" vertical="center" wrapText="1"/>
    </xf>
    <xf numFmtId="0" fontId="14" fillId="4" borderId="49" xfId="0" applyFont="1" applyFill="1" applyBorder="1" applyAlignment="1" applyProtection="1">
      <alignment horizontal="center" vertical="center" wrapText="1"/>
    </xf>
    <xf numFmtId="38" fontId="14" fillId="0" borderId="19" xfId="1" applyNumberFormat="1" applyFont="1" applyFill="1" applyBorder="1" applyAlignment="1" applyProtection="1">
      <alignment horizontal="right" vertical="center"/>
    </xf>
    <xf numFmtId="38" fontId="14" fillId="0" borderId="18" xfId="1" applyNumberFormat="1" applyFont="1" applyFill="1" applyBorder="1" applyAlignment="1" applyProtection="1">
      <alignment horizontal="right" vertical="center"/>
    </xf>
    <xf numFmtId="0" fontId="14" fillId="4" borderId="40" xfId="0" applyFont="1" applyFill="1" applyBorder="1" applyAlignment="1" applyProtection="1">
      <alignment horizontal="right" vertical="center" wrapText="1"/>
    </xf>
    <xf numFmtId="38" fontId="14" fillId="0" borderId="19" xfId="0" applyNumberFormat="1" applyFont="1" applyFill="1" applyBorder="1" applyAlignment="1" applyProtection="1">
      <alignment horizontal="right" vertical="center"/>
    </xf>
    <xf numFmtId="38" fontId="14" fillId="0" borderId="18" xfId="0" applyNumberFormat="1" applyFont="1" applyFill="1" applyBorder="1" applyAlignment="1" applyProtection="1">
      <alignment horizontal="right" vertical="center"/>
    </xf>
    <xf numFmtId="0" fontId="14" fillId="4" borderId="19" xfId="0" applyFont="1" applyFill="1" applyBorder="1" applyAlignment="1" applyProtection="1">
      <alignment vertical="center"/>
    </xf>
    <xf numFmtId="0" fontId="14" fillId="4" borderId="18" xfId="0" applyFont="1" applyFill="1" applyBorder="1" applyAlignment="1" applyProtection="1">
      <alignment vertical="center"/>
    </xf>
    <xf numFmtId="0" fontId="14" fillId="4" borderId="20" xfId="0" applyFont="1" applyFill="1" applyBorder="1" applyAlignment="1" applyProtection="1">
      <alignment vertical="center"/>
    </xf>
    <xf numFmtId="0" fontId="14" fillId="4" borderId="45" xfId="0" applyFont="1" applyFill="1" applyBorder="1" applyAlignment="1" applyProtection="1">
      <alignment horizontal="left" vertical="center" wrapText="1"/>
    </xf>
    <xf numFmtId="0" fontId="14" fillId="4" borderId="44" xfId="0" applyFont="1" applyFill="1" applyBorder="1" applyAlignment="1" applyProtection="1">
      <alignment horizontal="left" vertical="center" wrapText="1"/>
    </xf>
    <xf numFmtId="0" fontId="14" fillId="4" borderId="52" xfId="0" applyFont="1" applyFill="1" applyBorder="1" applyAlignment="1" applyProtection="1">
      <alignment horizontal="left" vertical="center" wrapText="1"/>
    </xf>
    <xf numFmtId="0" fontId="14" fillId="4" borderId="39" xfId="0" applyFont="1" applyFill="1" applyBorder="1" applyAlignment="1" applyProtection="1">
      <alignment vertical="center"/>
    </xf>
    <xf numFmtId="0" fontId="0" fillId="4" borderId="14" xfId="0" applyFont="1" applyFill="1" applyBorder="1" applyAlignment="1" applyProtection="1">
      <alignment vertical="center"/>
    </xf>
    <xf numFmtId="0" fontId="0" fillId="4" borderId="47" xfId="0" applyFont="1" applyFill="1" applyBorder="1" applyAlignment="1" applyProtection="1">
      <alignment vertical="center"/>
    </xf>
    <xf numFmtId="38" fontId="14" fillId="4" borderId="29" xfId="0" applyNumberFormat="1" applyFont="1" applyFill="1" applyBorder="1" applyAlignment="1" applyProtection="1">
      <alignment horizontal="right" vertical="center"/>
    </xf>
    <xf numFmtId="38" fontId="14" fillId="4" borderId="28" xfId="0" applyNumberFormat="1" applyFont="1" applyFill="1" applyBorder="1" applyAlignment="1" applyProtection="1">
      <alignment horizontal="right" vertical="center"/>
    </xf>
    <xf numFmtId="0" fontId="38" fillId="4" borderId="0" xfId="0" applyFont="1" applyFill="1" applyAlignment="1" applyProtection="1">
      <alignment horizontal="center" vertical="center"/>
    </xf>
    <xf numFmtId="0" fontId="14" fillId="4" borderId="58" xfId="0" applyFont="1" applyFill="1" applyBorder="1" applyAlignment="1" applyProtection="1">
      <alignment horizontal="distributed" vertical="center"/>
    </xf>
    <xf numFmtId="0" fontId="14" fillId="4" borderId="57" xfId="0" applyFont="1" applyFill="1" applyBorder="1" applyAlignment="1" applyProtection="1">
      <alignment horizontal="distributed" vertical="center"/>
    </xf>
    <xf numFmtId="0" fontId="14" fillId="4" borderId="56" xfId="0" applyFont="1" applyFill="1" applyBorder="1" applyAlignment="1" applyProtection="1">
      <alignment horizontal="distributed" vertical="center"/>
    </xf>
    <xf numFmtId="0" fontId="14" fillId="4" borderId="9" xfId="0" applyFont="1" applyFill="1" applyBorder="1" applyAlignment="1" applyProtection="1">
      <alignment horizontal="distributed" vertical="center"/>
    </xf>
    <xf numFmtId="180" fontId="11" fillId="4" borderId="19" xfId="0" applyNumberFormat="1" applyFont="1" applyFill="1" applyBorder="1" applyAlignment="1" applyProtection="1">
      <alignment horizontal="center" vertical="center" shrinkToFit="1"/>
    </xf>
    <xf numFmtId="180" fontId="11" fillId="4" borderId="18" xfId="0" applyNumberFormat="1" applyFont="1" applyFill="1" applyBorder="1" applyAlignment="1" applyProtection="1">
      <alignment horizontal="center" vertical="center" shrinkToFit="1"/>
    </xf>
    <xf numFmtId="180" fontId="11" fillId="4" borderId="17" xfId="0" applyNumberFormat="1" applyFont="1" applyFill="1" applyBorder="1" applyAlignment="1" applyProtection="1">
      <alignment horizontal="center" vertical="center" shrinkToFit="1"/>
    </xf>
    <xf numFmtId="0" fontId="14"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38" fontId="14" fillId="3" borderId="19" xfId="1" applyNumberFormat="1" applyFont="1" applyFill="1" applyBorder="1" applyAlignment="1" applyProtection="1">
      <alignment horizontal="right" vertical="center"/>
      <protection locked="0"/>
    </xf>
    <xf numFmtId="38" fontId="14" fillId="3" borderId="18" xfId="1" applyNumberFormat="1" applyFont="1" applyFill="1" applyBorder="1" applyAlignment="1" applyProtection="1">
      <alignment horizontal="right" vertical="center"/>
      <protection locked="0"/>
    </xf>
    <xf numFmtId="0" fontId="11" fillId="4" borderId="17" xfId="0" applyFont="1" applyFill="1" applyBorder="1" applyAlignment="1" applyProtection="1">
      <alignment horizontal="center" vertical="center" shrinkToFit="1"/>
    </xf>
    <xf numFmtId="0" fontId="14" fillId="4" borderId="36" xfId="0" applyFont="1" applyFill="1" applyBorder="1" applyAlignment="1" applyProtection="1">
      <alignment horizontal="distributed" vertical="center"/>
    </xf>
    <xf numFmtId="0" fontId="14" fillId="4" borderId="35" xfId="0" applyFont="1" applyFill="1" applyBorder="1" applyAlignment="1" applyProtection="1">
      <alignment horizontal="distributed" vertical="center"/>
    </xf>
    <xf numFmtId="0" fontId="14" fillId="4" borderId="5" xfId="0" applyFont="1" applyFill="1" applyBorder="1" applyAlignment="1" applyProtection="1">
      <alignment horizontal="left" vertical="top" wrapText="1"/>
    </xf>
    <xf numFmtId="0" fontId="14" fillId="4" borderId="2" xfId="0" applyFont="1" applyFill="1" applyBorder="1" applyAlignment="1" applyProtection="1">
      <alignment horizontal="left" vertical="top" wrapText="1"/>
    </xf>
    <xf numFmtId="0" fontId="14" fillId="4" borderId="4" xfId="0" applyFont="1" applyFill="1" applyBorder="1" applyAlignment="1" applyProtection="1">
      <alignment horizontal="left" vertical="top" wrapText="1"/>
    </xf>
    <xf numFmtId="0" fontId="11" fillId="3" borderId="3" xfId="0" applyFont="1" applyFill="1" applyBorder="1" applyAlignment="1" applyProtection="1">
      <alignment horizontal="left" vertical="center" wrapText="1" shrinkToFit="1"/>
      <protection locked="0"/>
    </xf>
    <xf numFmtId="0" fontId="11" fillId="3" borderId="2" xfId="0" applyFont="1" applyFill="1" applyBorder="1" applyAlignment="1" applyProtection="1">
      <alignment horizontal="left" vertical="center" wrapText="1" shrinkToFit="1"/>
      <protection locked="0"/>
    </xf>
    <xf numFmtId="0" fontId="11" fillId="3" borderId="1" xfId="0" applyFont="1" applyFill="1" applyBorder="1" applyAlignment="1" applyProtection="1">
      <alignment horizontal="left" vertical="center" wrapText="1" shrinkToFit="1"/>
      <protection locked="0"/>
    </xf>
    <xf numFmtId="0" fontId="13" fillId="4" borderId="44" xfId="0" applyFont="1" applyFill="1" applyBorder="1" applyAlignment="1" applyProtection="1">
      <alignment horizontal="left" vertical="top" wrapText="1"/>
    </xf>
    <xf numFmtId="58" fontId="11" fillId="4" borderId="37" xfId="0" applyNumberFormat="1" applyFont="1" applyFill="1" applyBorder="1" applyAlignment="1" applyProtection="1">
      <alignment horizontal="right" vertical="center"/>
    </xf>
    <xf numFmtId="0" fontId="14" fillId="4" borderId="25" xfId="0" applyFont="1" applyFill="1" applyBorder="1" applyAlignment="1" applyProtection="1">
      <alignment horizontal="distributed" vertical="center"/>
    </xf>
    <xf numFmtId="0" fontId="14" fillId="4" borderId="18" xfId="0" applyFont="1" applyFill="1" applyBorder="1" applyAlignment="1" applyProtection="1">
      <alignment horizontal="distributed" vertical="center"/>
    </xf>
    <xf numFmtId="0" fontId="14" fillId="4" borderId="20" xfId="0" applyFont="1" applyFill="1" applyBorder="1" applyAlignment="1" applyProtection="1">
      <alignment horizontal="distributed" vertical="center"/>
    </xf>
    <xf numFmtId="0" fontId="11" fillId="0" borderId="10" xfId="0" applyFont="1" applyFill="1" applyBorder="1" applyAlignment="1" applyProtection="1">
      <alignment vertical="center"/>
    </xf>
    <xf numFmtId="0" fontId="0" fillId="0" borderId="10" xfId="0" applyFont="1" applyFill="1" applyBorder="1" applyAlignment="1" applyProtection="1">
      <alignment vertical="center"/>
    </xf>
    <xf numFmtId="0" fontId="36" fillId="0" borderId="17" xfId="0" applyFont="1" applyFill="1" applyBorder="1" applyAlignment="1" applyProtection="1">
      <alignment horizontal="center" vertical="center"/>
    </xf>
    <xf numFmtId="3" fontId="14" fillId="0" borderId="19" xfId="0" applyNumberFormat="1" applyFont="1" applyFill="1" applyBorder="1" applyAlignment="1" applyProtection="1">
      <alignment horizontal="center" vertical="center"/>
    </xf>
    <xf numFmtId="3" fontId="14" fillId="0" borderId="18" xfId="0" applyNumberFormat="1" applyFont="1" applyFill="1" applyBorder="1" applyAlignment="1" applyProtection="1">
      <alignment horizontal="center" vertical="center"/>
    </xf>
    <xf numFmtId="3" fontId="14" fillId="0" borderId="20" xfId="0" applyNumberFormat="1" applyFont="1" applyFill="1" applyBorder="1" applyAlignment="1" applyProtection="1">
      <alignment horizontal="center" vertical="center"/>
    </xf>
    <xf numFmtId="3" fontId="14" fillId="3" borderId="19" xfId="0" applyNumberFormat="1" applyFont="1" applyFill="1" applyBorder="1" applyAlignment="1" applyProtection="1">
      <alignment horizontal="right" vertical="center"/>
      <protection locked="0"/>
    </xf>
    <xf numFmtId="0" fontId="0" fillId="3" borderId="18" xfId="0" applyFont="1" applyFill="1" applyBorder="1" applyAlignment="1" applyProtection="1">
      <alignment vertical="center"/>
      <protection locked="0"/>
    </xf>
    <xf numFmtId="0" fontId="0" fillId="3" borderId="17" xfId="0" applyFont="1" applyFill="1" applyBorder="1" applyAlignment="1" applyProtection="1">
      <alignment vertical="center"/>
      <protection locked="0"/>
    </xf>
    <xf numFmtId="0" fontId="14" fillId="4" borderId="123" xfId="0" applyFont="1" applyFill="1" applyBorder="1" applyAlignment="1" applyProtection="1">
      <alignment horizontal="left" vertical="center"/>
    </xf>
    <xf numFmtId="0" fontId="14" fillId="4" borderId="120" xfId="0" applyFont="1" applyFill="1" applyBorder="1" applyAlignment="1" applyProtection="1">
      <alignment horizontal="left" vertical="center"/>
    </xf>
    <xf numFmtId="0" fontId="14" fillId="4" borderId="145" xfId="0" applyFont="1" applyFill="1" applyBorder="1" applyAlignment="1" applyProtection="1">
      <alignment horizontal="left" vertical="center"/>
    </xf>
    <xf numFmtId="0" fontId="11" fillId="4" borderId="0" xfId="0" applyFont="1" applyFill="1" applyAlignment="1" applyProtection="1">
      <alignment horizontal="left" vertical="center"/>
    </xf>
    <xf numFmtId="0" fontId="14" fillId="4" borderId="16"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0" fontId="14" fillId="4" borderId="16" xfId="0" applyFont="1" applyFill="1" applyBorder="1" applyAlignment="1" applyProtection="1">
      <alignment horizontal="center" vertical="center" wrapText="1"/>
    </xf>
    <xf numFmtId="0" fontId="0" fillId="4" borderId="23" xfId="0" applyFont="1" applyFill="1" applyBorder="1" applyAlignment="1" applyProtection="1">
      <alignment horizontal="center" vertical="center"/>
    </xf>
    <xf numFmtId="0" fontId="14" fillId="4" borderId="19" xfId="0" applyFont="1" applyFill="1" applyBorder="1" applyAlignment="1" applyProtection="1">
      <alignment horizontal="right" vertical="center" wrapText="1"/>
    </xf>
    <xf numFmtId="0" fontId="14" fillId="4" borderId="18" xfId="0" applyFont="1" applyFill="1" applyBorder="1" applyAlignment="1" applyProtection="1">
      <alignment horizontal="right" vertical="center" wrapText="1"/>
    </xf>
    <xf numFmtId="0" fontId="14" fillId="4" borderId="20" xfId="0" applyFont="1" applyFill="1" applyBorder="1" applyAlignment="1" applyProtection="1">
      <alignment horizontal="right" vertical="center" wrapText="1"/>
    </xf>
    <xf numFmtId="38" fontId="14" fillId="4" borderId="36" xfId="0" applyNumberFormat="1" applyFont="1" applyFill="1" applyBorder="1" applyAlignment="1" applyProtection="1">
      <alignment horizontal="right" vertical="center"/>
    </xf>
    <xf numFmtId="38" fontId="14" fillId="4" borderId="35" xfId="0" applyNumberFormat="1" applyFont="1" applyFill="1" applyBorder="1" applyAlignment="1" applyProtection="1">
      <alignment horizontal="right" vertical="center"/>
    </xf>
    <xf numFmtId="38" fontId="14" fillId="4" borderId="34" xfId="0" applyNumberFormat="1" applyFont="1" applyFill="1" applyBorder="1" applyAlignment="1" applyProtection="1">
      <alignment horizontal="right" vertical="center"/>
    </xf>
    <xf numFmtId="0" fontId="13" fillId="4" borderId="0" xfId="0"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11" fillId="4" borderId="32" xfId="0" applyFont="1" applyFill="1" applyBorder="1" applyAlignment="1" applyProtection="1">
      <alignment vertical="top" wrapText="1"/>
    </xf>
    <xf numFmtId="0" fontId="11" fillId="4" borderId="31" xfId="0" applyFont="1" applyFill="1" applyBorder="1" applyAlignment="1" applyProtection="1">
      <alignment vertical="top" wrapText="1"/>
    </xf>
    <xf numFmtId="0" fontId="14" fillId="4" borderId="17" xfId="0" applyFont="1" applyFill="1" applyBorder="1" applyAlignment="1" applyProtection="1">
      <alignment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4" fillId="4" borderId="1" xfId="0" applyFont="1" applyFill="1" applyBorder="1" applyAlignment="1" applyProtection="1">
      <alignment vertical="center"/>
    </xf>
    <xf numFmtId="0" fontId="11" fillId="4" borderId="15" xfId="0" applyFont="1" applyFill="1" applyBorder="1" applyAlignment="1" applyProtection="1">
      <alignment horizontal="left" vertical="center"/>
    </xf>
    <xf numFmtId="0" fontId="11" fillId="4" borderId="14" xfId="0" applyFont="1" applyFill="1" applyBorder="1" applyAlignment="1" applyProtection="1">
      <alignment horizontal="left" vertical="center"/>
    </xf>
    <xf numFmtId="0" fontId="11" fillId="4" borderId="10" xfId="0" applyFont="1" applyFill="1" applyBorder="1" applyAlignment="1" applyProtection="1">
      <alignment horizontal="left" vertical="center"/>
    </xf>
    <xf numFmtId="0" fontId="11" fillId="4" borderId="0" xfId="0" applyFont="1" applyFill="1" applyBorder="1" applyAlignment="1" applyProtection="1">
      <alignment horizontal="left" vertical="center"/>
    </xf>
    <xf numFmtId="0" fontId="0" fillId="4" borderId="44" xfId="0" applyFont="1" applyFill="1" applyBorder="1" applyAlignment="1" applyProtection="1">
      <alignment horizontal="left" vertical="center"/>
    </xf>
    <xf numFmtId="0" fontId="0" fillId="4" borderId="42" xfId="0" applyFont="1" applyFill="1" applyBorder="1" applyAlignment="1" applyProtection="1">
      <alignment horizontal="left" vertical="center"/>
    </xf>
    <xf numFmtId="38" fontId="14" fillId="4" borderId="32" xfId="0" applyNumberFormat="1" applyFont="1" applyFill="1" applyBorder="1" applyAlignment="1" applyProtection="1">
      <alignment horizontal="right" vertical="center"/>
    </xf>
    <xf numFmtId="38" fontId="14" fillId="4" borderId="31" xfId="0" applyNumberFormat="1" applyFont="1" applyFill="1" applyBorder="1" applyAlignment="1" applyProtection="1">
      <alignment horizontal="right" vertical="center"/>
    </xf>
    <xf numFmtId="38" fontId="14" fillId="4" borderId="43" xfId="0" applyNumberFormat="1" applyFont="1" applyFill="1" applyBorder="1" applyAlignment="1" applyProtection="1">
      <alignment horizontal="right" vertical="center"/>
    </xf>
    <xf numFmtId="38" fontId="14" fillId="4" borderId="41" xfId="0" applyNumberFormat="1" applyFont="1" applyFill="1" applyBorder="1" applyAlignment="1" applyProtection="1">
      <alignment horizontal="right" vertical="center"/>
    </xf>
    <xf numFmtId="38" fontId="14" fillId="4" borderId="40" xfId="0" applyNumberFormat="1" applyFont="1" applyFill="1" applyBorder="1" applyAlignment="1" applyProtection="1">
      <alignment horizontal="right" vertical="center"/>
    </xf>
    <xf numFmtId="38" fontId="14" fillId="4" borderId="39" xfId="0" applyNumberFormat="1" applyFont="1" applyFill="1" applyBorder="1" applyAlignment="1" applyProtection="1">
      <alignment horizontal="right" vertical="center"/>
    </xf>
    <xf numFmtId="0" fontId="11" fillId="3" borderId="3" xfId="0" applyFont="1" applyFill="1" applyBorder="1" applyAlignment="1" applyProtection="1">
      <alignment horizontal="left" vertical="center" wrapText="1"/>
      <protection locked="0"/>
    </xf>
    <xf numFmtId="0" fontId="11" fillId="3" borderId="2" xfId="0" applyFont="1" applyFill="1" applyBorder="1" applyAlignment="1" applyProtection="1">
      <alignment horizontal="left" vertical="center" wrapText="1"/>
      <protection locked="0"/>
    </xf>
    <xf numFmtId="0" fontId="11" fillId="3" borderId="1" xfId="0" applyFont="1" applyFill="1" applyBorder="1" applyAlignment="1" applyProtection="1">
      <alignment horizontal="left" vertical="center" wrapText="1"/>
      <protection locked="0"/>
    </xf>
    <xf numFmtId="38" fontId="14" fillId="4" borderId="19" xfId="0" applyNumberFormat="1" applyFont="1" applyFill="1" applyBorder="1" applyAlignment="1" applyProtection="1">
      <alignment horizontal="right" vertical="center"/>
    </xf>
    <xf numFmtId="38" fontId="14" fillId="4" borderId="18" xfId="0" applyNumberFormat="1" applyFont="1" applyFill="1" applyBorder="1" applyAlignment="1" applyProtection="1">
      <alignment horizontal="right" vertical="center"/>
    </xf>
    <xf numFmtId="38" fontId="14" fillId="4" borderId="2" xfId="0" applyNumberFormat="1" applyFont="1" applyFill="1" applyBorder="1" applyAlignment="1" applyProtection="1">
      <alignment horizontal="right" vertical="center"/>
    </xf>
    <xf numFmtId="38" fontId="14" fillId="4" borderId="26" xfId="1" applyNumberFormat="1" applyFont="1" applyFill="1" applyBorder="1" applyAlignment="1" applyProtection="1">
      <alignment vertical="center"/>
    </xf>
    <xf numFmtId="38" fontId="14" fillId="4" borderId="8" xfId="1" applyNumberFormat="1" applyFont="1" applyFill="1" applyBorder="1" applyAlignment="1" applyProtection="1">
      <alignment vertical="center"/>
    </xf>
    <xf numFmtId="0" fontId="13" fillId="4" borderId="22" xfId="0" applyFont="1" applyFill="1" applyBorder="1" applyAlignment="1" applyProtection="1">
      <alignment vertical="top" wrapText="1"/>
    </xf>
    <xf numFmtId="0" fontId="11" fillId="4" borderId="8" xfId="0" applyFont="1" applyFill="1" applyBorder="1" applyAlignment="1" applyProtection="1">
      <alignment vertical="top" wrapText="1"/>
    </xf>
    <xf numFmtId="0" fontId="11" fillId="4" borderId="21" xfId="0" applyFont="1" applyFill="1" applyBorder="1" applyAlignment="1" applyProtection="1">
      <alignment vertical="top" wrapText="1"/>
    </xf>
    <xf numFmtId="38" fontId="14" fillId="0" borderId="29" xfId="1" applyFont="1" applyFill="1" applyBorder="1" applyAlignment="1" applyProtection="1">
      <alignment horizontal="center" vertical="center"/>
    </xf>
    <xf numFmtId="38" fontId="14" fillId="0" borderId="28" xfId="1" applyFont="1" applyFill="1" applyBorder="1" applyAlignment="1" applyProtection="1">
      <alignment horizontal="center" vertical="center"/>
    </xf>
    <xf numFmtId="38" fontId="14" fillId="0" borderId="30" xfId="1" applyFont="1" applyFill="1" applyBorder="1" applyAlignment="1" applyProtection="1">
      <alignment horizontal="center" vertical="center"/>
    </xf>
    <xf numFmtId="38" fontId="14" fillId="0" borderId="27" xfId="1" applyFont="1" applyFill="1" applyBorder="1" applyAlignment="1" applyProtection="1">
      <alignment horizontal="center" vertical="center"/>
    </xf>
    <xf numFmtId="0" fontId="14" fillId="4" borderId="15" xfId="0" applyFont="1" applyFill="1" applyBorder="1" applyAlignment="1" applyProtection="1">
      <alignment horizontal="left" vertical="center" wrapText="1"/>
    </xf>
    <xf numFmtId="0" fontId="0" fillId="4" borderId="14" xfId="0" applyFont="1" applyFill="1" applyBorder="1" applyAlignment="1" applyProtection="1">
      <alignment horizontal="left" vertical="center"/>
    </xf>
    <xf numFmtId="0" fontId="0" fillId="4" borderId="13" xfId="0" applyFont="1" applyFill="1" applyBorder="1" applyAlignment="1" applyProtection="1">
      <alignment horizontal="left" vertical="center"/>
    </xf>
    <xf numFmtId="38" fontId="14" fillId="4" borderId="25" xfId="0" applyNumberFormat="1" applyFont="1" applyFill="1" applyBorder="1" applyAlignment="1" applyProtection="1">
      <alignment horizontal="right" vertical="center"/>
    </xf>
    <xf numFmtId="0" fontId="11" fillId="4" borderId="10" xfId="0" applyFont="1" applyFill="1" applyBorder="1" applyAlignment="1" applyProtection="1">
      <alignment vertical="center" wrapText="1"/>
    </xf>
    <xf numFmtId="0" fontId="0" fillId="4" borderId="0" xfId="0" applyFont="1" applyFill="1" applyBorder="1" applyAlignment="1" applyProtection="1">
      <alignment vertical="center" wrapText="1"/>
    </xf>
    <xf numFmtId="0" fontId="0" fillId="4" borderId="24" xfId="0" applyFont="1" applyFill="1" applyBorder="1" applyAlignment="1" applyProtection="1">
      <alignment vertical="center" wrapText="1"/>
    </xf>
    <xf numFmtId="0" fontId="0" fillId="4" borderId="22" xfId="0" applyFont="1" applyFill="1" applyBorder="1" applyAlignment="1" applyProtection="1">
      <alignment vertical="center" wrapText="1"/>
    </xf>
    <xf numFmtId="0" fontId="0" fillId="4" borderId="8" xfId="0" applyFont="1" applyFill="1" applyBorder="1" applyAlignment="1" applyProtection="1">
      <alignment vertical="center" wrapText="1"/>
    </xf>
    <xf numFmtId="0" fontId="0" fillId="4" borderId="21" xfId="0" applyFont="1" applyFill="1" applyBorder="1" applyAlignment="1" applyProtection="1">
      <alignment vertical="center" wrapText="1"/>
    </xf>
    <xf numFmtId="3" fontId="11" fillId="0" borderId="18" xfId="0" applyNumberFormat="1" applyFont="1" applyFill="1" applyBorder="1" applyAlignment="1" applyProtection="1">
      <alignment horizontal="center" vertical="center"/>
    </xf>
    <xf numFmtId="3" fontId="11" fillId="0" borderId="20" xfId="0" applyNumberFormat="1" applyFont="1" applyFill="1" applyBorder="1" applyAlignment="1" applyProtection="1">
      <alignment horizontal="center" vertical="center"/>
    </xf>
    <xf numFmtId="0" fontId="14" fillId="4" borderId="14" xfId="0" applyFont="1" applyFill="1" applyBorder="1" applyAlignment="1" applyProtection="1">
      <alignment vertical="center"/>
    </xf>
    <xf numFmtId="0" fontId="14" fillId="4" borderId="47" xfId="0" applyFont="1" applyFill="1" applyBorder="1" applyAlignment="1" applyProtection="1">
      <alignment vertical="center"/>
    </xf>
    <xf numFmtId="0" fontId="11" fillId="4" borderId="0" xfId="0" applyFont="1" applyFill="1" applyBorder="1" applyAlignment="1" applyProtection="1">
      <alignment horizontal="center" vertical="center"/>
    </xf>
    <xf numFmtId="0" fontId="11" fillId="4" borderId="0" xfId="0" applyFont="1" applyFill="1" applyBorder="1" applyAlignment="1" applyProtection="1">
      <alignment horizontal="left" vertical="top" wrapText="1"/>
    </xf>
    <xf numFmtId="0" fontId="11" fillId="0" borderId="32" xfId="0" applyFont="1" applyBorder="1" applyAlignment="1" applyProtection="1">
      <alignment horizontal="center" vertical="center"/>
    </xf>
    <xf numFmtId="0" fontId="11" fillId="0" borderId="63" xfId="0" applyFont="1" applyBorder="1" applyAlignment="1" applyProtection="1">
      <alignment horizontal="center" vertical="center"/>
    </xf>
    <xf numFmtId="0" fontId="11" fillId="0" borderId="31" xfId="0" applyFont="1" applyBorder="1" applyAlignment="1" applyProtection="1">
      <alignment horizontal="center" vertical="center"/>
    </xf>
    <xf numFmtId="0" fontId="11" fillId="0" borderId="54" xfId="0" applyFont="1" applyBorder="1" applyAlignment="1" applyProtection="1">
      <alignment horizontal="center" vertical="center"/>
    </xf>
    <xf numFmtId="0" fontId="11" fillId="0" borderId="43" xfId="0" applyFont="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0" borderId="42" xfId="0" applyFont="1" applyBorder="1" applyAlignment="1" applyProtection="1">
      <alignment horizontal="center" vertical="center" wrapText="1"/>
    </xf>
    <xf numFmtId="185" fontId="48" fillId="0" borderId="21" xfId="15" applyNumberFormat="1" applyFont="1" applyBorder="1" applyAlignment="1" applyProtection="1">
      <alignment horizontal="left" vertical="center" shrinkToFit="1"/>
      <protection hidden="1"/>
    </xf>
    <xf numFmtId="185" fontId="48" fillId="0" borderId="49" xfId="15" applyNumberFormat="1" applyFont="1" applyBorder="1" applyAlignment="1" applyProtection="1">
      <alignment horizontal="left" vertical="center" shrinkToFit="1"/>
      <protection hidden="1"/>
    </xf>
    <xf numFmtId="185" fontId="18" fillId="0" borderId="40" xfId="15" applyNumberFormat="1" applyFont="1" applyBorder="1" applyAlignment="1" applyProtection="1">
      <alignment horizontal="center" vertical="center" shrinkToFit="1"/>
      <protection hidden="1"/>
    </xf>
    <xf numFmtId="185" fontId="18" fillId="0" borderId="48" xfId="15" applyNumberFormat="1" applyFont="1" applyBorder="1" applyAlignment="1" applyProtection="1">
      <alignment horizontal="center" vertical="center" shrinkToFit="1"/>
      <protection hidden="1"/>
    </xf>
    <xf numFmtId="185" fontId="18" fillId="0" borderId="49" xfId="15" applyNumberFormat="1" applyFont="1" applyBorder="1" applyAlignment="1" applyProtection="1">
      <alignment horizontal="center" vertical="center" shrinkToFit="1"/>
      <protection hidden="1"/>
    </xf>
    <xf numFmtId="0" fontId="18" fillId="0" borderId="40" xfId="15" applyNumberFormat="1" applyFont="1" applyBorder="1" applyAlignment="1" applyProtection="1">
      <alignment horizontal="center" vertical="center" shrinkToFit="1"/>
      <protection locked="0"/>
    </xf>
    <xf numFmtId="0" fontId="18" fillId="0" borderId="48" xfId="15" applyNumberFormat="1" applyFont="1" applyBorder="1" applyAlignment="1" applyProtection="1">
      <alignment horizontal="center" vertical="center" shrinkToFit="1"/>
      <protection locked="0"/>
    </xf>
    <xf numFmtId="0" fontId="18" fillId="0" borderId="49" xfId="15" applyNumberFormat="1" applyFont="1" applyBorder="1" applyAlignment="1" applyProtection="1">
      <alignment horizontal="center" vertical="center" shrinkToFit="1"/>
      <protection locked="0"/>
    </xf>
    <xf numFmtId="185" fontId="18" fillId="0" borderId="40" xfId="15" applyNumberFormat="1" applyFont="1" applyBorder="1" applyAlignment="1" applyProtection="1">
      <alignment horizontal="center" vertical="center" shrinkToFit="1"/>
      <protection locked="0"/>
    </xf>
    <xf numFmtId="185" fontId="18" fillId="0" borderId="48" xfId="15" applyNumberFormat="1" applyFont="1" applyBorder="1" applyAlignment="1" applyProtection="1">
      <alignment horizontal="center" vertical="center" shrinkToFit="1"/>
      <protection locked="0"/>
    </xf>
    <xf numFmtId="185" fontId="18" fillId="0" borderId="49" xfId="15" applyNumberFormat="1" applyFont="1" applyBorder="1" applyAlignment="1" applyProtection="1">
      <alignment horizontal="center" vertical="center" shrinkToFit="1"/>
      <protection locked="0"/>
    </xf>
    <xf numFmtId="185" fontId="18" fillId="0" borderId="40" xfId="15" applyNumberFormat="1" applyFont="1" applyBorder="1" applyAlignment="1" applyProtection="1">
      <alignment horizontal="center" vertical="center" wrapText="1" shrinkToFit="1"/>
      <protection locked="0"/>
    </xf>
    <xf numFmtId="185" fontId="18" fillId="0" borderId="48" xfId="15" applyNumberFormat="1" applyFont="1" applyBorder="1" applyAlignment="1" applyProtection="1">
      <alignment horizontal="center" vertical="center" wrapText="1" shrinkToFit="1"/>
      <protection locked="0"/>
    </xf>
    <xf numFmtId="185" fontId="18" fillId="0" borderId="49" xfId="15" applyNumberFormat="1" applyFont="1" applyBorder="1" applyAlignment="1" applyProtection="1">
      <alignment horizontal="center" vertical="center" wrapText="1" shrinkToFit="1"/>
      <protection locked="0"/>
    </xf>
    <xf numFmtId="185" fontId="10" fillId="0" borderId="40" xfId="16" applyNumberFormat="1" applyFont="1" applyBorder="1" applyAlignment="1" applyProtection="1">
      <alignment vertical="center" shrinkToFit="1"/>
      <protection hidden="1"/>
    </xf>
    <xf numFmtId="185" fontId="10" fillId="0" borderId="48" xfId="16" applyNumberFormat="1" applyFont="1" applyBorder="1" applyAlignment="1" applyProtection="1">
      <alignment vertical="center" shrinkToFit="1"/>
      <protection hidden="1"/>
    </xf>
    <xf numFmtId="185" fontId="10" fillId="0" borderId="49" xfId="16" applyNumberFormat="1" applyFont="1" applyBorder="1" applyAlignment="1" applyProtection="1">
      <alignment vertical="center" shrinkToFit="1"/>
      <protection hidden="1"/>
    </xf>
    <xf numFmtId="185" fontId="47" fillId="4" borderId="0" xfId="16" applyNumberFormat="1" applyFont="1" applyFill="1" applyAlignment="1" applyProtection="1">
      <alignment horizontal="right" vertical="center" shrinkToFit="1"/>
      <protection hidden="1"/>
    </xf>
    <xf numFmtId="185" fontId="10" fillId="4" borderId="19" xfId="16" applyNumberFormat="1" applyFont="1" applyFill="1" applyBorder="1" applyAlignment="1" applyProtection="1">
      <alignment horizontal="center" vertical="center" shrinkToFit="1"/>
      <protection hidden="1"/>
    </xf>
    <xf numFmtId="185" fontId="10" fillId="4" borderId="20" xfId="16" applyNumberFormat="1" applyFont="1" applyFill="1" applyBorder="1" applyAlignment="1" applyProtection="1">
      <alignment horizontal="center" vertical="center" shrinkToFit="1"/>
      <protection hidden="1"/>
    </xf>
    <xf numFmtId="185" fontId="10" fillId="4" borderId="117" xfId="16" applyNumberFormat="1" applyFont="1" applyFill="1" applyBorder="1" applyAlignment="1" applyProtection="1">
      <alignment horizontal="center" vertical="center" shrinkToFit="1"/>
      <protection hidden="1"/>
    </xf>
    <xf numFmtId="185" fontId="10" fillId="4" borderId="116" xfId="16" applyNumberFormat="1" applyFont="1" applyFill="1" applyBorder="1" applyAlignment="1" applyProtection="1">
      <alignment horizontal="center" vertical="center" shrinkToFit="1"/>
      <protection hidden="1"/>
    </xf>
    <xf numFmtId="38" fontId="10" fillId="4" borderId="116" xfId="16" applyFont="1" applyFill="1" applyBorder="1" applyAlignment="1" applyProtection="1">
      <alignment horizontal="right" vertical="center" shrinkToFit="1"/>
      <protection hidden="1"/>
    </xf>
    <xf numFmtId="38" fontId="10" fillId="4" borderId="115" xfId="16" applyFont="1" applyFill="1" applyBorder="1" applyAlignment="1" applyProtection="1">
      <alignment horizontal="right" vertical="center" shrinkToFit="1"/>
      <protection hidden="1"/>
    </xf>
    <xf numFmtId="185" fontId="10" fillId="0" borderId="19" xfId="16" applyNumberFormat="1" applyFont="1" applyBorder="1" applyAlignment="1" applyProtection="1">
      <alignment horizontal="center" vertical="center" shrinkToFit="1"/>
      <protection hidden="1"/>
    </xf>
    <xf numFmtId="185" fontId="10" fillId="0" borderId="18" xfId="16" applyNumberFormat="1" applyFont="1" applyBorder="1" applyAlignment="1" applyProtection="1">
      <alignment horizontal="center" vertical="center" shrinkToFit="1"/>
      <protection hidden="1"/>
    </xf>
    <xf numFmtId="185" fontId="10" fillId="0" borderId="20" xfId="16" applyNumberFormat="1" applyFont="1" applyBorder="1" applyAlignment="1" applyProtection="1">
      <alignment horizontal="center" vertical="center" shrinkToFit="1"/>
      <protection hidden="1"/>
    </xf>
    <xf numFmtId="185" fontId="0" fillId="0" borderId="19" xfId="16" applyNumberFormat="1" applyFont="1" applyBorder="1" applyAlignment="1" applyProtection="1">
      <alignment horizontal="center" vertical="center" shrinkToFit="1"/>
      <protection hidden="1"/>
    </xf>
    <xf numFmtId="185" fontId="48" fillId="0" borderId="8" xfId="15" applyNumberFormat="1" applyFont="1" applyBorder="1" applyAlignment="1" applyProtection="1">
      <alignment horizontal="left" vertical="center" shrinkToFit="1"/>
      <protection hidden="1"/>
    </xf>
    <xf numFmtId="185" fontId="18" fillId="0" borderId="40" xfId="15" applyNumberFormat="1" applyFont="1" applyFill="1" applyBorder="1" applyAlignment="1" applyProtection="1">
      <alignment horizontal="center" vertical="center" shrinkToFit="1"/>
      <protection locked="0"/>
    </xf>
    <xf numFmtId="185" fontId="18" fillId="0" borderId="48" xfId="15" applyNumberFormat="1" applyFont="1" applyFill="1" applyBorder="1" applyAlignment="1" applyProtection="1">
      <alignment horizontal="center" vertical="center" shrinkToFit="1"/>
      <protection locked="0"/>
    </xf>
    <xf numFmtId="185" fontId="18" fillId="0" borderId="49" xfId="15" applyNumberFormat="1" applyFont="1" applyFill="1" applyBorder="1" applyAlignment="1" applyProtection="1">
      <alignment horizontal="center" vertical="center" shrinkToFit="1"/>
      <protection locked="0"/>
    </xf>
    <xf numFmtId="178" fontId="14" fillId="4" borderId="26" xfId="0" applyNumberFormat="1" applyFont="1" applyFill="1" applyBorder="1" applyAlignment="1" applyProtection="1">
      <alignment horizontal="center" vertical="center" shrinkToFit="1"/>
      <protection hidden="1"/>
    </xf>
    <xf numFmtId="178" fontId="14" fillId="4" borderId="8" xfId="0" applyNumberFormat="1" applyFont="1" applyFill="1" applyBorder="1" applyAlignment="1" applyProtection="1">
      <alignment horizontal="center" vertical="center" shrinkToFit="1"/>
      <protection hidden="1"/>
    </xf>
    <xf numFmtId="178" fontId="14" fillId="4" borderId="18" xfId="0" applyNumberFormat="1" applyFont="1" applyFill="1" applyBorder="1" applyAlignment="1" applyProtection="1">
      <alignment horizontal="right" vertical="center"/>
      <protection hidden="1"/>
    </xf>
    <xf numFmtId="38" fontId="14" fillId="0" borderId="26" xfId="0" applyNumberFormat="1" applyFont="1" applyFill="1" applyBorder="1" applyAlignment="1" applyProtection="1">
      <alignment horizontal="center" vertical="center" shrinkToFit="1"/>
    </xf>
    <xf numFmtId="38" fontId="14" fillId="0" borderId="8" xfId="0" applyNumberFormat="1" applyFont="1" applyFill="1" applyBorder="1" applyAlignment="1" applyProtection="1">
      <alignment horizontal="center" vertical="center" shrinkToFit="1"/>
    </xf>
    <xf numFmtId="0" fontId="14" fillId="0" borderId="26" xfId="0" applyFont="1" applyFill="1" applyBorder="1" applyAlignment="1" applyProtection="1">
      <alignment vertical="center" wrapText="1"/>
      <protection hidden="1"/>
    </xf>
    <xf numFmtId="0" fontId="14" fillId="0" borderId="8" xfId="0" applyFont="1" applyFill="1" applyBorder="1" applyAlignment="1" applyProtection="1">
      <alignment vertical="center"/>
      <protection hidden="1"/>
    </xf>
    <xf numFmtId="0" fontId="14" fillId="0" borderId="26" xfId="0" applyFont="1" applyFill="1" applyBorder="1" applyAlignment="1" applyProtection="1">
      <alignment horizontal="center" vertical="center" wrapText="1"/>
      <protection hidden="1"/>
    </xf>
    <xf numFmtId="0" fontId="14" fillId="0" borderId="8" xfId="0" applyFont="1" applyFill="1" applyBorder="1" applyAlignment="1" applyProtection="1">
      <alignment horizontal="center" vertical="center" wrapText="1"/>
      <protection hidden="1"/>
    </xf>
    <xf numFmtId="0" fontId="14" fillId="0" borderId="21" xfId="0" applyFont="1" applyFill="1" applyBorder="1" applyAlignment="1" applyProtection="1">
      <alignment horizontal="center" vertical="center" wrapText="1"/>
      <protection hidden="1"/>
    </xf>
    <xf numFmtId="0" fontId="11" fillId="4" borderId="29" xfId="0" applyFont="1" applyFill="1" applyBorder="1" applyAlignment="1" applyProtection="1">
      <alignment horizontal="center" vertical="center"/>
      <protection hidden="1"/>
    </xf>
    <xf numFmtId="0" fontId="11" fillId="4" borderId="28" xfId="0" applyFont="1" applyFill="1" applyBorder="1" applyAlignment="1" applyProtection="1">
      <alignment horizontal="center" vertical="center"/>
      <protection hidden="1"/>
    </xf>
    <xf numFmtId="0" fontId="14" fillId="0" borderId="32" xfId="0" applyFont="1" applyBorder="1" applyAlignment="1" applyProtection="1">
      <alignment horizontal="center" vertical="center" wrapText="1"/>
      <protection hidden="1"/>
    </xf>
    <xf numFmtId="0" fontId="14" fillId="0" borderId="138" xfId="0" applyFont="1" applyBorder="1" applyAlignment="1" applyProtection="1">
      <alignment horizontal="center" vertical="center" wrapText="1"/>
      <protection hidden="1"/>
    </xf>
    <xf numFmtId="0" fontId="14" fillId="0" borderId="43" xfId="0" applyFont="1" applyBorder="1" applyAlignment="1" applyProtection="1">
      <alignment horizontal="center" vertical="center"/>
      <protection hidden="1"/>
    </xf>
    <xf numFmtId="0" fontId="14" fillId="0" borderId="44" xfId="0" applyFont="1" applyBorder="1" applyAlignment="1" applyProtection="1">
      <alignment horizontal="center" vertical="center"/>
      <protection hidden="1"/>
    </xf>
    <xf numFmtId="0" fontId="14" fillId="0" borderId="52" xfId="0" applyFont="1" applyBorder="1" applyAlignment="1" applyProtection="1">
      <alignment horizontal="center" vertical="center"/>
      <protection hidden="1"/>
    </xf>
    <xf numFmtId="0" fontId="14" fillId="0" borderId="46" xfId="0" applyFont="1" applyBorder="1" applyAlignment="1" applyProtection="1">
      <alignment horizontal="center" vertical="center"/>
      <protection hidden="1"/>
    </xf>
    <xf numFmtId="0" fontId="14" fillId="0" borderId="0" xfId="0" applyFont="1" applyBorder="1" applyAlignment="1" applyProtection="1">
      <alignment horizontal="center" vertical="center"/>
      <protection hidden="1"/>
    </xf>
    <xf numFmtId="0" fontId="14" fillId="0" borderId="24" xfId="0" applyFont="1" applyBorder="1" applyAlignment="1" applyProtection="1">
      <alignment horizontal="center" vertical="center"/>
      <protection hidden="1"/>
    </xf>
    <xf numFmtId="0" fontId="11" fillId="4" borderId="31" xfId="0" applyFont="1" applyFill="1" applyBorder="1" applyAlignment="1" applyProtection="1">
      <alignment horizontal="center" vertical="center"/>
      <protection hidden="1"/>
    </xf>
    <xf numFmtId="0" fontId="11" fillId="4" borderId="48" xfId="0" applyFont="1" applyFill="1" applyBorder="1" applyAlignment="1" applyProtection="1">
      <alignment horizontal="center" vertical="center"/>
      <protection hidden="1"/>
    </xf>
    <xf numFmtId="0" fontId="14" fillId="0" borderId="43" xfId="0" applyFont="1" applyBorder="1" applyAlignment="1" applyProtection="1">
      <alignment horizontal="center" vertical="center" wrapText="1"/>
      <protection hidden="1"/>
    </xf>
    <xf numFmtId="0" fontId="14" fillId="0" borderId="44" xfId="0" applyFont="1" applyBorder="1" applyAlignment="1" applyProtection="1">
      <alignment horizontal="center" vertical="center" wrapText="1"/>
      <protection hidden="1"/>
    </xf>
    <xf numFmtId="0" fontId="14" fillId="0" borderId="52" xfId="0" applyFont="1" applyBorder="1" applyAlignment="1" applyProtection="1">
      <alignment horizontal="center" vertical="center" wrapText="1"/>
      <protection hidden="1"/>
    </xf>
    <xf numFmtId="0" fontId="14" fillId="0" borderId="46" xfId="0" applyFont="1" applyBorder="1" applyAlignment="1" applyProtection="1">
      <alignment horizontal="center" vertical="center" wrapText="1"/>
      <protection hidden="1"/>
    </xf>
    <xf numFmtId="0" fontId="14" fillId="0" borderId="0"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0" fontId="14" fillId="4" borderId="43" xfId="0" applyFont="1" applyFill="1" applyBorder="1" applyAlignment="1" applyProtection="1">
      <alignment horizontal="center" vertical="center"/>
      <protection hidden="1"/>
    </xf>
    <xf numFmtId="0" fontId="14" fillId="4" borderId="44" xfId="0" applyFont="1" applyFill="1" applyBorder="1" applyAlignment="1" applyProtection="1">
      <alignment horizontal="center" vertical="center"/>
      <protection hidden="1"/>
    </xf>
    <xf numFmtId="0" fontId="14" fillId="4" borderId="42" xfId="0" applyFont="1" applyFill="1" applyBorder="1" applyAlignment="1" applyProtection="1">
      <alignment horizontal="center" vertical="center"/>
      <protection hidden="1"/>
    </xf>
    <xf numFmtId="0" fontId="14" fillId="4" borderId="45" xfId="10" applyFont="1" applyFill="1" applyBorder="1" applyAlignment="1" applyProtection="1">
      <alignment horizontal="center" vertical="center" wrapText="1"/>
      <protection hidden="1"/>
    </xf>
    <xf numFmtId="0" fontId="14" fillId="4" borderId="42" xfId="10" applyFont="1" applyFill="1" applyBorder="1" applyAlignment="1" applyProtection="1">
      <alignment horizontal="center" vertical="center" wrapText="1"/>
      <protection hidden="1"/>
    </xf>
    <xf numFmtId="0" fontId="14" fillId="4" borderId="39" xfId="0" applyFont="1" applyFill="1" applyBorder="1" applyAlignment="1" applyProtection="1">
      <alignment horizontal="center" vertical="center" wrapText="1"/>
      <protection hidden="1"/>
    </xf>
    <xf numFmtId="0" fontId="14" fillId="4" borderId="14" xfId="0" applyFont="1" applyFill="1" applyBorder="1" applyAlignment="1" applyProtection="1">
      <alignment horizontal="center" vertical="center"/>
      <protection hidden="1"/>
    </xf>
    <xf numFmtId="0" fontId="14" fillId="4" borderId="13" xfId="0" applyFont="1" applyFill="1" applyBorder="1" applyAlignment="1" applyProtection="1">
      <alignment horizontal="center" vertical="center"/>
      <protection hidden="1"/>
    </xf>
    <xf numFmtId="0" fontId="11" fillId="4" borderId="58" xfId="10" applyFont="1" applyFill="1" applyBorder="1" applyAlignment="1" applyProtection="1">
      <alignment horizontal="center" vertical="center"/>
      <protection hidden="1"/>
    </xf>
    <xf numFmtId="0" fontId="11" fillId="4" borderId="57" xfId="10" applyFont="1" applyFill="1" applyBorder="1" applyAlignment="1" applyProtection="1">
      <alignment horizontal="center" vertical="center"/>
      <protection hidden="1"/>
    </xf>
    <xf numFmtId="0" fontId="11" fillId="4" borderId="29" xfId="10" applyFont="1" applyFill="1" applyBorder="1" applyAlignment="1" applyProtection="1">
      <alignment horizontal="center" vertical="center"/>
      <protection hidden="1"/>
    </xf>
    <xf numFmtId="0" fontId="11" fillId="4" borderId="28" xfId="10" applyFont="1" applyFill="1" applyBorder="1" applyAlignment="1" applyProtection="1">
      <alignment horizontal="center" vertical="center"/>
      <protection hidden="1"/>
    </xf>
    <xf numFmtId="0" fontId="11" fillId="4" borderId="27" xfId="10" applyFont="1" applyFill="1" applyBorder="1" applyAlignment="1" applyProtection="1">
      <alignment horizontal="center" vertical="center"/>
      <protection hidden="1"/>
    </xf>
    <xf numFmtId="0" fontId="11" fillId="4" borderId="56" xfId="10" applyFont="1" applyFill="1" applyBorder="1" applyAlignment="1" applyProtection="1">
      <alignment horizontal="center" vertical="center"/>
      <protection hidden="1"/>
    </xf>
    <xf numFmtId="0" fontId="11" fillId="4" borderId="9" xfId="10" applyFont="1" applyFill="1" applyBorder="1" applyAlignment="1" applyProtection="1">
      <alignment horizontal="center" vertical="center"/>
      <protection hidden="1"/>
    </xf>
    <xf numFmtId="179" fontId="11" fillId="4" borderId="9" xfId="10" applyNumberFormat="1" applyFont="1" applyFill="1" applyBorder="1" applyAlignment="1" applyProtection="1">
      <alignment horizontal="center" vertical="center"/>
      <protection hidden="1"/>
    </xf>
    <xf numFmtId="179" fontId="11" fillId="4" borderId="59" xfId="10" applyNumberFormat="1" applyFont="1" applyFill="1" applyBorder="1" applyAlignment="1" applyProtection="1">
      <alignment horizontal="center" vertical="center"/>
      <protection hidden="1"/>
    </xf>
    <xf numFmtId="0" fontId="11" fillId="4" borderId="36" xfId="10" applyFont="1" applyFill="1" applyBorder="1" applyAlignment="1" applyProtection="1">
      <alignment horizontal="center" vertical="center"/>
      <protection hidden="1"/>
    </xf>
    <xf numFmtId="0" fontId="11" fillId="4" borderId="35" xfId="10" applyFont="1" applyFill="1" applyBorder="1" applyAlignment="1" applyProtection="1">
      <alignment horizontal="center" vertical="center"/>
      <protection hidden="1"/>
    </xf>
    <xf numFmtId="0" fontId="11" fillId="4" borderId="35" xfId="10" applyFont="1" applyFill="1" applyBorder="1" applyAlignment="1" applyProtection="1">
      <alignment horizontal="center" vertical="center" shrinkToFit="1"/>
      <protection hidden="1"/>
    </xf>
    <xf numFmtId="0" fontId="11" fillId="4" borderId="53" xfId="10" applyFont="1" applyFill="1" applyBorder="1" applyAlignment="1" applyProtection="1">
      <alignment horizontal="center" vertical="center" shrinkToFit="1"/>
      <protection hidden="1"/>
    </xf>
    <xf numFmtId="180" fontId="50" fillId="4" borderId="37" xfId="10" applyNumberFormat="1" applyFont="1" applyFill="1" applyBorder="1" applyAlignment="1" applyProtection="1">
      <alignment horizontal="left" vertical="top" wrapText="1"/>
      <protection hidden="1"/>
    </xf>
    <xf numFmtId="180" fontId="50" fillId="4" borderId="37" xfId="0" applyNumberFormat="1" applyFont="1" applyFill="1" applyBorder="1" applyAlignment="1" applyProtection="1">
      <alignment horizontal="left" vertical="top" wrapText="1"/>
      <protection hidden="1"/>
    </xf>
    <xf numFmtId="0" fontId="50" fillId="4" borderId="37" xfId="0" applyFont="1" applyFill="1" applyBorder="1" applyAlignment="1" applyProtection="1">
      <alignment vertical="center"/>
      <protection hidden="1"/>
    </xf>
    <xf numFmtId="0" fontId="11" fillId="4" borderId="30" xfId="0" applyFont="1" applyFill="1" applyBorder="1" applyAlignment="1" applyProtection="1">
      <alignment horizontal="center" vertical="center"/>
      <protection hidden="1"/>
    </xf>
    <xf numFmtId="38" fontId="11" fillId="4" borderId="29" xfId="0" applyNumberFormat="1" applyFont="1" applyFill="1" applyBorder="1" applyAlignment="1" applyProtection="1">
      <alignment vertical="center"/>
      <protection hidden="1"/>
    </xf>
    <xf numFmtId="38" fontId="11" fillId="4" borderId="28" xfId="0" applyNumberFormat="1" applyFont="1" applyFill="1" applyBorder="1" applyAlignment="1" applyProtection="1">
      <alignment vertical="center"/>
      <protection hidden="1"/>
    </xf>
    <xf numFmtId="38" fontId="11" fillId="4" borderId="28" xfId="0" applyNumberFormat="1" applyFont="1" applyFill="1" applyBorder="1" applyAlignment="1" applyProtection="1">
      <alignment horizontal="right" vertical="center"/>
      <protection hidden="1"/>
    </xf>
    <xf numFmtId="178" fontId="14" fillId="4" borderId="8" xfId="0" applyNumberFormat="1" applyFont="1" applyFill="1" applyBorder="1" applyAlignment="1" applyProtection="1">
      <alignment horizontal="right" vertical="center"/>
      <protection hidden="1"/>
    </xf>
    <xf numFmtId="38" fontId="11" fillId="4" borderId="37" xfId="0" applyNumberFormat="1" applyFont="1" applyFill="1" applyBorder="1" applyAlignment="1" applyProtection="1">
      <alignment horizontal="right" vertical="center"/>
      <protection hidden="1"/>
    </xf>
    <xf numFmtId="38" fontId="11" fillId="4" borderId="34" xfId="0" applyNumberFormat="1" applyFont="1" applyFill="1" applyBorder="1" applyAlignment="1" applyProtection="1">
      <alignment vertical="center"/>
      <protection hidden="1"/>
    </xf>
    <xf numFmtId="38" fontId="11" fillId="4" borderId="2" xfId="0" applyNumberFormat="1" applyFont="1" applyFill="1" applyBorder="1" applyAlignment="1" applyProtection="1">
      <alignment vertical="center"/>
      <protection hidden="1"/>
    </xf>
    <xf numFmtId="38" fontId="11" fillId="4" borderId="2" xfId="0" applyNumberFormat="1" applyFont="1" applyFill="1" applyBorder="1" applyAlignment="1" applyProtection="1">
      <alignment horizontal="right" vertical="center"/>
      <protection hidden="1"/>
    </xf>
    <xf numFmtId="0" fontId="11" fillId="4" borderId="34"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protection hidden="1"/>
    </xf>
    <xf numFmtId="0" fontId="11" fillId="4" borderId="34" xfId="0" applyFont="1" applyFill="1" applyBorder="1" applyAlignment="1" applyProtection="1">
      <alignment horizontal="center" vertical="center"/>
      <protection hidden="1"/>
    </xf>
    <xf numFmtId="0" fontId="11" fillId="4" borderId="4" xfId="0" applyFont="1" applyFill="1" applyBorder="1" applyAlignment="1" applyProtection="1">
      <alignment horizontal="center" vertical="center"/>
      <protection hidden="1"/>
    </xf>
    <xf numFmtId="0" fontId="11" fillId="4" borderId="29" xfId="0" applyFont="1" applyFill="1" applyBorder="1" applyAlignment="1" applyProtection="1">
      <alignment horizontal="center" vertical="center" wrapText="1"/>
      <protection hidden="1"/>
    </xf>
    <xf numFmtId="38" fontId="14" fillId="4" borderId="10" xfId="0" applyNumberFormat="1" applyFont="1" applyFill="1" applyBorder="1" applyAlignment="1" applyProtection="1">
      <alignment vertical="center"/>
      <protection hidden="1"/>
    </xf>
    <xf numFmtId="38" fontId="14" fillId="4" borderId="0" xfId="0" applyNumberFormat="1" applyFont="1" applyFill="1" applyBorder="1" applyAlignment="1" applyProtection="1">
      <alignment vertical="center"/>
      <protection hidden="1"/>
    </xf>
    <xf numFmtId="0" fontId="14" fillId="0" borderId="5" xfId="0" applyFont="1" applyFill="1" applyBorder="1" applyAlignment="1" applyProtection="1">
      <alignment vertical="center"/>
      <protection hidden="1"/>
    </xf>
    <xf numFmtId="0" fontId="14" fillId="0" borderId="2" xfId="0" applyFont="1" applyFill="1" applyBorder="1" applyAlignment="1" applyProtection="1">
      <alignment vertical="center"/>
      <protection hidden="1"/>
    </xf>
    <xf numFmtId="0" fontId="14" fillId="0" borderId="4" xfId="0" applyFont="1" applyFill="1" applyBorder="1" applyAlignment="1" applyProtection="1">
      <alignment vertical="center"/>
      <protection hidden="1"/>
    </xf>
    <xf numFmtId="38" fontId="14" fillId="4" borderId="34" xfId="1" applyNumberFormat="1" applyFont="1" applyFill="1" applyBorder="1" applyAlignment="1" applyProtection="1">
      <alignment vertical="center"/>
      <protection hidden="1"/>
    </xf>
    <xf numFmtId="38" fontId="14" fillId="4" borderId="2" xfId="1" applyNumberFormat="1" applyFont="1" applyFill="1" applyBorder="1" applyAlignment="1" applyProtection="1">
      <alignment vertical="center"/>
      <protection hidden="1"/>
    </xf>
    <xf numFmtId="38" fontId="14" fillId="4" borderId="5" xfId="1" applyNumberFormat="1" applyFont="1" applyFill="1" applyBorder="1" applyAlignment="1" applyProtection="1">
      <alignment vertical="center"/>
      <protection hidden="1"/>
    </xf>
    <xf numFmtId="180" fontId="51" fillId="4" borderId="37" xfId="10" applyNumberFormat="1" applyFont="1" applyFill="1" applyBorder="1" applyAlignment="1" applyProtection="1">
      <alignment horizontal="left" vertical="top" wrapText="1"/>
      <protection hidden="1"/>
    </xf>
    <xf numFmtId="0" fontId="14" fillId="0" borderId="63"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protection hidden="1"/>
    </xf>
    <xf numFmtId="0" fontId="14" fillId="0" borderId="37" xfId="0" applyFont="1" applyBorder="1" applyAlignment="1" applyProtection="1">
      <alignment horizontal="center" vertical="center"/>
      <protection hidden="1"/>
    </xf>
    <xf numFmtId="0" fontId="14" fillId="0" borderId="62" xfId="0" applyFont="1" applyBorder="1" applyAlignment="1" applyProtection="1">
      <alignment horizontal="center" vertical="center"/>
      <protection hidden="1"/>
    </xf>
    <xf numFmtId="0" fontId="11" fillId="4" borderId="54" xfId="0" applyFont="1" applyFill="1" applyBorder="1" applyAlignment="1" applyProtection="1">
      <alignment horizontal="center" vertical="center"/>
      <protection hidden="1"/>
    </xf>
    <xf numFmtId="0" fontId="14" fillId="0" borderId="42"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37" xfId="0" applyFont="1" applyBorder="1" applyAlignment="1" applyProtection="1">
      <alignment horizontal="center" vertical="center" wrapText="1"/>
      <protection hidden="1"/>
    </xf>
    <xf numFmtId="0" fontId="14" fillId="0" borderId="98" xfId="0" applyFont="1" applyBorder="1" applyAlignment="1" applyProtection="1">
      <alignment horizontal="center" vertical="center" wrapText="1"/>
      <protection hidden="1"/>
    </xf>
    <xf numFmtId="0" fontId="14" fillId="4" borderId="45" xfId="0" applyFont="1" applyFill="1" applyBorder="1" applyAlignment="1" applyProtection="1">
      <alignment horizontal="center" vertical="center"/>
      <protection hidden="1"/>
    </xf>
    <xf numFmtId="0" fontId="14" fillId="4" borderId="10" xfId="0" applyFont="1" applyFill="1" applyBorder="1" applyAlignment="1" applyProtection="1">
      <alignment horizontal="center" vertical="center"/>
      <protection hidden="1"/>
    </xf>
    <xf numFmtId="0" fontId="14" fillId="4" borderId="0" xfId="0" applyFont="1" applyFill="1" applyBorder="1" applyAlignment="1" applyProtection="1">
      <alignment horizontal="center" vertical="center"/>
      <protection hidden="1"/>
    </xf>
    <xf numFmtId="0" fontId="14" fillId="4" borderId="34" xfId="0" applyFont="1" applyFill="1" applyBorder="1" applyAlignment="1" applyProtection="1">
      <alignment horizontal="center" vertical="center" wrapText="1"/>
      <protection hidden="1"/>
    </xf>
    <xf numFmtId="0" fontId="14" fillId="4" borderId="2" xfId="0" applyFont="1" applyFill="1" applyBorder="1" applyAlignment="1" applyProtection="1">
      <alignment horizontal="center" vertical="center" wrapText="1"/>
      <protection hidden="1"/>
    </xf>
    <xf numFmtId="0" fontId="14" fillId="4" borderId="1" xfId="0" applyFont="1" applyFill="1" applyBorder="1" applyAlignment="1" applyProtection="1">
      <alignment horizontal="center" vertical="center" wrapText="1"/>
      <protection hidden="1"/>
    </xf>
    <xf numFmtId="0" fontId="14" fillId="4" borderId="0" xfId="0" applyFont="1" applyFill="1" applyBorder="1" applyAlignment="1" applyProtection="1">
      <alignment horizontal="center" vertical="center" wrapText="1"/>
      <protection hidden="1"/>
    </xf>
    <xf numFmtId="0" fontId="14" fillId="0" borderId="99" xfId="0" applyFont="1" applyFill="1" applyBorder="1" applyAlignment="1" applyProtection="1">
      <alignment horizontal="left" vertical="center"/>
      <protection hidden="1"/>
    </xf>
    <xf numFmtId="0" fontId="14" fillId="0" borderId="100" xfId="0" applyFont="1" applyFill="1" applyBorder="1" applyAlignment="1" applyProtection="1">
      <alignment horizontal="left" vertical="center"/>
      <protection hidden="1"/>
    </xf>
    <xf numFmtId="0" fontId="14" fillId="0" borderId="111" xfId="0" applyFont="1" applyFill="1" applyBorder="1" applyAlignment="1" applyProtection="1">
      <alignment horizontal="left" vertical="center"/>
      <protection hidden="1"/>
    </xf>
    <xf numFmtId="38" fontId="14" fillId="4" borderId="101" xfId="1" applyFont="1" applyFill="1" applyBorder="1" applyAlignment="1" applyProtection="1">
      <alignment vertical="center"/>
      <protection hidden="1"/>
    </xf>
    <xf numFmtId="38" fontId="14" fillId="4" borderId="100" xfId="1" applyFont="1" applyFill="1" applyBorder="1" applyAlignment="1" applyProtection="1">
      <alignment vertical="center"/>
      <protection hidden="1"/>
    </xf>
    <xf numFmtId="38" fontId="14" fillId="4" borderId="99" xfId="1" applyFont="1" applyFill="1" applyBorder="1" applyAlignment="1" applyProtection="1">
      <alignment vertical="center"/>
      <protection hidden="1"/>
    </xf>
    <xf numFmtId="0" fontId="14" fillId="0" borderId="103" xfId="0" applyFont="1" applyFill="1" applyBorder="1" applyAlignment="1" applyProtection="1">
      <alignment vertical="center" shrinkToFit="1"/>
      <protection hidden="1"/>
    </xf>
    <xf numFmtId="0" fontId="14" fillId="0" borderId="28" xfId="0" applyFont="1" applyFill="1" applyBorder="1" applyAlignment="1" applyProtection="1">
      <alignment vertical="center" shrinkToFit="1"/>
      <protection hidden="1"/>
    </xf>
    <xf numFmtId="0" fontId="14" fillId="0" borderId="30" xfId="0" applyFont="1" applyFill="1" applyBorder="1" applyAlignment="1" applyProtection="1">
      <alignment vertical="center" shrinkToFit="1"/>
      <protection hidden="1"/>
    </xf>
    <xf numFmtId="38" fontId="14" fillId="4" borderId="29" xfId="1" applyNumberFormat="1" applyFont="1" applyFill="1" applyBorder="1" applyAlignment="1" applyProtection="1">
      <alignment vertical="center"/>
      <protection hidden="1"/>
    </xf>
    <xf numFmtId="38" fontId="14" fillId="4" borderId="28" xfId="1" applyNumberFormat="1" applyFont="1" applyFill="1" applyBorder="1" applyAlignment="1" applyProtection="1">
      <alignment vertical="center"/>
      <protection hidden="1"/>
    </xf>
    <xf numFmtId="38" fontId="14" fillId="4" borderId="103" xfId="1" applyNumberFormat="1" applyFont="1" applyFill="1" applyBorder="1" applyAlignment="1" applyProtection="1">
      <alignment vertical="center"/>
      <protection hidden="1"/>
    </xf>
    <xf numFmtId="38" fontId="14" fillId="4" borderId="0" xfId="0" applyNumberFormat="1" applyFont="1" applyFill="1" applyBorder="1" applyAlignment="1" applyProtection="1">
      <alignment horizontal="right" vertical="center"/>
      <protection hidden="1"/>
    </xf>
    <xf numFmtId="0" fontId="11" fillId="0" borderId="34" xfId="0" applyFont="1" applyFill="1" applyBorder="1" applyAlignment="1" applyProtection="1">
      <alignment vertical="center" wrapText="1"/>
      <protection hidden="1"/>
    </xf>
    <xf numFmtId="0" fontId="11" fillId="0" borderId="2" xfId="0" applyFont="1" applyFill="1" applyBorder="1" applyAlignment="1" applyProtection="1">
      <alignment vertical="center" wrapText="1"/>
      <protection hidden="1"/>
    </xf>
    <xf numFmtId="0" fontId="11" fillId="0" borderId="4" xfId="0" applyFont="1" applyFill="1" applyBorder="1" applyAlignment="1" applyProtection="1">
      <alignment vertical="center" wrapText="1"/>
      <protection hidden="1"/>
    </xf>
    <xf numFmtId="0" fontId="11" fillId="0" borderId="34" xfId="0" applyFont="1" applyFill="1" applyBorder="1" applyAlignment="1" applyProtection="1">
      <alignment horizontal="center" vertical="center" shrinkToFit="1"/>
      <protection hidden="1"/>
    </xf>
    <xf numFmtId="0" fontId="11" fillId="0" borderId="2" xfId="0" applyFont="1" applyFill="1" applyBorder="1" applyAlignment="1" applyProtection="1">
      <alignment horizontal="center" vertical="center" shrinkToFit="1"/>
      <protection hidden="1"/>
    </xf>
    <xf numFmtId="0" fontId="11" fillId="0" borderId="4" xfId="0" applyFont="1" applyFill="1" applyBorder="1" applyAlignment="1" applyProtection="1">
      <alignment horizontal="center" vertical="center" shrinkToFit="1"/>
      <protection hidden="1"/>
    </xf>
    <xf numFmtId="0" fontId="11" fillId="0" borderId="34" xfId="0" applyFont="1" applyFill="1" applyBorder="1" applyAlignment="1" applyProtection="1">
      <alignment horizontal="center" vertical="center"/>
      <protection hidden="1"/>
    </xf>
    <xf numFmtId="0" fontId="11" fillId="0" borderId="2" xfId="0" applyFont="1" applyFill="1" applyBorder="1" applyAlignment="1" applyProtection="1">
      <alignment horizontal="center" vertical="center"/>
      <protection hidden="1"/>
    </xf>
    <xf numFmtId="0" fontId="11" fillId="0" borderId="1" xfId="0" applyFont="1" applyFill="1" applyBorder="1" applyAlignment="1" applyProtection="1">
      <alignment horizontal="center" vertical="center"/>
      <protection hidden="1"/>
    </xf>
    <xf numFmtId="38" fontId="11" fillId="4" borderId="5" xfId="0" applyNumberFormat="1" applyFont="1" applyFill="1" applyBorder="1" applyAlignment="1" applyProtection="1">
      <alignment vertical="center"/>
      <protection hidden="1"/>
    </xf>
    <xf numFmtId="0" fontId="11" fillId="0" borderId="29" xfId="0" applyFont="1" applyFill="1" applyBorder="1" applyAlignment="1" applyProtection="1">
      <alignment vertical="center" wrapText="1"/>
      <protection hidden="1"/>
    </xf>
    <xf numFmtId="0" fontId="11" fillId="0" borderId="28" xfId="0" applyFont="1" applyFill="1" applyBorder="1" applyAlignment="1" applyProtection="1">
      <alignment vertical="center" wrapText="1"/>
      <protection hidden="1"/>
    </xf>
    <xf numFmtId="0" fontId="11" fillId="0" borderId="30" xfId="0" applyFont="1" applyFill="1" applyBorder="1" applyAlignment="1" applyProtection="1">
      <alignment vertical="center" wrapText="1"/>
      <protection hidden="1"/>
    </xf>
    <xf numFmtId="0" fontId="11" fillId="0" borderId="29" xfId="0" applyFont="1" applyFill="1" applyBorder="1" applyAlignment="1" applyProtection="1">
      <alignment horizontal="center" vertical="center"/>
      <protection hidden="1"/>
    </xf>
    <xf numFmtId="0" fontId="11" fillId="0" borderId="28" xfId="0" applyFont="1" applyFill="1" applyBorder="1" applyAlignment="1" applyProtection="1">
      <alignment horizontal="center" vertical="center"/>
      <protection hidden="1"/>
    </xf>
    <xf numFmtId="0" fontId="11" fillId="0" borderId="30" xfId="0" applyFont="1" applyFill="1" applyBorder="1" applyAlignment="1" applyProtection="1">
      <alignment horizontal="center" vertical="center"/>
      <protection hidden="1"/>
    </xf>
    <xf numFmtId="0" fontId="11" fillId="0" borderId="27" xfId="0" applyFont="1" applyFill="1" applyBorder="1" applyAlignment="1" applyProtection="1">
      <alignment horizontal="center" vertical="center"/>
      <protection hidden="1"/>
    </xf>
    <xf numFmtId="38" fontId="11" fillId="4" borderId="103" xfId="0" applyNumberFormat="1" applyFont="1" applyFill="1" applyBorder="1" applyAlignment="1" applyProtection="1">
      <alignment vertical="center"/>
      <protection hidden="1"/>
    </xf>
    <xf numFmtId="0" fontId="11" fillId="0" borderId="26" xfId="0" applyFont="1" applyFill="1" applyBorder="1" applyAlignment="1" applyProtection="1">
      <alignment vertical="center" wrapText="1"/>
      <protection hidden="1"/>
    </xf>
    <xf numFmtId="0" fontId="11" fillId="0" borderId="8" xfId="0" applyFont="1" applyFill="1" applyBorder="1" applyAlignment="1" applyProtection="1">
      <alignment vertical="center" wrapText="1"/>
      <protection hidden="1"/>
    </xf>
    <xf numFmtId="0" fontId="11" fillId="0" borderId="21" xfId="0" applyFont="1" applyFill="1" applyBorder="1" applyAlignment="1" applyProtection="1">
      <alignment vertical="center" wrapText="1"/>
      <protection hidden="1"/>
    </xf>
    <xf numFmtId="0" fontId="11" fillId="0" borderId="26" xfId="0" applyFont="1" applyFill="1" applyBorder="1" applyAlignment="1" applyProtection="1">
      <alignment horizontal="center" vertical="center" shrinkToFit="1"/>
      <protection hidden="1"/>
    </xf>
    <xf numFmtId="0" fontId="11" fillId="0" borderId="8" xfId="0" applyFont="1" applyFill="1" applyBorder="1" applyAlignment="1" applyProtection="1">
      <alignment horizontal="center" vertical="center" shrinkToFit="1"/>
      <protection hidden="1"/>
    </xf>
    <xf numFmtId="0" fontId="11" fillId="0" borderId="21" xfId="0" applyFont="1" applyFill="1" applyBorder="1" applyAlignment="1" applyProtection="1">
      <alignment horizontal="center" vertical="center" shrinkToFit="1"/>
      <protection hidden="1"/>
    </xf>
    <xf numFmtId="0" fontId="11" fillId="0" borderId="7" xfId="0" applyFont="1" applyFill="1" applyBorder="1" applyAlignment="1" applyProtection="1">
      <alignment horizontal="center" vertical="center" shrinkToFit="1"/>
      <protection hidden="1"/>
    </xf>
    <xf numFmtId="178" fontId="11" fillId="4" borderId="22" xfId="0" applyNumberFormat="1" applyFont="1" applyFill="1" applyBorder="1" applyAlignment="1" applyProtection="1">
      <alignment horizontal="center" vertical="center" shrinkToFit="1"/>
      <protection hidden="1"/>
    </xf>
    <xf numFmtId="178" fontId="11" fillId="4" borderId="8" xfId="0" applyNumberFormat="1" applyFont="1" applyFill="1" applyBorder="1" applyAlignment="1" applyProtection="1">
      <alignment horizontal="center" vertical="center" shrinkToFit="1"/>
      <protection hidden="1"/>
    </xf>
    <xf numFmtId="178" fontId="11" fillId="4" borderId="8" xfId="0" applyNumberFormat="1" applyFont="1" applyFill="1" applyBorder="1" applyAlignment="1" applyProtection="1">
      <alignment horizontal="right" vertical="center" shrinkToFit="1"/>
      <protection hidden="1"/>
    </xf>
    <xf numFmtId="182" fontId="11" fillId="0" borderId="26" xfId="0" applyNumberFormat="1" applyFont="1" applyFill="1" applyBorder="1" applyAlignment="1" applyProtection="1">
      <alignment horizontal="center" vertical="center" shrinkToFit="1"/>
    </xf>
    <xf numFmtId="182" fontId="11" fillId="0" borderId="8" xfId="0" applyNumberFormat="1" applyFont="1" applyFill="1" applyBorder="1" applyAlignment="1" applyProtection="1">
      <alignment horizontal="center" vertical="center" shrinkToFit="1"/>
    </xf>
    <xf numFmtId="178" fontId="11" fillId="4" borderId="8" xfId="1" applyNumberFormat="1" applyFont="1" applyFill="1" applyBorder="1" applyAlignment="1" applyProtection="1">
      <alignment horizontal="right" vertical="center" shrinkToFit="1"/>
      <protection hidden="1"/>
    </xf>
    <xf numFmtId="178" fontId="11" fillId="4" borderId="18" xfId="1" applyNumberFormat="1" applyFont="1" applyFill="1" applyBorder="1" applyAlignment="1" applyProtection="1">
      <alignment horizontal="right" vertical="center" shrinkToFit="1"/>
      <protection hidden="1"/>
    </xf>
    <xf numFmtId="38" fontId="14" fillId="4" borderId="10" xfId="0" applyNumberFormat="1" applyFont="1" applyFill="1" applyBorder="1" applyAlignment="1" applyProtection="1">
      <alignment vertical="center" shrinkToFit="1"/>
      <protection hidden="1"/>
    </xf>
    <xf numFmtId="38" fontId="14" fillId="4" borderId="0" xfId="0" applyNumberFormat="1" applyFont="1" applyFill="1" applyBorder="1" applyAlignment="1" applyProtection="1">
      <alignment vertical="center" shrinkToFit="1"/>
      <protection hidden="1"/>
    </xf>
    <xf numFmtId="38" fontId="14" fillId="4" borderId="0" xfId="1" applyNumberFormat="1" applyFont="1" applyFill="1" applyBorder="1" applyAlignment="1" applyProtection="1">
      <alignment vertical="center"/>
      <protection hidden="1"/>
    </xf>
    <xf numFmtId="38" fontId="14" fillId="4" borderId="0" xfId="0" applyNumberFormat="1" applyFont="1" applyFill="1" applyBorder="1" applyAlignment="1" applyProtection="1">
      <alignment horizontal="center" vertical="center" shrinkToFit="1"/>
      <protection hidden="1"/>
    </xf>
    <xf numFmtId="178" fontId="11" fillId="4" borderId="18" xfId="0" applyNumberFormat="1" applyFont="1" applyFill="1" applyBorder="1" applyAlignment="1" applyProtection="1">
      <alignment horizontal="right" vertical="center" shrinkToFit="1"/>
      <protection hidden="1"/>
    </xf>
    <xf numFmtId="0" fontId="11" fillId="0" borderId="5" xfId="0" applyFont="1" applyFill="1" applyBorder="1" applyAlignment="1" applyProtection="1">
      <alignment vertical="center"/>
      <protection hidden="1"/>
    </xf>
    <xf numFmtId="0" fontId="11" fillId="0" borderId="2" xfId="0" applyFont="1" applyFill="1" applyBorder="1" applyAlignment="1" applyProtection="1">
      <alignment vertical="center"/>
      <protection hidden="1"/>
    </xf>
    <xf numFmtId="0" fontId="11" fillId="0" borderId="4" xfId="0" applyFont="1" applyFill="1" applyBorder="1" applyAlignment="1" applyProtection="1">
      <alignment vertical="center"/>
      <protection hidden="1"/>
    </xf>
    <xf numFmtId="38" fontId="11" fillId="4" borderId="3" xfId="1" applyNumberFormat="1" applyFont="1" applyFill="1" applyBorder="1" applyAlignment="1" applyProtection="1">
      <alignment vertical="center" shrinkToFit="1"/>
      <protection hidden="1"/>
    </xf>
    <xf numFmtId="38" fontId="11" fillId="4" borderId="37" xfId="1" applyNumberFormat="1" applyFont="1" applyFill="1" applyBorder="1" applyAlignment="1" applyProtection="1">
      <alignment vertical="center" shrinkToFit="1"/>
      <protection hidden="1"/>
    </xf>
    <xf numFmtId="0" fontId="11" fillId="0" borderId="103" xfId="0" applyFont="1" applyFill="1" applyBorder="1" applyAlignment="1" applyProtection="1">
      <alignment horizontal="left" vertical="center"/>
      <protection hidden="1"/>
    </xf>
    <xf numFmtId="0" fontId="11" fillId="0" borderId="28" xfId="0" applyFont="1" applyFill="1" applyBorder="1" applyAlignment="1" applyProtection="1">
      <alignment horizontal="left" vertical="center"/>
      <protection hidden="1"/>
    </xf>
    <xf numFmtId="38" fontId="11" fillId="4" borderId="29" xfId="1" applyNumberFormat="1" applyFont="1" applyFill="1" applyBorder="1" applyAlignment="1" applyProtection="1">
      <alignment vertical="center" shrinkToFit="1"/>
      <protection hidden="1"/>
    </xf>
    <xf numFmtId="38" fontId="11" fillId="4" borderId="28" xfId="1" applyNumberFormat="1" applyFont="1" applyFill="1" applyBorder="1" applyAlignment="1" applyProtection="1">
      <alignment vertical="center" shrinkToFit="1"/>
      <protection hidden="1"/>
    </xf>
    <xf numFmtId="178" fontId="11" fillId="4" borderId="2" xfId="0" applyNumberFormat="1" applyFont="1" applyFill="1" applyBorder="1" applyAlignment="1" applyProtection="1">
      <alignment horizontal="right" vertical="center" shrinkToFit="1"/>
      <protection hidden="1"/>
    </xf>
    <xf numFmtId="178" fontId="11" fillId="4" borderId="2" xfId="1" applyNumberFormat="1" applyFont="1" applyFill="1" applyBorder="1" applyAlignment="1" applyProtection="1">
      <alignment horizontal="right" vertical="center" shrinkToFit="1"/>
      <protection hidden="1"/>
    </xf>
    <xf numFmtId="0" fontId="11" fillId="0" borderId="25" xfId="0" applyFont="1" applyFill="1" applyBorder="1" applyAlignment="1" applyProtection="1">
      <alignment vertical="center" shrinkToFit="1"/>
      <protection hidden="1"/>
    </xf>
    <xf numFmtId="0" fontId="11" fillId="0" borderId="18" xfId="0" applyFont="1" applyFill="1" applyBorder="1" applyAlignment="1" applyProtection="1">
      <alignment vertical="center" shrinkToFit="1"/>
      <protection hidden="1"/>
    </xf>
    <xf numFmtId="0" fontId="11" fillId="0" borderId="20" xfId="0" applyFont="1" applyFill="1" applyBorder="1" applyAlignment="1" applyProtection="1">
      <alignment vertical="center" shrinkToFit="1"/>
      <protection hidden="1"/>
    </xf>
    <xf numFmtId="38" fontId="11" fillId="4" borderId="26" xfId="1" applyNumberFormat="1" applyFont="1" applyFill="1" applyBorder="1" applyAlignment="1" applyProtection="1">
      <alignment vertical="center" shrinkToFit="1"/>
      <protection hidden="1"/>
    </xf>
    <xf numFmtId="38" fontId="11" fillId="4" borderId="8" xfId="1" applyNumberFormat="1" applyFont="1" applyFill="1" applyBorder="1" applyAlignment="1" applyProtection="1">
      <alignment vertical="center" shrinkToFit="1"/>
      <protection hidden="1"/>
    </xf>
    <xf numFmtId="0" fontId="14" fillId="4" borderId="45" xfId="0" applyFont="1" applyFill="1" applyBorder="1" applyAlignment="1" applyProtection="1">
      <alignment vertical="center" wrapText="1"/>
    </xf>
    <xf numFmtId="0" fontId="14" fillId="4" borderId="44" xfId="0" applyFont="1" applyFill="1" applyBorder="1" applyAlignment="1" applyProtection="1">
      <alignment vertical="center" wrapText="1"/>
    </xf>
    <xf numFmtId="0" fontId="14" fillId="4" borderId="52" xfId="0" applyFont="1" applyFill="1" applyBorder="1" applyAlignment="1" applyProtection="1">
      <alignment vertical="center" wrapText="1"/>
    </xf>
    <xf numFmtId="0" fontId="14" fillId="4" borderId="19" xfId="0" applyFont="1" applyFill="1" applyBorder="1" applyAlignment="1" applyProtection="1">
      <alignment horizontal="left" vertical="center" wrapText="1"/>
    </xf>
    <xf numFmtId="0" fontId="14" fillId="4" borderId="18" xfId="0" applyFont="1" applyFill="1" applyBorder="1" applyAlignment="1" applyProtection="1">
      <alignment horizontal="left" vertical="center" wrapText="1"/>
    </xf>
    <xf numFmtId="0" fontId="14" fillId="4" borderId="20" xfId="0" applyFont="1" applyFill="1" applyBorder="1" applyAlignment="1" applyProtection="1">
      <alignment horizontal="left" vertical="center" wrapText="1"/>
    </xf>
    <xf numFmtId="38" fontId="14" fillId="3" borderId="19" xfId="0" applyNumberFormat="1" applyFont="1" applyFill="1" applyBorder="1" applyAlignment="1" applyProtection="1">
      <alignment horizontal="right" vertical="center"/>
      <protection locked="0"/>
    </xf>
    <xf numFmtId="38" fontId="14" fillId="3" borderId="18" xfId="0" applyNumberFormat="1" applyFont="1" applyFill="1" applyBorder="1" applyAlignment="1" applyProtection="1">
      <alignment horizontal="right" vertical="center"/>
      <protection locked="0"/>
    </xf>
    <xf numFmtId="0" fontId="38" fillId="4" borderId="0" xfId="0" applyFont="1" applyFill="1" applyAlignment="1" applyProtection="1">
      <alignment vertical="center"/>
    </xf>
    <xf numFmtId="3" fontId="14" fillId="6" borderId="43" xfId="0" applyNumberFormat="1" applyFont="1" applyFill="1" applyBorder="1" applyAlignment="1" applyProtection="1">
      <alignment horizontal="right" vertical="center"/>
      <protection locked="0"/>
    </xf>
    <xf numFmtId="3" fontId="14" fillId="6" borderId="44" xfId="0" applyNumberFormat="1" applyFont="1" applyFill="1" applyBorder="1" applyAlignment="1" applyProtection="1">
      <alignment horizontal="right" vertical="center"/>
      <protection locked="0"/>
    </xf>
    <xf numFmtId="0" fontId="11" fillId="0" borderId="0" xfId="0" applyFont="1" applyFill="1" applyBorder="1" applyAlignment="1" applyProtection="1">
      <alignment vertical="center" wrapText="1"/>
    </xf>
    <xf numFmtId="3" fontId="11" fillId="0" borderId="26" xfId="0" applyNumberFormat="1" applyFont="1" applyFill="1" applyBorder="1" applyAlignment="1" applyProtection="1">
      <alignment horizontal="center" vertical="center"/>
    </xf>
    <xf numFmtId="0" fontId="36" fillId="0" borderId="8" xfId="0" applyFont="1" applyFill="1" applyBorder="1" applyAlignment="1" applyProtection="1">
      <alignment horizontal="center" vertical="center"/>
    </xf>
    <xf numFmtId="0" fontId="11" fillId="0" borderId="25"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0" fontId="11" fillId="0" borderId="18" xfId="0" applyFont="1" applyFill="1" applyBorder="1" applyAlignment="1" applyProtection="1">
      <alignment vertical="center" wrapText="1"/>
    </xf>
    <xf numFmtId="3" fontId="14" fillId="3" borderId="18" xfId="0" applyNumberFormat="1" applyFont="1" applyFill="1" applyBorder="1" applyAlignment="1" applyProtection="1">
      <alignment horizontal="right" vertical="center"/>
      <protection locked="0"/>
    </xf>
    <xf numFmtId="0" fontId="14" fillId="0" borderId="59" xfId="0" applyFont="1" applyFill="1" applyBorder="1" applyAlignment="1" applyProtection="1">
      <alignment horizontal="left" vertical="center" wrapText="1"/>
    </xf>
    <xf numFmtId="0" fontId="14" fillId="0" borderId="104" xfId="0" applyFont="1" applyFill="1" applyBorder="1" applyAlignment="1" applyProtection="1">
      <alignment horizontal="left" vertical="center" wrapText="1"/>
    </xf>
    <xf numFmtId="0" fontId="14" fillId="0" borderId="56" xfId="0" applyFont="1" applyFill="1" applyBorder="1" applyAlignment="1" applyProtection="1">
      <alignment horizontal="left" vertical="center" wrapText="1"/>
    </xf>
    <xf numFmtId="38" fontId="14" fillId="4" borderId="26" xfId="0" applyNumberFormat="1" applyFont="1" applyFill="1" applyBorder="1" applyAlignment="1" applyProtection="1">
      <alignment horizontal="right" vertical="center"/>
    </xf>
    <xf numFmtId="0" fontId="14" fillId="4" borderId="8" xfId="0" applyFont="1" applyFill="1" applyBorder="1" applyAlignment="1" applyProtection="1">
      <alignment horizontal="right" vertical="center"/>
    </xf>
    <xf numFmtId="0" fontId="14" fillId="0" borderId="5" xfId="0" applyFont="1" applyFill="1" applyBorder="1" applyAlignment="1" applyProtection="1">
      <alignment vertical="center" wrapText="1"/>
    </xf>
    <xf numFmtId="0" fontId="14" fillId="0" borderId="2"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4" xfId="0" applyFont="1" applyFill="1" applyBorder="1" applyAlignment="1" applyProtection="1">
      <alignment vertical="center" wrapText="1"/>
    </xf>
    <xf numFmtId="0" fontId="0" fillId="0" borderId="0" xfId="0" applyFont="1" applyFill="1" applyAlignment="1" applyProtection="1">
      <alignment vertical="center" wrapText="1"/>
    </xf>
    <xf numFmtId="0" fontId="0" fillId="0" borderId="10" xfId="0" applyFont="1" applyFill="1" applyBorder="1" applyAlignment="1" applyProtection="1">
      <alignment vertical="center" wrapText="1"/>
    </xf>
    <xf numFmtId="0" fontId="14" fillId="0" borderId="49" xfId="0" applyFont="1" applyFill="1" applyBorder="1" applyAlignment="1" applyProtection="1">
      <alignment horizontal="left" vertical="center" wrapText="1"/>
    </xf>
    <xf numFmtId="0" fontId="14" fillId="0" borderId="39" xfId="0" applyFont="1" applyFill="1" applyBorder="1" applyAlignment="1" applyProtection="1">
      <alignment horizontal="left" vertical="center" wrapText="1"/>
    </xf>
    <xf numFmtId="0" fontId="14" fillId="0" borderId="14" xfId="0" applyFont="1" applyFill="1" applyBorder="1" applyAlignment="1" applyProtection="1">
      <alignment horizontal="left" vertical="center" wrapText="1"/>
    </xf>
    <xf numFmtId="0" fontId="14" fillId="0" borderId="47" xfId="0" applyFont="1" applyFill="1" applyBorder="1" applyAlignment="1" applyProtection="1">
      <alignment horizontal="left" vertical="center" wrapText="1"/>
    </xf>
    <xf numFmtId="0" fontId="14" fillId="0" borderId="45" xfId="0" applyFont="1" applyFill="1" applyBorder="1" applyAlignment="1" applyProtection="1">
      <alignment horizontal="left" vertical="center" wrapText="1"/>
    </xf>
    <xf numFmtId="0" fontId="14" fillId="0" borderId="44" xfId="0" applyFont="1" applyFill="1" applyBorder="1" applyAlignment="1" applyProtection="1">
      <alignment horizontal="left" vertical="center" wrapText="1"/>
    </xf>
    <xf numFmtId="0" fontId="14" fillId="0" borderId="52" xfId="0" applyFont="1" applyFill="1" applyBorder="1" applyAlignment="1" applyProtection="1">
      <alignment horizontal="left" vertical="center" wrapText="1"/>
    </xf>
    <xf numFmtId="0" fontId="14" fillId="4" borderId="29" xfId="0" applyFont="1" applyFill="1" applyBorder="1" applyAlignment="1" applyProtection="1">
      <alignment horizontal="center" vertical="center"/>
    </xf>
    <xf numFmtId="0" fontId="14" fillId="4" borderId="28" xfId="0" applyFont="1" applyFill="1" applyBorder="1" applyAlignment="1" applyProtection="1">
      <alignment horizontal="center" vertical="center"/>
    </xf>
    <xf numFmtId="0" fontId="14" fillId="0" borderId="4" xfId="0" applyFont="1" applyFill="1" applyBorder="1" applyProtection="1">
      <alignment vertical="center"/>
    </xf>
    <xf numFmtId="0" fontId="14" fillId="0" borderId="35" xfId="0" applyFont="1" applyFill="1" applyBorder="1" applyProtection="1">
      <alignment vertical="center"/>
    </xf>
    <xf numFmtId="0" fontId="14" fillId="0" borderId="59" xfId="0" applyFont="1" applyFill="1" applyBorder="1" applyAlignment="1" applyProtection="1">
      <alignment horizontal="right" vertical="center" wrapText="1"/>
    </xf>
    <xf numFmtId="0" fontId="14" fillId="0" borderId="104" xfId="0" applyFont="1" applyFill="1" applyBorder="1" applyAlignment="1" applyProtection="1">
      <alignment horizontal="right" vertical="center" wrapText="1"/>
    </xf>
    <xf numFmtId="0" fontId="14" fillId="0" borderId="56" xfId="0" applyFont="1" applyFill="1" applyBorder="1" applyAlignment="1" applyProtection="1">
      <alignment horizontal="right" vertical="center" wrapText="1"/>
    </xf>
    <xf numFmtId="0" fontId="14" fillId="0" borderId="16" xfId="0" applyFont="1" applyFill="1" applyBorder="1" applyAlignment="1" applyProtection="1">
      <alignment horizontal="center" vertical="center"/>
    </xf>
    <xf numFmtId="0" fontId="14" fillId="0" borderId="11" xfId="0" applyFont="1" applyFill="1" applyBorder="1" applyAlignment="1" applyProtection="1">
      <alignment horizontal="center" vertical="center"/>
    </xf>
    <xf numFmtId="0" fontId="14" fillId="0" borderId="23" xfId="0" applyFont="1" applyFill="1" applyBorder="1" applyAlignment="1" applyProtection="1">
      <alignment horizontal="center" vertical="center"/>
    </xf>
    <xf numFmtId="0" fontId="14" fillId="0" borderId="6" xfId="0" applyFont="1" applyFill="1" applyBorder="1" applyAlignment="1" applyProtection="1">
      <alignment horizontal="center" vertical="center"/>
    </xf>
    <xf numFmtId="0" fontId="14" fillId="4" borderId="52" xfId="0" applyFont="1" applyFill="1" applyBorder="1" applyAlignment="1" applyProtection="1">
      <alignment vertical="top" wrapText="1"/>
    </xf>
    <xf numFmtId="0" fontId="14" fillId="4" borderId="31" xfId="0" applyFont="1" applyFill="1" applyBorder="1" applyAlignment="1" applyProtection="1">
      <alignment vertical="top" wrapText="1"/>
    </xf>
    <xf numFmtId="0" fontId="0" fillId="0" borderId="23" xfId="0" applyFont="1" applyFill="1" applyBorder="1" applyAlignment="1" applyProtection="1">
      <alignment horizontal="center" vertical="center"/>
    </xf>
    <xf numFmtId="0" fontId="11" fillId="0" borderId="14" xfId="0" applyFont="1" applyFill="1" applyBorder="1" applyAlignment="1" applyProtection="1">
      <alignment horizontal="left" vertical="center" wrapText="1"/>
    </xf>
    <xf numFmtId="0" fontId="11" fillId="0" borderId="47" xfId="0" applyFont="1" applyFill="1" applyBorder="1" applyAlignment="1" applyProtection="1">
      <alignment horizontal="left" vertical="center" wrapText="1"/>
    </xf>
    <xf numFmtId="0" fontId="11" fillId="0" borderId="8" xfId="0" applyFont="1" applyFill="1" applyBorder="1" applyAlignment="1" applyProtection="1">
      <alignment horizontal="left" vertical="center" wrapText="1"/>
    </xf>
    <xf numFmtId="0" fontId="11" fillId="0" borderId="21" xfId="0" applyFont="1" applyFill="1" applyBorder="1" applyAlignment="1" applyProtection="1">
      <alignment horizontal="left" vertical="center" wrapText="1"/>
    </xf>
    <xf numFmtId="3" fontId="11" fillId="0" borderId="17" xfId="0" applyNumberFormat="1" applyFont="1" applyFill="1" applyBorder="1" applyAlignment="1" applyProtection="1">
      <alignment horizontal="center" vertical="center"/>
    </xf>
    <xf numFmtId="3" fontId="14" fillId="3" borderId="19" xfId="0" applyNumberFormat="1" applyFont="1" applyFill="1" applyBorder="1" applyAlignment="1" applyProtection="1">
      <alignment horizontal="center" vertical="center"/>
      <protection locked="0"/>
    </xf>
    <xf numFmtId="3" fontId="14" fillId="3" borderId="18" xfId="0" applyNumberFormat="1" applyFont="1" applyFill="1" applyBorder="1" applyAlignment="1" applyProtection="1">
      <alignment horizontal="center" vertical="center"/>
      <protection locked="0"/>
    </xf>
    <xf numFmtId="3" fontId="14" fillId="3" borderId="17" xfId="0" applyNumberFormat="1" applyFont="1" applyFill="1" applyBorder="1" applyAlignment="1" applyProtection="1">
      <alignment horizontal="center" vertical="center"/>
      <protection locked="0"/>
    </xf>
    <xf numFmtId="0" fontId="14" fillId="0" borderId="15" xfId="0" applyFont="1" applyFill="1" applyBorder="1" applyAlignment="1" applyProtection="1">
      <alignment horizontal="left" vertical="center" wrapText="1"/>
    </xf>
    <xf numFmtId="0" fontId="14" fillId="0" borderId="10"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4" fillId="0" borderId="24" xfId="0" applyFont="1" applyFill="1" applyBorder="1" applyAlignment="1" applyProtection="1">
      <alignment horizontal="left" vertical="center" wrapText="1"/>
    </xf>
    <xf numFmtId="0" fontId="14" fillId="0" borderId="38" xfId="0" applyFont="1" applyFill="1" applyBorder="1" applyAlignment="1" applyProtection="1">
      <alignment horizontal="left" vertical="center" wrapText="1"/>
    </xf>
    <xf numFmtId="0" fontId="14" fillId="0" borderId="37" xfId="0" applyFont="1" applyFill="1" applyBorder="1" applyAlignment="1" applyProtection="1">
      <alignment horizontal="left" vertical="center" wrapText="1"/>
    </xf>
    <xf numFmtId="0" fontId="14" fillId="0" borderId="62" xfId="0" applyFont="1" applyFill="1" applyBorder="1" applyAlignment="1" applyProtection="1">
      <alignment horizontal="left" vertical="center" wrapText="1"/>
    </xf>
    <xf numFmtId="0" fontId="13" fillId="4" borderId="10" xfId="0" applyFont="1" applyFill="1" applyBorder="1" applyAlignment="1" applyProtection="1">
      <alignment horizontal="left" vertical="top" wrapText="1"/>
    </xf>
    <xf numFmtId="0" fontId="13" fillId="4" borderId="8" xfId="0" applyFont="1" applyFill="1" applyBorder="1" applyAlignment="1" applyProtection="1">
      <alignment horizontal="left" vertical="top" wrapText="1"/>
    </xf>
    <xf numFmtId="0" fontId="13" fillId="4" borderId="21" xfId="0" applyFont="1" applyFill="1" applyBorder="1" applyAlignment="1" applyProtection="1">
      <alignment horizontal="left" vertical="top" wrapText="1"/>
    </xf>
    <xf numFmtId="38" fontId="14" fillId="0" borderId="26" xfId="1" applyNumberFormat="1" applyFont="1" applyFill="1" applyBorder="1" applyAlignment="1" applyProtection="1">
      <alignment horizontal="right" vertical="center"/>
    </xf>
    <xf numFmtId="38" fontId="14" fillId="0" borderId="8" xfId="1" applyNumberFormat="1" applyFont="1" applyFill="1" applyBorder="1" applyAlignment="1" applyProtection="1">
      <alignment horizontal="right" vertical="center"/>
    </xf>
    <xf numFmtId="0" fontId="11" fillId="0" borderId="14" xfId="0" applyFont="1" applyFill="1" applyBorder="1" applyAlignment="1" applyProtection="1">
      <alignment vertical="center"/>
    </xf>
    <xf numFmtId="0" fontId="11" fillId="0" borderId="47"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24" xfId="0" applyFont="1" applyFill="1" applyBorder="1" applyAlignment="1" applyProtection="1">
      <alignment vertical="center"/>
    </xf>
    <xf numFmtId="0" fontId="11" fillId="0" borderId="8" xfId="0" applyFont="1" applyFill="1" applyBorder="1" applyAlignment="1" applyProtection="1">
      <alignment vertical="center"/>
    </xf>
    <xf numFmtId="0" fontId="11" fillId="0" borderId="21" xfId="0" applyFont="1" applyFill="1" applyBorder="1" applyAlignment="1" applyProtection="1">
      <alignment vertical="center"/>
    </xf>
    <xf numFmtId="0" fontId="11" fillId="3" borderId="39" xfId="0" applyFont="1" applyFill="1" applyBorder="1" applyAlignment="1" applyProtection="1">
      <alignment horizontal="center" vertical="center" wrapText="1" shrinkToFit="1"/>
      <protection locked="0"/>
    </xf>
    <xf numFmtId="0" fontId="11" fillId="3" borderId="14" xfId="0" applyFont="1" applyFill="1" applyBorder="1" applyAlignment="1" applyProtection="1">
      <alignment horizontal="center" vertical="center" wrapText="1" shrinkToFit="1"/>
      <protection locked="0"/>
    </xf>
    <xf numFmtId="0" fontId="11" fillId="3" borderId="13" xfId="0" applyFont="1" applyFill="1" applyBorder="1" applyAlignment="1" applyProtection="1">
      <alignment horizontal="center" vertical="center" wrapText="1" shrinkToFit="1"/>
      <protection locked="0"/>
    </xf>
    <xf numFmtId="0" fontId="11" fillId="3" borderId="46" xfId="0" applyFont="1" applyFill="1" applyBorder="1" applyAlignment="1" applyProtection="1">
      <alignment horizontal="center" vertical="center" wrapText="1" shrinkToFit="1"/>
      <protection locked="0"/>
    </xf>
    <xf numFmtId="0" fontId="11" fillId="3" borderId="0" xfId="0" applyFont="1" applyFill="1" applyBorder="1" applyAlignment="1" applyProtection="1">
      <alignment horizontal="center" vertical="center" wrapText="1" shrinkToFit="1"/>
      <protection locked="0"/>
    </xf>
    <xf numFmtId="0" fontId="11" fillId="3" borderId="12" xfId="0" applyFont="1" applyFill="1" applyBorder="1" applyAlignment="1" applyProtection="1">
      <alignment horizontal="center" vertical="center" wrapText="1" shrinkToFit="1"/>
      <protection locked="0"/>
    </xf>
    <xf numFmtId="0" fontId="11" fillId="3" borderId="3" xfId="0" applyFont="1" applyFill="1" applyBorder="1" applyAlignment="1" applyProtection="1">
      <alignment horizontal="center" vertical="center" wrapText="1" shrinkToFit="1"/>
      <protection locked="0"/>
    </xf>
    <xf numFmtId="0" fontId="11" fillId="3" borderId="37" xfId="0" applyFont="1" applyFill="1" applyBorder="1" applyAlignment="1" applyProtection="1">
      <alignment horizontal="center" vertical="center" wrapText="1" shrinkToFit="1"/>
      <protection locked="0"/>
    </xf>
    <xf numFmtId="0" fontId="11" fillId="3" borderId="98" xfId="0" applyFont="1" applyFill="1" applyBorder="1" applyAlignment="1" applyProtection="1">
      <alignment horizontal="center" vertical="center" wrapText="1" shrinkToFit="1"/>
      <protection locked="0"/>
    </xf>
    <xf numFmtId="0" fontId="13" fillId="0" borderId="128" xfId="0" applyFont="1" applyFill="1" applyBorder="1" applyAlignment="1" applyProtection="1">
      <alignment horizontal="left" vertical="center"/>
      <protection locked="0"/>
    </xf>
    <xf numFmtId="0" fontId="13" fillId="0" borderId="127" xfId="0" applyFont="1" applyFill="1" applyBorder="1" applyAlignment="1" applyProtection="1">
      <alignment horizontal="left" vertical="center"/>
      <protection locked="0"/>
    </xf>
    <xf numFmtId="0" fontId="0" fillId="0" borderId="127" xfId="0" applyFont="1" applyBorder="1" applyAlignment="1" applyProtection="1">
      <alignment horizontal="left" vertical="center"/>
      <protection locked="0"/>
    </xf>
    <xf numFmtId="0" fontId="0" fillId="0" borderId="146" xfId="0" applyFont="1" applyBorder="1" applyAlignment="1" applyProtection="1">
      <alignment horizontal="left" vertical="center"/>
      <protection locked="0"/>
    </xf>
    <xf numFmtId="0" fontId="14" fillId="0" borderId="123" xfId="0" applyFont="1" applyFill="1" applyBorder="1" applyAlignment="1" applyProtection="1">
      <alignment horizontal="left" vertical="center"/>
      <protection locked="0"/>
    </xf>
    <xf numFmtId="0" fontId="14" fillId="0" borderId="120" xfId="0" applyFont="1" applyFill="1" applyBorder="1" applyAlignment="1" applyProtection="1">
      <alignment horizontal="left" vertical="center"/>
      <protection locked="0"/>
    </xf>
    <xf numFmtId="0" fontId="0" fillId="0" borderId="120" xfId="0" applyFont="1" applyBorder="1" applyAlignment="1" applyProtection="1">
      <alignment horizontal="left" vertical="center"/>
      <protection locked="0"/>
    </xf>
    <xf numFmtId="0" fontId="0" fillId="0" borderId="145" xfId="0" applyFont="1" applyBorder="1" applyAlignment="1" applyProtection="1">
      <alignment horizontal="left" vertical="center"/>
      <protection locked="0"/>
    </xf>
    <xf numFmtId="0" fontId="14" fillId="4" borderId="121" xfId="0" applyFont="1" applyFill="1" applyBorder="1" applyAlignment="1" applyProtection="1">
      <alignment horizontal="left" vertical="center"/>
    </xf>
    <xf numFmtId="0" fontId="14" fillId="4" borderId="40" xfId="0" applyFont="1" applyFill="1" applyBorder="1" applyAlignment="1" applyProtection="1">
      <alignment horizontal="left" vertical="center"/>
    </xf>
    <xf numFmtId="0" fontId="14" fillId="4" borderId="139" xfId="0" applyFont="1" applyFill="1" applyBorder="1" applyAlignment="1" applyProtection="1">
      <alignment horizontal="left" vertical="center"/>
    </xf>
    <xf numFmtId="0" fontId="14" fillId="4" borderId="119" xfId="0" applyFont="1" applyFill="1" applyBorder="1" applyAlignment="1" applyProtection="1">
      <alignment horizontal="left" vertical="center"/>
    </xf>
    <xf numFmtId="0" fontId="14" fillId="4" borderId="118" xfId="0" applyFont="1" applyFill="1" applyBorder="1" applyAlignment="1" applyProtection="1">
      <alignment horizontal="left" vertical="center"/>
    </xf>
    <xf numFmtId="0" fontId="14" fillId="4" borderId="144" xfId="0" applyFont="1" applyFill="1" applyBorder="1" applyAlignment="1" applyProtection="1">
      <alignment horizontal="left" vertical="center"/>
    </xf>
    <xf numFmtId="0" fontId="37" fillId="3" borderId="9" xfId="3" applyFont="1" applyFill="1" applyBorder="1" applyAlignment="1" applyProtection="1">
      <alignment vertical="center" shrinkToFit="1"/>
      <protection locked="0"/>
    </xf>
    <xf numFmtId="176" fontId="38" fillId="0" borderId="18" xfId="3" applyNumberFormat="1" applyFont="1" applyBorder="1" applyAlignment="1" applyProtection="1">
      <alignment horizontal="center" vertical="center" shrinkToFit="1"/>
      <protection locked="0"/>
    </xf>
    <xf numFmtId="176" fontId="38" fillId="0" borderId="17" xfId="3" applyNumberFormat="1" applyFont="1" applyBorder="1" applyAlignment="1" applyProtection="1">
      <alignment horizontal="center" vertical="center" shrinkToFit="1"/>
      <protection locked="0"/>
    </xf>
    <xf numFmtId="176" fontId="38" fillId="0" borderId="18" xfId="3" applyNumberFormat="1" applyFont="1" applyBorder="1" applyAlignment="1" applyProtection="1">
      <alignment horizontal="center" vertical="center" wrapText="1" shrinkToFit="1"/>
      <protection locked="0"/>
    </xf>
    <xf numFmtId="176" fontId="37" fillId="0" borderId="28" xfId="3" applyNumberFormat="1" applyFont="1" applyBorder="1" applyAlignment="1" applyProtection="1">
      <alignment horizontal="left" vertical="center" shrinkToFit="1"/>
      <protection locked="0"/>
    </xf>
    <xf numFmtId="176" fontId="37" fillId="0" borderId="27" xfId="3" applyNumberFormat="1" applyFont="1" applyBorder="1" applyAlignment="1" applyProtection="1">
      <alignment horizontal="left" vertical="center" shrinkToFit="1"/>
      <protection locked="0"/>
    </xf>
    <xf numFmtId="176" fontId="37" fillId="0" borderId="18" xfId="3" applyNumberFormat="1" applyFont="1" applyBorder="1" applyAlignment="1" applyProtection="1">
      <alignment horizontal="left" vertical="center" shrinkToFit="1"/>
      <protection locked="0"/>
    </xf>
    <xf numFmtId="176" fontId="37" fillId="0" borderId="17" xfId="3" applyNumberFormat="1" applyFont="1" applyBorder="1" applyAlignment="1" applyProtection="1">
      <alignment horizontal="left" vertical="center" shrinkToFit="1"/>
      <protection locked="0"/>
    </xf>
    <xf numFmtId="176" fontId="37" fillId="0" borderId="8" xfId="3" applyNumberFormat="1" applyFont="1" applyBorder="1" applyAlignment="1" applyProtection="1">
      <alignment horizontal="left" vertical="center" shrinkToFit="1"/>
      <protection locked="0"/>
    </xf>
    <xf numFmtId="176" fontId="37" fillId="0" borderId="7" xfId="3" applyNumberFormat="1" applyFont="1" applyBorder="1" applyAlignment="1" applyProtection="1">
      <alignment horizontal="left" vertical="center" shrinkToFit="1"/>
      <protection locked="0"/>
    </xf>
    <xf numFmtId="0" fontId="37" fillId="3" borderId="57" xfId="3" applyFont="1" applyFill="1" applyBorder="1" applyAlignment="1" applyProtection="1">
      <alignment vertical="center" shrinkToFit="1"/>
      <protection locked="0"/>
    </xf>
    <xf numFmtId="0" fontId="37" fillId="0" borderId="0" xfId="3" applyFont="1" applyBorder="1" applyAlignment="1" applyProtection="1">
      <alignment horizontal="center" vertical="center"/>
    </xf>
    <xf numFmtId="0" fontId="10" fillId="0" borderId="12" xfId="2" applyFont="1" applyBorder="1" applyAlignment="1" applyProtection="1">
      <alignment vertical="center"/>
    </xf>
    <xf numFmtId="0" fontId="14" fillId="0" borderId="100" xfId="2" applyFont="1" applyFill="1" applyBorder="1" applyAlignment="1" applyProtection="1">
      <alignment horizontal="center" vertical="center"/>
    </xf>
    <xf numFmtId="0" fontId="14" fillId="0" borderId="102" xfId="2" applyFont="1" applyFill="1" applyBorder="1" applyAlignment="1" applyProtection="1">
      <alignment horizontal="center" vertical="center"/>
    </xf>
    <xf numFmtId="0" fontId="37" fillId="0" borderId="32" xfId="3" applyFont="1" applyBorder="1" applyAlignment="1" applyProtection="1">
      <alignment horizontal="center" vertical="center"/>
    </xf>
    <xf numFmtId="0" fontId="37" fillId="0" borderId="138" xfId="3" applyFont="1" applyBorder="1" applyAlignment="1" applyProtection="1">
      <alignment horizontal="center" vertical="center"/>
    </xf>
    <xf numFmtId="0" fontId="37" fillId="0" borderId="63" xfId="3" applyFont="1" applyBorder="1" applyAlignment="1" applyProtection="1">
      <alignment horizontal="center" vertical="center"/>
    </xf>
    <xf numFmtId="0" fontId="37" fillId="0" borderId="43" xfId="3" applyFont="1" applyBorder="1" applyAlignment="1" applyProtection="1">
      <alignment horizontal="center" vertical="center" wrapText="1"/>
    </xf>
    <xf numFmtId="0" fontId="37" fillId="0" borderId="44" xfId="3" applyFont="1" applyBorder="1" applyAlignment="1" applyProtection="1">
      <alignment horizontal="center" vertical="center" wrapText="1"/>
    </xf>
    <xf numFmtId="0" fontId="37" fillId="0" borderId="52" xfId="3" applyFont="1" applyBorder="1" applyAlignment="1" applyProtection="1">
      <alignment horizontal="center" vertical="center" wrapText="1"/>
    </xf>
    <xf numFmtId="0" fontId="37" fillId="0" borderId="46" xfId="3" applyFont="1" applyBorder="1" applyAlignment="1" applyProtection="1">
      <alignment horizontal="center" vertical="center" wrapText="1"/>
    </xf>
    <xf numFmtId="0" fontId="37" fillId="0" borderId="0" xfId="3" applyFont="1" applyAlignment="1" applyProtection="1">
      <alignment horizontal="center" vertical="center" wrapText="1"/>
    </xf>
    <xf numFmtId="0" fontId="37" fillId="0" borderId="24" xfId="3" applyFont="1" applyBorder="1" applyAlignment="1" applyProtection="1">
      <alignment horizontal="center" vertical="center" wrapText="1"/>
    </xf>
    <xf numFmtId="0" fontId="37" fillId="0" borderId="3" xfId="3" applyFont="1" applyBorder="1" applyAlignment="1" applyProtection="1">
      <alignment horizontal="center" vertical="center" wrapText="1"/>
    </xf>
    <xf numFmtId="0" fontId="37" fillId="0" borderId="37" xfId="3" applyFont="1" applyBorder="1" applyAlignment="1" applyProtection="1">
      <alignment horizontal="center" vertical="center" wrapText="1"/>
    </xf>
    <xf numFmtId="0" fontId="37" fillId="0" borderId="62" xfId="3" applyFont="1" applyBorder="1" applyAlignment="1" applyProtection="1">
      <alignment horizontal="center" vertical="center" wrapText="1"/>
    </xf>
    <xf numFmtId="0" fontId="37" fillId="0" borderId="31" xfId="3" applyFont="1" applyBorder="1" applyAlignment="1" applyProtection="1">
      <alignment horizontal="center" vertical="center" wrapText="1"/>
    </xf>
    <xf numFmtId="0" fontId="10" fillId="0" borderId="48" xfId="2" applyFont="1" applyBorder="1" applyAlignment="1" applyProtection="1">
      <alignment horizontal="center" vertical="center" wrapText="1"/>
    </xf>
    <xf numFmtId="0" fontId="10" fillId="0" borderId="54" xfId="2" applyFont="1" applyBorder="1" applyAlignment="1" applyProtection="1">
      <alignment horizontal="center" vertical="center" wrapText="1"/>
    </xf>
    <xf numFmtId="0" fontId="37" fillId="0" borderId="44" xfId="3" applyFont="1" applyBorder="1" applyAlignment="1" applyProtection="1">
      <alignment horizontal="center" vertical="center" wrapText="1" shrinkToFit="1"/>
    </xf>
    <xf numFmtId="0" fontId="37" fillId="0" borderId="42" xfId="3" applyFont="1" applyBorder="1" applyAlignment="1" applyProtection="1">
      <alignment horizontal="center" vertical="center" wrapText="1" shrinkToFit="1"/>
    </xf>
    <xf numFmtId="0" fontId="37" fillId="0" borderId="0" xfId="3" applyFont="1" applyAlignment="1" applyProtection="1">
      <alignment horizontal="center" vertical="center" wrapText="1" shrinkToFit="1"/>
    </xf>
    <xf numFmtId="0" fontId="37" fillId="0" borderId="12" xfId="3" applyFont="1" applyBorder="1" applyAlignment="1" applyProtection="1">
      <alignment horizontal="center" vertical="center" wrapText="1" shrinkToFit="1"/>
    </xf>
    <xf numFmtId="0" fontId="37" fillId="0" borderId="37" xfId="3" applyFont="1" applyBorder="1" applyAlignment="1" applyProtection="1">
      <alignment horizontal="center" vertical="center" wrapText="1" shrinkToFit="1"/>
    </xf>
    <xf numFmtId="0" fontId="37" fillId="0" borderId="98" xfId="3" applyFont="1" applyBorder="1" applyAlignment="1" applyProtection="1">
      <alignment horizontal="center" vertical="center" wrapText="1" shrinkToFit="1"/>
    </xf>
    <xf numFmtId="178" fontId="11" fillId="0" borderId="39" xfId="3" applyNumberFormat="1" applyFont="1" applyBorder="1" applyAlignment="1" applyProtection="1">
      <alignment horizontal="center" vertical="center" wrapText="1" shrinkToFit="1"/>
    </xf>
    <xf numFmtId="0" fontId="10" fillId="0" borderId="3" xfId="2" applyFont="1" applyBorder="1" applyAlignment="1" applyProtection="1">
      <alignment vertical="center" wrapText="1"/>
    </xf>
    <xf numFmtId="178" fontId="37" fillId="0" borderId="39" xfId="3" applyNumberFormat="1" applyFont="1" applyBorder="1" applyAlignment="1" applyProtection="1">
      <alignment horizontal="center" vertical="center" wrapText="1" shrinkToFit="1"/>
    </xf>
    <xf numFmtId="0" fontId="37" fillId="0" borderId="45" xfId="2" applyFont="1" applyBorder="1" applyAlignment="1" applyProtection="1">
      <alignment horizontal="left" vertical="top" wrapText="1"/>
    </xf>
    <xf numFmtId="0" fontId="20" fillId="0" borderId="138" xfId="0" applyFont="1" applyBorder="1" applyAlignment="1" applyProtection="1">
      <alignment vertical="top" wrapText="1"/>
    </xf>
    <xf numFmtId="0" fontId="20" fillId="0" borderId="63" xfId="0" applyFont="1" applyBorder="1" applyAlignment="1" applyProtection="1">
      <alignment vertical="top" wrapText="1"/>
    </xf>
    <xf numFmtId="0" fontId="37" fillId="0" borderId="99" xfId="3" applyFont="1" applyBorder="1" applyAlignment="1" applyProtection="1">
      <alignment horizontal="center" vertical="center"/>
    </xf>
    <xf numFmtId="0" fontId="37" fillId="0" borderId="102" xfId="3" applyFont="1" applyBorder="1" applyAlignment="1" applyProtection="1">
      <alignment horizontal="center" vertical="center"/>
    </xf>
    <xf numFmtId="0" fontId="11" fillId="0" borderId="39" xfId="0" applyFont="1" applyBorder="1" applyAlignment="1" applyProtection="1">
      <alignment vertical="center" wrapText="1"/>
    </xf>
    <xf numFmtId="0" fontId="11" fillId="0" borderId="3" xfId="0" applyFont="1" applyBorder="1" applyAlignment="1" applyProtection="1">
      <alignment vertical="center" wrapText="1"/>
    </xf>
    <xf numFmtId="0" fontId="37" fillId="0" borderId="45" xfId="3" applyFont="1" applyBorder="1" applyAlignment="1" applyProtection="1">
      <alignment horizontal="left" vertical="center" wrapText="1"/>
    </xf>
    <xf numFmtId="0" fontId="21" fillId="0" borderId="44" xfId="0" applyFont="1" applyBorder="1" applyAlignment="1" applyProtection="1">
      <alignment vertical="center" wrapText="1"/>
    </xf>
    <xf numFmtId="0" fontId="10" fillId="0" borderId="44" xfId="0" applyFont="1" applyBorder="1" applyAlignment="1" applyProtection="1">
      <alignment vertical="center" wrapText="1"/>
    </xf>
    <xf numFmtId="0" fontId="11" fillId="0" borderId="139" xfId="0" applyFont="1" applyBorder="1" applyAlignment="1" applyProtection="1">
      <alignment vertical="center" wrapText="1"/>
    </xf>
    <xf numFmtId="0" fontId="10" fillId="0" borderId="140" xfId="0" applyFont="1" applyBorder="1" applyAlignment="1" applyProtection="1">
      <alignment vertical="center" wrapText="1"/>
    </xf>
    <xf numFmtId="0" fontId="37" fillId="0" borderId="0" xfId="3" applyFont="1" applyFill="1" applyAlignment="1" applyProtection="1">
      <alignment horizontal="left" vertical="top" wrapText="1" shrinkToFit="1"/>
    </xf>
    <xf numFmtId="0" fontId="10" fillId="0" borderId="0" xfId="0" applyFont="1" applyFill="1" applyAlignment="1" applyProtection="1">
      <alignment vertical="center" wrapText="1"/>
    </xf>
    <xf numFmtId="189" fontId="37" fillId="0" borderId="99" xfId="3" applyNumberFormat="1" applyFont="1" applyBorder="1" applyAlignment="1" applyProtection="1">
      <alignment vertical="center" wrapText="1" shrinkToFit="1"/>
    </xf>
    <xf numFmtId="0" fontId="10" fillId="0" borderId="100" xfId="0" applyFont="1" applyBorder="1" applyAlignment="1" applyProtection="1">
      <alignment vertical="center" shrinkToFit="1"/>
    </xf>
    <xf numFmtId="0" fontId="37" fillId="0" borderId="0" xfId="3" applyFont="1" applyAlignment="1" applyProtection="1">
      <alignment horizontal="left" vertical="top" wrapText="1" shrinkToFit="1"/>
    </xf>
    <xf numFmtId="0" fontId="37" fillId="0" borderId="0" xfId="3" applyFont="1" applyAlignment="1" applyProtection="1">
      <alignment horizontal="left" vertical="top" shrinkToFit="1"/>
    </xf>
    <xf numFmtId="0" fontId="37" fillId="0" borderId="0" xfId="28" applyFont="1" applyAlignment="1" applyProtection="1">
      <alignment horizontal="left" vertical="top" wrapText="1"/>
    </xf>
    <xf numFmtId="0" fontId="14" fillId="0" borderId="0" xfId="2" applyFont="1" applyAlignment="1" applyProtection="1">
      <alignment vertical="top"/>
    </xf>
    <xf numFmtId="0" fontId="37" fillId="0" borderId="0" xfId="28" applyFont="1" applyFill="1" applyAlignment="1" applyProtection="1">
      <alignment horizontal="left" vertical="top" wrapText="1"/>
    </xf>
    <xf numFmtId="0" fontId="14" fillId="0" borderId="0" xfId="2" applyFont="1" applyFill="1" applyAlignment="1" applyProtection="1">
      <alignment vertical="center"/>
    </xf>
    <xf numFmtId="0" fontId="37" fillId="0" borderId="0" xfId="3" applyFont="1" applyAlignment="1" applyProtection="1">
      <alignment horizontal="left" vertical="top" wrapText="1"/>
    </xf>
    <xf numFmtId="0" fontId="10" fillId="0" borderId="0" xfId="0" applyFont="1" applyAlignment="1" applyProtection="1">
      <alignment vertical="center" wrapText="1"/>
    </xf>
    <xf numFmtId="0" fontId="37" fillId="0" borderId="101" xfId="3" applyFont="1" applyBorder="1" applyAlignment="1" applyProtection="1">
      <alignment horizontal="center" vertical="center" shrinkToFit="1"/>
    </xf>
    <xf numFmtId="0" fontId="37" fillId="0" borderId="100" xfId="3" applyFont="1" applyBorder="1" applyAlignment="1" applyProtection="1">
      <alignment horizontal="center" vertical="center" shrinkToFit="1"/>
    </xf>
    <xf numFmtId="0" fontId="37" fillId="3" borderId="49" xfId="3" applyFont="1" applyFill="1" applyBorder="1" applyAlignment="1" applyProtection="1">
      <alignment vertical="center" shrinkToFit="1"/>
      <protection locked="0"/>
    </xf>
    <xf numFmtId="176" fontId="38" fillId="0" borderId="14" xfId="3" applyNumberFormat="1" applyFont="1" applyBorder="1" applyAlignment="1" applyProtection="1">
      <alignment horizontal="center" vertical="center" shrinkToFit="1"/>
      <protection locked="0"/>
    </xf>
    <xf numFmtId="176" fontId="38" fillId="0" borderId="13" xfId="3" applyNumberFormat="1" applyFont="1" applyBorder="1" applyAlignment="1" applyProtection="1">
      <alignment horizontal="center" vertical="center" shrinkToFit="1"/>
      <protection locked="0"/>
    </xf>
    <xf numFmtId="189" fontId="13" fillId="0" borderId="141" xfId="28" applyNumberFormat="1" applyFont="1" applyBorder="1" applyAlignment="1" applyProtection="1">
      <alignment horizontal="center"/>
    </xf>
    <xf numFmtId="189" fontId="13" fillId="0" borderId="142" xfId="28" applyNumberFormat="1" applyFont="1" applyBorder="1" applyAlignment="1" applyProtection="1">
      <alignment horizontal="center"/>
    </xf>
    <xf numFmtId="0" fontId="0" fillId="0" borderId="142" xfId="0" applyBorder="1" applyAlignment="1">
      <alignment horizontal="center"/>
    </xf>
    <xf numFmtId="0" fontId="0" fillId="0" borderId="143" xfId="0" applyBorder="1" applyAlignment="1">
      <alignment horizontal="center"/>
    </xf>
    <xf numFmtId="0" fontId="11" fillId="4" borderId="44" xfId="2" applyFont="1" applyFill="1" applyBorder="1" applyAlignment="1" applyProtection="1">
      <alignment vertical="top" wrapText="1"/>
    </xf>
    <xf numFmtId="0" fontId="10" fillId="0" borderId="44" xfId="0" applyFont="1" applyBorder="1" applyAlignment="1" applyProtection="1">
      <alignment vertical="top" wrapText="1"/>
    </xf>
    <xf numFmtId="0" fontId="11" fillId="4" borderId="0" xfId="2" applyFont="1" applyFill="1" applyAlignment="1" applyProtection="1">
      <alignment vertical="top" wrapText="1"/>
    </xf>
    <xf numFmtId="0" fontId="10" fillId="0" borderId="0" xfId="0" applyFont="1" applyAlignment="1" applyProtection="1">
      <alignment vertical="top" wrapText="1"/>
    </xf>
    <xf numFmtId="0" fontId="11" fillId="0" borderId="99" xfId="2" applyFont="1" applyFill="1" applyBorder="1" applyAlignment="1" applyProtection="1">
      <alignment horizontal="center" vertical="center"/>
    </xf>
    <xf numFmtId="0" fontId="11" fillId="0" borderId="100" xfId="2" applyFont="1" applyFill="1" applyBorder="1" applyAlignment="1" applyProtection="1">
      <alignment horizontal="center" vertical="center"/>
    </xf>
    <xf numFmtId="0" fontId="10" fillId="0" borderId="102" xfId="0" applyFont="1" applyFill="1" applyBorder="1" applyAlignment="1" applyProtection="1">
      <alignment horizontal="center" vertical="center"/>
    </xf>
    <xf numFmtId="0" fontId="11" fillId="4" borderId="0" xfId="2" applyFont="1" applyFill="1" applyAlignment="1" applyProtection="1">
      <alignment horizontal="center" vertical="center"/>
    </xf>
    <xf numFmtId="0" fontId="11" fillId="4" borderId="99" xfId="2" applyFont="1" applyFill="1" applyBorder="1" applyAlignment="1" applyProtection="1">
      <alignment horizontal="center" vertical="center"/>
    </xf>
    <xf numFmtId="0" fontId="11" fillId="4" borderId="100" xfId="2" applyFont="1" applyFill="1" applyBorder="1" applyAlignment="1" applyProtection="1">
      <alignment horizontal="center" vertical="center"/>
    </xf>
    <xf numFmtId="0" fontId="11" fillId="4" borderId="111" xfId="2" applyFont="1" applyFill="1" applyBorder="1" applyAlignment="1" applyProtection="1">
      <alignment horizontal="center" vertical="center"/>
    </xf>
    <xf numFmtId="0" fontId="14" fillId="0" borderId="14" xfId="0" applyFont="1" applyFill="1" applyBorder="1" applyAlignment="1" applyProtection="1">
      <alignment horizontal="left" vertical="center"/>
    </xf>
    <xf numFmtId="0" fontId="14" fillId="0" borderId="13" xfId="0" applyFont="1" applyFill="1" applyBorder="1" applyAlignment="1" applyProtection="1">
      <alignment horizontal="left" vertical="center"/>
    </xf>
    <xf numFmtId="0" fontId="14" fillId="0" borderId="123" xfId="0" applyFont="1" applyFill="1" applyBorder="1" applyAlignment="1" applyProtection="1">
      <alignment horizontal="left" vertical="center"/>
    </xf>
    <xf numFmtId="0" fontId="14" fillId="0" borderId="120" xfId="0" applyFont="1" applyFill="1" applyBorder="1" applyAlignment="1" applyProtection="1">
      <alignment horizontal="left" vertical="center"/>
    </xf>
    <xf numFmtId="0" fontId="14" fillId="0" borderId="145" xfId="0" applyFont="1" applyFill="1" applyBorder="1" applyAlignment="1" applyProtection="1">
      <alignment horizontal="left" vertical="center"/>
    </xf>
    <xf numFmtId="38" fontId="14" fillId="0" borderId="19" xfId="1" applyFont="1" applyFill="1" applyBorder="1" applyAlignment="1" applyProtection="1">
      <alignment vertical="center"/>
    </xf>
    <xf numFmtId="38" fontId="14" fillId="0" borderId="18" xfId="1" applyFont="1" applyFill="1" applyBorder="1" applyAlignment="1" applyProtection="1">
      <alignment vertical="center"/>
    </xf>
    <xf numFmtId="38" fontId="86" fillId="9" borderId="19" xfId="1" applyFont="1" applyFill="1" applyBorder="1" applyAlignment="1" applyProtection="1">
      <alignment vertical="center"/>
    </xf>
    <xf numFmtId="38" fontId="86" fillId="9" borderId="18" xfId="1" applyFont="1" applyFill="1" applyBorder="1" applyAlignment="1" applyProtection="1">
      <alignment vertical="center"/>
    </xf>
    <xf numFmtId="38" fontId="86" fillId="9" borderId="100" xfId="1" applyFont="1" applyFill="1" applyBorder="1" applyAlignment="1" applyProtection="1">
      <alignment vertical="center"/>
    </xf>
    <xf numFmtId="0" fontId="90" fillId="9" borderId="100" xfId="0" applyFont="1" applyFill="1" applyBorder="1" applyAlignment="1" applyProtection="1">
      <alignment vertical="center"/>
    </xf>
    <xf numFmtId="0" fontId="11" fillId="3" borderId="19" xfId="2" applyFont="1" applyFill="1" applyBorder="1" applyAlignment="1" applyProtection="1">
      <alignment vertical="center"/>
      <protection locked="0"/>
    </xf>
    <xf numFmtId="0" fontId="21" fillId="3" borderId="18" xfId="0" applyFont="1" applyFill="1" applyBorder="1" applyAlignment="1" applyProtection="1">
      <alignment vertical="center"/>
      <protection locked="0"/>
    </xf>
    <xf numFmtId="0" fontId="21" fillId="3" borderId="17" xfId="0" applyFont="1" applyFill="1" applyBorder="1" applyAlignment="1" applyProtection="1">
      <alignment vertical="center"/>
      <protection locked="0"/>
    </xf>
    <xf numFmtId="0" fontId="11" fillId="0" borderId="11" xfId="0" applyFont="1" applyBorder="1" applyAlignment="1" applyProtection="1">
      <alignment horizontal="center" vertical="center"/>
    </xf>
    <xf numFmtId="0" fontId="0" fillId="0" borderId="11" xfId="0" applyFont="1" applyBorder="1" applyAlignment="1" applyProtection="1">
      <alignment horizontal="center" vertical="center"/>
    </xf>
    <xf numFmtId="0" fontId="11" fillId="0" borderId="19" xfId="0" applyFont="1" applyBorder="1" applyAlignment="1" applyProtection="1">
      <alignment vertical="center" wrapText="1"/>
    </xf>
    <xf numFmtId="0" fontId="11"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1" fillId="0" borderId="10" xfId="0" applyFont="1" applyBorder="1" applyAlignment="1" applyProtection="1">
      <alignment vertical="center"/>
    </xf>
    <xf numFmtId="0" fontId="0" fillId="0" borderId="24" xfId="0" applyFont="1" applyBorder="1" applyAlignment="1" applyProtection="1">
      <alignment vertical="center"/>
    </xf>
    <xf numFmtId="0" fontId="0" fillId="0" borderId="10" xfId="0" applyFont="1" applyBorder="1" applyAlignment="1" applyProtection="1">
      <alignment vertical="center"/>
    </xf>
    <xf numFmtId="0" fontId="0" fillId="0" borderId="21" xfId="0" applyFont="1" applyBorder="1" applyAlignment="1" applyProtection="1">
      <alignment vertical="center"/>
    </xf>
    <xf numFmtId="0" fontId="85" fillId="9" borderId="39" xfId="0" applyFont="1" applyFill="1" applyBorder="1" applyAlignment="1" applyProtection="1">
      <alignment vertical="center" wrapText="1"/>
    </xf>
    <xf numFmtId="0" fontId="87" fillId="9" borderId="18" xfId="0" applyFont="1" applyFill="1" applyBorder="1" applyAlignment="1" applyProtection="1">
      <alignment vertical="center"/>
    </xf>
    <xf numFmtId="0" fontId="87" fillId="9" borderId="20" xfId="0" applyFont="1" applyFill="1" applyBorder="1" applyAlignment="1" applyProtection="1">
      <alignment vertical="center"/>
    </xf>
    <xf numFmtId="0" fontId="85" fillId="9" borderId="19" xfId="0" applyFont="1" applyFill="1" applyBorder="1" applyAlignment="1" applyProtection="1">
      <alignment vertical="center" wrapText="1"/>
    </xf>
    <xf numFmtId="0" fontId="85" fillId="9" borderId="18" xfId="0" applyFont="1" applyFill="1" applyBorder="1" applyAlignment="1" applyProtection="1">
      <alignment vertical="center" wrapText="1"/>
    </xf>
    <xf numFmtId="0" fontId="21" fillId="0" borderId="10" xfId="0" applyFont="1" applyBorder="1" applyAlignment="1" applyProtection="1">
      <alignment vertical="center"/>
    </xf>
    <xf numFmtId="0" fontId="11" fillId="0" borderId="25" xfId="0" applyFont="1" applyBorder="1" applyAlignment="1" applyProtection="1">
      <alignment vertical="center"/>
    </xf>
    <xf numFmtId="0" fontId="11" fillId="0" borderId="18" xfId="0" applyFont="1" applyBorder="1" applyAlignment="1" applyProtection="1">
      <alignment vertical="center"/>
    </xf>
    <xf numFmtId="0" fontId="21" fillId="0" borderId="18" xfId="0" applyFont="1" applyBorder="1" applyAlignment="1" applyProtection="1">
      <alignment vertical="center"/>
    </xf>
    <xf numFmtId="0" fontId="21" fillId="0" borderId="20" xfId="0" applyFont="1" applyBorder="1" applyAlignment="1" applyProtection="1">
      <alignment vertical="center"/>
    </xf>
    <xf numFmtId="0" fontId="21" fillId="0" borderId="25" xfId="0" applyFont="1" applyBorder="1" applyAlignment="1" applyProtection="1">
      <alignment vertical="center"/>
    </xf>
    <xf numFmtId="3" fontId="11" fillId="0" borderId="19" xfId="0" applyNumberFormat="1" applyFont="1" applyBorder="1" applyAlignment="1" applyProtection="1">
      <alignment horizontal="center" vertical="center"/>
    </xf>
    <xf numFmtId="0" fontId="36" fillId="0" borderId="18" xfId="0" applyFont="1" applyBorder="1" applyAlignment="1" applyProtection="1">
      <alignment horizontal="center" vertical="center"/>
    </xf>
    <xf numFmtId="0" fontId="36" fillId="0" borderId="17" xfId="0" applyFont="1" applyBorder="1" applyAlignment="1" applyProtection="1">
      <alignment horizontal="center" vertical="center"/>
    </xf>
    <xf numFmtId="3" fontId="14" fillId="3" borderId="19" xfId="0" applyNumberFormat="1" applyFont="1" applyFill="1" applyBorder="1" applyAlignment="1" applyProtection="1">
      <alignment horizontal="right"/>
      <protection locked="0"/>
    </xf>
    <xf numFmtId="0" fontId="11" fillId="0" borderId="25" xfId="0" applyFont="1" applyBorder="1" applyAlignment="1" applyProtection="1">
      <alignment horizontal="center" vertical="center"/>
    </xf>
    <xf numFmtId="0" fontId="11" fillId="0" borderId="18" xfId="0" applyFont="1" applyBorder="1" applyAlignment="1" applyProtection="1">
      <alignment horizontal="center" vertical="center"/>
    </xf>
    <xf numFmtId="0" fontId="21" fillId="0" borderId="18" xfId="0" applyFont="1" applyBorder="1" applyAlignment="1" applyProtection="1">
      <alignment horizontal="center" vertical="center"/>
    </xf>
    <xf numFmtId="0" fontId="21" fillId="0" borderId="20" xfId="0" applyFont="1" applyBorder="1" applyAlignment="1" applyProtection="1">
      <alignment horizontal="center" vertical="center"/>
    </xf>
    <xf numFmtId="0" fontId="11" fillId="0" borderId="10" xfId="0" applyFont="1" applyBorder="1" applyAlignment="1" applyProtection="1">
      <alignment vertical="center" wrapText="1"/>
    </xf>
    <xf numFmtId="0" fontId="11" fillId="0" borderId="0" xfId="0" applyFont="1" applyAlignment="1" applyProtection="1">
      <alignment vertical="center" wrapText="1"/>
    </xf>
    <xf numFmtId="0" fontId="21" fillId="0" borderId="0" xfId="0" applyFont="1" applyAlignment="1" applyProtection="1">
      <alignment vertical="center" wrapText="1"/>
    </xf>
    <xf numFmtId="0" fontId="21" fillId="0" borderId="10" xfId="0" applyFont="1" applyBorder="1" applyAlignment="1" applyProtection="1">
      <alignment vertical="center" wrapText="1"/>
    </xf>
    <xf numFmtId="0" fontId="21" fillId="0" borderId="22" xfId="0" applyFont="1" applyBorder="1" applyAlignment="1" applyProtection="1">
      <alignment vertical="center" wrapText="1"/>
    </xf>
    <xf numFmtId="0" fontId="21" fillId="0" borderId="8" xfId="0" applyFont="1" applyBorder="1" applyAlignment="1" applyProtection="1">
      <alignment vertical="center" wrapText="1"/>
    </xf>
    <xf numFmtId="0" fontId="38" fillId="6" borderId="0" xfId="2" applyFont="1" applyFill="1" applyAlignment="1" applyProtection="1">
      <alignment horizontal="center" vertical="center"/>
    </xf>
    <xf numFmtId="0" fontId="11" fillId="0" borderId="37" xfId="2" applyFont="1" applyBorder="1" applyAlignment="1" applyProtection="1">
      <alignment horizontal="center" vertical="center"/>
    </xf>
    <xf numFmtId="0" fontId="11" fillId="0" borderId="58" xfId="2" applyFont="1" applyBorder="1" applyAlignment="1" applyProtection="1">
      <alignment horizontal="distributed" vertical="center"/>
    </xf>
    <xf numFmtId="0" fontId="11" fillId="0" borderId="57" xfId="2" applyFont="1" applyBorder="1" applyAlignment="1" applyProtection="1">
      <alignment horizontal="distributed" vertical="center"/>
    </xf>
    <xf numFmtId="0" fontId="11" fillId="0" borderId="64" xfId="2" applyFont="1" applyBorder="1" applyAlignment="1" applyProtection="1">
      <alignment horizontal="distributed" vertical="center"/>
    </xf>
    <xf numFmtId="0" fontId="11" fillId="0" borderId="56" xfId="2" applyFont="1" applyBorder="1" applyAlignment="1" applyProtection="1">
      <alignment horizontal="distributed" vertical="center"/>
    </xf>
    <xf numFmtId="0" fontId="11" fillId="0" borderId="9" xfId="2" applyFont="1" applyBorder="1" applyAlignment="1" applyProtection="1">
      <alignment horizontal="distributed" vertical="center"/>
    </xf>
    <xf numFmtId="0" fontId="11" fillId="0" borderId="59" xfId="2" applyFont="1" applyBorder="1" applyAlignment="1" applyProtection="1">
      <alignment horizontal="distributed" vertical="center"/>
    </xf>
    <xf numFmtId="0" fontId="11" fillId="0" borderId="36" xfId="2" applyFont="1" applyBorder="1" applyAlignment="1" applyProtection="1">
      <alignment horizontal="distributed" vertical="center"/>
    </xf>
    <xf numFmtId="0" fontId="11" fillId="0" borderId="35" xfId="2" applyFont="1" applyBorder="1" applyAlignment="1" applyProtection="1">
      <alignment horizontal="distributed" vertical="center"/>
    </xf>
    <xf numFmtId="0" fontId="11" fillId="0" borderId="53" xfId="2" applyFont="1" applyBorder="1" applyAlignment="1" applyProtection="1">
      <alignment horizontal="distributed" vertical="center"/>
    </xf>
    <xf numFmtId="0" fontId="11" fillId="0" borderId="103" xfId="0" applyFont="1" applyBorder="1" applyAlignment="1" applyProtection="1">
      <alignment vertical="center"/>
    </xf>
    <xf numFmtId="0" fontId="21" fillId="0" borderId="28" xfId="0" applyFont="1" applyBorder="1" applyAlignment="1" applyProtection="1">
      <alignment vertical="center"/>
    </xf>
    <xf numFmtId="0" fontId="21" fillId="0" borderId="30" xfId="0" applyFont="1" applyBorder="1" applyAlignment="1" applyProtection="1">
      <alignment vertical="center"/>
    </xf>
    <xf numFmtId="0" fontId="11" fillId="0" borderId="25" xfId="0" applyFont="1" applyBorder="1" applyAlignment="1" applyProtection="1">
      <alignment vertical="center" wrapText="1"/>
    </xf>
    <xf numFmtId="0" fontId="21" fillId="0" borderId="18" xfId="0" applyFont="1" applyBorder="1" applyAlignment="1" applyProtection="1">
      <alignment vertical="center" wrapText="1"/>
    </xf>
    <xf numFmtId="0" fontId="21" fillId="0" borderId="20" xfId="0" applyFont="1" applyBorder="1" applyAlignment="1" applyProtection="1">
      <alignment vertical="center" wrapText="1"/>
    </xf>
    <xf numFmtId="3" fontId="14" fillId="3" borderId="18" xfId="0" applyNumberFormat="1" applyFont="1" applyFill="1" applyBorder="1" applyAlignment="1" applyProtection="1">
      <alignment horizontal="right"/>
      <protection locked="0"/>
    </xf>
    <xf numFmtId="0" fontId="11" fillId="4" borderId="5" xfId="0" applyFont="1" applyFill="1" applyBorder="1" applyAlignment="1" applyProtection="1">
      <alignment horizontal="center" vertical="center" shrinkToFit="1"/>
    </xf>
    <xf numFmtId="0" fontId="11" fillId="0" borderId="41" xfId="2" applyFont="1" applyBorder="1" applyAlignment="1" applyProtection="1">
      <alignment horizontal="distributed" vertical="center"/>
    </xf>
    <xf numFmtId="0" fontId="11" fillId="0" borderId="40" xfId="2" applyFont="1" applyBorder="1" applyAlignment="1" applyProtection="1">
      <alignment horizontal="distributed" vertical="center"/>
    </xf>
    <xf numFmtId="0" fontId="11" fillId="0" borderId="139" xfId="2" applyFont="1" applyBorder="1" applyAlignment="1" applyProtection="1">
      <alignment horizontal="distributed" vertical="center"/>
    </xf>
    <xf numFmtId="179" fontId="11" fillId="4" borderId="19" xfId="0" applyNumberFormat="1" applyFont="1" applyFill="1" applyBorder="1" applyAlignment="1" applyProtection="1">
      <alignment horizontal="center" vertical="center" shrinkToFit="1"/>
    </xf>
    <xf numFmtId="179" fontId="11" fillId="4" borderId="18" xfId="0" applyNumberFormat="1" applyFont="1" applyFill="1" applyBorder="1" applyAlignment="1" applyProtection="1">
      <alignment horizontal="center" vertical="center" shrinkToFit="1"/>
    </xf>
    <xf numFmtId="179" fontId="11" fillId="4" borderId="17" xfId="0" applyNumberFormat="1" applyFont="1" applyFill="1" applyBorder="1" applyAlignment="1" applyProtection="1">
      <alignment horizontal="center" vertical="center" shrinkToFit="1"/>
    </xf>
    <xf numFmtId="0" fontId="11" fillId="3" borderId="3" xfId="0" applyFont="1" applyFill="1" applyBorder="1" applyAlignment="1" applyProtection="1">
      <alignment horizontal="left" vertical="center"/>
      <protection locked="0"/>
    </xf>
    <xf numFmtId="0" fontId="11" fillId="3" borderId="2"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11" fillId="0" borderId="45" xfId="0" applyFont="1" applyBorder="1" applyAlignment="1" applyProtection="1">
      <alignment horizontal="left" vertical="center" wrapText="1"/>
    </xf>
    <xf numFmtId="0" fontId="11" fillId="0" borderId="44" xfId="0" applyFont="1" applyBorder="1" applyAlignment="1" applyProtection="1">
      <alignment horizontal="left" vertical="center" wrapText="1"/>
    </xf>
    <xf numFmtId="0" fontId="36" fillId="0" borderId="44" xfId="0" applyFont="1" applyBorder="1" applyAlignment="1" applyProtection="1">
      <alignment vertical="center"/>
    </xf>
    <xf numFmtId="0" fontId="36" fillId="0" borderId="52" xfId="0" applyFont="1" applyBorder="1" applyAlignment="1" applyProtection="1">
      <alignment vertical="center"/>
    </xf>
    <xf numFmtId="0" fontId="14" fillId="0" borderId="5" xfId="0" applyFont="1" applyBorder="1" applyAlignment="1" applyProtection="1">
      <alignment vertical="center" wrapText="1"/>
    </xf>
    <xf numFmtId="0" fontId="14" fillId="0" borderId="2" xfId="0" applyFont="1" applyBorder="1" applyAlignment="1" applyProtection="1">
      <alignment vertical="center" wrapText="1"/>
    </xf>
    <xf numFmtId="0" fontId="21" fillId="0" borderId="2" xfId="0" applyFont="1" applyBorder="1" applyAlignment="1" applyProtection="1">
      <alignment vertical="center" wrapText="1"/>
    </xf>
    <xf numFmtId="0" fontId="0" fillId="0" borderId="2" xfId="0" applyFont="1" applyBorder="1" applyAlignment="1" applyProtection="1">
      <alignment vertical="center"/>
    </xf>
    <xf numFmtId="0" fontId="0" fillId="0" borderId="4" xfId="0" applyFont="1" applyBorder="1" applyAlignment="1" applyProtection="1">
      <alignment vertical="center"/>
    </xf>
    <xf numFmtId="3" fontId="14" fillId="6" borderId="29" xfId="0" applyNumberFormat="1" applyFont="1" applyFill="1" applyBorder="1" applyAlignment="1" applyProtection="1">
      <alignment horizontal="right"/>
      <protection locked="0"/>
    </xf>
    <xf numFmtId="3" fontId="14" fillId="6" borderId="28" xfId="0" applyNumberFormat="1" applyFont="1" applyFill="1" applyBorder="1" applyAlignment="1" applyProtection="1">
      <alignment horizontal="right"/>
      <protection locked="0"/>
    </xf>
    <xf numFmtId="38" fontId="14" fillId="0" borderId="29" xfId="1" applyFont="1" applyFill="1" applyBorder="1" applyAlignment="1" applyProtection="1">
      <alignment horizontal="right" vertical="center"/>
    </xf>
    <xf numFmtId="38" fontId="0" fillId="0" borderId="28" xfId="1" applyFont="1" applyFill="1" applyBorder="1" applyAlignment="1" applyProtection="1">
      <alignment horizontal="right" vertical="center"/>
    </xf>
    <xf numFmtId="0" fontId="14" fillId="0" borderId="16"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15"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21" fillId="0" borderId="14" xfId="0" applyFont="1" applyBorder="1" applyAlignment="1" applyProtection="1">
      <alignment vertical="center"/>
    </xf>
    <xf numFmtId="0" fontId="14" fillId="0" borderId="10" xfId="0" applyFont="1" applyBorder="1" applyAlignment="1" applyProtection="1">
      <alignment horizontal="left" vertical="center" wrapText="1"/>
    </xf>
    <xf numFmtId="0" fontId="14" fillId="0" borderId="0" xfId="0" applyFont="1" applyAlignment="1" applyProtection="1">
      <alignment horizontal="left" vertical="center" wrapText="1"/>
    </xf>
    <xf numFmtId="0" fontId="21" fillId="0" borderId="0" xfId="0" applyFont="1" applyAlignment="1" applyProtection="1">
      <alignment vertical="center"/>
    </xf>
    <xf numFmtId="0" fontId="14" fillId="0" borderId="38" xfId="0" applyFont="1" applyBorder="1" applyAlignment="1" applyProtection="1">
      <alignment horizontal="left" vertical="center" wrapText="1"/>
    </xf>
    <xf numFmtId="0" fontId="14" fillId="0" borderId="37" xfId="0" applyFont="1" applyBorder="1" applyAlignment="1" applyProtection="1">
      <alignment horizontal="left" vertical="center" wrapText="1"/>
    </xf>
    <xf numFmtId="0" fontId="21" fillId="0" borderId="37" xfId="0" applyFont="1" applyBorder="1" applyAlignment="1" applyProtection="1">
      <alignment vertical="center"/>
    </xf>
    <xf numFmtId="0" fontId="88" fillId="9" borderId="18" xfId="0" applyFont="1" applyFill="1" applyBorder="1" applyAlignment="1" applyProtection="1">
      <alignment vertical="center"/>
    </xf>
    <xf numFmtId="0" fontId="88" fillId="9" borderId="20" xfId="0" applyFont="1" applyFill="1" applyBorder="1" applyAlignment="1" applyProtection="1">
      <alignment vertical="center"/>
    </xf>
    <xf numFmtId="38" fontId="86" fillId="9" borderId="19" xfId="0" applyNumberFormat="1" applyFont="1" applyFill="1" applyBorder="1" applyAlignment="1" applyProtection="1">
      <alignment horizontal="right" vertical="center"/>
    </xf>
    <xf numFmtId="38" fontId="86" fillId="9" borderId="18" xfId="0" applyNumberFormat="1" applyFont="1" applyFill="1" applyBorder="1" applyAlignment="1" applyProtection="1">
      <alignment horizontal="right" vertical="center"/>
    </xf>
    <xf numFmtId="38" fontId="14" fillId="3" borderId="34" xfId="0" applyNumberFormat="1" applyFont="1" applyFill="1" applyBorder="1" applyAlignment="1" applyProtection="1">
      <alignment horizontal="center" vertical="center"/>
      <protection locked="0"/>
    </xf>
    <xf numFmtId="0" fontId="0" fillId="3" borderId="2" xfId="0" applyFont="1"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14" fillId="0" borderId="39" xfId="0" applyFont="1" applyFill="1" applyBorder="1" applyAlignment="1" applyProtection="1">
      <alignment vertical="center"/>
    </xf>
    <xf numFmtId="0" fontId="14" fillId="0" borderId="14" xfId="0" applyFont="1" applyFill="1" applyBorder="1" applyAlignment="1" applyProtection="1">
      <alignment vertical="center"/>
    </xf>
    <xf numFmtId="0" fontId="21" fillId="0" borderId="47" xfId="0" applyFont="1" applyBorder="1" applyAlignment="1" applyProtection="1">
      <alignment vertical="center"/>
    </xf>
    <xf numFmtId="0" fontId="14" fillId="0" borderId="19" xfId="0" applyFont="1" applyFill="1" applyBorder="1" applyAlignment="1" applyProtection="1">
      <alignment vertical="center" wrapText="1"/>
    </xf>
    <xf numFmtId="0" fontId="14" fillId="0" borderId="18" xfId="0" applyFont="1" applyFill="1" applyBorder="1" applyAlignment="1" applyProtection="1">
      <alignment vertical="center" wrapText="1"/>
    </xf>
    <xf numFmtId="38" fontId="14" fillId="0" borderId="39" xfId="0" applyNumberFormat="1" applyFont="1" applyFill="1" applyBorder="1" applyAlignment="1" applyProtection="1">
      <alignment horizontal="right" vertical="center"/>
    </xf>
    <xf numFmtId="38" fontId="14" fillId="0" borderId="14" xfId="0" applyNumberFormat="1" applyFont="1" applyFill="1" applyBorder="1" applyAlignment="1" applyProtection="1">
      <alignment horizontal="right" vertical="center"/>
    </xf>
    <xf numFmtId="0" fontId="86" fillId="9" borderId="34" xfId="0" applyFont="1" applyFill="1" applyBorder="1" applyAlignment="1" applyProtection="1">
      <alignment vertical="center"/>
    </xf>
    <xf numFmtId="0" fontId="86" fillId="9" borderId="2" xfId="0" applyFont="1" applyFill="1" applyBorder="1" applyAlignment="1" applyProtection="1">
      <alignment vertical="center"/>
    </xf>
    <xf numFmtId="38" fontId="86" fillId="9" borderId="36" xfId="0" applyNumberFormat="1" applyFont="1" applyFill="1" applyBorder="1" applyAlignment="1" applyProtection="1">
      <alignment horizontal="right" vertical="center"/>
    </xf>
    <xf numFmtId="38" fontId="86" fillId="9" borderId="35" xfId="0" applyNumberFormat="1" applyFont="1" applyFill="1" applyBorder="1" applyAlignment="1" applyProtection="1">
      <alignment horizontal="right" vertical="center"/>
    </xf>
    <xf numFmtId="38" fontId="86" fillId="9" borderId="34" xfId="0" applyNumberFormat="1" applyFont="1" applyFill="1" applyBorder="1" applyAlignment="1" applyProtection="1">
      <alignment horizontal="right" vertical="center"/>
    </xf>
    <xf numFmtId="0" fontId="11" fillId="0" borderId="44" xfId="0" applyFont="1" applyBorder="1" applyAlignment="1" applyProtection="1">
      <alignment horizontal="left" vertical="top" wrapText="1"/>
    </xf>
    <xf numFmtId="0" fontId="36" fillId="0" borderId="44" xfId="0" applyFont="1" applyBorder="1" applyAlignment="1" applyProtection="1">
      <alignment horizontal="left" vertical="top" wrapText="1"/>
    </xf>
    <xf numFmtId="0" fontId="11" fillId="0" borderId="15" xfId="0" applyFont="1" applyBorder="1" applyAlignment="1" applyProtection="1">
      <alignment horizontal="left" vertical="center" wrapText="1"/>
    </xf>
    <xf numFmtId="0" fontId="21" fillId="0" borderId="22" xfId="0" applyFont="1" applyBorder="1" applyAlignment="1" applyProtection="1">
      <alignment vertical="center"/>
    </xf>
    <xf numFmtId="0" fontId="21" fillId="0" borderId="8" xfId="0" applyFont="1" applyBorder="1" applyAlignment="1" applyProtection="1">
      <alignment vertical="center"/>
    </xf>
    <xf numFmtId="0" fontId="21" fillId="0" borderId="23" xfId="0" applyFont="1" applyBorder="1" applyAlignment="1" applyProtection="1">
      <alignment horizontal="center" vertical="center"/>
    </xf>
    <xf numFmtId="0" fontId="14" fillId="0" borderId="40" xfId="0" applyFont="1" applyFill="1" applyBorder="1" applyAlignment="1" applyProtection="1">
      <alignment vertical="center" wrapText="1"/>
    </xf>
    <xf numFmtId="0" fontId="0" fillId="0" borderId="49" xfId="0" applyFont="1" applyBorder="1" applyAlignment="1" applyProtection="1">
      <alignment vertical="center" wrapText="1"/>
    </xf>
    <xf numFmtId="0" fontId="86" fillId="9" borderId="46" xfId="0" applyFont="1" applyFill="1" applyBorder="1" applyAlignment="1" applyProtection="1">
      <alignment horizontal="left" vertical="top" wrapText="1"/>
    </xf>
    <xf numFmtId="0" fontId="86" fillId="9" borderId="0" xfId="0" applyFont="1" applyFill="1" applyAlignment="1" applyProtection="1">
      <alignment horizontal="left" vertical="top" wrapText="1"/>
    </xf>
    <xf numFmtId="0" fontId="86" fillId="9" borderId="12" xfId="0" applyFont="1" applyFill="1" applyBorder="1" applyAlignment="1" applyProtection="1">
      <alignment horizontal="left" vertical="top" wrapText="1"/>
    </xf>
    <xf numFmtId="0" fontId="86" fillId="9" borderId="3" xfId="0" applyFont="1" applyFill="1" applyBorder="1" applyAlignment="1" applyProtection="1">
      <alignment horizontal="left" vertical="top" wrapText="1"/>
    </xf>
    <xf numFmtId="0" fontId="86" fillId="9" borderId="37" xfId="0" applyFont="1" applyFill="1" applyBorder="1" applyAlignment="1" applyProtection="1">
      <alignment horizontal="left" vertical="top" wrapText="1"/>
    </xf>
    <xf numFmtId="0" fontId="86" fillId="9" borderId="98" xfId="0" applyFont="1" applyFill="1" applyBorder="1" applyAlignment="1" applyProtection="1">
      <alignment horizontal="left" vertical="top" wrapText="1"/>
    </xf>
    <xf numFmtId="38" fontId="86" fillId="9" borderId="28" xfId="1" applyFont="1" applyFill="1" applyBorder="1" applyAlignment="1" applyProtection="1">
      <alignment horizontal="center" vertical="center"/>
    </xf>
    <xf numFmtId="38" fontId="86" fillId="9" borderId="30" xfId="1" applyFont="1" applyFill="1" applyBorder="1" applyAlignment="1" applyProtection="1">
      <alignment horizontal="center" vertical="center"/>
    </xf>
    <xf numFmtId="38" fontId="86" fillId="9" borderId="29" xfId="1" applyFont="1" applyFill="1" applyBorder="1" applyAlignment="1" applyProtection="1">
      <alignment horizontal="center" vertical="center"/>
    </xf>
    <xf numFmtId="38" fontId="86" fillId="9" borderId="27" xfId="1" applyFont="1" applyFill="1" applyBorder="1" applyAlignment="1" applyProtection="1">
      <alignment horizontal="center" vertical="center"/>
    </xf>
    <xf numFmtId="0" fontId="36" fillId="0" borderId="44" xfId="0" applyFont="1" applyBorder="1" applyAlignment="1" applyProtection="1">
      <alignment vertical="top" wrapText="1"/>
    </xf>
    <xf numFmtId="0" fontId="36" fillId="0" borderId="44" xfId="0" applyFont="1" applyBorder="1" applyAlignment="1" applyProtection="1">
      <alignment vertical="center" wrapText="1"/>
    </xf>
    <xf numFmtId="0" fontId="14" fillId="0" borderId="3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45" xfId="0" applyFont="1" applyBorder="1" applyAlignment="1" applyProtection="1">
      <alignment horizontal="left" vertical="center" wrapText="1"/>
    </xf>
    <xf numFmtId="0" fontId="0" fillId="0" borderId="44" xfId="0" applyFont="1" applyBorder="1" applyAlignment="1" applyProtection="1">
      <alignment horizontal="left" vertical="center"/>
    </xf>
    <xf numFmtId="38" fontId="14" fillId="0" borderId="32" xfId="0" applyNumberFormat="1" applyFont="1" applyFill="1" applyBorder="1" applyAlignment="1" applyProtection="1">
      <alignment horizontal="right" vertical="center"/>
    </xf>
    <xf numFmtId="38" fontId="14" fillId="0" borderId="31" xfId="0" applyNumberFormat="1" applyFont="1" applyFill="1" applyBorder="1" applyAlignment="1" applyProtection="1">
      <alignment horizontal="right" vertical="center"/>
    </xf>
    <xf numFmtId="38" fontId="14" fillId="0" borderId="43" xfId="0" applyNumberFormat="1" applyFont="1" applyFill="1" applyBorder="1" applyAlignment="1" applyProtection="1">
      <alignment horizontal="right" vertical="center"/>
    </xf>
    <xf numFmtId="0" fontId="86" fillId="9" borderId="19" xfId="0" applyFont="1" applyFill="1" applyBorder="1" applyAlignment="1" applyProtection="1">
      <alignment vertical="center"/>
    </xf>
    <xf numFmtId="0" fontId="86" fillId="9" borderId="18" xfId="0" applyFont="1" applyFill="1" applyBorder="1" applyAlignment="1" applyProtection="1">
      <alignment vertical="center"/>
    </xf>
    <xf numFmtId="38" fontId="86" fillId="9" borderId="41" xfId="0" applyNumberFormat="1" applyFont="1" applyFill="1" applyBorder="1" applyAlignment="1" applyProtection="1">
      <alignment horizontal="right" vertical="center"/>
    </xf>
    <xf numFmtId="38" fontId="86" fillId="9" borderId="40" xfId="0" applyNumberFormat="1" applyFont="1" applyFill="1" applyBorder="1" applyAlignment="1" applyProtection="1">
      <alignment horizontal="right" vertical="center"/>
    </xf>
    <xf numFmtId="38" fontId="86" fillId="9" borderId="39"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xf>
    <xf numFmtId="38" fontId="14" fillId="0" borderId="41" xfId="0" applyNumberFormat="1" applyFont="1" applyFill="1" applyBorder="1" applyAlignment="1" applyProtection="1">
      <alignment horizontal="right" vertical="center"/>
    </xf>
    <xf numFmtId="38" fontId="14" fillId="0" borderId="40" xfId="0" applyNumberFormat="1" applyFont="1" applyFill="1" applyBorder="1" applyAlignment="1" applyProtection="1">
      <alignment horizontal="right" vertical="center"/>
    </xf>
    <xf numFmtId="0" fontId="11" fillId="0" borderId="36" xfId="0" applyFont="1" applyBorder="1" applyAlignment="1" applyProtection="1">
      <alignment vertical="center"/>
    </xf>
    <xf numFmtId="0" fontId="11" fillId="0" borderId="35" xfId="0" applyFont="1" applyBorder="1" applyAlignment="1" applyProtection="1">
      <alignment vertical="center"/>
    </xf>
    <xf numFmtId="0" fontId="11" fillId="0" borderId="34" xfId="0" applyFont="1" applyBorder="1" applyAlignment="1" applyProtection="1">
      <alignment vertical="center"/>
    </xf>
    <xf numFmtId="0" fontId="14" fillId="0" borderId="43" xfId="0" applyFont="1" applyBorder="1" applyAlignment="1" applyProtection="1">
      <alignment horizontal="left" vertical="top" wrapText="1"/>
    </xf>
    <xf numFmtId="0" fontId="14" fillId="0" borderId="44" xfId="0" applyFont="1" applyBorder="1" applyAlignment="1" applyProtection="1">
      <alignment horizontal="left" vertical="top" wrapText="1"/>
    </xf>
    <xf numFmtId="0" fontId="14" fillId="0" borderId="42" xfId="0" applyFont="1" applyBorder="1" applyAlignment="1" applyProtection="1">
      <alignment horizontal="left" vertical="top" wrapText="1"/>
    </xf>
    <xf numFmtId="38" fontId="14" fillId="0" borderId="100" xfId="1" applyFont="1" applyFill="1" applyBorder="1" applyAlignment="1" applyProtection="1">
      <alignment horizontal="right" vertical="center"/>
    </xf>
    <xf numFmtId="0" fontId="21" fillId="0" borderId="100" xfId="0" applyFont="1" applyFill="1" applyBorder="1" applyAlignment="1" applyProtection="1">
      <alignment horizontal="right" vertical="center"/>
    </xf>
    <xf numFmtId="0" fontId="14" fillId="0" borderId="23" xfId="0" applyFont="1" applyBorder="1" applyAlignment="1" applyProtection="1">
      <alignment horizontal="center" vertical="center"/>
    </xf>
    <xf numFmtId="38" fontId="14" fillId="0" borderId="100" xfId="1" applyFont="1" applyFill="1" applyBorder="1" applyAlignment="1" applyProtection="1">
      <alignment vertical="center"/>
    </xf>
    <xf numFmtId="0" fontId="21" fillId="0" borderId="100" xfId="0" applyFont="1" applyFill="1" applyBorder="1" applyAlignment="1" applyProtection="1">
      <alignment vertical="center"/>
    </xf>
    <xf numFmtId="0" fontId="11" fillId="3" borderId="15" xfId="0" applyFont="1" applyFill="1" applyBorder="1" applyAlignment="1" applyProtection="1">
      <alignment horizontal="left" vertical="center"/>
      <protection locked="0"/>
    </xf>
    <xf numFmtId="0" fontId="11" fillId="3" borderId="14" xfId="0" applyFont="1" applyFill="1" applyBorder="1" applyAlignment="1" applyProtection="1">
      <alignment horizontal="left" vertical="center"/>
      <protection locked="0"/>
    </xf>
    <xf numFmtId="0" fontId="21" fillId="3" borderId="14" xfId="0" applyFont="1" applyFill="1" applyBorder="1" applyAlignment="1" applyProtection="1">
      <alignment vertical="center"/>
      <protection locked="0"/>
    </xf>
    <xf numFmtId="0" fontId="21" fillId="3" borderId="13" xfId="0" applyFont="1" applyFill="1" applyBorder="1" applyAlignment="1" applyProtection="1">
      <alignment vertical="center"/>
      <protection locked="0"/>
    </xf>
    <xf numFmtId="0" fontId="11" fillId="3" borderId="10" xfId="0" applyFont="1" applyFill="1" applyBorder="1" applyAlignment="1" applyProtection="1">
      <alignment horizontal="left" vertical="center"/>
      <protection locked="0"/>
    </xf>
    <xf numFmtId="0" fontId="11" fillId="3" borderId="0" xfId="0" applyFont="1" applyFill="1" applyAlignment="1" applyProtection="1">
      <alignment horizontal="left" vertical="center"/>
      <protection locked="0"/>
    </xf>
    <xf numFmtId="0" fontId="21" fillId="3" borderId="0" xfId="0" applyFont="1" applyFill="1" applyAlignment="1" applyProtection="1">
      <alignment vertical="center"/>
      <protection locked="0"/>
    </xf>
    <xf numFmtId="0" fontId="21" fillId="3" borderId="12" xfId="0" applyFont="1" applyFill="1" applyBorder="1" applyAlignment="1" applyProtection="1">
      <alignment vertical="center"/>
      <protection locked="0"/>
    </xf>
    <xf numFmtId="0" fontId="0" fillId="3" borderId="38" xfId="0" applyFont="1" applyFill="1" applyBorder="1" applyAlignment="1" applyProtection="1">
      <alignment vertical="center"/>
      <protection locked="0"/>
    </xf>
    <xf numFmtId="0" fontId="0" fillId="3" borderId="37" xfId="0" applyFont="1" applyFill="1" applyBorder="1" applyAlignment="1" applyProtection="1">
      <alignment vertical="center"/>
      <protection locked="0"/>
    </xf>
    <xf numFmtId="0" fontId="0" fillId="3" borderId="98" xfId="0" applyFont="1" applyFill="1" applyBorder="1" applyAlignment="1" applyProtection="1">
      <alignment vertical="center"/>
      <protection locked="0"/>
    </xf>
    <xf numFmtId="3" fontId="11" fillId="0" borderId="25" xfId="0" applyNumberFormat="1" applyFont="1" applyBorder="1" applyAlignment="1" applyProtection="1">
      <alignment horizontal="center" vertical="center"/>
    </xf>
    <xf numFmtId="0" fontId="21" fillId="0" borderId="17" xfId="0" applyFont="1" applyBorder="1" applyAlignment="1" applyProtection="1">
      <alignment vertical="center"/>
    </xf>
    <xf numFmtId="3" fontId="14" fillId="0" borderId="25" xfId="0" applyNumberFormat="1" applyFont="1" applyFill="1" applyBorder="1" applyAlignment="1" applyProtection="1">
      <alignment horizontal="center" vertical="center"/>
    </xf>
    <xf numFmtId="0" fontId="21" fillId="0" borderId="18" xfId="0" applyFont="1" applyFill="1" applyBorder="1" applyAlignment="1" applyProtection="1">
      <alignment vertical="center"/>
    </xf>
    <xf numFmtId="0" fontId="21" fillId="0" borderId="20" xfId="0" applyFont="1" applyFill="1" applyBorder="1" applyAlignment="1" applyProtection="1">
      <alignment vertical="center"/>
    </xf>
    <xf numFmtId="0" fontId="14" fillId="0" borderId="45" xfId="0" applyFont="1" applyFill="1" applyBorder="1" applyAlignment="1" applyProtection="1">
      <alignment vertical="center" wrapText="1"/>
    </xf>
    <xf numFmtId="0" fontId="14" fillId="0" borderId="44" xfId="0" applyFont="1" applyFill="1" applyBorder="1" applyAlignment="1" applyProtection="1">
      <alignment vertical="center" wrapText="1"/>
    </xf>
    <xf numFmtId="0" fontId="21" fillId="0" borderId="44" xfId="0" applyFont="1" applyBorder="1" applyAlignment="1" applyProtection="1">
      <alignment vertical="center"/>
    </xf>
    <xf numFmtId="0" fontId="21" fillId="0" borderId="52" xfId="0" applyFont="1" applyBorder="1" applyAlignment="1" applyProtection="1">
      <alignment vertical="center"/>
    </xf>
    <xf numFmtId="38" fontId="14" fillId="0" borderId="29" xfId="0" applyNumberFormat="1" applyFont="1" applyFill="1" applyBorder="1" applyAlignment="1" applyProtection="1">
      <alignment horizontal="right" vertical="center"/>
    </xf>
    <xf numFmtId="38" fontId="14" fillId="0" borderId="28" xfId="0" applyNumberFormat="1" applyFont="1" applyFill="1" applyBorder="1" applyAlignment="1" applyProtection="1">
      <alignment horizontal="right" vertical="center"/>
    </xf>
    <xf numFmtId="38" fontId="14" fillId="0" borderId="137" xfId="0" applyNumberFormat="1" applyFont="1" applyFill="1" applyBorder="1" applyAlignment="1" applyProtection="1">
      <alignment horizontal="right" vertical="center"/>
    </xf>
    <xf numFmtId="38" fontId="14" fillId="0" borderId="136" xfId="0" applyNumberFormat="1" applyFont="1" applyFill="1" applyBorder="1" applyAlignment="1" applyProtection="1">
      <alignment horizontal="right" vertical="center"/>
    </xf>
    <xf numFmtId="0" fontId="14" fillId="0" borderId="19" xfId="0" applyFont="1" applyFill="1" applyBorder="1" applyAlignment="1" applyProtection="1">
      <alignment vertical="center"/>
    </xf>
    <xf numFmtId="0" fontId="14" fillId="0" borderId="18" xfId="0" applyFont="1" applyFill="1" applyBorder="1" applyAlignment="1" applyProtection="1">
      <alignment vertical="center"/>
    </xf>
    <xf numFmtId="0" fontId="11" fillId="0" borderId="15" xfId="0" applyFont="1" applyBorder="1" applyAlignment="1" applyProtection="1">
      <alignment vertical="center"/>
    </xf>
    <xf numFmtId="0" fontId="11" fillId="0" borderId="14" xfId="0" applyFont="1" applyBorder="1" applyAlignment="1" applyProtection="1">
      <alignment vertical="center"/>
    </xf>
    <xf numFmtId="0" fontId="11" fillId="0" borderId="0" xfId="0" applyFont="1" applyAlignment="1" applyProtection="1">
      <alignment vertical="center"/>
    </xf>
    <xf numFmtId="0" fontId="11" fillId="0" borderId="22" xfId="0" applyFont="1" applyBorder="1" applyAlignment="1" applyProtection="1">
      <alignment vertical="center"/>
    </xf>
    <xf numFmtId="0" fontId="11" fillId="0" borderId="8" xfId="0" applyFont="1" applyBorder="1" applyAlignment="1" applyProtection="1">
      <alignment vertical="center"/>
    </xf>
    <xf numFmtId="0" fontId="43" fillId="4" borderId="0" xfId="30" applyFont="1" applyFill="1" applyAlignment="1" applyProtection="1">
      <alignment horizontal="center" vertical="center" wrapText="1"/>
    </xf>
    <xf numFmtId="0" fontId="43" fillId="4" borderId="0" xfId="30" applyFont="1" applyFill="1" applyAlignment="1" applyProtection="1">
      <alignment horizontal="center" vertical="center"/>
    </xf>
    <xf numFmtId="181" fontId="14" fillId="4" borderId="0" xfId="13" applyNumberFormat="1" applyFont="1" applyFill="1" applyBorder="1" applyAlignment="1" applyProtection="1">
      <alignment horizontal="right" vertical="center"/>
    </xf>
    <xf numFmtId="0" fontId="14" fillId="4" borderId="0" xfId="30" applyFont="1" applyFill="1" applyBorder="1" applyAlignment="1" applyProtection="1">
      <alignment horizontal="center" vertical="center" shrinkToFit="1"/>
    </xf>
    <xf numFmtId="0" fontId="14" fillId="0" borderId="103" xfId="13" applyFont="1" applyFill="1" applyBorder="1" applyAlignment="1" applyProtection="1">
      <alignment horizontal="center" vertical="center" shrinkToFit="1"/>
    </xf>
    <xf numFmtId="0" fontId="0" fillId="0" borderId="28" xfId="0" applyBorder="1" applyAlignment="1" applyProtection="1">
      <alignment horizontal="center" vertical="center" shrinkToFit="1"/>
    </xf>
    <xf numFmtId="0" fontId="0" fillId="0" borderId="30" xfId="0" applyBorder="1" applyAlignment="1" applyProtection="1">
      <alignment horizontal="center" vertical="center" shrinkToFit="1"/>
    </xf>
    <xf numFmtId="0" fontId="14" fillId="4" borderId="28" xfId="13" applyFont="1" applyFill="1" applyBorder="1" applyAlignment="1" applyProtection="1">
      <alignment horizontal="center" vertical="center" shrinkToFit="1"/>
    </xf>
    <xf numFmtId="0" fontId="14" fillId="4" borderId="27" xfId="13" applyFont="1" applyFill="1" applyBorder="1" applyAlignment="1" applyProtection="1">
      <alignment horizontal="center" vertical="center" shrinkToFit="1"/>
    </xf>
    <xf numFmtId="0" fontId="14" fillId="4" borderId="14" xfId="30" applyFont="1" applyFill="1" applyBorder="1" applyAlignment="1" applyProtection="1">
      <alignment horizontal="center" vertical="center" shrinkToFit="1"/>
    </xf>
    <xf numFmtId="0" fontId="14" fillId="4" borderId="47" xfId="30" applyFont="1" applyFill="1" applyBorder="1" applyAlignment="1" applyProtection="1">
      <alignment horizontal="center" vertical="center" shrinkToFit="1"/>
    </xf>
    <xf numFmtId="0" fontId="14" fillId="4" borderId="8" xfId="30" applyFont="1" applyFill="1" applyBorder="1" applyAlignment="1" applyProtection="1">
      <alignment horizontal="center" vertical="center" shrinkToFit="1"/>
    </xf>
    <xf numFmtId="0" fontId="14" fillId="4" borderId="21" xfId="30" applyFont="1" applyFill="1" applyBorder="1" applyAlignment="1" applyProtection="1">
      <alignment horizontal="center" vertical="center" shrinkToFit="1"/>
    </xf>
    <xf numFmtId="0" fontId="16" fillId="4" borderId="14" xfId="30" applyFont="1" applyFill="1" applyBorder="1" applyAlignment="1" applyProtection="1">
      <alignment horizontal="center" vertical="center" wrapText="1"/>
    </xf>
    <xf numFmtId="0" fontId="16" fillId="4" borderId="14" xfId="30" applyFont="1" applyFill="1" applyBorder="1" applyAlignment="1" applyProtection="1">
      <alignment horizontal="center" vertical="center"/>
    </xf>
    <xf numFmtId="0" fontId="16" fillId="4" borderId="47" xfId="30" applyFont="1" applyFill="1" applyBorder="1" applyAlignment="1" applyProtection="1">
      <alignment horizontal="center" vertical="center"/>
    </xf>
    <xf numFmtId="0" fontId="16" fillId="4" borderId="8" xfId="30" applyFont="1" applyFill="1" applyBorder="1" applyAlignment="1" applyProtection="1">
      <alignment horizontal="center" vertical="center"/>
    </xf>
    <xf numFmtId="0" fontId="16" fillId="4" borderId="21" xfId="30" applyFont="1" applyFill="1" applyBorder="1" applyAlignment="1" applyProtection="1">
      <alignment horizontal="center" vertical="center"/>
    </xf>
    <xf numFmtId="0" fontId="16" fillId="4" borderId="14" xfId="30" applyFont="1" applyFill="1" applyBorder="1" applyAlignment="1" applyProtection="1">
      <alignment horizontal="center" vertical="center" shrinkToFit="1"/>
    </xf>
    <xf numFmtId="0" fontId="16" fillId="4" borderId="148" xfId="30" applyFont="1" applyFill="1" applyBorder="1" applyAlignment="1" applyProtection="1">
      <alignment horizontal="center" vertical="center" shrinkToFit="1"/>
    </xf>
    <xf numFmtId="0" fontId="16" fillId="4" borderId="148" xfId="30" applyFont="1" applyFill="1" applyBorder="1" applyAlignment="1" applyProtection="1">
      <alignment horizontal="center" vertical="center"/>
    </xf>
    <xf numFmtId="0" fontId="16" fillId="4" borderId="149" xfId="30" applyFont="1" applyFill="1" applyBorder="1" applyAlignment="1" applyProtection="1">
      <alignment horizontal="center" vertical="center"/>
    </xf>
    <xf numFmtId="0" fontId="14" fillId="4" borderId="20" xfId="30" applyFont="1" applyFill="1" applyBorder="1" applyAlignment="1" applyProtection="1">
      <alignment horizontal="center" vertical="center"/>
    </xf>
    <xf numFmtId="0" fontId="14" fillId="4" borderId="9" xfId="30" applyFont="1" applyFill="1" applyBorder="1" applyAlignment="1" applyProtection="1">
      <alignment horizontal="center" vertical="center"/>
    </xf>
    <xf numFmtId="0" fontId="14" fillId="4" borderId="150" xfId="30" applyFont="1" applyFill="1" applyBorder="1" applyAlignment="1" applyProtection="1">
      <alignment horizontal="center" vertical="center"/>
    </xf>
    <xf numFmtId="0" fontId="14" fillId="4" borderId="147" xfId="30" applyFont="1" applyFill="1" applyBorder="1" applyAlignment="1" applyProtection="1">
      <alignment horizontal="center" vertical="center"/>
    </xf>
    <xf numFmtId="0" fontId="14" fillId="4" borderId="9" xfId="30" applyFont="1" applyFill="1" applyBorder="1" applyAlignment="1" applyProtection="1">
      <alignment horizontal="center" vertical="center" shrinkToFit="1"/>
    </xf>
    <xf numFmtId="0" fontId="14" fillId="4" borderId="9" xfId="30" applyFont="1" applyFill="1" applyBorder="1" applyAlignment="1" applyProtection="1">
      <alignment horizontal="center" vertical="center" wrapText="1" shrinkToFit="1"/>
    </xf>
    <xf numFmtId="0" fontId="14" fillId="4" borderId="39" xfId="30" applyFont="1" applyFill="1" applyBorder="1" applyAlignment="1" applyProtection="1">
      <alignment horizontal="center" vertical="center" shrinkToFit="1"/>
    </xf>
    <xf numFmtId="0" fontId="14" fillId="4" borderId="26" xfId="30" applyFont="1" applyFill="1" applyBorder="1" applyAlignment="1" applyProtection="1">
      <alignment horizontal="center" vertical="center" shrinkToFit="1"/>
    </xf>
    <xf numFmtId="0" fontId="14" fillId="4" borderId="147" xfId="30" applyFont="1" applyFill="1" applyBorder="1" applyAlignment="1" applyProtection="1">
      <alignment horizontal="center" vertical="center" shrinkToFit="1"/>
    </xf>
    <xf numFmtId="0" fontId="14" fillId="4" borderId="147" xfId="30" applyFont="1" applyFill="1" applyBorder="1" applyAlignment="1" applyProtection="1">
      <alignment horizontal="center" vertical="center" wrapText="1" shrinkToFit="1"/>
    </xf>
    <xf numFmtId="0" fontId="14" fillId="4" borderId="8" xfId="30" applyFont="1" applyFill="1" applyBorder="1" applyAlignment="1" applyProtection="1">
      <alignment horizontal="left" vertical="center" wrapText="1"/>
    </xf>
    <xf numFmtId="0" fontId="10" fillId="0" borderId="8" xfId="0" applyFont="1" applyBorder="1" applyAlignment="1" applyProtection="1">
      <alignment horizontal="left" vertical="center" wrapText="1"/>
    </xf>
    <xf numFmtId="0" fontId="14" fillId="4" borderId="49" xfId="30" applyFont="1" applyFill="1" applyBorder="1" applyAlignment="1" applyProtection="1">
      <alignment horizontal="center" vertical="center" shrinkToFit="1"/>
    </xf>
    <xf numFmtId="0" fontId="14" fillId="4" borderId="49" xfId="30" applyFont="1" applyFill="1" applyBorder="1" applyAlignment="1" applyProtection="1">
      <alignment horizontal="center" vertical="center" wrapText="1" shrinkToFit="1"/>
    </xf>
    <xf numFmtId="0" fontId="41" fillId="4" borderId="49" xfId="30" applyFont="1" applyFill="1" applyBorder="1" applyAlignment="1" applyProtection="1">
      <alignment horizontal="center" vertical="center" shrinkToFit="1"/>
      <protection locked="0"/>
    </xf>
    <xf numFmtId="0" fontId="41" fillId="4" borderId="9" xfId="30" applyFont="1" applyFill="1" applyBorder="1" applyAlignment="1" applyProtection="1">
      <alignment horizontal="center" vertical="center" shrinkToFit="1"/>
      <protection locked="0"/>
    </xf>
    <xf numFmtId="0" fontId="14" fillId="4" borderId="49" xfId="30" applyFont="1" applyFill="1" applyBorder="1" applyAlignment="1" applyProtection="1">
      <alignment horizontal="center" vertical="center" shrinkToFit="1"/>
      <protection locked="0"/>
    </xf>
    <xf numFmtId="0" fontId="14" fillId="4" borderId="9" xfId="30" applyFont="1" applyFill="1" applyBorder="1" applyAlignment="1" applyProtection="1">
      <alignment horizontal="center" vertical="center" shrinkToFit="1"/>
      <protection locked="0"/>
    </xf>
    <xf numFmtId="0" fontId="16" fillId="4" borderId="8" xfId="30" applyFont="1" applyFill="1" applyBorder="1" applyAlignment="1" applyProtection="1">
      <alignment horizontal="center" vertical="center" shrinkToFit="1"/>
    </xf>
    <xf numFmtId="0" fontId="14" fillId="4" borderId="21" xfId="30" applyFont="1" applyFill="1" applyBorder="1" applyAlignment="1" applyProtection="1">
      <alignment horizontal="center" vertical="center"/>
    </xf>
    <xf numFmtId="0" fontId="14" fillId="4" borderId="49" xfId="30" applyFont="1" applyFill="1" applyBorder="1" applyAlignment="1" applyProtection="1">
      <alignment horizontal="center" vertical="center"/>
    </xf>
    <xf numFmtId="0" fontId="13" fillId="4" borderId="8" xfId="30" applyFont="1" applyFill="1" applyBorder="1" applyAlignment="1" applyProtection="1">
      <alignment horizontal="center" vertical="center"/>
    </xf>
    <xf numFmtId="0" fontId="16" fillId="4" borderId="0" xfId="30" applyFont="1" applyFill="1" applyBorder="1" applyAlignment="1" applyProtection="1">
      <alignment horizontal="right" vertical="center"/>
    </xf>
    <xf numFmtId="0" fontId="13" fillId="4" borderId="0" xfId="30" applyFont="1" applyFill="1" applyAlignment="1" applyProtection="1">
      <alignment horizontal="left" vertical="top" wrapText="1"/>
    </xf>
    <xf numFmtId="0" fontId="10" fillId="0" borderId="0" xfId="0" applyFont="1" applyAlignment="1" applyProtection="1">
      <alignment horizontal="left" vertical="top" wrapText="1"/>
    </xf>
    <xf numFmtId="0" fontId="14" fillId="0" borderId="25" xfId="30" applyFont="1" applyFill="1" applyBorder="1" applyAlignment="1" applyProtection="1">
      <alignment horizontal="center" vertical="center" shrinkToFit="1"/>
    </xf>
    <xf numFmtId="0" fontId="0" fillId="0" borderId="18" xfId="0" applyBorder="1" applyAlignment="1" applyProtection="1">
      <alignment horizontal="center" vertical="center" shrinkToFit="1"/>
    </xf>
    <xf numFmtId="0" fontId="0" fillId="0" borderId="20" xfId="0" applyBorder="1" applyAlignment="1" applyProtection="1">
      <alignment horizontal="center" vertical="center" shrinkToFit="1"/>
    </xf>
    <xf numFmtId="179" fontId="14" fillId="0" borderId="25" xfId="30" applyNumberFormat="1" applyFont="1" applyFill="1" applyBorder="1" applyAlignment="1" applyProtection="1">
      <alignment horizontal="center" vertical="center" shrinkToFit="1"/>
    </xf>
    <xf numFmtId="0" fontId="14" fillId="0" borderId="25" xfId="30" applyNumberFormat="1" applyFont="1" applyFill="1" applyBorder="1" applyAlignment="1" applyProtection="1">
      <alignment horizontal="center" vertical="center" shrinkToFit="1"/>
    </xf>
    <xf numFmtId="0" fontId="14" fillId="0" borderId="5" xfId="30" applyFont="1" applyFill="1" applyBorder="1" applyAlignment="1" applyProtection="1">
      <alignment horizontal="center" vertical="center" shrinkToFit="1"/>
    </xf>
    <xf numFmtId="0" fontId="0" fillId="0" borderId="2" xfId="0"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4" borderId="28" xfId="0" applyFill="1" applyBorder="1" applyAlignment="1" applyProtection="1">
      <alignment horizontal="center" vertical="center" shrinkToFit="1"/>
    </xf>
    <xf numFmtId="0" fontId="14" fillId="0" borderId="18" xfId="30" applyFont="1" applyFill="1" applyBorder="1" applyAlignment="1" applyProtection="1">
      <alignment horizontal="center" vertical="center" shrinkToFit="1"/>
    </xf>
    <xf numFmtId="0" fontId="0" fillId="0" borderId="17" xfId="0" applyBorder="1" applyAlignment="1" applyProtection="1">
      <alignment horizontal="center" vertical="center" shrinkToFit="1"/>
    </xf>
    <xf numFmtId="179" fontId="14" fillId="0" borderId="18" xfId="30" applyNumberFormat="1" applyFont="1" applyFill="1" applyBorder="1" applyAlignment="1" applyProtection="1">
      <alignment horizontal="center" vertical="center" shrinkToFit="1"/>
    </xf>
    <xf numFmtId="179" fontId="14" fillId="0" borderId="2" xfId="30" applyNumberFormat="1" applyFont="1" applyFill="1" applyBorder="1" applyAlignment="1" applyProtection="1">
      <alignment horizontal="center" vertical="center" shrinkToFit="1"/>
    </xf>
    <xf numFmtId="0" fontId="0" fillId="0" borderId="1" xfId="0" applyBorder="1" applyAlignment="1" applyProtection="1">
      <alignment horizontal="center" vertical="center" shrinkToFit="1"/>
    </xf>
    <xf numFmtId="0" fontId="16" fillId="4" borderId="0" xfId="30" applyFont="1" applyFill="1" applyBorder="1" applyAlignment="1" applyProtection="1">
      <alignment horizontal="center" vertical="center"/>
    </xf>
    <xf numFmtId="0" fontId="16" fillId="4" borderId="0" xfId="30" applyFont="1" applyFill="1" applyBorder="1" applyAlignment="1" applyProtection="1">
      <alignment horizontal="center" vertical="center" shrinkToFit="1"/>
    </xf>
    <xf numFmtId="0" fontId="16" fillId="4" borderId="24" xfId="30" applyFont="1" applyFill="1" applyBorder="1" applyAlignment="1" applyProtection="1">
      <alignment horizontal="center" vertical="center"/>
    </xf>
    <xf numFmtId="176" fontId="63" fillId="0" borderId="49" xfId="3" applyNumberFormat="1" applyFont="1" applyFill="1" applyBorder="1" applyAlignment="1" applyProtection="1">
      <alignment horizontal="center" vertical="center" shrinkToFit="1"/>
      <protection locked="0"/>
    </xf>
    <xf numFmtId="176" fontId="63" fillId="0" borderId="9" xfId="3" applyNumberFormat="1" applyFont="1" applyFill="1" applyBorder="1" applyAlignment="1" applyProtection="1">
      <alignment horizontal="center" vertical="center" shrinkToFit="1"/>
      <protection locked="0"/>
    </xf>
  </cellXfs>
  <cellStyles count="31">
    <cellStyle name="パーセント 2 2" xfId="22"/>
    <cellStyle name="パーセント 3" xfId="20"/>
    <cellStyle name="桁区切り" xfId="1" builtinId="6"/>
    <cellStyle name="桁区切り 2" xfId="7"/>
    <cellStyle name="桁区切り 3" xfId="9"/>
    <cellStyle name="桁区切り 3 2" xfId="19"/>
    <cellStyle name="桁区切り 3 3" xfId="29"/>
    <cellStyle name="桁区切り 4" xfId="11"/>
    <cellStyle name="桁区切り 5" xfId="16"/>
    <cellStyle name="桁区切り 6" xfId="27"/>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3 2" xfId="28"/>
    <cellStyle name="標準 4" xfId="8"/>
    <cellStyle name="標準 4 2" xfId="12"/>
    <cellStyle name="標準 4 2 2" xfId="23"/>
    <cellStyle name="標準 4 3" xfId="30"/>
    <cellStyle name="標準 5" xfId="15"/>
    <cellStyle name="標準 6" xfId="17"/>
    <cellStyle name="標準 7" xfId="21"/>
    <cellStyle name="標準 8" xfId="18"/>
    <cellStyle name="標準_賃金改善内訳表" xfId="3"/>
  </cellStyles>
  <dxfs count="439">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CC00CC"/>
        </patternFill>
      </fill>
    </dxf>
    <dxf>
      <fill>
        <patternFill>
          <bgColor rgb="FFCC00CC"/>
        </patternFill>
      </fill>
    </dxf>
    <dxf>
      <fill>
        <patternFill>
          <bgColor rgb="FFFF3300"/>
        </patternFill>
      </fill>
    </dxf>
    <dxf>
      <fill>
        <patternFill>
          <bgColor rgb="FF0070C0"/>
        </patternFill>
      </fill>
    </dxf>
    <dxf>
      <fill>
        <patternFill>
          <bgColor rgb="FF92D050"/>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92D050"/>
        </patternFill>
      </fill>
    </dxf>
    <dxf>
      <fill>
        <patternFill>
          <bgColor rgb="FFCC00CC"/>
        </patternFill>
      </fill>
    </dxf>
    <dxf>
      <fill>
        <patternFill>
          <bgColor rgb="FFCC00CC"/>
        </patternFill>
      </fill>
    </dxf>
    <dxf>
      <fill>
        <patternFill>
          <bgColor rgb="FFFF6699"/>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rgb="FFFFFF00"/>
        </patternFill>
      </fill>
    </dxf>
    <dxf>
      <fill>
        <patternFill>
          <bgColor theme="9" tint="0.59996337778862885"/>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66"/>
      <color rgb="FFFFFFFF"/>
      <color rgb="FFCC00CC"/>
      <color rgb="FF0070C0"/>
      <color rgb="FFFF3399"/>
      <color rgb="FF48E8FE"/>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12</xdr:col>
      <xdr:colOff>220870</xdr:colOff>
      <xdr:row>123</xdr:row>
      <xdr:rowOff>96630</xdr:rowOff>
    </xdr:from>
    <xdr:to>
      <xdr:col>12</xdr:col>
      <xdr:colOff>966304</xdr:colOff>
      <xdr:row>127</xdr:row>
      <xdr:rowOff>0</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111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T53"/>
  <sheetViews>
    <sheetView tabSelected="1" view="pageBreakPreview" zoomScaleNormal="100" zoomScaleSheetLayoutView="100" workbookViewId="0">
      <selection activeCell="U31" sqref="U31"/>
    </sheetView>
  </sheetViews>
  <sheetFormatPr defaultRowHeight="13.5"/>
  <cols>
    <col min="1" max="1" width="4.125" style="631" customWidth="1"/>
    <col min="2" max="2" width="7.375" style="631" customWidth="1"/>
    <col min="3" max="3" width="18.25" style="631" customWidth="1"/>
    <col min="4" max="4" width="9.25" style="631" customWidth="1"/>
    <col min="5" max="5" width="13.5" style="631" customWidth="1"/>
    <col min="6" max="6" width="4.25" style="631" customWidth="1"/>
    <col min="7" max="7" width="10.25" style="631" customWidth="1"/>
    <col min="8" max="8" width="14.375" style="631" customWidth="1"/>
    <col min="9" max="9" width="7.25" style="631" customWidth="1"/>
    <col min="10" max="10" width="5.75" style="631" customWidth="1"/>
    <col min="11" max="11" width="1.375" style="631" customWidth="1"/>
    <col min="12" max="12" width="5.125" style="631" hidden="1" customWidth="1"/>
    <col min="13" max="13" width="9" style="631" hidden="1" customWidth="1"/>
    <col min="14" max="14" width="12.375" style="631" hidden="1" customWidth="1"/>
    <col min="15" max="15" width="10.5" style="631" hidden="1" customWidth="1"/>
    <col min="16" max="16" width="2.375" style="631" hidden="1" customWidth="1"/>
    <col min="17" max="20" width="9" style="631" hidden="1" customWidth="1"/>
    <col min="21" max="16384" width="9" style="631"/>
  </cols>
  <sheetData>
    <row r="2" spans="1:18" s="630" customFormat="1" ht="17.25">
      <c r="A2" s="396" t="s">
        <v>519</v>
      </c>
      <c r="B2" s="373"/>
      <c r="C2" s="373"/>
      <c r="D2" s="373"/>
      <c r="E2" s="373"/>
      <c r="F2" s="373"/>
      <c r="G2" s="373"/>
      <c r="H2" s="373"/>
      <c r="I2" s="373"/>
      <c r="J2" s="373"/>
      <c r="K2" s="373"/>
    </row>
    <row r="3" spans="1:18" ht="14.25" thickBot="1">
      <c r="A3" s="22"/>
      <c r="B3" s="22"/>
      <c r="C3" s="22"/>
      <c r="D3" s="22"/>
      <c r="E3" s="22"/>
      <c r="F3" s="22"/>
      <c r="G3" s="22"/>
      <c r="H3" s="22"/>
      <c r="I3" s="22"/>
      <c r="J3" s="22"/>
      <c r="K3" s="22"/>
    </row>
    <row r="4" spans="1:18" ht="201.75" customHeight="1" thickBot="1">
      <c r="A4" s="22"/>
      <c r="B4" s="721" t="s">
        <v>369</v>
      </c>
      <c r="C4" s="722"/>
      <c r="D4" s="722"/>
      <c r="E4" s="722"/>
      <c r="F4" s="722"/>
      <c r="G4" s="722"/>
      <c r="H4" s="722"/>
      <c r="I4" s="723"/>
      <c r="J4" s="22"/>
      <c r="K4" s="22"/>
    </row>
    <row r="5" spans="1:18" s="630" customFormat="1" ht="24" customHeight="1" thickBot="1">
      <c r="A5" s="373"/>
      <c r="B5" s="374"/>
      <c r="C5" s="373"/>
      <c r="D5" s="373"/>
      <c r="E5" s="373"/>
      <c r="F5" s="373"/>
      <c r="G5" s="641"/>
      <c r="H5" s="373"/>
      <c r="I5" s="373"/>
      <c r="J5" s="373"/>
      <c r="K5" s="373"/>
      <c r="N5" s="632" t="s">
        <v>345</v>
      </c>
      <c r="O5" s="633">
        <v>44652</v>
      </c>
      <c r="R5" s="630" t="s">
        <v>357</v>
      </c>
    </row>
    <row r="6" spans="1:18" s="630" customFormat="1" ht="29.25" customHeight="1">
      <c r="A6" s="373"/>
      <c r="B6" s="373"/>
      <c r="C6" s="375" t="s">
        <v>98</v>
      </c>
      <c r="D6" s="376" t="s">
        <v>64</v>
      </c>
      <c r="E6" s="377"/>
      <c r="F6" s="378" t="s">
        <v>63</v>
      </c>
      <c r="G6" s="373"/>
      <c r="H6" s="373"/>
      <c r="I6" s="373"/>
      <c r="J6" s="373"/>
      <c r="K6" s="373"/>
      <c r="N6" s="632" t="s">
        <v>411</v>
      </c>
      <c r="O6" s="633">
        <v>44682</v>
      </c>
      <c r="R6" s="630" t="s">
        <v>358</v>
      </c>
    </row>
    <row r="7" spans="1:18" s="630" customFormat="1" ht="29.25" customHeight="1">
      <c r="A7" s="373"/>
      <c r="B7" s="373"/>
      <c r="C7" s="379" t="s">
        <v>62</v>
      </c>
      <c r="D7" s="724"/>
      <c r="E7" s="724"/>
      <c r="F7" s="725"/>
      <c r="G7" s="373"/>
      <c r="H7" s="373"/>
      <c r="I7" s="373"/>
      <c r="J7" s="373"/>
      <c r="K7" s="7"/>
      <c r="N7" s="632" t="s">
        <v>347</v>
      </c>
      <c r="O7" s="633">
        <v>44713</v>
      </c>
      <c r="R7" s="630" t="s">
        <v>359</v>
      </c>
    </row>
    <row r="8" spans="1:18" s="630" customFormat="1" ht="29.25" customHeight="1">
      <c r="A8" s="373"/>
      <c r="B8" s="373"/>
      <c r="C8" s="379" t="s">
        <v>243</v>
      </c>
      <c r="D8" s="726"/>
      <c r="E8" s="726"/>
      <c r="F8" s="727"/>
      <c r="G8" s="373"/>
      <c r="H8" s="373"/>
      <c r="I8" s="373"/>
      <c r="J8" s="373"/>
      <c r="K8" s="7"/>
      <c r="N8" s="632" t="s">
        <v>412</v>
      </c>
      <c r="O8" s="633">
        <v>44743</v>
      </c>
      <c r="R8" s="630" t="s">
        <v>360</v>
      </c>
    </row>
    <row r="9" spans="1:18" s="630" customFormat="1" ht="29.25" customHeight="1">
      <c r="A9" s="373"/>
      <c r="B9" s="373"/>
      <c r="C9" s="379" t="s">
        <v>244</v>
      </c>
      <c r="D9" s="728"/>
      <c r="E9" s="729"/>
      <c r="F9" s="730"/>
      <c r="G9" s="373"/>
      <c r="H9" s="373"/>
      <c r="I9" s="373"/>
      <c r="J9" s="373"/>
      <c r="K9" s="7"/>
      <c r="N9" s="632" t="s">
        <v>349</v>
      </c>
      <c r="O9" s="633">
        <v>44774</v>
      </c>
      <c r="R9" s="630" t="s">
        <v>356</v>
      </c>
    </row>
    <row r="10" spans="1:18" s="630" customFormat="1" ht="29.25" customHeight="1" thickBot="1">
      <c r="A10" s="373"/>
      <c r="B10" s="373"/>
      <c r="C10" s="380" t="s">
        <v>245</v>
      </c>
      <c r="D10" s="731"/>
      <c r="E10" s="732"/>
      <c r="F10" s="733"/>
      <c r="G10" s="373"/>
      <c r="H10" s="373"/>
      <c r="I10" s="373"/>
      <c r="J10" s="373"/>
      <c r="K10" s="7"/>
      <c r="N10" s="632" t="s">
        <v>413</v>
      </c>
      <c r="O10" s="633">
        <v>44805</v>
      </c>
      <c r="R10" s="630" t="s">
        <v>361</v>
      </c>
    </row>
    <row r="11" spans="1:18" s="630" customFormat="1" ht="24" customHeight="1" thickBot="1">
      <c r="A11" s="373"/>
      <c r="B11" s="373"/>
      <c r="C11" s="381"/>
      <c r="D11" s="381"/>
      <c r="E11" s="381"/>
      <c r="F11" s="381"/>
      <c r="G11" s="373"/>
      <c r="H11" s="373"/>
      <c r="I11" s="373"/>
      <c r="J11" s="373"/>
      <c r="K11" s="7"/>
      <c r="N11" s="632" t="s">
        <v>419</v>
      </c>
      <c r="O11" s="633">
        <v>44835</v>
      </c>
      <c r="R11" s="630" t="s">
        <v>362</v>
      </c>
    </row>
    <row r="12" spans="1:18" s="630" customFormat="1" ht="29.25" customHeight="1">
      <c r="A12" s="373"/>
      <c r="B12" s="373"/>
      <c r="C12" s="737" t="s">
        <v>409</v>
      </c>
      <c r="D12" s="738"/>
      <c r="E12" s="738"/>
      <c r="F12" s="739"/>
      <c r="G12" s="740" t="s">
        <v>262</v>
      </c>
      <c r="H12" s="741"/>
      <c r="I12" s="382"/>
      <c r="J12" s="373"/>
      <c r="K12" s="7"/>
      <c r="N12" s="632" t="s">
        <v>420</v>
      </c>
      <c r="O12" s="633">
        <v>44866</v>
      </c>
      <c r="R12" s="630" t="s">
        <v>363</v>
      </c>
    </row>
    <row r="13" spans="1:18" s="630" customFormat="1" ht="29.25" customHeight="1" thickBot="1">
      <c r="A13" s="373"/>
      <c r="B13" s="373"/>
      <c r="C13" s="642" t="s">
        <v>345</v>
      </c>
      <c r="D13" s="383" t="s">
        <v>260</v>
      </c>
      <c r="E13" s="735" t="s">
        <v>353</v>
      </c>
      <c r="F13" s="736"/>
      <c r="G13" s="384">
        <f>_xlfn.DAYS(VLOOKUP(E13,N5:O16,2,FALSE),VLOOKUP(C13,N5:O16,2,FALSE))/30+1</f>
        <v>12.133333333333333</v>
      </c>
      <c r="H13" s="385" t="s">
        <v>261</v>
      </c>
      <c r="I13" s="382"/>
      <c r="J13" s="373"/>
      <c r="K13" s="7"/>
      <c r="N13" s="632" t="s">
        <v>421</v>
      </c>
      <c r="O13" s="633">
        <v>44896</v>
      </c>
      <c r="R13" s="630" t="s">
        <v>364</v>
      </c>
    </row>
    <row r="14" spans="1:18" s="630" customFormat="1" ht="24" customHeight="1" thickBot="1">
      <c r="A14" s="373"/>
      <c r="B14" s="373"/>
      <c r="C14" s="381"/>
      <c r="D14" s="381"/>
      <c r="E14" s="381"/>
      <c r="F14" s="381"/>
      <c r="G14" s="373"/>
      <c r="H14" s="373"/>
      <c r="I14" s="373"/>
      <c r="J14" s="373"/>
      <c r="K14" s="7"/>
      <c r="N14" s="632" t="s">
        <v>351</v>
      </c>
      <c r="O14" s="633">
        <v>44927</v>
      </c>
      <c r="R14" s="630" t="s">
        <v>365</v>
      </c>
    </row>
    <row r="15" spans="1:18" s="630" customFormat="1" ht="29.25" customHeight="1">
      <c r="A15" s="373"/>
      <c r="B15" s="373"/>
      <c r="C15" s="737" t="s">
        <v>410</v>
      </c>
      <c r="D15" s="738"/>
      <c r="E15" s="738"/>
      <c r="F15" s="739"/>
      <c r="G15" s="740" t="s">
        <v>74</v>
      </c>
      <c r="H15" s="741"/>
      <c r="I15" s="382"/>
      <c r="J15" s="373"/>
      <c r="K15" s="7"/>
      <c r="N15" s="632" t="s">
        <v>352</v>
      </c>
      <c r="O15" s="633">
        <v>44958</v>
      </c>
      <c r="R15" s="630" t="s">
        <v>363</v>
      </c>
    </row>
    <row r="16" spans="1:18" s="630" customFormat="1" ht="29.25" customHeight="1" thickBot="1">
      <c r="A16" s="373"/>
      <c r="B16" s="373"/>
      <c r="C16" s="642" t="s">
        <v>419</v>
      </c>
      <c r="D16" s="383" t="s">
        <v>260</v>
      </c>
      <c r="E16" s="735" t="s">
        <v>353</v>
      </c>
      <c r="F16" s="736"/>
      <c r="G16" s="50">
        <f>_xlfn.DAYS(VLOOKUP(E16,N8:O42,2,FALSE),VLOOKUP(C16,N8:O42,2,FALSE))/30+1</f>
        <v>6.0333333333333332</v>
      </c>
      <c r="H16" s="385" t="s">
        <v>261</v>
      </c>
      <c r="I16" s="382"/>
      <c r="J16" s="373"/>
      <c r="K16" s="7"/>
      <c r="N16" s="632" t="s">
        <v>353</v>
      </c>
      <c r="O16" s="633">
        <v>44986</v>
      </c>
      <c r="R16" s="630" t="s">
        <v>364</v>
      </c>
    </row>
    <row r="17" spans="1:18" s="630" customFormat="1" ht="29.25" customHeight="1">
      <c r="A17" s="373"/>
      <c r="B17" s="373"/>
      <c r="C17" s="381"/>
      <c r="D17" s="381"/>
      <c r="E17" s="381"/>
      <c r="F17" s="381"/>
      <c r="G17" s="381"/>
      <c r="H17" s="373"/>
      <c r="I17" s="373"/>
      <c r="J17" s="373"/>
      <c r="K17" s="7"/>
      <c r="N17" s="634"/>
      <c r="O17" s="635"/>
    </row>
    <row r="18" spans="1:18" s="630" customFormat="1" ht="29.25" customHeight="1" thickBot="1">
      <c r="A18" s="373"/>
      <c r="B18" s="373" t="s">
        <v>501</v>
      </c>
      <c r="C18" s="381"/>
      <c r="D18" s="381"/>
      <c r="E18" s="381"/>
      <c r="F18" s="381"/>
      <c r="G18" s="381"/>
      <c r="H18" s="373"/>
      <c r="I18" s="373"/>
      <c r="J18" s="373"/>
      <c r="K18" s="7"/>
      <c r="N18" s="634"/>
      <c r="O18" s="635"/>
    </row>
    <row r="19" spans="1:18" s="630" customFormat="1" ht="29.25" customHeight="1">
      <c r="A19" s="373"/>
      <c r="B19" s="373"/>
      <c r="C19" s="750" t="s">
        <v>490</v>
      </c>
      <c r="D19" s="742" t="s">
        <v>537</v>
      </c>
      <c r="E19" s="743"/>
      <c r="F19" s="752"/>
      <c r="G19" s="753"/>
      <c r="H19" s="754"/>
      <c r="I19" s="386" t="s">
        <v>505</v>
      </c>
      <c r="J19" s="373"/>
      <c r="K19" s="7"/>
      <c r="N19" s="634" t="s">
        <v>500</v>
      </c>
      <c r="O19" s="635"/>
    </row>
    <row r="20" spans="1:18" s="630" customFormat="1" ht="29.25" customHeight="1">
      <c r="A20" s="373"/>
      <c r="B20" s="373"/>
      <c r="C20" s="751"/>
      <c r="D20" s="744" t="s">
        <v>555</v>
      </c>
      <c r="E20" s="745"/>
      <c r="F20" s="767"/>
      <c r="G20" s="768"/>
      <c r="H20" s="769"/>
      <c r="I20" s="387" t="s">
        <v>505</v>
      </c>
      <c r="J20" s="373"/>
      <c r="K20" s="7"/>
      <c r="N20" s="634" t="s">
        <v>548</v>
      </c>
      <c r="O20" s="633" t="s">
        <v>549</v>
      </c>
    </row>
    <row r="21" spans="1:18" s="630" customFormat="1" ht="29.25" customHeight="1">
      <c r="A21" s="373"/>
      <c r="B21" s="373"/>
      <c r="C21" s="748" t="s">
        <v>491</v>
      </c>
      <c r="D21" s="749"/>
      <c r="E21" s="749"/>
      <c r="F21" s="767"/>
      <c r="G21" s="768"/>
      <c r="H21" s="769"/>
      <c r="I21" s="387" t="s">
        <v>505</v>
      </c>
      <c r="J21" s="373"/>
      <c r="K21" s="7"/>
      <c r="N21" s="634" t="s">
        <v>545</v>
      </c>
      <c r="O21" s="636">
        <v>1.2</v>
      </c>
    </row>
    <row r="22" spans="1:18" s="630" customFormat="1" ht="29.25" customHeight="1">
      <c r="A22" s="373"/>
      <c r="B22" s="373"/>
      <c r="C22" s="748" t="s">
        <v>492</v>
      </c>
      <c r="D22" s="749"/>
      <c r="E22" s="749"/>
      <c r="F22" s="770"/>
      <c r="G22" s="771"/>
      <c r="H22" s="771"/>
      <c r="I22" s="387"/>
      <c r="J22" s="373"/>
      <c r="K22" s="7"/>
      <c r="N22" s="634" t="s">
        <v>546</v>
      </c>
      <c r="O22" s="636">
        <v>1.2</v>
      </c>
    </row>
    <row r="23" spans="1:18" s="630" customFormat="1" ht="29.25" customHeight="1">
      <c r="A23" s="373"/>
      <c r="B23" s="373"/>
      <c r="C23" s="748" t="s">
        <v>493</v>
      </c>
      <c r="D23" s="749"/>
      <c r="E23" s="749"/>
      <c r="F23" s="772" t="s">
        <v>545</v>
      </c>
      <c r="G23" s="773"/>
      <c r="H23" s="773"/>
      <c r="I23" s="387"/>
      <c r="J23" s="373"/>
      <c r="K23" s="7"/>
      <c r="N23" s="634" t="s">
        <v>547</v>
      </c>
      <c r="O23" s="636">
        <v>0.9</v>
      </c>
      <c r="R23" s="637"/>
    </row>
    <row r="24" spans="1:18" s="630" customFormat="1" ht="29.25" customHeight="1" thickBot="1">
      <c r="A24" s="373"/>
      <c r="B24" s="373"/>
      <c r="C24" s="781" t="s">
        <v>508</v>
      </c>
      <c r="D24" s="782"/>
      <c r="E24" s="782"/>
      <c r="F24" s="783"/>
      <c r="G24" s="784"/>
      <c r="H24" s="784"/>
      <c r="I24" s="388" t="s">
        <v>507</v>
      </c>
      <c r="J24" s="373"/>
      <c r="K24" s="7"/>
      <c r="N24" s="638">
        <v>7</v>
      </c>
      <c r="O24" s="635"/>
    </row>
    <row r="25" spans="1:18" s="630" customFormat="1" ht="29.25" customHeight="1" thickBot="1">
      <c r="A25" s="373"/>
      <c r="B25" s="373" t="s">
        <v>502</v>
      </c>
      <c r="C25" s="381"/>
      <c r="D25" s="381"/>
      <c r="E25" s="381"/>
      <c r="F25" s="381"/>
      <c r="G25" s="381"/>
      <c r="H25" s="373"/>
      <c r="I25" s="373"/>
      <c r="J25" s="373"/>
      <c r="K25" s="7"/>
      <c r="N25" s="638">
        <v>6</v>
      </c>
      <c r="O25" s="635"/>
    </row>
    <row r="26" spans="1:18" s="630" customFormat="1" ht="29.25" customHeight="1">
      <c r="A26" s="373"/>
      <c r="B26" s="373"/>
      <c r="C26" s="737" t="s">
        <v>490</v>
      </c>
      <c r="D26" s="776"/>
      <c r="E26" s="777"/>
      <c r="F26" s="785"/>
      <c r="G26" s="786"/>
      <c r="H26" s="786"/>
      <c r="I26" s="386" t="s">
        <v>505</v>
      </c>
      <c r="J26" s="373"/>
      <c r="K26" s="7"/>
      <c r="N26" s="638">
        <v>5</v>
      </c>
      <c r="O26" s="635"/>
    </row>
    <row r="27" spans="1:18" s="630" customFormat="1" ht="29.25" customHeight="1">
      <c r="A27" s="373"/>
      <c r="B27" s="373"/>
      <c r="C27" s="778" t="s">
        <v>491</v>
      </c>
      <c r="D27" s="779"/>
      <c r="E27" s="780"/>
      <c r="F27" s="774"/>
      <c r="G27" s="775"/>
      <c r="H27" s="775"/>
      <c r="I27" s="387" t="s">
        <v>505</v>
      </c>
      <c r="J27" s="373"/>
      <c r="K27" s="7"/>
      <c r="N27" s="638">
        <v>4</v>
      </c>
      <c r="O27" s="635"/>
    </row>
    <row r="28" spans="1:18" s="630" customFormat="1" ht="29.25" customHeight="1">
      <c r="A28" s="373"/>
      <c r="B28" s="373"/>
      <c r="C28" s="778" t="s">
        <v>494</v>
      </c>
      <c r="D28" s="779"/>
      <c r="E28" s="780"/>
      <c r="F28" s="796"/>
      <c r="G28" s="797"/>
      <c r="H28" s="798"/>
      <c r="I28" s="387"/>
      <c r="J28" s="373"/>
      <c r="K28" s="7"/>
      <c r="N28" s="634"/>
      <c r="O28" s="635"/>
    </row>
    <row r="29" spans="1:18" s="630" customFormat="1" ht="29.25" customHeight="1">
      <c r="A29" s="373"/>
      <c r="B29" s="373"/>
      <c r="C29" s="778" t="s">
        <v>495</v>
      </c>
      <c r="D29" s="779"/>
      <c r="E29" s="780"/>
      <c r="F29" s="772" t="s">
        <v>568</v>
      </c>
      <c r="G29" s="773"/>
      <c r="H29" s="773"/>
      <c r="I29" s="387"/>
      <c r="J29" s="373"/>
      <c r="K29" s="7"/>
      <c r="N29" s="634" t="s">
        <v>545</v>
      </c>
      <c r="O29" s="635"/>
    </row>
    <row r="30" spans="1:18" s="630" customFormat="1" ht="29.25" customHeight="1">
      <c r="A30" s="373"/>
      <c r="B30" s="373"/>
      <c r="C30" s="778" t="s">
        <v>496</v>
      </c>
      <c r="D30" s="779"/>
      <c r="E30" s="780"/>
      <c r="F30" s="772"/>
      <c r="G30" s="773"/>
      <c r="H30" s="773"/>
      <c r="I30" s="387" t="s">
        <v>506</v>
      </c>
      <c r="J30" s="373"/>
      <c r="K30" s="7"/>
      <c r="N30" s="634" t="s">
        <v>546</v>
      </c>
      <c r="O30" s="635"/>
    </row>
    <row r="31" spans="1:18" s="630" customFormat="1" ht="29.25" customHeight="1" thickBot="1">
      <c r="A31" s="373"/>
      <c r="B31" s="373"/>
      <c r="C31" s="793" t="s">
        <v>497</v>
      </c>
      <c r="D31" s="794"/>
      <c r="E31" s="795"/>
      <c r="F31" s="791"/>
      <c r="G31" s="792"/>
      <c r="H31" s="792"/>
      <c r="I31" s="388" t="s">
        <v>506</v>
      </c>
      <c r="J31" s="373"/>
      <c r="K31" s="7"/>
      <c r="N31" s="634" t="s">
        <v>547</v>
      </c>
      <c r="O31" s="635"/>
    </row>
    <row r="32" spans="1:18" s="630" customFormat="1" ht="29.25" customHeight="1" thickBot="1">
      <c r="A32" s="373"/>
      <c r="B32" s="373" t="s">
        <v>503</v>
      </c>
      <c r="C32" s="381"/>
      <c r="D32" s="381"/>
      <c r="E32" s="381"/>
      <c r="F32" s="381"/>
      <c r="G32" s="381"/>
      <c r="H32" s="373"/>
      <c r="I32" s="373"/>
      <c r="J32" s="373"/>
      <c r="K32" s="7"/>
      <c r="N32" s="634"/>
      <c r="O32" s="635"/>
    </row>
    <row r="33" spans="1:16" s="630" customFormat="1" ht="29.25" customHeight="1">
      <c r="A33" s="373"/>
      <c r="B33" s="373"/>
      <c r="C33" s="737" t="s">
        <v>490</v>
      </c>
      <c r="D33" s="776"/>
      <c r="E33" s="777"/>
      <c r="F33" s="785"/>
      <c r="G33" s="786"/>
      <c r="H33" s="786"/>
      <c r="I33" s="386" t="s">
        <v>505</v>
      </c>
      <c r="J33" s="373"/>
      <c r="K33" s="7"/>
      <c r="N33" s="634"/>
      <c r="O33" s="635"/>
    </row>
    <row r="34" spans="1:16" s="630" customFormat="1" ht="29.25" customHeight="1">
      <c r="A34" s="373"/>
      <c r="B34" s="373"/>
      <c r="C34" s="778" t="s">
        <v>491</v>
      </c>
      <c r="D34" s="779"/>
      <c r="E34" s="780"/>
      <c r="F34" s="774"/>
      <c r="G34" s="775"/>
      <c r="H34" s="775"/>
      <c r="I34" s="387" t="s">
        <v>505</v>
      </c>
      <c r="J34" s="373"/>
      <c r="K34" s="7"/>
      <c r="N34" s="634"/>
      <c r="O34" s="635"/>
    </row>
    <row r="35" spans="1:16" s="630" customFormat="1" ht="29.25" customHeight="1" thickBot="1">
      <c r="A35" s="373"/>
      <c r="B35" s="373"/>
      <c r="C35" s="793" t="s">
        <v>498</v>
      </c>
      <c r="D35" s="794"/>
      <c r="E35" s="795"/>
      <c r="F35" s="791"/>
      <c r="G35" s="792"/>
      <c r="H35" s="792"/>
      <c r="I35" s="389" t="s">
        <v>506</v>
      </c>
      <c r="J35" s="373"/>
      <c r="K35" s="7"/>
      <c r="N35" s="634"/>
      <c r="O35" s="635"/>
    </row>
    <row r="36" spans="1:16" s="630" customFormat="1" ht="29.25" customHeight="1" thickBot="1">
      <c r="A36" s="373"/>
      <c r="B36" s="373" t="s">
        <v>504</v>
      </c>
      <c r="C36" s="381"/>
      <c r="D36" s="381"/>
      <c r="E36" s="381"/>
      <c r="F36" s="381"/>
      <c r="G36" s="381"/>
      <c r="H36" s="373"/>
      <c r="I36" s="373"/>
      <c r="J36" s="373"/>
      <c r="K36" s="7"/>
      <c r="N36" s="634"/>
      <c r="O36" s="635"/>
    </row>
    <row r="37" spans="1:16" s="630" customFormat="1" ht="29.25" customHeight="1">
      <c r="A37" s="373"/>
      <c r="B37" s="373"/>
      <c r="C37" s="789" t="s">
        <v>490</v>
      </c>
      <c r="D37" s="742" t="s">
        <v>565</v>
      </c>
      <c r="E37" s="743"/>
      <c r="F37" s="785"/>
      <c r="G37" s="786"/>
      <c r="H37" s="786"/>
      <c r="I37" s="386" t="s">
        <v>505</v>
      </c>
      <c r="J37" s="373"/>
      <c r="K37" s="7"/>
      <c r="N37" s="634"/>
      <c r="O37" s="635"/>
    </row>
    <row r="38" spans="1:16" s="630" customFormat="1" ht="29.25" customHeight="1" thickBot="1">
      <c r="A38" s="373"/>
      <c r="B38" s="373"/>
      <c r="C38" s="790"/>
      <c r="D38" s="746" t="s">
        <v>566</v>
      </c>
      <c r="E38" s="747"/>
      <c r="F38" s="787"/>
      <c r="G38" s="788"/>
      <c r="H38" s="788"/>
      <c r="I38" s="389" t="s">
        <v>505</v>
      </c>
      <c r="J38" s="373"/>
      <c r="K38" s="7"/>
      <c r="N38" s="634"/>
      <c r="O38" s="635"/>
    </row>
    <row r="39" spans="1:16" s="630" customFormat="1" ht="29.25" customHeight="1">
      <c r="A39" s="373"/>
      <c r="B39" s="373"/>
      <c r="C39" s="381"/>
      <c r="D39" s="381"/>
      <c r="E39" s="381"/>
      <c r="F39" s="381"/>
      <c r="G39" s="381"/>
      <c r="H39" s="373"/>
      <c r="I39" s="373"/>
      <c r="J39" s="373"/>
      <c r="K39" s="7"/>
      <c r="N39" s="634"/>
      <c r="O39" s="635"/>
    </row>
    <row r="40" spans="1:16" s="630" customFormat="1" ht="24" customHeight="1">
      <c r="A40" s="373"/>
      <c r="B40" s="373"/>
      <c r="C40" s="381"/>
      <c r="D40" s="381"/>
      <c r="E40" s="381"/>
      <c r="F40" s="381"/>
      <c r="G40" s="373"/>
      <c r="H40" s="373"/>
      <c r="I40" s="373"/>
      <c r="J40" s="373"/>
      <c r="K40" s="7"/>
      <c r="M40" s="391"/>
      <c r="N40" s="634"/>
      <c r="O40" s="635"/>
      <c r="P40" s="391"/>
    </row>
    <row r="41" spans="1:16" s="630" customFormat="1" ht="24" customHeight="1" thickBot="1">
      <c r="A41" s="373"/>
      <c r="B41" s="374" t="s">
        <v>246</v>
      </c>
      <c r="C41" s="373"/>
      <c r="D41" s="373"/>
      <c r="E41" s="373"/>
      <c r="F41" s="373"/>
      <c r="G41" s="373"/>
      <c r="H41" s="373"/>
      <c r="I41" s="373"/>
      <c r="J41" s="373"/>
      <c r="K41" s="7"/>
      <c r="M41" s="391"/>
      <c r="N41" s="391"/>
      <c r="O41" s="639"/>
      <c r="P41" s="391"/>
    </row>
    <row r="42" spans="1:16" s="630" customFormat="1" ht="29.25" hidden="1" customHeight="1" thickBot="1">
      <c r="A42" s="373"/>
      <c r="B42" s="373"/>
      <c r="C42" s="756" t="s">
        <v>247</v>
      </c>
      <c r="D42" s="757"/>
      <c r="E42" s="757"/>
      <c r="F42" s="758"/>
      <c r="G42" s="640"/>
      <c r="H42" s="390" t="s">
        <v>242</v>
      </c>
      <c r="I42" s="391"/>
      <c r="J42" s="373"/>
      <c r="K42" s="7"/>
      <c r="N42" s="391"/>
      <c r="O42" s="639"/>
      <c r="P42" s="391"/>
    </row>
    <row r="43" spans="1:16" s="630" customFormat="1" ht="24" hidden="1" customHeight="1" thickBot="1">
      <c r="A43" s="373"/>
      <c r="B43" s="373"/>
      <c r="C43" s="381"/>
      <c r="D43" s="381"/>
      <c r="E43" s="381"/>
      <c r="F43" s="381"/>
      <c r="G43" s="392"/>
      <c r="H43" s="393"/>
      <c r="I43" s="393"/>
      <c r="J43" s="373"/>
      <c r="K43" s="7"/>
      <c r="P43" s="391"/>
    </row>
    <row r="44" spans="1:16" s="630" customFormat="1" ht="44.25" customHeight="1">
      <c r="A44" s="373"/>
      <c r="B44" s="373"/>
      <c r="C44" s="759" t="s">
        <v>529</v>
      </c>
      <c r="D44" s="760"/>
      <c r="E44" s="760"/>
      <c r="F44" s="760"/>
      <c r="G44" s="763"/>
      <c r="H44" s="764"/>
      <c r="I44" s="764"/>
      <c r="J44" s="394" t="s">
        <v>12</v>
      </c>
      <c r="K44" s="7"/>
      <c r="M44" s="755" t="s">
        <v>248</v>
      </c>
      <c r="N44" s="755"/>
      <c r="O44" s="755"/>
    </row>
    <row r="45" spans="1:16" s="630" customFormat="1" ht="44.25" customHeight="1" thickBot="1">
      <c r="A45" s="373"/>
      <c r="B45" s="373"/>
      <c r="C45" s="761" t="s">
        <v>530</v>
      </c>
      <c r="D45" s="762"/>
      <c r="E45" s="762"/>
      <c r="F45" s="762"/>
      <c r="G45" s="765"/>
      <c r="H45" s="766"/>
      <c r="I45" s="766"/>
      <c r="J45" s="395" t="s">
        <v>12</v>
      </c>
      <c r="K45" s="7"/>
      <c r="M45" s="749" t="e">
        <f>G45/G44</f>
        <v>#DIV/0!</v>
      </c>
      <c r="N45" s="749"/>
      <c r="O45" s="749"/>
    </row>
    <row r="46" spans="1:16" s="630" customFormat="1" ht="58.5" customHeight="1">
      <c r="A46" s="373"/>
      <c r="B46" s="373"/>
      <c r="C46" s="734" t="s">
        <v>531</v>
      </c>
      <c r="D46" s="734"/>
      <c r="E46" s="734"/>
      <c r="F46" s="734"/>
      <c r="G46" s="734"/>
      <c r="H46" s="734"/>
      <c r="I46" s="734"/>
      <c r="J46" s="734"/>
      <c r="K46" s="7"/>
    </row>
    <row r="47" spans="1:16" ht="14.25">
      <c r="A47" s="22"/>
      <c r="B47" s="22"/>
      <c r="C47" s="22"/>
      <c r="D47" s="22"/>
      <c r="E47" s="22"/>
      <c r="F47" s="22"/>
      <c r="G47" s="22"/>
      <c r="H47" s="22"/>
      <c r="I47" s="22"/>
      <c r="J47" s="22"/>
      <c r="K47" s="17"/>
    </row>
    <row r="48" spans="1:16" ht="14.25">
      <c r="K48" s="2"/>
    </row>
    <row r="49" spans="11:11" ht="14.25">
      <c r="K49" s="2"/>
    </row>
    <row r="50" spans="11:11" ht="14.25">
      <c r="K50" s="2"/>
    </row>
    <row r="51" spans="11:11" ht="14.25">
      <c r="K51" s="2"/>
    </row>
    <row r="52" spans="11:11" ht="14.25">
      <c r="K52" s="2"/>
    </row>
    <row r="53" spans="11:11" ht="14.25">
      <c r="K53" s="2"/>
    </row>
  </sheetData>
  <sheetProtection algorithmName="SHA-512" hashValue="218eDIcYI8x25wIoNI3gcfF1iqvp61tQ7wkgGSij3umYA9s0Mir517jVDcrAcQe4ogVBhwnjuyyMVcbJCzgpoQ==" saltValue="JGZsLt0g46fhTdr4ddH3QA==" spinCount="100000" sheet="1" objects="1" scenarios="1"/>
  <mergeCells count="55">
    <mergeCell ref="C24:E24"/>
    <mergeCell ref="F24:H24"/>
    <mergeCell ref="F37:H37"/>
    <mergeCell ref="F38:H38"/>
    <mergeCell ref="C37:C38"/>
    <mergeCell ref="F33:H33"/>
    <mergeCell ref="F34:H34"/>
    <mergeCell ref="F35:H35"/>
    <mergeCell ref="C33:E33"/>
    <mergeCell ref="C34:E34"/>
    <mergeCell ref="C35:E35"/>
    <mergeCell ref="F31:H31"/>
    <mergeCell ref="C31:E31"/>
    <mergeCell ref="F26:H26"/>
    <mergeCell ref="F28:H28"/>
    <mergeCell ref="F29:H29"/>
    <mergeCell ref="F30:H30"/>
    <mergeCell ref="C26:E26"/>
    <mergeCell ref="C27:E27"/>
    <mergeCell ref="C28:E28"/>
    <mergeCell ref="C29:E29"/>
    <mergeCell ref="C30:E30"/>
    <mergeCell ref="F20:H20"/>
    <mergeCell ref="F21:H21"/>
    <mergeCell ref="F22:H22"/>
    <mergeCell ref="F23:H23"/>
    <mergeCell ref="F27:H27"/>
    <mergeCell ref="M44:O44"/>
    <mergeCell ref="M45:O45"/>
    <mergeCell ref="C42:F42"/>
    <mergeCell ref="C44:F44"/>
    <mergeCell ref="C45:F45"/>
    <mergeCell ref="G44:I44"/>
    <mergeCell ref="G45:I45"/>
    <mergeCell ref="C46:J46"/>
    <mergeCell ref="E13:F13"/>
    <mergeCell ref="C12:F12"/>
    <mergeCell ref="G12:H12"/>
    <mergeCell ref="C15:F15"/>
    <mergeCell ref="G15:H15"/>
    <mergeCell ref="E16:F16"/>
    <mergeCell ref="D19:E19"/>
    <mergeCell ref="D20:E20"/>
    <mergeCell ref="D37:E37"/>
    <mergeCell ref="D38:E38"/>
    <mergeCell ref="C21:E21"/>
    <mergeCell ref="C22:E22"/>
    <mergeCell ref="C23:E23"/>
    <mergeCell ref="C19:C20"/>
    <mergeCell ref="F19:H19"/>
    <mergeCell ref="B4:I4"/>
    <mergeCell ref="D7:F7"/>
    <mergeCell ref="D8:F8"/>
    <mergeCell ref="D9:F9"/>
    <mergeCell ref="D10:F10"/>
  </mergeCells>
  <phoneticPr fontId="12"/>
  <conditionalFormatting sqref="G11">
    <cfRule type="notContainsBlanks" dxfId="438" priority="2">
      <formula>LEN(TRIM(G11))&gt;0</formula>
    </cfRule>
  </conditionalFormatting>
  <conditionalFormatting sqref="E6 D7:F10 F19:H24 F26:H31 F33:H35 F37:H38 G44:I45">
    <cfRule type="notContainsBlanks" dxfId="437" priority="1">
      <formula>LEN(TRIM(D6))&gt;0</formula>
    </cfRule>
  </conditionalFormatting>
  <dataValidations count="9">
    <dataValidation type="list" allowBlank="1" showInputMessage="1" showErrorMessage="1" sqref="E6 K7:K53">
      <formula1>"鶴見,神奈川,西,中,南,港南,保土ケ谷,旭,磯子,金沢,港北,緑,青葉,都筑,泉,栄,戸塚,瀬谷"</formula1>
    </dataValidation>
    <dataValidation type="list" allowBlank="1" showInputMessage="1" showErrorMessage="1" sqref="F29:H29">
      <formula1>"令和３年度,令和２年度,平成29年度"</formula1>
    </dataValidation>
    <dataValidation type="list" allowBlank="1" showInputMessage="1" showErrorMessage="1" sqref="D7:F7">
      <formula1>$R$5:$R$14</formula1>
    </dataValidation>
    <dataValidation type="textLength" operator="equal" allowBlank="1" showInputMessage="1" showErrorMessage="1" errorTitle="無効な入力" error="13桁で入力してください" sqref="D8:F8">
      <formula1>13</formula1>
    </dataValidation>
    <dataValidation type="list" allowBlank="1" showInputMessage="1" showErrorMessage="1" sqref="C13 E13:F13">
      <formula1>$N$5:$N$16</formula1>
    </dataValidation>
    <dataValidation type="list" allowBlank="1" showInputMessage="1" showErrorMessage="1" sqref="C16 E16:F16">
      <formula1>$N$11:$N$16</formula1>
    </dataValidation>
    <dataValidation type="list" allowBlank="1" showInputMessage="1" showErrorMessage="1" sqref="F28:H28 F22:H22">
      <formula1>$N$19:$N$20</formula1>
    </dataValidation>
    <dataValidation type="list" allowBlank="1" showInputMessage="1" showErrorMessage="1" sqref="F24:H24">
      <formula1>$N$24:$N$27</formula1>
    </dataValidation>
    <dataValidation type="list" allowBlank="1" showInputMessage="1" showErrorMessage="1" sqref="F23:H23">
      <formula1>$N$21:$N$23</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topLeftCell="B1" zoomScale="90" zoomScaleNormal="100" zoomScaleSheetLayoutView="90" workbookViewId="0">
      <selection activeCell="L6" sqref="L6"/>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4" width="3" style="1" customWidth="1"/>
    <col min="45" max="45" width="3" style="1" hidden="1" customWidth="1"/>
    <col min="46" max="46" width="9" style="1" hidden="1" customWidth="1"/>
    <col min="47" max="47" width="0" style="1" hidden="1" customWidth="1"/>
    <col min="48" max="16384" width="9" style="1"/>
  </cols>
  <sheetData>
    <row r="1" spans="1:46" ht="18" customHeight="1">
      <c r="A1" s="7"/>
      <c r="B1" s="70" t="s">
        <v>115</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t="s">
        <v>67</v>
      </c>
      <c r="AM1" s="7"/>
      <c r="AN1" s="7"/>
      <c r="AO1" s="7"/>
      <c r="AP1" s="7"/>
      <c r="AQ1" s="7"/>
    </row>
    <row r="2" spans="1:46" ht="18" customHeight="1">
      <c r="A2" s="7"/>
      <c r="B2" s="1025" t="s">
        <v>527</v>
      </c>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1025"/>
      <c r="AJ2" s="7"/>
      <c r="AK2" s="7"/>
      <c r="AL2" s="7"/>
      <c r="AM2" s="7"/>
      <c r="AN2" s="7"/>
      <c r="AO2" s="7"/>
      <c r="AP2" s="7"/>
      <c r="AQ2" s="7"/>
      <c r="AT2" s="14" t="s">
        <v>344</v>
      </c>
    </row>
    <row r="3" spans="1:46" ht="9.9499999999999993" customHeight="1">
      <c r="A3" s="7"/>
      <c r="B3" s="7"/>
      <c r="C3" s="7"/>
      <c r="D3" s="7"/>
      <c r="E3" s="7"/>
      <c r="F3" s="7"/>
      <c r="G3" s="7"/>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
      <c r="AK3" s="7"/>
      <c r="AL3" s="7"/>
      <c r="AM3" s="7"/>
      <c r="AN3" s="7"/>
      <c r="AO3" s="7"/>
      <c r="AP3" s="7"/>
      <c r="AQ3" s="7"/>
      <c r="AT3" s="14" t="s">
        <v>346</v>
      </c>
    </row>
    <row r="4" spans="1:46" ht="18" customHeight="1">
      <c r="A4" s="7"/>
      <c r="B4" s="1329" t="s">
        <v>66</v>
      </c>
      <c r="C4" s="1329"/>
      <c r="D4" s="1329"/>
      <c r="E4" s="1329"/>
      <c r="F4" s="1329"/>
      <c r="G4" s="1329"/>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7"/>
      <c r="AK4" s="7"/>
      <c r="AL4" s="7"/>
      <c r="AM4" s="7"/>
      <c r="AN4" s="7"/>
      <c r="AO4" s="7"/>
      <c r="AP4" s="7"/>
      <c r="AQ4" s="7"/>
      <c r="AT4" s="14" t="s">
        <v>354</v>
      </c>
    </row>
    <row r="5" spans="1:46" ht="18" customHeight="1" thickBot="1">
      <c r="A5" s="71"/>
      <c r="B5" s="7"/>
      <c r="C5" s="7"/>
      <c r="D5" s="7"/>
      <c r="E5" s="7"/>
      <c r="F5" s="7"/>
      <c r="G5" s="7"/>
      <c r="H5" s="72"/>
      <c r="I5" s="72"/>
      <c r="J5" s="72"/>
      <c r="K5" s="72"/>
      <c r="L5" s="72"/>
      <c r="M5" s="72"/>
      <c r="N5" s="72"/>
      <c r="O5" s="72"/>
      <c r="P5" s="73"/>
      <c r="Q5" s="73"/>
      <c r="R5" s="73"/>
      <c r="S5" s="73"/>
      <c r="T5" s="73"/>
      <c r="U5" s="73"/>
      <c r="V5" s="1047">
        <f ca="1">TODAY()</f>
        <v>45219</v>
      </c>
      <c r="W5" s="1047"/>
      <c r="X5" s="1047"/>
      <c r="Y5" s="1047"/>
      <c r="Z5" s="1047"/>
      <c r="AA5" s="1047"/>
      <c r="AB5" s="1047"/>
      <c r="AC5" s="1047"/>
      <c r="AD5" s="1047"/>
      <c r="AE5" s="1047"/>
      <c r="AF5" s="1047"/>
      <c r="AG5" s="1047"/>
      <c r="AH5" s="1047"/>
      <c r="AI5" s="7"/>
      <c r="AJ5" s="71"/>
      <c r="AK5" s="74"/>
      <c r="AL5" s="7"/>
      <c r="AM5" s="7"/>
      <c r="AN5" s="7"/>
      <c r="AO5" s="7"/>
      <c r="AP5" s="7"/>
      <c r="AQ5" s="7"/>
      <c r="AT5" s="14" t="s">
        <v>348</v>
      </c>
    </row>
    <row r="6" spans="1:46" ht="18" customHeight="1">
      <c r="A6" s="75"/>
      <c r="B6" s="75"/>
      <c r="C6" s="75"/>
      <c r="D6" s="76"/>
      <c r="E6" s="76"/>
      <c r="F6" s="76"/>
      <c r="G6" s="76"/>
      <c r="H6" s="76"/>
      <c r="I6" s="76"/>
      <c r="J6" s="76"/>
      <c r="K6" s="76"/>
      <c r="L6" s="76"/>
      <c r="M6" s="76"/>
      <c r="N6" s="76"/>
      <c r="O6" s="76"/>
      <c r="P6" s="1026" t="s">
        <v>65</v>
      </c>
      <c r="Q6" s="1027"/>
      <c r="R6" s="1027"/>
      <c r="S6" s="1027"/>
      <c r="T6" s="1027"/>
      <c r="U6" s="1027"/>
      <c r="V6" s="951" t="s">
        <v>64</v>
      </c>
      <c r="W6" s="952"/>
      <c r="X6" s="952"/>
      <c r="Y6" s="952">
        <f>①入力シート!E6</f>
        <v>0</v>
      </c>
      <c r="Z6" s="952"/>
      <c r="AA6" s="952"/>
      <c r="AB6" s="952"/>
      <c r="AC6" s="952"/>
      <c r="AD6" s="952"/>
      <c r="AE6" s="952"/>
      <c r="AF6" s="952"/>
      <c r="AG6" s="952"/>
      <c r="AH6" s="77" t="s">
        <v>63</v>
      </c>
      <c r="AI6" s="7"/>
      <c r="AJ6" s="75"/>
      <c r="AK6" s="7"/>
      <c r="AL6" s="7"/>
      <c r="AM6" s="7"/>
      <c r="AN6" s="7"/>
      <c r="AO6" s="7"/>
      <c r="AP6" s="7"/>
      <c r="AQ6" s="7"/>
      <c r="AT6" s="14" t="s">
        <v>355</v>
      </c>
    </row>
    <row r="7" spans="1:46" ht="18" customHeight="1">
      <c r="A7" s="75"/>
      <c r="B7" s="75"/>
      <c r="C7" s="75"/>
      <c r="D7" s="76"/>
      <c r="E7" s="76"/>
      <c r="F7" s="76"/>
      <c r="G7" s="76"/>
      <c r="H7" s="76"/>
      <c r="I7" s="76"/>
      <c r="J7" s="76"/>
      <c r="K7" s="76"/>
      <c r="L7" s="76"/>
      <c r="M7" s="76"/>
      <c r="N7" s="76"/>
      <c r="O7" s="76"/>
      <c r="P7" s="1028" t="s">
        <v>62</v>
      </c>
      <c r="Q7" s="1029"/>
      <c r="R7" s="1029"/>
      <c r="S7" s="1029"/>
      <c r="T7" s="1029"/>
      <c r="U7" s="1029"/>
      <c r="V7" s="943">
        <f>①入力シート!D7</f>
        <v>0</v>
      </c>
      <c r="W7" s="944"/>
      <c r="X7" s="944"/>
      <c r="Y7" s="944"/>
      <c r="Z7" s="944"/>
      <c r="AA7" s="944"/>
      <c r="AB7" s="944"/>
      <c r="AC7" s="944"/>
      <c r="AD7" s="944"/>
      <c r="AE7" s="944"/>
      <c r="AF7" s="944"/>
      <c r="AG7" s="944"/>
      <c r="AH7" s="1037"/>
      <c r="AI7" s="7"/>
      <c r="AJ7" s="75"/>
      <c r="AK7" s="7"/>
      <c r="AL7" s="7"/>
      <c r="AM7" s="7"/>
      <c r="AN7" s="7"/>
      <c r="AO7" s="7"/>
      <c r="AP7" s="7"/>
      <c r="AQ7" s="7"/>
      <c r="AT7" s="14" t="s">
        <v>350</v>
      </c>
    </row>
    <row r="8" spans="1:46" ht="18" customHeight="1">
      <c r="A8" s="7"/>
      <c r="B8" s="7"/>
      <c r="C8" s="7"/>
      <c r="D8" s="76"/>
      <c r="E8" s="76"/>
      <c r="F8" s="76"/>
      <c r="G8" s="76"/>
      <c r="H8" s="76"/>
      <c r="I8" s="76"/>
      <c r="J8" s="76"/>
      <c r="K8" s="76"/>
      <c r="L8" s="76"/>
      <c r="M8" s="76"/>
      <c r="N8" s="76"/>
      <c r="O8" s="76"/>
      <c r="P8" s="1028" t="s">
        <v>61</v>
      </c>
      <c r="Q8" s="1029"/>
      <c r="R8" s="1029"/>
      <c r="S8" s="1029"/>
      <c r="T8" s="1029"/>
      <c r="U8" s="1029"/>
      <c r="V8" s="1030">
        <f>①入力シート!D8</f>
        <v>0</v>
      </c>
      <c r="W8" s="1031"/>
      <c r="X8" s="1031"/>
      <c r="Y8" s="1031"/>
      <c r="Z8" s="1031"/>
      <c r="AA8" s="1031"/>
      <c r="AB8" s="1031"/>
      <c r="AC8" s="1031"/>
      <c r="AD8" s="1031"/>
      <c r="AE8" s="1031"/>
      <c r="AF8" s="1031"/>
      <c r="AG8" s="1031"/>
      <c r="AH8" s="1032"/>
      <c r="AI8" s="7"/>
      <c r="AJ8" s="7"/>
      <c r="AK8" s="7"/>
      <c r="AL8" s="7"/>
      <c r="AM8" s="7"/>
      <c r="AN8" s="7"/>
      <c r="AO8" s="7"/>
      <c r="AP8" s="7"/>
      <c r="AQ8" s="7"/>
      <c r="AT8" s="14" t="s">
        <v>422</v>
      </c>
    </row>
    <row r="9" spans="1:46" ht="18" customHeight="1">
      <c r="A9" s="7"/>
      <c r="B9" s="7"/>
      <c r="C9" s="7"/>
      <c r="D9" s="76"/>
      <c r="E9" s="76"/>
      <c r="F9" s="76"/>
      <c r="G9" s="76"/>
      <c r="H9" s="76"/>
      <c r="I9" s="76"/>
      <c r="J9" s="76"/>
      <c r="K9" s="76"/>
      <c r="L9" s="76"/>
      <c r="M9" s="76"/>
      <c r="N9" s="76"/>
      <c r="O9" s="76"/>
      <c r="P9" s="1048" t="s">
        <v>116</v>
      </c>
      <c r="Q9" s="1049"/>
      <c r="R9" s="1049"/>
      <c r="S9" s="1049"/>
      <c r="T9" s="1049"/>
      <c r="U9" s="1050"/>
      <c r="V9" s="943">
        <f>①入力シート!D9</f>
        <v>0</v>
      </c>
      <c r="W9" s="944"/>
      <c r="X9" s="944"/>
      <c r="Y9" s="944"/>
      <c r="Z9" s="944"/>
      <c r="AA9" s="944"/>
      <c r="AB9" s="944"/>
      <c r="AC9" s="944"/>
      <c r="AD9" s="944"/>
      <c r="AE9" s="944"/>
      <c r="AF9" s="944"/>
      <c r="AG9" s="944"/>
      <c r="AH9" s="1037"/>
      <c r="AI9" s="7"/>
      <c r="AJ9" s="7"/>
      <c r="AK9" s="7"/>
      <c r="AL9" s="7"/>
      <c r="AM9" s="7"/>
      <c r="AN9" s="7"/>
      <c r="AO9" s="7"/>
      <c r="AP9" s="7"/>
      <c r="AQ9" s="7"/>
      <c r="AT9" s="14" t="s">
        <v>423</v>
      </c>
    </row>
    <row r="10" spans="1:46" ht="18" customHeight="1" thickBot="1">
      <c r="A10" s="7"/>
      <c r="B10" s="7"/>
      <c r="C10" s="7"/>
      <c r="D10" s="76"/>
      <c r="E10" s="76"/>
      <c r="F10" s="76"/>
      <c r="G10" s="76"/>
      <c r="H10" s="76"/>
      <c r="I10" s="76"/>
      <c r="J10" s="76"/>
      <c r="K10" s="76"/>
      <c r="L10" s="76"/>
      <c r="M10" s="76"/>
      <c r="N10" s="76"/>
      <c r="O10" s="76"/>
      <c r="P10" s="1038" t="s">
        <v>117</v>
      </c>
      <c r="Q10" s="1039"/>
      <c r="R10" s="1039"/>
      <c r="S10" s="1039"/>
      <c r="T10" s="1039"/>
      <c r="U10" s="1039"/>
      <c r="V10" s="946">
        <f>①入力シート!D10</f>
        <v>0</v>
      </c>
      <c r="W10" s="947"/>
      <c r="X10" s="947"/>
      <c r="Y10" s="947"/>
      <c r="Z10" s="947"/>
      <c r="AA10" s="947"/>
      <c r="AB10" s="947"/>
      <c r="AC10" s="947"/>
      <c r="AD10" s="947"/>
      <c r="AE10" s="947"/>
      <c r="AF10" s="947"/>
      <c r="AG10" s="947"/>
      <c r="AH10" s="948"/>
      <c r="AI10" s="7"/>
      <c r="AJ10" s="7"/>
      <c r="AK10" s="7"/>
      <c r="AL10" s="7"/>
      <c r="AM10" s="7"/>
      <c r="AN10" s="7"/>
      <c r="AO10" s="7"/>
      <c r="AP10" s="7"/>
      <c r="AQ10" s="7"/>
      <c r="AT10" s="14" t="s">
        <v>424</v>
      </c>
    </row>
    <row r="11" spans="1:46" ht="9" customHeight="1">
      <c r="A11" s="75"/>
      <c r="B11" s="75"/>
      <c r="C11" s="75"/>
      <c r="D11" s="75"/>
      <c r="E11" s="75"/>
      <c r="F11" s="75"/>
      <c r="G11" s="75"/>
      <c r="H11" s="75"/>
      <c r="I11" s="75"/>
      <c r="J11" s="75"/>
      <c r="K11" s="75"/>
      <c r="L11" s="75"/>
      <c r="M11" s="75"/>
      <c r="N11" s="75"/>
      <c r="O11" s="75"/>
      <c r="P11" s="75"/>
      <c r="Q11" s="75"/>
      <c r="R11" s="75"/>
      <c r="S11" s="78"/>
      <c r="T11" s="78"/>
      <c r="U11" s="78"/>
      <c r="V11" s="78"/>
      <c r="W11" s="78"/>
      <c r="X11" s="78"/>
      <c r="Y11" s="78"/>
      <c r="Z11" s="78"/>
      <c r="AA11" s="79"/>
      <c r="AB11" s="79"/>
      <c r="AC11" s="79"/>
      <c r="AD11" s="79"/>
      <c r="AE11" s="79"/>
      <c r="AF11" s="79"/>
      <c r="AG11" s="79"/>
      <c r="AH11" s="7"/>
      <c r="AI11" s="7"/>
      <c r="AJ11" s="75"/>
      <c r="AK11" s="7"/>
      <c r="AL11" s="7"/>
      <c r="AM11" s="7"/>
      <c r="AN11" s="7"/>
      <c r="AO11" s="7"/>
      <c r="AP11" s="7"/>
      <c r="AQ11" s="7"/>
      <c r="AT11" s="14" t="s">
        <v>425</v>
      </c>
    </row>
    <row r="12" spans="1:46" ht="18" customHeight="1">
      <c r="A12" s="7"/>
      <c r="B12" s="7" t="s">
        <v>267</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T12" s="14" t="s">
        <v>426</v>
      </c>
    </row>
    <row r="13" spans="1:46" ht="18" customHeight="1" thickBot="1">
      <c r="A13" s="7"/>
      <c r="B13" s="7"/>
      <c r="C13" s="7"/>
      <c r="D13" s="7" t="s">
        <v>217</v>
      </c>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T13" s="14" t="s">
        <v>427</v>
      </c>
    </row>
    <row r="14" spans="1:46" ht="30" customHeight="1">
      <c r="A14" s="7"/>
      <c r="B14" s="7"/>
      <c r="C14" s="80" t="s">
        <v>17</v>
      </c>
      <c r="D14" s="81" t="s">
        <v>118</v>
      </c>
      <c r="E14" s="82"/>
      <c r="F14" s="82"/>
      <c r="G14" s="82"/>
      <c r="H14" s="82"/>
      <c r="I14" s="82"/>
      <c r="J14" s="82"/>
      <c r="K14" s="82"/>
      <c r="L14" s="82"/>
      <c r="M14" s="82"/>
      <c r="N14" s="82"/>
      <c r="O14" s="82"/>
      <c r="P14" s="82"/>
      <c r="Q14" s="83"/>
      <c r="R14" s="1330"/>
      <c r="S14" s="1331"/>
      <c r="T14" s="1331"/>
      <c r="U14" s="1331"/>
      <c r="V14" s="1331"/>
      <c r="W14" s="1331"/>
      <c r="X14" s="1331"/>
      <c r="Y14" s="1331"/>
      <c r="Z14" s="1331"/>
      <c r="AA14" s="1331"/>
      <c r="AB14" s="1331"/>
      <c r="AC14" s="1331"/>
      <c r="AD14" s="1331"/>
      <c r="AE14" s="1331"/>
      <c r="AF14" s="1331"/>
      <c r="AG14" s="1331"/>
      <c r="AH14" s="1331"/>
      <c r="AI14" s="84" t="s">
        <v>12</v>
      </c>
      <c r="AJ14" s="7"/>
      <c r="AK14" s="7"/>
      <c r="AL14" s="7"/>
      <c r="AM14" s="7"/>
      <c r="AN14" s="7"/>
      <c r="AO14" s="7"/>
      <c r="AP14" s="7"/>
      <c r="AQ14" s="7"/>
      <c r="AT14" s="14" t="s">
        <v>439</v>
      </c>
    </row>
    <row r="15" spans="1:46" ht="46.5" customHeight="1">
      <c r="A15" s="7"/>
      <c r="B15" s="7"/>
      <c r="C15" s="85" t="s">
        <v>9</v>
      </c>
      <c r="D15" s="969" t="s">
        <v>120</v>
      </c>
      <c r="E15" s="1339"/>
      <c r="F15" s="1339"/>
      <c r="G15" s="970"/>
      <c r="H15" s="970"/>
      <c r="I15" s="970"/>
      <c r="J15" s="970"/>
      <c r="K15" s="970"/>
      <c r="L15" s="970"/>
      <c r="M15" s="970"/>
      <c r="N15" s="970"/>
      <c r="O15" s="970"/>
      <c r="P15" s="970"/>
      <c r="Q15" s="971"/>
      <c r="R15" s="1057"/>
      <c r="S15" s="1340"/>
      <c r="T15" s="1340"/>
      <c r="U15" s="1340"/>
      <c r="V15" s="1340"/>
      <c r="W15" s="1340"/>
      <c r="X15" s="1340"/>
      <c r="Y15" s="1340"/>
      <c r="Z15" s="1340"/>
      <c r="AA15" s="1340"/>
      <c r="AB15" s="1340"/>
      <c r="AC15" s="1340"/>
      <c r="AD15" s="1340"/>
      <c r="AE15" s="1340"/>
      <c r="AF15" s="1340"/>
      <c r="AG15" s="1340"/>
      <c r="AH15" s="1340"/>
      <c r="AI15" s="86" t="s">
        <v>12</v>
      </c>
      <c r="AJ15" s="7"/>
      <c r="AK15" s="7"/>
      <c r="AL15" s="7"/>
      <c r="AM15" s="7"/>
      <c r="AN15" s="7"/>
      <c r="AO15" s="7"/>
      <c r="AP15" s="7"/>
      <c r="AQ15" s="7"/>
      <c r="AT15" s="14" t="s">
        <v>428</v>
      </c>
    </row>
    <row r="16" spans="1:46" ht="18.75" customHeight="1">
      <c r="A16" s="7"/>
      <c r="B16" s="7"/>
      <c r="C16" s="1051" t="s">
        <v>121</v>
      </c>
      <c r="D16" s="972" t="s">
        <v>122</v>
      </c>
      <c r="E16" s="1332"/>
      <c r="F16" s="1332"/>
      <c r="G16" s="973"/>
      <c r="H16" s="973"/>
      <c r="I16" s="973"/>
      <c r="J16" s="973"/>
      <c r="K16" s="973"/>
      <c r="L16" s="973"/>
      <c r="M16" s="973"/>
      <c r="N16" s="973"/>
      <c r="O16" s="973"/>
      <c r="P16" s="973"/>
      <c r="Q16" s="974"/>
      <c r="R16" s="1333" t="s">
        <v>7</v>
      </c>
      <c r="S16" s="1334"/>
      <c r="T16" s="1334"/>
      <c r="U16" s="1334"/>
      <c r="V16" s="1334"/>
      <c r="W16" s="1334"/>
      <c r="X16" s="1334"/>
      <c r="Y16" s="1334"/>
      <c r="Z16" s="1334"/>
      <c r="AA16" s="1333" t="s">
        <v>6</v>
      </c>
      <c r="AB16" s="1334"/>
      <c r="AC16" s="1334"/>
      <c r="AD16" s="1334"/>
      <c r="AE16" s="1334"/>
      <c r="AF16" s="1334"/>
      <c r="AG16" s="1334"/>
      <c r="AH16" s="1334"/>
      <c r="AI16" s="1053"/>
      <c r="AJ16" s="7"/>
      <c r="AK16" s="7"/>
      <c r="AL16" s="7"/>
      <c r="AM16" s="7"/>
      <c r="AN16" s="7"/>
      <c r="AO16" s="7"/>
      <c r="AP16" s="7"/>
      <c r="AQ16" s="7"/>
      <c r="AT16" s="14" t="s">
        <v>429</v>
      </c>
    </row>
    <row r="17" spans="1:46" ht="30" customHeight="1">
      <c r="A17" s="7"/>
      <c r="B17" s="7"/>
      <c r="C17" s="1052"/>
      <c r="D17" s="975"/>
      <c r="E17" s="976"/>
      <c r="F17" s="976"/>
      <c r="G17" s="976"/>
      <c r="H17" s="976"/>
      <c r="I17" s="976"/>
      <c r="J17" s="976"/>
      <c r="K17" s="976"/>
      <c r="L17" s="976"/>
      <c r="M17" s="976"/>
      <c r="N17" s="976"/>
      <c r="O17" s="976"/>
      <c r="P17" s="976"/>
      <c r="Q17" s="977"/>
      <c r="R17" s="1054" t="str">
        <f>IF(OR(R14="",R14=0),"",IF(R14-R15&lt;=0,"あり","なし"))</f>
        <v/>
      </c>
      <c r="S17" s="1055"/>
      <c r="T17" s="1055"/>
      <c r="U17" s="1055"/>
      <c r="V17" s="1055"/>
      <c r="W17" s="1055"/>
      <c r="X17" s="1055"/>
      <c r="Y17" s="1055"/>
      <c r="Z17" s="1056"/>
      <c r="AA17" s="1057"/>
      <c r="AB17" s="1058"/>
      <c r="AC17" s="1058"/>
      <c r="AD17" s="1058"/>
      <c r="AE17" s="1058"/>
      <c r="AF17" s="1058"/>
      <c r="AG17" s="1058"/>
      <c r="AH17" s="1058"/>
      <c r="AI17" s="1059"/>
      <c r="AJ17" s="7"/>
      <c r="AK17" s="7"/>
      <c r="AL17" s="7"/>
      <c r="AM17" s="7"/>
      <c r="AN17" s="7"/>
      <c r="AO17" s="7"/>
      <c r="AP17" s="7"/>
      <c r="AQ17" s="7"/>
      <c r="AT17" s="14" t="s">
        <v>430</v>
      </c>
    </row>
    <row r="18" spans="1:46" ht="17.100000000000001" customHeight="1">
      <c r="A18" s="7"/>
      <c r="B18" s="7"/>
      <c r="C18" s="87" t="s">
        <v>123</v>
      </c>
      <c r="D18" s="1335" t="s">
        <v>50</v>
      </c>
      <c r="E18" s="1336"/>
      <c r="F18" s="1336"/>
      <c r="G18" s="1337"/>
      <c r="H18" s="1337"/>
      <c r="I18" s="1337"/>
      <c r="J18" s="1337"/>
      <c r="K18" s="1338"/>
      <c r="L18" s="716"/>
      <c r="M18" s="716"/>
      <c r="N18" s="716"/>
      <c r="O18" s="716"/>
      <c r="P18" s="716"/>
      <c r="Q18" s="88"/>
      <c r="R18" s="405"/>
      <c r="S18" s="1033" t="s">
        <v>4</v>
      </c>
      <c r="T18" s="1033"/>
      <c r="U18" s="1033"/>
      <c r="V18" s="1033"/>
      <c r="W18" s="1033"/>
      <c r="X18" s="1033"/>
      <c r="Y18" s="1033"/>
      <c r="Z18" s="1033"/>
      <c r="AA18" s="1033"/>
      <c r="AB18" s="1033"/>
      <c r="AC18" s="1033"/>
      <c r="AD18" s="1033"/>
      <c r="AE18" s="1033"/>
      <c r="AF18" s="1033"/>
      <c r="AG18" s="1033"/>
      <c r="AH18" s="1033"/>
      <c r="AI18" s="1034"/>
      <c r="AJ18" s="7"/>
      <c r="AK18" s="7"/>
      <c r="AL18" s="7"/>
      <c r="AM18" s="7"/>
      <c r="AN18" s="7"/>
      <c r="AO18" s="7"/>
      <c r="AP18" s="7"/>
      <c r="AQ18" s="7"/>
      <c r="AT18" s="14" t="s">
        <v>431</v>
      </c>
    </row>
    <row r="19" spans="1:46" ht="17.100000000000001" customHeight="1">
      <c r="A19" s="7"/>
      <c r="B19" s="7"/>
      <c r="C19" s="89"/>
      <c r="D19" s="972" t="s">
        <v>124</v>
      </c>
      <c r="E19" s="1332"/>
      <c r="F19" s="1332"/>
      <c r="G19" s="1350"/>
      <c r="H19" s="1350"/>
      <c r="I19" s="1350"/>
      <c r="J19" s="1350"/>
      <c r="K19" s="1350"/>
      <c r="L19" s="1350"/>
      <c r="M19" s="1350"/>
      <c r="N19" s="1350"/>
      <c r="O19" s="1350"/>
      <c r="P19" s="1350"/>
      <c r="Q19" s="974"/>
      <c r="R19" s="405"/>
      <c r="S19" s="991" t="s">
        <v>550</v>
      </c>
      <c r="T19" s="992"/>
      <c r="U19" s="992"/>
      <c r="V19" s="992"/>
      <c r="W19" s="992"/>
      <c r="X19" s="992"/>
      <c r="Y19" s="992"/>
      <c r="Z19" s="992"/>
      <c r="AA19" s="992"/>
      <c r="AB19" s="992"/>
      <c r="AC19" s="992"/>
      <c r="AD19" s="992"/>
      <c r="AE19" s="992"/>
      <c r="AF19" s="992"/>
      <c r="AG19" s="992"/>
      <c r="AH19" s="992"/>
      <c r="AI19" s="993"/>
      <c r="AJ19" s="7"/>
      <c r="AK19" s="7"/>
      <c r="AL19" s="7"/>
      <c r="AM19" s="7"/>
      <c r="AN19" s="7"/>
      <c r="AO19" s="7"/>
      <c r="AP19" s="7"/>
      <c r="AQ19" s="7"/>
      <c r="AT19" s="14" t="s">
        <v>432</v>
      </c>
    </row>
    <row r="20" spans="1:46" ht="17.100000000000001" customHeight="1">
      <c r="A20" s="7"/>
      <c r="B20" s="7"/>
      <c r="C20" s="89"/>
      <c r="D20" s="1351"/>
      <c r="E20" s="973"/>
      <c r="F20" s="973"/>
      <c r="G20" s="1350"/>
      <c r="H20" s="1350"/>
      <c r="I20" s="1350"/>
      <c r="J20" s="1350"/>
      <c r="K20" s="1350"/>
      <c r="L20" s="1350"/>
      <c r="M20" s="1350"/>
      <c r="N20" s="1350"/>
      <c r="O20" s="1350"/>
      <c r="P20" s="1350"/>
      <c r="Q20" s="974"/>
      <c r="R20" s="405"/>
      <c r="S20" s="1060" t="s">
        <v>3</v>
      </c>
      <c r="T20" s="1061"/>
      <c r="U20" s="1061"/>
      <c r="V20" s="1061"/>
      <c r="W20" s="1061"/>
      <c r="X20" s="1061"/>
      <c r="Y20" s="1061"/>
      <c r="Z20" s="1061"/>
      <c r="AA20" s="1061"/>
      <c r="AB20" s="1061"/>
      <c r="AC20" s="1061"/>
      <c r="AD20" s="1061"/>
      <c r="AE20" s="1061"/>
      <c r="AF20" s="1061"/>
      <c r="AG20" s="1061"/>
      <c r="AH20" s="1061"/>
      <c r="AI20" s="1062"/>
      <c r="AJ20" s="7"/>
      <c r="AK20" s="7"/>
      <c r="AL20" s="7"/>
      <c r="AM20" s="7"/>
      <c r="AN20" s="7"/>
      <c r="AO20" s="7"/>
      <c r="AP20" s="7"/>
      <c r="AQ20" s="7"/>
      <c r="AT20" s="14" t="s">
        <v>433</v>
      </c>
    </row>
    <row r="21" spans="1:46" ht="17.100000000000001" customHeight="1">
      <c r="A21" s="7"/>
      <c r="B21" s="7"/>
      <c r="C21" s="89"/>
      <c r="D21" s="975"/>
      <c r="E21" s="976"/>
      <c r="F21" s="976"/>
      <c r="G21" s="976"/>
      <c r="H21" s="976"/>
      <c r="I21" s="976"/>
      <c r="J21" s="976"/>
      <c r="K21" s="976"/>
      <c r="L21" s="976"/>
      <c r="M21" s="976"/>
      <c r="N21" s="976"/>
      <c r="O21" s="976"/>
      <c r="P21" s="976"/>
      <c r="Q21" s="977"/>
      <c r="R21" s="405"/>
      <c r="S21" s="994" t="s">
        <v>552</v>
      </c>
      <c r="T21" s="994"/>
      <c r="U21" s="994"/>
      <c r="V21" s="994"/>
      <c r="W21" s="994"/>
      <c r="X21" s="994"/>
      <c r="Y21" s="994"/>
      <c r="Z21" s="994"/>
      <c r="AA21" s="994"/>
      <c r="AB21" s="994"/>
      <c r="AC21" s="994"/>
      <c r="AD21" s="994"/>
      <c r="AE21" s="994"/>
      <c r="AF21" s="994"/>
      <c r="AG21" s="994"/>
      <c r="AH21" s="994"/>
      <c r="AI21" s="995"/>
      <c r="AJ21" s="7"/>
      <c r="AK21" s="7"/>
      <c r="AL21" s="7"/>
      <c r="AM21" s="7"/>
      <c r="AN21" s="7"/>
      <c r="AO21" s="7"/>
      <c r="AP21" s="7"/>
      <c r="AQ21" s="7"/>
      <c r="AT21" s="14" t="s">
        <v>434</v>
      </c>
    </row>
    <row r="22" spans="1:46" ht="36.75" customHeight="1" thickBot="1">
      <c r="A22" s="7"/>
      <c r="B22" s="7"/>
      <c r="C22" s="90"/>
      <c r="D22" s="1346" t="s">
        <v>1</v>
      </c>
      <c r="E22" s="1347"/>
      <c r="F22" s="1347"/>
      <c r="G22" s="1348"/>
      <c r="H22" s="1348"/>
      <c r="I22" s="1348"/>
      <c r="J22" s="1348"/>
      <c r="K22" s="1348"/>
      <c r="L22" s="1348"/>
      <c r="M22" s="1348"/>
      <c r="N22" s="1348"/>
      <c r="O22" s="1348"/>
      <c r="P22" s="1348"/>
      <c r="Q22" s="1349"/>
      <c r="R22" s="1043"/>
      <c r="S22" s="1044"/>
      <c r="T22" s="1044"/>
      <c r="U22" s="1044"/>
      <c r="V22" s="1044"/>
      <c r="W22" s="1044"/>
      <c r="X22" s="1044"/>
      <c r="Y22" s="1044"/>
      <c r="Z22" s="1044"/>
      <c r="AA22" s="1044"/>
      <c r="AB22" s="1044"/>
      <c r="AC22" s="1044"/>
      <c r="AD22" s="1044"/>
      <c r="AE22" s="1044"/>
      <c r="AF22" s="1044"/>
      <c r="AG22" s="1044"/>
      <c r="AH22" s="1044"/>
      <c r="AI22" s="1045"/>
      <c r="AJ22" s="7"/>
      <c r="AK22" s="7"/>
      <c r="AL22" s="7"/>
      <c r="AM22" s="7"/>
      <c r="AN22" s="7"/>
      <c r="AO22" s="7"/>
      <c r="AP22" s="7"/>
      <c r="AQ22" s="7"/>
      <c r="AT22" s="14" t="s">
        <v>435</v>
      </c>
    </row>
    <row r="23" spans="1:46" ht="17.25" customHeight="1">
      <c r="A23" s="75"/>
      <c r="B23" s="75"/>
      <c r="C23" s="75"/>
      <c r="D23" s="75"/>
      <c r="E23" s="75"/>
      <c r="F23" s="75"/>
      <c r="G23" s="75"/>
      <c r="H23" s="75"/>
      <c r="I23" s="75"/>
      <c r="J23" s="75"/>
      <c r="K23" s="75"/>
      <c r="L23" s="75"/>
      <c r="M23" s="75"/>
      <c r="N23" s="75"/>
      <c r="O23" s="75"/>
      <c r="P23" s="75"/>
      <c r="Q23" s="75"/>
      <c r="R23" s="75"/>
      <c r="S23" s="78"/>
      <c r="T23" s="78"/>
      <c r="U23" s="78"/>
      <c r="V23" s="78"/>
      <c r="W23" s="78"/>
      <c r="X23" s="78"/>
      <c r="Y23" s="78"/>
      <c r="Z23" s="78"/>
      <c r="AA23" s="79"/>
      <c r="AB23" s="79"/>
      <c r="AC23" s="79"/>
      <c r="AD23" s="79"/>
      <c r="AE23" s="79"/>
      <c r="AF23" s="79"/>
      <c r="AG23" s="79"/>
      <c r="AH23" s="7"/>
      <c r="AI23" s="7"/>
      <c r="AJ23" s="75"/>
      <c r="AK23" s="7"/>
      <c r="AL23" s="7"/>
      <c r="AM23" s="7"/>
      <c r="AN23" s="7"/>
      <c r="AO23" s="7"/>
      <c r="AP23" s="7"/>
      <c r="AQ23" s="7"/>
      <c r="AT23" s="14" t="s">
        <v>436</v>
      </c>
    </row>
    <row r="24" spans="1:46" ht="18" customHeight="1">
      <c r="A24" s="7"/>
      <c r="B24" s="7" t="s">
        <v>268</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T24" s="14" t="s">
        <v>437</v>
      </c>
    </row>
    <row r="25" spans="1:46" ht="18" customHeight="1" thickBot="1">
      <c r="A25" s="7"/>
      <c r="B25" s="7"/>
      <c r="C25" s="7"/>
      <c r="D25" s="7" t="s">
        <v>217</v>
      </c>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T25" s="14" t="s">
        <v>438</v>
      </c>
    </row>
    <row r="26" spans="1:46" ht="30" customHeight="1">
      <c r="A26" s="7"/>
      <c r="B26" s="7"/>
      <c r="C26" s="80" t="s">
        <v>17</v>
      </c>
      <c r="D26" s="80" t="s">
        <v>118</v>
      </c>
      <c r="E26" s="91"/>
      <c r="F26" s="91"/>
      <c r="G26" s="91"/>
      <c r="H26" s="91"/>
      <c r="I26" s="91"/>
      <c r="J26" s="91"/>
      <c r="K26" s="82"/>
      <c r="L26" s="82"/>
      <c r="M26" s="82"/>
      <c r="N26" s="82"/>
      <c r="O26" s="82"/>
      <c r="P26" s="82"/>
      <c r="Q26" s="83"/>
      <c r="R26" s="1330"/>
      <c r="S26" s="1331"/>
      <c r="T26" s="1331"/>
      <c r="U26" s="1331"/>
      <c r="V26" s="1331"/>
      <c r="W26" s="1331"/>
      <c r="X26" s="1331"/>
      <c r="Y26" s="1331"/>
      <c r="Z26" s="1331"/>
      <c r="AA26" s="1331"/>
      <c r="AB26" s="1331"/>
      <c r="AC26" s="1331"/>
      <c r="AD26" s="1331"/>
      <c r="AE26" s="1331"/>
      <c r="AF26" s="1331"/>
      <c r="AG26" s="1331"/>
      <c r="AH26" s="1331"/>
      <c r="AI26" s="84" t="s">
        <v>12</v>
      </c>
      <c r="AJ26" s="7"/>
      <c r="AK26" s="7"/>
      <c r="AL26" s="7"/>
      <c r="AM26" s="7"/>
      <c r="AN26" s="7"/>
      <c r="AO26" s="7"/>
      <c r="AP26" s="7"/>
      <c r="AQ26" s="7"/>
    </row>
    <row r="27" spans="1:46" ht="46.5" customHeight="1">
      <c r="A27" s="7"/>
      <c r="B27" s="7"/>
      <c r="C27" s="85" t="s">
        <v>9</v>
      </c>
      <c r="D27" s="969" t="s">
        <v>120</v>
      </c>
      <c r="E27" s="1339"/>
      <c r="F27" s="1339"/>
      <c r="G27" s="970"/>
      <c r="H27" s="970"/>
      <c r="I27" s="970"/>
      <c r="J27" s="970"/>
      <c r="K27" s="970"/>
      <c r="L27" s="970"/>
      <c r="M27" s="970"/>
      <c r="N27" s="970"/>
      <c r="O27" s="970"/>
      <c r="P27" s="970"/>
      <c r="Q27" s="971"/>
      <c r="R27" s="1057"/>
      <c r="S27" s="1340"/>
      <c r="T27" s="1340"/>
      <c r="U27" s="1340"/>
      <c r="V27" s="1340"/>
      <c r="W27" s="1340"/>
      <c r="X27" s="1340"/>
      <c r="Y27" s="1340"/>
      <c r="Z27" s="1340"/>
      <c r="AA27" s="1340"/>
      <c r="AB27" s="1340"/>
      <c r="AC27" s="1340"/>
      <c r="AD27" s="1340"/>
      <c r="AE27" s="1340"/>
      <c r="AF27" s="1340"/>
      <c r="AG27" s="1340"/>
      <c r="AH27" s="1340"/>
      <c r="AI27" s="86" t="s">
        <v>12</v>
      </c>
      <c r="AJ27" s="7"/>
      <c r="AK27" s="7"/>
      <c r="AL27" s="7"/>
      <c r="AM27" s="7"/>
      <c r="AN27" s="7"/>
      <c r="AO27" s="7"/>
      <c r="AP27" s="7"/>
      <c r="AQ27" s="7"/>
      <c r="AT27" s="14"/>
    </row>
    <row r="28" spans="1:46" ht="18.75" customHeight="1">
      <c r="A28" s="7"/>
      <c r="B28" s="7"/>
      <c r="C28" s="1051" t="s">
        <v>5</v>
      </c>
      <c r="D28" s="972" t="s">
        <v>122</v>
      </c>
      <c r="E28" s="1332"/>
      <c r="F28" s="1332"/>
      <c r="G28" s="973"/>
      <c r="H28" s="973"/>
      <c r="I28" s="973"/>
      <c r="J28" s="973"/>
      <c r="K28" s="973"/>
      <c r="L28" s="973"/>
      <c r="M28" s="973"/>
      <c r="N28" s="973"/>
      <c r="O28" s="973"/>
      <c r="P28" s="973"/>
      <c r="Q28" s="974"/>
      <c r="R28" s="1333" t="s">
        <v>7</v>
      </c>
      <c r="S28" s="1334"/>
      <c r="T28" s="1334"/>
      <c r="U28" s="1334"/>
      <c r="V28" s="1334"/>
      <c r="W28" s="1334"/>
      <c r="X28" s="1334"/>
      <c r="Y28" s="1334"/>
      <c r="Z28" s="1334"/>
      <c r="AA28" s="1333" t="s">
        <v>6</v>
      </c>
      <c r="AB28" s="1334"/>
      <c r="AC28" s="1334"/>
      <c r="AD28" s="1334"/>
      <c r="AE28" s="1334"/>
      <c r="AF28" s="1334"/>
      <c r="AG28" s="1334"/>
      <c r="AH28" s="1334"/>
      <c r="AI28" s="1053"/>
      <c r="AJ28" s="7"/>
      <c r="AK28" s="7"/>
      <c r="AL28" s="7"/>
      <c r="AM28" s="7"/>
      <c r="AN28" s="7"/>
      <c r="AO28" s="7"/>
      <c r="AP28" s="7"/>
      <c r="AQ28" s="7"/>
      <c r="AT28" s="14"/>
    </row>
    <row r="29" spans="1:46" ht="30" customHeight="1">
      <c r="A29" s="7"/>
      <c r="B29" s="7"/>
      <c r="C29" s="1052"/>
      <c r="D29" s="975"/>
      <c r="E29" s="976"/>
      <c r="F29" s="976"/>
      <c r="G29" s="976"/>
      <c r="H29" s="976"/>
      <c r="I29" s="976"/>
      <c r="J29" s="976"/>
      <c r="K29" s="976"/>
      <c r="L29" s="976"/>
      <c r="M29" s="976"/>
      <c r="N29" s="976"/>
      <c r="O29" s="976"/>
      <c r="P29" s="976"/>
      <c r="Q29" s="977"/>
      <c r="R29" s="1054" t="str">
        <f>IF(OR(R26="",R26=0),"",IF(R26-R27&lt;=0,"あり","なし"))</f>
        <v/>
      </c>
      <c r="S29" s="1055"/>
      <c r="T29" s="1055"/>
      <c r="U29" s="1055"/>
      <c r="V29" s="1055"/>
      <c r="W29" s="1055"/>
      <c r="X29" s="1055"/>
      <c r="Y29" s="1055"/>
      <c r="Z29" s="1056"/>
      <c r="AA29" s="1057"/>
      <c r="AB29" s="1058"/>
      <c r="AC29" s="1058"/>
      <c r="AD29" s="1058"/>
      <c r="AE29" s="1058"/>
      <c r="AF29" s="1058"/>
      <c r="AG29" s="1058"/>
      <c r="AH29" s="1058"/>
      <c r="AI29" s="1059"/>
      <c r="AJ29" s="7"/>
      <c r="AK29" s="7"/>
      <c r="AL29" s="7"/>
      <c r="AM29" s="7"/>
      <c r="AN29" s="7"/>
      <c r="AO29" s="7"/>
      <c r="AP29" s="7"/>
      <c r="AQ29" s="7"/>
      <c r="AT29" s="14"/>
    </row>
    <row r="30" spans="1:46" ht="17.100000000000001" customHeight="1">
      <c r="A30" s="7"/>
      <c r="B30" s="7"/>
      <c r="C30" s="87" t="s">
        <v>51</v>
      </c>
      <c r="D30" s="1335" t="s">
        <v>50</v>
      </c>
      <c r="E30" s="1336"/>
      <c r="F30" s="1336"/>
      <c r="G30" s="1337"/>
      <c r="H30" s="1337"/>
      <c r="I30" s="1337"/>
      <c r="J30" s="1337"/>
      <c r="K30" s="1338"/>
      <c r="L30" s="716"/>
      <c r="M30" s="716"/>
      <c r="N30" s="716"/>
      <c r="O30" s="716"/>
      <c r="P30" s="716"/>
      <c r="Q30" s="88"/>
      <c r="R30" s="405"/>
      <c r="S30" s="1033" t="s">
        <v>4</v>
      </c>
      <c r="T30" s="1033"/>
      <c r="U30" s="1033"/>
      <c r="V30" s="1033"/>
      <c r="W30" s="1033"/>
      <c r="X30" s="1033"/>
      <c r="Y30" s="1033"/>
      <c r="Z30" s="1033"/>
      <c r="AA30" s="1033"/>
      <c r="AB30" s="1033"/>
      <c r="AC30" s="1033"/>
      <c r="AD30" s="1033"/>
      <c r="AE30" s="1033"/>
      <c r="AF30" s="1033"/>
      <c r="AG30" s="1033"/>
      <c r="AH30" s="1033"/>
      <c r="AI30" s="1034"/>
      <c r="AJ30" s="7"/>
      <c r="AK30" s="7"/>
      <c r="AL30" s="7"/>
      <c r="AM30" s="7"/>
      <c r="AN30" s="7"/>
      <c r="AO30" s="7"/>
      <c r="AP30" s="7"/>
      <c r="AQ30" s="7"/>
      <c r="AT30" s="14"/>
    </row>
    <row r="31" spans="1:46" ht="17.100000000000001" customHeight="1">
      <c r="A31" s="7"/>
      <c r="B31" s="7"/>
      <c r="C31" s="89"/>
      <c r="D31" s="972" t="s">
        <v>124</v>
      </c>
      <c r="E31" s="1332"/>
      <c r="F31" s="1332"/>
      <c r="G31" s="1350"/>
      <c r="H31" s="1350"/>
      <c r="I31" s="1350"/>
      <c r="J31" s="1350"/>
      <c r="K31" s="1350"/>
      <c r="L31" s="1350"/>
      <c r="M31" s="1350"/>
      <c r="N31" s="1350"/>
      <c r="O31" s="1350"/>
      <c r="P31" s="1350"/>
      <c r="Q31" s="974"/>
      <c r="R31" s="405"/>
      <c r="S31" s="991" t="s">
        <v>551</v>
      </c>
      <c r="T31" s="992"/>
      <c r="U31" s="992"/>
      <c r="V31" s="992"/>
      <c r="W31" s="992"/>
      <c r="X31" s="992"/>
      <c r="Y31" s="992"/>
      <c r="Z31" s="992"/>
      <c r="AA31" s="992"/>
      <c r="AB31" s="992"/>
      <c r="AC31" s="992"/>
      <c r="AD31" s="992"/>
      <c r="AE31" s="992"/>
      <c r="AF31" s="992"/>
      <c r="AG31" s="992"/>
      <c r="AH31" s="992"/>
      <c r="AI31" s="993"/>
      <c r="AJ31" s="7"/>
      <c r="AK31" s="7"/>
      <c r="AL31" s="7"/>
      <c r="AM31" s="7"/>
      <c r="AN31" s="7"/>
      <c r="AO31" s="7"/>
      <c r="AP31" s="7"/>
      <c r="AQ31" s="7"/>
      <c r="AT31" s="14"/>
    </row>
    <row r="32" spans="1:46" ht="17.100000000000001" customHeight="1">
      <c r="A32" s="7"/>
      <c r="B32" s="7"/>
      <c r="C32" s="89"/>
      <c r="D32" s="1351"/>
      <c r="E32" s="973"/>
      <c r="F32" s="973"/>
      <c r="G32" s="1350"/>
      <c r="H32" s="1350"/>
      <c r="I32" s="1350"/>
      <c r="J32" s="1350"/>
      <c r="K32" s="1350"/>
      <c r="L32" s="1350"/>
      <c r="M32" s="1350"/>
      <c r="N32" s="1350"/>
      <c r="O32" s="1350"/>
      <c r="P32" s="1350"/>
      <c r="Q32" s="974"/>
      <c r="R32" s="405"/>
      <c r="S32" s="1060" t="s">
        <v>3</v>
      </c>
      <c r="T32" s="1061"/>
      <c r="U32" s="1061"/>
      <c r="V32" s="1061"/>
      <c r="W32" s="1061"/>
      <c r="X32" s="1061"/>
      <c r="Y32" s="1061"/>
      <c r="Z32" s="1061"/>
      <c r="AA32" s="1061"/>
      <c r="AB32" s="1061"/>
      <c r="AC32" s="1061"/>
      <c r="AD32" s="1061"/>
      <c r="AE32" s="1061"/>
      <c r="AF32" s="1061"/>
      <c r="AG32" s="1061"/>
      <c r="AH32" s="1061"/>
      <c r="AI32" s="1062"/>
      <c r="AJ32" s="7"/>
      <c r="AK32" s="7"/>
      <c r="AL32" s="7"/>
      <c r="AM32" s="7"/>
      <c r="AN32" s="7"/>
      <c r="AO32" s="7"/>
      <c r="AP32" s="7"/>
      <c r="AQ32" s="7"/>
      <c r="AT32" s="14"/>
    </row>
    <row r="33" spans="1:46" ht="17.100000000000001" customHeight="1">
      <c r="A33" s="7"/>
      <c r="B33" s="7"/>
      <c r="C33" s="89"/>
      <c r="D33" s="975"/>
      <c r="E33" s="976"/>
      <c r="F33" s="976"/>
      <c r="G33" s="976"/>
      <c r="H33" s="976"/>
      <c r="I33" s="976"/>
      <c r="J33" s="976"/>
      <c r="K33" s="976"/>
      <c r="L33" s="976"/>
      <c r="M33" s="976"/>
      <c r="N33" s="976"/>
      <c r="O33" s="976"/>
      <c r="P33" s="976"/>
      <c r="Q33" s="977"/>
      <c r="R33" s="405"/>
      <c r="S33" s="994" t="s">
        <v>553</v>
      </c>
      <c r="T33" s="994"/>
      <c r="U33" s="994"/>
      <c r="V33" s="994"/>
      <c r="W33" s="994"/>
      <c r="X33" s="994"/>
      <c r="Y33" s="994"/>
      <c r="Z33" s="994"/>
      <c r="AA33" s="994"/>
      <c r="AB33" s="994"/>
      <c r="AC33" s="994"/>
      <c r="AD33" s="994"/>
      <c r="AE33" s="994"/>
      <c r="AF33" s="994"/>
      <c r="AG33" s="994"/>
      <c r="AH33" s="994"/>
      <c r="AI33" s="995"/>
      <c r="AJ33" s="7"/>
      <c r="AK33" s="7"/>
      <c r="AL33" s="7"/>
      <c r="AM33" s="7"/>
      <c r="AN33" s="7"/>
      <c r="AO33" s="7"/>
      <c r="AP33" s="7"/>
      <c r="AQ33" s="7"/>
      <c r="AT33" s="14"/>
    </row>
    <row r="34" spans="1:46" ht="36.75" customHeight="1" thickBot="1">
      <c r="A34" s="7"/>
      <c r="B34" s="7"/>
      <c r="C34" s="90"/>
      <c r="D34" s="1346" t="s">
        <v>1</v>
      </c>
      <c r="E34" s="1347"/>
      <c r="F34" s="1347"/>
      <c r="G34" s="1348"/>
      <c r="H34" s="1348"/>
      <c r="I34" s="1348"/>
      <c r="J34" s="1348"/>
      <c r="K34" s="1348"/>
      <c r="L34" s="1348"/>
      <c r="M34" s="1348"/>
      <c r="N34" s="1348"/>
      <c r="O34" s="1348"/>
      <c r="P34" s="1348"/>
      <c r="Q34" s="1349"/>
      <c r="R34" s="1094"/>
      <c r="S34" s="1095"/>
      <c r="T34" s="1095"/>
      <c r="U34" s="1095"/>
      <c r="V34" s="1095"/>
      <c r="W34" s="1095"/>
      <c r="X34" s="1095"/>
      <c r="Y34" s="1095"/>
      <c r="Z34" s="1095"/>
      <c r="AA34" s="1095"/>
      <c r="AB34" s="1095"/>
      <c r="AC34" s="1095"/>
      <c r="AD34" s="1095"/>
      <c r="AE34" s="1095"/>
      <c r="AF34" s="1095"/>
      <c r="AG34" s="1095"/>
      <c r="AH34" s="1095"/>
      <c r="AI34" s="1096"/>
      <c r="AJ34" s="7"/>
      <c r="AK34" s="7"/>
      <c r="AL34" s="7"/>
      <c r="AM34" s="7"/>
      <c r="AN34" s="7"/>
      <c r="AO34" s="7"/>
      <c r="AP34" s="7"/>
      <c r="AQ34" s="7"/>
      <c r="AT34" s="14"/>
    </row>
    <row r="35" spans="1:46" ht="17.25" customHeight="1">
      <c r="A35" s="75"/>
      <c r="B35" s="75"/>
      <c r="C35" s="75"/>
      <c r="D35" s="75"/>
      <c r="E35" s="75"/>
      <c r="F35" s="75"/>
      <c r="G35" s="75"/>
      <c r="H35" s="75"/>
      <c r="I35" s="75"/>
      <c r="J35" s="75"/>
      <c r="K35" s="75"/>
      <c r="L35" s="75"/>
      <c r="M35" s="75"/>
      <c r="N35" s="75"/>
      <c r="O35" s="75"/>
      <c r="P35" s="75"/>
      <c r="Q35" s="75"/>
      <c r="R35" s="75"/>
      <c r="S35" s="78"/>
      <c r="T35" s="78"/>
      <c r="U35" s="78"/>
      <c r="V35" s="78"/>
      <c r="W35" s="78"/>
      <c r="X35" s="78"/>
      <c r="Y35" s="78"/>
      <c r="Z35" s="78"/>
      <c r="AA35" s="79"/>
      <c r="AB35" s="79"/>
      <c r="AC35" s="79"/>
      <c r="AD35" s="79"/>
      <c r="AE35" s="79"/>
      <c r="AF35" s="79"/>
      <c r="AG35" s="79"/>
      <c r="AH35" s="7"/>
      <c r="AI35" s="7"/>
      <c r="AJ35" s="75"/>
      <c r="AK35" s="7"/>
      <c r="AL35" s="7"/>
      <c r="AM35" s="7"/>
      <c r="AN35" s="7"/>
      <c r="AO35" s="7"/>
      <c r="AP35" s="7"/>
      <c r="AQ35" s="7"/>
      <c r="AT35" s="14"/>
    </row>
    <row r="36" spans="1:46" ht="17.25" customHeight="1" thickBot="1">
      <c r="A36" s="75"/>
      <c r="B36" s="7" t="s">
        <v>219</v>
      </c>
      <c r="C36" s="75"/>
      <c r="D36" s="75"/>
      <c r="E36" s="75"/>
      <c r="F36" s="75"/>
      <c r="G36" s="75"/>
      <c r="H36" s="75"/>
      <c r="I36" s="75"/>
      <c r="J36" s="75"/>
      <c r="K36" s="75"/>
      <c r="L36" s="75"/>
      <c r="M36" s="75"/>
      <c r="N36" s="75"/>
      <c r="O36" s="75"/>
      <c r="P36" s="75"/>
      <c r="Q36" s="75"/>
      <c r="R36" s="75"/>
      <c r="S36" s="78"/>
      <c r="T36" s="78"/>
      <c r="U36" s="78"/>
      <c r="V36" s="78"/>
      <c r="W36" s="78"/>
      <c r="X36" s="78"/>
      <c r="Y36" s="78"/>
      <c r="Z36" s="78"/>
      <c r="AA36" s="79"/>
      <c r="AB36" s="79"/>
      <c r="AC36" s="79"/>
      <c r="AD36" s="79"/>
      <c r="AE36" s="79"/>
      <c r="AF36" s="79"/>
      <c r="AG36" s="79"/>
      <c r="AH36" s="7"/>
      <c r="AI36" s="7"/>
      <c r="AJ36" s="75"/>
      <c r="AK36" s="7"/>
      <c r="AL36" s="7"/>
      <c r="AM36" s="7"/>
      <c r="AN36" s="7"/>
      <c r="AO36" s="7"/>
      <c r="AP36" s="7"/>
      <c r="AQ36" s="7"/>
    </row>
    <row r="37" spans="1:46" s="2" customFormat="1" ht="35.25" customHeight="1" thickBot="1">
      <c r="A37" s="7"/>
      <c r="B37" s="7"/>
      <c r="C37" s="92" t="s">
        <v>125</v>
      </c>
      <c r="D37" s="1356" t="s">
        <v>44</v>
      </c>
      <c r="E37" s="1357"/>
      <c r="F37" s="1357"/>
      <c r="G37" s="1357"/>
      <c r="H37" s="1357"/>
      <c r="I37" s="1357"/>
      <c r="J37" s="1357"/>
      <c r="K37" s="1357"/>
      <c r="L37" s="1357"/>
      <c r="M37" s="1357"/>
      <c r="N37" s="1357"/>
      <c r="O37" s="1357"/>
      <c r="P37" s="1357"/>
      <c r="Q37" s="1358"/>
      <c r="R37" s="1359" t="s">
        <v>126</v>
      </c>
      <c r="S37" s="1360"/>
      <c r="T37" s="93">
        <f>⑥入力シート2!I2</f>
        <v>0</v>
      </c>
      <c r="U37" s="94" t="s">
        <v>127</v>
      </c>
      <c r="V37" s="1360" t="s">
        <v>128</v>
      </c>
      <c r="W37" s="1360"/>
      <c r="X37" s="93">
        <f>⑥入力シート2!L2</f>
        <v>0</v>
      </c>
      <c r="Y37" s="94" t="s">
        <v>127</v>
      </c>
      <c r="Z37" s="1360" t="s">
        <v>186</v>
      </c>
      <c r="AA37" s="1360"/>
      <c r="AB37" s="95">
        <f>⑥入力シート2!O2</f>
        <v>0</v>
      </c>
      <c r="AC37" s="96" t="s">
        <v>129</v>
      </c>
      <c r="AD37" s="97"/>
      <c r="AE37" s="97"/>
      <c r="AF37" s="97"/>
      <c r="AG37" s="97"/>
      <c r="AH37" s="97"/>
      <c r="AI37" s="97"/>
      <c r="AJ37" s="7"/>
      <c r="AK37" s="7"/>
      <c r="AL37" s="7"/>
      <c r="AM37" s="7"/>
      <c r="AN37" s="7"/>
      <c r="AO37" s="7"/>
      <c r="AP37" s="7"/>
      <c r="AQ37" s="7"/>
      <c r="AT37" s="1"/>
    </row>
    <row r="38" spans="1:46" s="2" customFormat="1" ht="10.5" customHeight="1">
      <c r="A38" s="7"/>
      <c r="B38" s="7"/>
      <c r="C38" s="98"/>
      <c r="D38" s="99"/>
      <c r="E38" s="100"/>
      <c r="F38" s="100"/>
      <c r="G38" s="100"/>
      <c r="H38" s="100"/>
      <c r="I38" s="100"/>
      <c r="J38" s="100"/>
      <c r="K38" s="100"/>
      <c r="L38" s="100"/>
      <c r="M38" s="100"/>
      <c r="N38" s="100"/>
      <c r="O38" s="100"/>
      <c r="P38" s="100"/>
      <c r="Q38" s="101"/>
      <c r="R38" s="1344"/>
      <c r="S38" s="1345"/>
      <c r="T38" s="1345"/>
      <c r="U38" s="1345"/>
      <c r="V38" s="1345"/>
      <c r="W38" s="1345"/>
      <c r="X38" s="1345"/>
      <c r="Y38" s="1345"/>
      <c r="Z38" s="1345"/>
      <c r="AA38" s="1345"/>
      <c r="AB38" s="1345"/>
      <c r="AC38" s="1345"/>
      <c r="AD38" s="1345"/>
      <c r="AE38" s="1345"/>
      <c r="AF38" s="1345"/>
      <c r="AG38" s="1345"/>
      <c r="AH38" s="1345"/>
      <c r="AI38" s="102"/>
      <c r="AJ38" s="7"/>
      <c r="AK38" s="7"/>
      <c r="AL38" s="7"/>
      <c r="AM38" s="7"/>
      <c r="AN38" s="7"/>
      <c r="AO38" s="7"/>
      <c r="AP38" s="7"/>
      <c r="AQ38" s="7"/>
      <c r="AT38" s="1"/>
    </row>
    <row r="39" spans="1:46" s="2" customFormat="1" ht="18" customHeight="1">
      <c r="A39" s="7"/>
      <c r="B39" s="7"/>
      <c r="C39" s="98"/>
      <c r="D39" s="99"/>
      <c r="E39" s="101"/>
      <c r="F39" s="1341" t="s">
        <v>334</v>
      </c>
      <c r="G39" s="1342"/>
      <c r="H39" s="1342"/>
      <c r="I39" s="1342"/>
      <c r="J39" s="1342"/>
      <c r="K39" s="1342"/>
      <c r="L39" s="1342"/>
      <c r="M39" s="1342"/>
      <c r="N39" s="1342"/>
      <c r="O39" s="1342"/>
      <c r="P39" s="1342"/>
      <c r="Q39" s="1343"/>
      <c r="R39" s="1010">
        <f>①入力シート!F26</f>
        <v>0</v>
      </c>
      <c r="S39" s="1010"/>
      <c r="T39" s="1010"/>
      <c r="U39" s="1010"/>
      <c r="V39" s="1010"/>
      <c r="W39" s="1010"/>
      <c r="X39" s="1010"/>
      <c r="Y39" s="1010"/>
      <c r="Z39" s="1010"/>
      <c r="AA39" s="1010"/>
      <c r="AB39" s="1010"/>
      <c r="AC39" s="1010"/>
      <c r="AD39" s="1010"/>
      <c r="AE39" s="1010"/>
      <c r="AF39" s="1010"/>
      <c r="AG39" s="1010"/>
      <c r="AH39" s="1010"/>
      <c r="AI39" s="103" t="s">
        <v>12</v>
      </c>
      <c r="AJ39" s="7"/>
      <c r="AK39" s="7"/>
      <c r="AL39" s="7"/>
      <c r="AM39" s="7"/>
      <c r="AN39" s="7"/>
      <c r="AO39" s="7"/>
      <c r="AP39" s="7"/>
      <c r="AQ39" s="7"/>
      <c r="AT39" s="1"/>
    </row>
    <row r="40" spans="1:46" s="2" customFormat="1" ht="18" customHeight="1">
      <c r="A40" s="7"/>
      <c r="B40" s="7"/>
      <c r="C40" s="98"/>
      <c r="D40" s="99"/>
      <c r="E40" s="101"/>
      <c r="F40" s="1363" t="s">
        <v>333</v>
      </c>
      <c r="G40" s="1364"/>
      <c r="H40" s="1364"/>
      <c r="I40" s="1364"/>
      <c r="J40" s="1364"/>
      <c r="K40" s="1364"/>
      <c r="L40" s="1364"/>
      <c r="M40" s="1364"/>
      <c r="N40" s="1364"/>
      <c r="O40" s="1364"/>
      <c r="P40" s="1364"/>
      <c r="Q40" s="1365"/>
      <c r="R40" s="963">
        <f>IF(AND(⑤第７号様式添付書類２!E14="",⑤第７号様式添付書類２!G14=""),R39,R39-⑨第７号様式!R72+⑨第７号様式!R74)</f>
        <v>0</v>
      </c>
      <c r="S40" s="963"/>
      <c r="T40" s="963"/>
      <c r="U40" s="963"/>
      <c r="V40" s="963"/>
      <c r="W40" s="963"/>
      <c r="X40" s="963"/>
      <c r="Y40" s="963"/>
      <c r="Z40" s="963"/>
      <c r="AA40" s="963"/>
      <c r="AB40" s="963"/>
      <c r="AC40" s="963"/>
      <c r="AD40" s="963"/>
      <c r="AE40" s="963"/>
      <c r="AF40" s="963"/>
      <c r="AG40" s="963"/>
      <c r="AH40" s="963"/>
      <c r="AI40" s="102" t="s">
        <v>12</v>
      </c>
      <c r="AJ40" s="7"/>
      <c r="AK40" s="7"/>
      <c r="AL40" s="7"/>
      <c r="AM40" s="7"/>
      <c r="AN40" s="7"/>
      <c r="AO40" s="7"/>
      <c r="AP40" s="7"/>
      <c r="AQ40" s="7"/>
      <c r="AT40" s="1"/>
    </row>
    <row r="41" spans="1:46" s="2" customFormat="1" ht="18" customHeight="1">
      <c r="A41" s="7"/>
      <c r="B41" s="7"/>
      <c r="C41" s="98"/>
      <c r="D41" s="99"/>
      <c r="E41" s="100"/>
      <c r="F41" s="1352" t="s">
        <v>119</v>
      </c>
      <c r="G41" s="1352"/>
      <c r="H41" s="1352"/>
      <c r="I41" s="1352"/>
      <c r="J41" s="1352"/>
      <c r="K41" s="1352"/>
      <c r="L41" s="1352"/>
      <c r="M41" s="1352"/>
      <c r="N41" s="1352"/>
      <c r="O41" s="1352"/>
      <c r="P41" s="1352"/>
      <c r="Q41" s="1352"/>
      <c r="R41" s="1009">
        <f>①入力シート!F33</f>
        <v>0</v>
      </c>
      <c r="S41" s="1010"/>
      <c r="T41" s="1010"/>
      <c r="U41" s="1010"/>
      <c r="V41" s="1010"/>
      <c r="W41" s="1010"/>
      <c r="X41" s="1010"/>
      <c r="Y41" s="1010"/>
      <c r="Z41" s="1010"/>
      <c r="AA41" s="1010"/>
      <c r="AB41" s="1010"/>
      <c r="AC41" s="1010"/>
      <c r="AD41" s="1010"/>
      <c r="AE41" s="1010"/>
      <c r="AF41" s="1010"/>
      <c r="AG41" s="1010"/>
      <c r="AH41" s="1010"/>
      <c r="AI41" s="103" t="s">
        <v>12</v>
      </c>
      <c r="AJ41" s="7"/>
      <c r="AK41" s="7"/>
      <c r="AL41" s="7"/>
      <c r="AM41" s="7"/>
      <c r="AN41" s="7"/>
      <c r="AO41" s="7"/>
      <c r="AP41" s="7"/>
      <c r="AQ41" s="7"/>
    </row>
    <row r="42" spans="1:46" s="2" customFormat="1" ht="33.950000000000003" customHeight="1">
      <c r="A42" s="7"/>
      <c r="B42" s="7"/>
      <c r="C42" s="98"/>
      <c r="D42" s="104"/>
      <c r="E42" s="1353" t="s">
        <v>43</v>
      </c>
      <c r="F42" s="1354"/>
      <c r="G42" s="1354"/>
      <c r="H42" s="1354"/>
      <c r="I42" s="1354"/>
      <c r="J42" s="1354"/>
      <c r="K42" s="1354"/>
      <c r="L42" s="1354"/>
      <c r="M42" s="1354"/>
      <c r="N42" s="1354"/>
      <c r="O42" s="1354"/>
      <c r="P42" s="1354"/>
      <c r="Q42" s="1355"/>
      <c r="R42" s="1097"/>
      <c r="S42" s="1098"/>
      <c r="T42" s="1098"/>
      <c r="U42" s="1098"/>
      <c r="V42" s="1098"/>
      <c r="W42" s="1098"/>
      <c r="X42" s="1098"/>
      <c r="Y42" s="1098"/>
      <c r="Z42" s="1098"/>
      <c r="AA42" s="1098"/>
      <c r="AB42" s="1098"/>
      <c r="AC42" s="1098"/>
      <c r="AD42" s="1098"/>
      <c r="AE42" s="1098"/>
      <c r="AF42" s="1098"/>
      <c r="AG42" s="1098"/>
      <c r="AH42" s="1098"/>
      <c r="AI42" s="102"/>
      <c r="AJ42" s="7"/>
      <c r="AK42" s="7"/>
      <c r="AL42" s="7"/>
      <c r="AM42" s="7"/>
      <c r="AN42" s="7"/>
      <c r="AO42" s="7"/>
      <c r="AP42" s="7"/>
      <c r="AQ42" s="7"/>
    </row>
    <row r="43" spans="1:46" s="2" customFormat="1" ht="17.25" customHeight="1">
      <c r="A43" s="7"/>
      <c r="B43" s="7"/>
      <c r="C43" s="98"/>
      <c r="D43" s="475"/>
      <c r="E43" s="105"/>
      <c r="F43" s="1341" t="s">
        <v>334</v>
      </c>
      <c r="G43" s="1342"/>
      <c r="H43" s="1342"/>
      <c r="I43" s="1342"/>
      <c r="J43" s="1342"/>
      <c r="K43" s="1342"/>
      <c r="L43" s="1342"/>
      <c r="M43" s="1342"/>
      <c r="N43" s="1342"/>
      <c r="O43" s="1342"/>
      <c r="P43" s="1342"/>
      <c r="Q43" s="1343"/>
      <c r="R43" s="1010">
        <f>①入力シート!F27</f>
        <v>0</v>
      </c>
      <c r="S43" s="1010"/>
      <c r="T43" s="1010"/>
      <c r="U43" s="1010"/>
      <c r="V43" s="1010"/>
      <c r="W43" s="1010"/>
      <c r="X43" s="1010"/>
      <c r="Y43" s="1010"/>
      <c r="Z43" s="1010"/>
      <c r="AA43" s="1010"/>
      <c r="AB43" s="1010"/>
      <c r="AC43" s="1010"/>
      <c r="AD43" s="1010"/>
      <c r="AE43" s="1010"/>
      <c r="AF43" s="1010"/>
      <c r="AG43" s="1010"/>
      <c r="AH43" s="1010"/>
      <c r="AI43" s="103" t="s">
        <v>12</v>
      </c>
      <c r="AJ43" s="7"/>
      <c r="AK43" s="7"/>
      <c r="AL43" s="7"/>
      <c r="AM43" s="7"/>
      <c r="AN43" s="7"/>
      <c r="AO43" s="7"/>
      <c r="AP43" s="7"/>
      <c r="AQ43" s="7"/>
    </row>
    <row r="44" spans="1:46" s="2" customFormat="1" ht="18" customHeight="1">
      <c r="A44" s="7"/>
      <c r="B44" s="7"/>
      <c r="C44" s="98"/>
      <c r="D44" s="475"/>
      <c r="E44" s="106"/>
      <c r="F44" s="1363" t="s">
        <v>333</v>
      </c>
      <c r="G44" s="1364"/>
      <c r="H44" s="1364"/>
      <c r="I44" s="1364"/>
      <c r="J44" s="1364"/>
      <c r="K44" s="1364"/>
      <c r="L44" s="1364"/>
      <c r="M44" s="1364"/>
      <c r="N44" s="1364"/>
      <c r="O44" s="1364"/>
      <c r="P44" s="1364"/>
      <c r="Q44" s="1365"/>
      <c r="R44" s="963">
        <f>IF(AND(⑤第７号様式添付書類２!F14="",⑤第７号様式添付書類２!H14=""),R43,R43-⑨第７号様式!R73+⑨第７号様式!R75)</f>
        <v>0</v>
      </c>
      <c r="S44" s="963"/>
      <c r="T44" s="963"/>
      <c r="U44" s="963"/>
      <c r="V44" s="963"/>
      <c r="W44" s="963"/>
      <c r="X44" s="963"/>
      <c r="Y44" s="963"/>
      <c r="Z44" s="963"/>
      <c r="AA44" s="963"/>
      <c r="AB44" s="963"/>
      <c r="AC44" s="963"/>
      <c r="AD44" s="963"/>
      <c r="AE44" s="963"/>
      <c r="AF44" s="963"/>
      <c r="AG44" s="963"/>
      <c r="AH44" s="963"/>
      <c r="AI44" s="102" t="s">
        <v>12</v>
      </c>
      <c r="AJ44" s="7"/>
      <c r="AK44" s="7"/>
      <c r="AL44" s="7"/>
      <c r="AM44" s="7"/>
      <c r="AN44" s="7"/>
      <c r="AO44" s="7"/>
      <c r="AP44" s="7"/>
      <c r="AQ44" s="7"/>
    </row>
    <row r="45" spans="1:46" s="2" customFormat="1" ht="18" customHeight="1">
      <c r="A45" s="7"/>
      <c r="B45" s="7"/>
      <c r="C45" s="98"/>
      <c r="D45" s="475"/>
      <c r="E45" s="107"/>
      <c r="F45" s="1352" t="s">
        <v>119</v>
      </c>
      <c r="G45" s="1352"/>
      <c r="H45" s="1352"/>
      <c r="I45" s="1352"/>
      <c r="J45" s="1352"/>
      <c r="K45" s="1352"/>
      <c r="L45" s="1352"/>
      <c r="M45" s="1352"/>
      <c r="N45" s="1352"/>
      <c r="O45" s="1352"/>
      <c r="P45" s="1352"/>
      <c r="Q45" s="1352"/>
      <c r="R45" s="1009">
        <f>①入力シート!F34</f>
        <v>0</v>
      </c>
      <c r="S45" s="1010"/>
      <c r="T45" s="1010"/>
      <c r="U45" s="1010"/>
      <c r="V45" s="1010"/>
      <c r="W45" s="1010"/>
      <c r="X45" s="1010"/>
      <c r="Y45" s="1010"/>
      <c r="Z45" s="1010"/>
      <c r="AA45" s="1010"/>
      <c r="AB45" s="1010"/>
      <c r="AC45" s="1010"/>
      <c r="AD45" s="1010"/>
      <c r="AE45" s="1010"/>
      <c r="AF45" s="1010"/>
      <c r="AG45" s="1010"/>
      <c r="AH45" s="1010"/>
      <c r="AI45" s="103" t="s">
        <v>12</v>
      </c>
      <c r="AJ45" s="7"/>
      <c r="AK45" s="7"/>
      <c r="AL45" s="7"/>
      <c r="AM45" s="7"/>
      <c r="AN45" s="7"/>
      <c r="AO45" s="7"/>
      <c r="AP45" s="7"/>
      <c r="AQ45" s="7"/>
    </row>
    <row r="46" spans="1:46" ht="17.100000000000001" customHeight="1" thickBot="1">
      <c r="A46" s="7"/>
      <c r="B46" s="7"/>
      <c r="C46" s="108" t="s">
        <v>5</v>
      </c>
      <c r="D46" s="1361" t="s">
        <v>39</v>
      </c>
      <c r="E46" s="1361"/>
      <c r="F46" s="1362"/>
      <c r="G46" s="1362"/>
      <c r="H46" s="1362"/>
      <c r="I46" s="1362"/>
      <c r="J46" s="1362"/>
      <c r="K46" s="1362"/>
      <c r="L46" s="1362"/>
      <c r="M46" s="1362"/>
      <c r="N46" s="1362"/>
      <c r="O46" s="1362"/>
      <c r="P46" s="1362"/>
      <c r="Q46" s="1362"/>
      <c r="R46" s="956" t="str">
        <f>①入力シート!C13</f>
        <v>令和４年４月</v>
      </c>
      <c r="S46" s="957"/>
      <c r="T46" s="957"/>
      <c r="U46" s="957"/>
      <c r="V46" s="957"/>
      <c r="W46" s="957"/>
      <c r="X46" s="957"/>
      <c r="Y46" s="957"/>
      <c r="Z46" s="957" t="s">
        <v>260</v>
      </c>
      <c r="AA46" s="957"/>
      <c r="AB46" s="957" t="str">
        <f>①入力シート!E13</f>
        <v>令和５年３月</v>
      </c>
      <c r="AC46" s="957"/>
      <c r="AD46" s="957"/>
      <c r="AE46" s="957"/>
      <c r="AF46" s="957"/>
      <c r="AG46" s="957"/>
      <c r="AH46" s="957"/>
      <c r="AI46" s="958"/>
      <c r="AJ46" s="7"/>
      <c r="AK46" s="7"/>
      <c r="AL46" s="7"/>
      <c r="AM46" s="7"/>
      <c r="AN46" s="7"/>
      <c r="AO46" s="7"/>
      <c r="AP46" s="7"/>
      <c r="AQ46" s="7"/>
      <c r="AT46" s="2"/>
    </row>
    <row r="47" spans="1:46" s="2" customFormat="1" ht="45" customHeight="1">
      <c r="A47" s="7"/>
      <c r="B47" s="7"/>
      <c r="C47" s="109" t="s">
        <v>130</v>
      </c>
      <c r="D47" s="1006" t="s">
        <v>279</v>
      </c>
      <c r="E47" s="1006"/>
      <c r="F47" s="1006"/>
      <c r="G47" s="1006"/>
      <c r="H47" s="1006"/>
      <c r="I47" s="1006"/>
      <c r="J47" s="1006"/>
      <c r="K47" s="1006"/>
      <c r="L47" s="1006"/>
      <c r="M47" s="1006"/>
      <c r="N47" s="1006"/>
      <c r="O47" s="1006"/>
      <c r="P47" s="1006"/>
      <c r="Q47" s="1006"/>
      <c r="R47" s="1006"/>
      <c r="S47" s="1006"/>
      <c r="T47" s="1006"/>
      <c r="U47" s="1006"/>
      <c r="V47" s="1006"/>
      <c r="W47" s="1006"/>
      <c r="X47" s="1006"/>
      <c r="Y47" s="1006"/>
      <c r="Z47" s="1006"/>
      <c r="AA47" s="1006"/>
      <c r="AB47" s="1006"/>
      <c r="AC47" s="1006"/>
      <c r="AD47" s="1006"/>
      <c r="AE47" s="1006"/>
      <c r="AF47" s="1006"/>
      <c r="AG47" s="1006"/>
      <c r="AH47" s="1006"/>
      <c r="AI47" s="1006"/>
      <c r="AJ47" s="7"/>
      <c r="AK47" s="7"/>
      <c r="AL47" s="7"/>
      <c r="AM47" s="7"/>
      <c r="AN47" s="7"/>
      <c r="AO47" s="7"/>
      <c r="AP47" s="7"/>
      <c r="AQ47" s="7"/>
    </row>
    <row r="48" spans="1:46" s="4" customFormat="1" ht="17.100000000000001" customHeight="1">
      <c r="A48" s="75"/>
      <c r="B48" s="75"/>
      <c r="C48" s="110"/>
      <c r="D48" s="111"/>
      <c r="E48" s="111"/>
      <c r="F48" s="111"/>
      <c r="G48" s="111"/>
      <c r="H48" s="111"/>
      <c r="I48" s="111"/>
      <c r="J48" s="111"/>
      <c r="K48" s="111"/>
      <c r="L48" s="111"/>
      <c r="M48" s="111"/>
      <c r="N48" s="111"/>
      <c r="O48" s="111"/>
      <c r="P48" s="111"/>
      <c r="Q48" s="111"/>
      <c r="R48" s="110"/>
      <c r="S48" s="110"/>
      <c r="T48" s="110"/>
      <c r="U48" s="110"/>
      <c r="V48" s="110"/>
      <c r="W48" s="110"/>
      <c r="X48" s="110"/>
      <c r="Y48" s="110"/>
      <c r="Z48" s="110"/>
      <c r="AA48" s="110"/>
      <c r="AB48" s="110"/>
      <c r="AC48" s="110"/>
      <c r="AD48" s="110"/>
      <c r="AE48" s="110"/>
      <c r="AF48" s="110"/>
      <c r="AG48" s="110"/>
      <c r="AH48" s="110"/>
      <c r="AI48" s="110"/>
      <c r="AJ48" s="75"/>
      <c r="AK48" s="75"/>
      <c r="AL48" s="75"/>
      <c r="AM48" s="75"/>
      <c r="AN48" s="75"/>
      <c r="AO48" s="75"/>
      <c r="AP48" s="75"/>
      <c r="AQ48" s="75"/>
      <c r="AT48" s="1"/>
    </row>
    <row r="49" spans="1:46" s="4" customFormat="1" ht="17.100000000000001" customHeight="1" thickBot="1">
      <c r="A49" s="75"/>
      <c r="B49" s="712" t="s">
        <v>269</v>
      </c>
      <c r="C49" s="112"/>
      <c r="D49" s="111"/>
      <c r="E49" s="111"/>
      <c r="F49" s="111"/>
      <c r="G49" s="111"/>
      <c r="H49" s="111"/>
      <c r="I49" s="111"/>
      <c r="J49" s="111"/>
      <c r="K49" s="111"/>
      <c r="L49" s="111"/>
      <c r="M49" s="111"/>
      <c r="N49" s="111"/>
      <c r="O49" s="111"/>
      <c r="P49" s="111"/>
      <c r="Q49" s="111"/>
      <c r="R49" s="110"/>
      <c r="S49" s="110"/>
      <c r="T49" s="110"/>
      <c r="U49" s="110"/>
      <c r="V49" s="110"/>
      <c r="W49" s="110"/>
      <c r="X49" s="110"/>
      <c r="Y49" s="110"/>
      <c r="Z49" s="110"/>
      <c r="AA49" s="110"/>
      <c r="AB49" s="110"/>
      <c r="AC49" s="110"/>
      <c r="AD49" s="110"/>
      <c r="AE49" s="110"/>
      <c r="AF49" s="110"/>
      <c r="AG49" s="110"/>
      <c r="AH49" s="110"/>
      <c r="AI49" s="110"/>
      <c r="AJ49" s="75"/>
      <c r="AK49" s="75"/>
      <c r="AL49" s="75"/>
      <c r="AM49" s="75"/>
      <c r="AN49" s="75"/>
      <c r="AO49" s="75"/>
      <c r="AP49" s="75"/>
      <c r="AQ49" s="75"/>
      <c r="AT49" s="2"/>
    </row>
    <row r="50" spans="1:46" ht="33.950000000000003" customHeight="1">
      <c r="A50" s="7"/>
      <c r="B50" s="7"/>
      <c r="C50" s="113" t="s">
        <v>131</v>
      </c>
      <c r="D50" s="1321" t="s">
        <v>35</v>
      </c>
      <c r="E50" s="1322"/>
      <c r="F50" s="1322"/>
      <c r="G50" s="1322"/>
      <c r="H50" s="1322"/>
      <c r="I50" s="1322"/>
      <c r="J50" s="1322"/>
      <c r="K50" s="1322"/>
      <c r="L50" s="1322"/>
      <c r="M50" s="1322"/>
      <c r="N50" s="1322"/>
      <c r="O50" s="1322"/>
      <c r="P50" s="1322"/>
      <c r="Q50" s="1323"/>
      <c r="R50" s="1023">
        <f ca="1">IFERROR(ROUNDDOWN(R51+R58,-3),0)</f>
        <v>0</v>
      </c>
      <c r="S50" s="1024"/>
      <c r="T50" s="1024"/>
      <c r="U50" s="1024"/>
      <c r="V50" s="1024"/>
      <c r="W50" s="1024"/>
      <c r="X50" s="1024"/>
      <c r="Y50" s="1024"/>
      <c r="Z50" s="1024"/>
      <c r="AA50" s="1024"/>
      <c r="AB50" s="1024"/>
      <c r="AC50" s="1024"/>
      <c r="AD50" s="1024"/>
      <c r="AE50" s="1024"/>
      <c r="AF50" s="1024"/>
      <c r="AG50" s="1024"/>
      <c r="AH50" s="1024"/>
      <c r="AI50" s="114" t="s">
        <v>12</v>
      </c>
      <c r="AJ50" s="7"/>
      <c r="AK50" s="7"/>
      <c r="AL50" s="7"/>
      <c r="AM50" s="7"/>
      <c r="AN50" s="7"/>
      <c r="AO50" s="7"/>
      <c r="AP50" s="7"/>
      <c r="AQ50" s="7"/>
      <c r="AT50" s="4"/>
    </row>
    <row r="51" spans="1:46" ht="17.100000000000001" customHeight="1">
      <c r="A51" s="7"/>
      <c r="B51" s="7"/>
      <c r="C51" s="98"/>
      <c r="D51" s="75"/>
      <c r="E51" s="75"/>
      <c r="F51" s="115" t="s">
        <v>132</v>
      </c>
      <c r="G51" s="116"/>
      <c r="H51" s="116"/>
      <c r="I51" s="116"/>
      <c r="J51" s="116"/>
      <c r="K51" s="116"/>
      <c r="L51" s="116"/>
      <c r="M51" s="116"/>
      <c r="N51" s="116"/>
      <c r="O51" s="116"/>
      <c r="P51" s="116"/>
      <c r="Q51" s="117"/>
      <c r="R51" s="999">
        <f ca="1">IFERROR(R52-R53-R54-R57,0)</f>
        <v>0</v>
      </c>
      <c r="S51" s="1000"/>
      <c r="T51" s="1000"/>
      <c r="U51" s="1000"/>
      <c r="V51" s="1000"/>
      <c r="W51" s="1000"/>
      <c r="X51" s="1000"/>
      <c r="Y51" s="1000"/>
      <c r="Z51" s="1000"/>
      <c r="AA51" s="1000"/>
      <c r="AB51" s="1000"/>
      <c r="AC51" s="1000"/>
      <c r="AD51" s="1000"/>
      <c r="AE51" s="1000"/>
      <c r="AF51" s="1000"/>
      <c r="AG51" s="1000"/>
      <c r="AH51" s="1000"/>
      <c r="AI51" s="118" t="s">
        <v>12</v>
      </c>
      <c r="AJ51" s="7"/>
      <c r="AK51" s="7"/>
      <c r="AL51" s="7"/>
      <c r="AM51" s="7"/>
      <c r="AN51" s="7"/>
      <c r="AO51" s="7"/>
      <c r="AP51" s="7"/>
      <c r="AQ51" s="7"/>
      <c r="AT51" s="4"/>
    </row>
    <row r="52" spans="1:46" ht="59.25" customHeight="1">
      <c r="A52" s="7"/>
      <c r="B52" s="7"/>
      <c r="C52" s="98"/>
      <c r="D52" s="75"/>
      <c r="E52" s="75"/>
      <c r="F52" s="119"/>
      <c r="G52" s="1001" t="s">
        <v>133</v>
      </c>
      <c r="H52" s="1002"/>
      <c r="I52" s="1002"/>
      <c r="J52" s="1002"/>
      <c r="K52" s="1002"/>
      <c r="L52" s="1002"/>
      <c r="M52" s="1002"/>
      <c r="N52" s="1002"/>
      <c r="O52" s="1002"/>
      <c r="P52" s="1002"/>
      <c r="Q52" s="1003"/>
      <c r="R52" s="1012">
        <f ca="1">SUMIF(⑧第７号様式添付書類!K9:N108,"手当",⑧第７号様式添付書類!Z9:AC108)+SUMIF(⑧第７号様式添付書類!K118:N147,"手当",⑧第７号様式添付書類!Z118:AC147)+SUMIF(⑧第７号様式添付書類!K9:N108,"基本給",⑧第７号様式添付書類!Z9:AC108)+SUMIF(⑧第７号様式添付書類!K118:N147,"基本給",⑧第７号様式添付書類!Z118:AC147)</f>
        <v>0</v>
      </c>
      <c r="S52" s="1013"/>
      <c r="T52" s="1013"/>
      <c r="U52" s="1013"/>
      <c r="V52" s="1013"/>
      <c r="W52" s="1013"/>
      <c r="X52" s="1013"/>
      <c r="Y52" s="1013"/>
      <c r="Z52" s="1013"/>
      <c r="AA52" s="1013"/>
      <c r="AB52" s="1013"/>
      <c r="AC52" s="1013"/>
      <c r="AD52" s="1013"/>
      <c r="AE52" s="1013"/>
      <c r="AF52" s="1013"/>
      <c r="AG52" s="1013"/>
      <c r="AH52" s="1013"/>
      <c r="AI52" s="118" t="s">
        <v>12</v>
      </c>
      <c r="AJ52" s="7"/>
      <c r="AK52" s="7"/>
      <c r="AL52" s="7"/>
      <c r="AM52" s="7"/>
      <c r="AN52" s="7"/>
      <c r="AO52" s="7"/>
      <c r="AP52" s="7"/>
      <c r="AQ52" s="7"/>
    </row>
    <row r="53" spans="1:46" ht="33.75" customHeight="1">
      <c r="A53" s="7"/>
      <c r="B53" s="7"/>
      <c r="C53" s="98"/>
      <c r="D53" s="75"/>
      <c r="E53" s="75"/>
      <c r="F53" s="119"/>
      <c r="G53" s="1001" t="s">
        <v>134</v>
      </c>
      <c r="H53" s="1002"/>
      <c r="I53" s="1002"/>
      <c r="J53" s="1002"/>
      <c r="K53" s="1002"/>
      <c r="L53" s="1002"/>
      <c r="M53" s="1002"/>
      <c r="N53" s="1002"/>
      <c r="O53" s="1002"/>
      <c r="P53" s="1002"/>
      <c r="Q53" s="1003"/>
      <c r="R53" s="1097">
        <v>0</v>
      </c>
      <c r="S53" s="1098"/>
      <c r="T53" s="1098"/>
      <c r="U53" s="1098"/>
      <c r="V53" s="1098"/>
      <c r="W53" s="1098"/>
      <c r="X53" s="1098"/>
      <c r="Y53" s="1098"/>
      <c r="Z53" s="1098"/>
      <c r="AA53" s="1098"/>
      <c r="AB53" s="1098"/>
      <c r="AC53" s="1098"/>
      <c r="AD53" s="1098"/>
      <c r="AE53" s="1098"/>
      <c r="AF53" s="1098"/>
      <c r="AG53" s="1098"/>
      <c r="AH53" s="1098"/>
      <c r="AI53" s="118" t="s">
        <v>12</v>
      </c>
      <c r="AJ53" s="7"/>
      <c r="AK53" s="7"/>
      <c r="AL53" s="7"/>
      <c r="AM53" s="7"/>
      <c r="AN53" s="7"/>
      <c r="AO53" s="7"/>
      <c r="AP53" s="7"/>
      <c r="AQ53" s="7"/>
    </row>
    <row r="54" spans="1:46" ht="17.100000000000001" customHeight="1">
      <c r="A54" s="7"/>
      <c r="B54" s="7"/>
      <c r="C54" s="98"/>
      <c r="D54" s="75"/>
      <c r="E54" s="75"/>
      <c r="F54" s="120"/>
      <c r="G54" s="710" t="s">
        <v>135</v>
      </c>
      <c r="H54" s="711"/>
      <c r="I54" s="121"/>
      <c r="J54" s="121"/>
      <c r="K54" s="121"/>
      <c r="L54" s="121"/>
      <c r="M54" s="121"/>
      <c r="N54" s="121"/>
      <c r="O54" s="121"/>
      <c r="P54" s="121"/>
      <c r="Q54" s="122"/>
      <c r="R54" s="1097">
        <f>R55+R56</f>
        <v>0</v>
      </c>
      <c r="S54" s="1098"/>
      <c r="T54" s="1098"/>
      <c r="U54" s="1098"/>
      <c r="V54" s="1098"/>
      <c r="W54" s="1098"/>
      <c r="X54" s="1098"/>
      <c r="Y54" s="1098"/>
      <c r="Z54" s="1098"/>
      <c r="AA54" s="1098"/>
      <c r="AB54" s="1098"/>
      <c r="AC54" s="1098"/>
      <c r="AD54" s="1098"/>
      <c r="AE54" s="1098"/>
      <c r="AF54" s="1098"/>
      <c r="AG54" s="1098"/>
      <c r="AH54" s="1098"/>
      <c r="AI54" s="102" t="s">
        <v>12</v>
      </c>
      <c r="AJ54" s="7"/>
      <c r="AK54" s="7"/>
      <c r="AL54" s="7"/>
      <c r="AM54" s="7"/>
      <c r="AN54" s="7"/>
      <c r="AO54" s="7"/>
      <c r="AP54" s="7"/>
      <c r="AQ54" s="7"/>
    </row>
    <row r="55" spans="1:46" ht="90.75" customHeight="1">
      <c r="A55" s="7"/>
      <c r="B55" s="7"/>
      <c r="C55" s="98"/>
      <c r="D55" s="75"/>
      <c r="E55" s="75"/>
      <c r="F55" s="119"/>
      <c r="G55" s="123"/>
      <c r="H55" s="1324" t="s">
        <v>136</v>
      </c>
      <c r="I55" s="1325"/>
      <c r="J55" s="1325"/>
      <c r="K55" s="1325"/>
      <c r="L55" s="1325"/>
      <c r="M55" s="1325"/>
      <c r="N55" s="1325"/>
      <c r="O55" s="1325"/>
      <c r="P55" s="1325"/>
      <c r="Q55" s="1326"/>
      <c r="R55" s="1327"/>
      <c r="S55" s="1328"/>
      <c r="T55" s="1328"/>
      <c r="U55" s="1328"/>
      <c r="V55" s="1328"/>
      <c r="W55" s="1328"/>
      <c r="X55" s="1328"/>
      <c r="Y55" s="1328"/>
      <c r="Z55" s="1328"/>
      <c r="AA55" s="1328"/>
      <c r="AB55" s="1328"/>
      <c r="AC55" s="1328"/>
      <c r="AD55" s="1328"/>
      <c r="AE55" s="1328"/>
      <c r="AF55" s="1328"/>
      <c r="AG55" s="1328"/>
      <c r="AH55" s="1328"/>
      <c r="AI55" s="124" t="s">
        <v>12</v>
      </c>
      <c r="AJ55" s="7"/>
      <c r="AK55" s="7"/>
      <c r="AL55" s="7"/>
      <c r="AM55" s="7"/>
      <c r="AN55" s="7"/>
      <c r="AO55" s="7"/>
      <c r="AP55" s="7"/>
      <c r="AQ55" s="7"/>
    </row>
    <row r="56" spans="1:46" ht="45" customHeight="1">
      <c r="A56" s="7"/>
      <c r="B56" s="7"/>
      <c r="C56" s="98"/>
      <c r="D56" s="75"/>
      <c r="E56" s="75"/>
      <c r="F56" s="119"/>
      <c r="G56" s="125"/>
      <c r="H56" s="1001" t="s">
        <v>137</v>
      </c>
      <c r="I56" s="1002"/>
      <c r="J56" s="1002"/>
      <c r="K56" s="1002"/>
      <c r="L56" s="1002"/>
      <c r="M56" s="1002"/>
      <c r="N56" s="1002"/>
      <c r="O56" s="1002"/>
      <c r="P56" s="1002"/>
      <c r="Q56" s="1003"/>
      <c r="R56" s="1012">
        <v>0</v>
      </c>
      <c r="S56" s="1013"/>
      <c r="T56" s="1013"/>
      <c r="U56" s="1013"/>
      <c r="V56" s="1013"/>
      <c r="W56" s="1013"/>
      <c r="X56" s="1013"/>
      <c r="Y56" s="1013"/>
      <c r="Z56" s="1013"/>
      <c r="AA56" s="1013"/>
      <c r="AB56" s="1013"/>
      <c r="AC56" s="1013"/>
      <c r="AD56" s="1013"/>
      <c r="AE56" s="1013"/>
      <c r="AF56" s="1013"/>
      <c r="AG56" s="1013"/>
      <c r="AH56" s="1013"/>
      <c r="AI56" s="118" t="s">
        <v>12</v>
      </c>
      <c r="AJ56" s="7"/>
      <c r="AK56" s="7"/>
      <c r="AL56" s="7"/>
      <c r="AM56" s="7"/>
      <c r="AN56" s="7"/>
      <c r="AO56" s="7"/>
      <c r="AP56" s="7"/>
      <c r="AQ56" s="7"/>
    </row>
    <row r="57" spans="1:46" ht="69.95" customHeight="1">
      <c r="A57" s="7"/>
      <c r="B57" s="7"/>
      <c r="C57" s="98"/>
      <c r="D57" s="75"/>
      <c r="E57" s="75"/>
      <c r="F57" s="126"/>
      <c r="G57" s="1324" t="s">
        <v>138</v>
      </c>
      <c r="H57" s="1325"/>
      <c r="I57" s="1325"/>
      <c r="J57" s="1325"/>
      <c r="K57" s="1325"/>
      <c r="L57" s="1325"/>
      <c r="M57" s="1325"/>
      <c r="N57" s="1325"/>
      <c r="O57" s="1325"/>
      <c r="P57" s="1325"/>
      <c r="Q57" s="1326"/>
      <c r="R57" s="1097">
        <v>0</v>
      </c>
      <c r="S57" s="1098"/>
      <c r="T57" s="1098"/>
      <c r="U57" s="1098"/>
      <c r="V57" s="1098"/>
      <c r="W57" s="1098"/>
      <c r="X57" s="1098"/>
      <c r="Y57" s="1098"/>
      <c r="Z57" s="1098"/>
      <c r="AA57" s="1098"/>
      <c r="AB57" s="1098"/>
      <c r="AC57" s="1098"/>
      <c r="AD57" s="1098"/>
      <c r="AE57" s="1098"/>
      <c r="AF57" s="1098"/>
      <c r="AG57" s="1098"/>
      <c r="AH57" s="1098"/>
      <c r="AI57" s="118" t="s">
        <v>12</v>
      </c>
      <c r="AJ57" s="7"/>
      <c r="AK57" s="7"/>
      <c r="AL57" s="7"/>
      <c r="AM57" s="7"/>
      <c r="AN57" s="7"/>
      <c r="AO57" s="7"/>
      <c r="AP57" s="7"/>
      <c r="AQ57" s="7"/>
    </row>
    <row r="58" spans="1:46" ht="17.100000000000001" customHeight="1" thickBot="1">
      <c r="A58" s="7"/>
      <c r="B58" s="7"/>
      <c r="C58" s="127"/>
      <c r="D58" s="97"/>
      <c r="E58" s="97"/>
      <c r="F58" s="714" t="s">
        <v>139</v>
      </c>
      <c r="G58" s="715"/>
      <c r="H58" s="715"/>
      <c r="I58" s="715"/>
      <c r="J58" s="715"/>
      <c r="K58" s="715"/>
      <c r="L58" s="715"/>
      <c r="M58" s="715"/>
      <c r="N58" s="715"/>
      <c r="O58" s="715"/>
      <c r="P58" s="715"/>
      <c r="Q58" s="128"/>
      <c r="R58" s="1073">
        <f ca="1">IF(R51=0,0,R51*①入力シート!M45)</f>
        <v>0</v>
      </c>
      <c r="S58" s="1099"/>
      <c r="T58" s="1099"/>
      <c r="U58" s="1099"/>
      <c r="V58" s="1099"/>
      <c r="W58" s="1099"/>
      <c r="X58" s="1099"/>
      <c r="Y58" s="1099"/>
      <c r="Z58" s="1099"/>
      <c r="AA58" s="1099"/>
      <c r="AB58" s="1099"/>
      <c r="AC58" s="1099"/>
      <c r="AD58" s="1099"/>
      <c r="AE58" s="1099"/>
      <c r="AF58" s="1099"/>
      <c r="AG58" s="1099"/>
      <c r="AH58" s="1099"/>
      <c r="AI58" s="129" t="s">
        <v>12</v>
      </c>
      <c r="AJ58" s="7"/>
      <c r="AK58" s="7"/>
      <c r="AL58" s="7"/>
      <c r="AM58" s="7"/>
      <c r="AN58" s="7"/>
      <c r="AO58" s="7"/>
      <c r="AP58" s="7"/>
      <c r="AQ58" s="7"/>
    </row>
    <row r="59" spans="1:46" s="4" customFormat="1" ht="17.100000000000001" customHeight="1">
      <c r="A59" s="75"/>
      <c r="B59" s="75"/>
      <c r="C59" s="110"/>
      <c r="D59" s="111"/>
      <c r="E59" s="111"/>
      <c r="F59" s="111"/>
      <c r="G59" s="111"/>
      <c r="H59" s="111"/>
      <c r="I59" s="111"/>
      <c r="J59" s="111"/>
      <c r="K59" s="111"/>
      <c r="L59" s="111"/>
      <c r="M59" s="111"/>
      <c r="N59" s="111"/>
      <c r="O59" s="111"/>
      <c r="P59" s="111"/>
      <c r="Q59" s="111"/>
      <c r="R59" s="110"/>
      <c r="S59" s="110"/>
      <c r="T59" s="110"/>
      <c r="U59" s="110"/>
      <c r="V59" s="110"/>
      <c r="W59" s="110"/>
      <c r="X59" s="110"/>
      <c r="Y59" s="110"/>
      <c r="Z59" s="110"/>
      <c r="AA59" s="110"/>
      <c r="AB59" s="110"/>
      <c r="AC59" s="110"/>
      <c r="AD59" s="110"/>
      <c r="AE59" s="110"/>
      <c r="AF59" s="110"/>
      <c r="AG59" s="110"/>
      <c r="AH59" s="110"/>
      <c r="AI59" s="110"/>
      <c r="AJ59" s="75"/>
      <c r="AK59" s="75"/>
      <c r="AL59" s="75"/>
      <c r="AM59" s="75"/>
      <c r="AN59" s="75"/>
      <c r="AO59" s="75"/>
      <c r="AP59" s="75"/>
      <c r="AQ59" s="75"/>
      <c r="AT59" s="1"/>
    </row>
    <row r="60" spans="1:46" s="4" customFormat="1" ht="17.100000000000001" customHeight="1" thickBot="1">
      <c r="A60" s="75"/>
      <c r="B60" s="712" t="s">
        <v>270</v>
      </c>
      <c r="C60" s="112"/>
      <c r="D60" s="111"/>
      <c r="E60" s="111"/>
      <c r="F60" s="111"/>
      <c r="G60" s="111"/>
      <c r="H60" s="111"/>
      <c r="I60" s="111"/>
      <c r="J60" s="111"/>
      <c r="K60" s="111"/>
      <c r="L60" s="111"/>
      <c r="M60" s="111"/>
      <c r="N60" s="111"/>
      <c r="O60" s="111"/>
      <c r="P60" s="111"/>
      <c r="Q60" s="111"/>
      <c r="R60" s="110"/>
      <c r="S60" s="110"/>
      <c r="T60" s="110"/>
      <c r="U60" s="110"/>
      <c r="V60" s="110"/>
      <c r="W60" s="110"/>
      <c r="X60" s="110"/>
      <c r="Y60" s="110"/>
      <c r="Z60" s="110"/>
      <c r="AA60" s="110"/>
      <c r="AB60" s="110"/>
      <c r="AC60" s="110"/>
      <c r="AD60" s="110"/>
      <c r="AE60" s="110"/>
      <c r="AF60" s="110"/>
      <c r="AG60" s="110"/>
      <c r="AH60" s="110"/>
      <c r="AI60" s="110"/>
      <c r="AJ60" s="75"/>
      <c r="AK60" s="75"/>
      <c r="AL60" s="75"/>
      <c r="AM60" s="75"/>
      <c r="AN60" s="75"/>
      <c r="AO60" s="75"/>
      <c r="AP60" s="75"/>
      <c r="AQ60" s="75"/>
      <c r="AT60" s="1"/>
    </row>
    <row r="61" spans="1:46" ht="33.950000000000003" customHeight="1">
      <c r="A61" s="7"/>
      <c r="B61" s="7"/>
      <c r="C61" s="113" t="s">
        <v>125</v>
      </c>
      <c r="D61" s="1321" t="s">
        <v>35</v>
      </c>
      <c r="E61" s="1322"/>
      <c r="F61" s="1322"/>
      <c r="G61" s="1322"/>
      <c r="H61" s="1322"/>
      <c r="I61" s="1322"/>
      <c r="J61" s="1322"/>
      <c r="K61" s="1322"/>
      <c r="L61" s="1322"/>
      <c r="M61" s="1322"/>
      <c r="N61" s="1322"/>
      <c r="O61" s="1322"/>
      <c r="P61" s="1322"/>
      <c r="Q61" s="1323"/>
      <c r="R61" s="1023">
        <f ca="1">IFERROR(ROUNDDOWN(R62+R69,-3),0)</f>
        <v>0</v>
      </c>
      <c r="S61" s="1024"/>
      <c r="T61" s="1024"/>
      <c r="U61" s="1024"/>
      <c r="V61" s="1024"/>
      <c r="W61" s="1024"/>
      <c r="X61" s="1024"/>
      <c r="Y61" s="1024"/>
      <c r="Z61" s="1024"/>
      <c r="AA61" s="1024"/>
      <c r="AB61" s="1024"/>
      <c r="AC61" s="1024"/>
      <c r="AD61" s="1024"/>
      <c r="AE61" s="1024"/>
      <c r="AF61" s="1024"/>
      <c r="AG61" s="1024"/>
      <c r="AH61" s="1024"/>
      <c r="AI61" s="114" t="s">
        <v>12</v>
      </c>
      <c r="AJ61" s="7"/>
      <c r="AK61" s="7"/>
      <c r="AL61" s="7"/>
      <c r="AM61" s="7"/>
      <c r="AN61" s="7"/>
      <c r="AO61" s="7"/>
      <c r="AP61" s="7"/>
      <c r="AQ61" s="7"/>
      <c r="AT61" s="4"/>
    </row>
    <row r="62" spans="1:46" ht="17.100000000000001" customHeight="1">
      <c r="A62" s="7"/>
      <c r="B62" s="7"/>
      <c r="C62" s="98"/>
      <c r="D62" s="75"/>
      <c r="E62" s="75"/>
      <c r="F62" s="115" t="s">
        <v>132</v>
      </c>
      <c r="G62" s="116"/>
      <c r="H62" s="116"/>
      <c r="I62" s="116"/>
      <c r="J62" s="116"/>
      <c r="K62" s="116"/>
      <c r="L62" s="116"/>
      <c r="M62" s="116"/>
      <c r="N62" s="116"/>
      <c r="O62" s="116"/>
      <c r="P62" s="116"/>
      <c r="Q62" s="117"/>
      <c r="R62" s="999">
        <f ca="1">IFERROR(R63-R64-R65-R68,0)</f>
        <v>0</v>
      </c>
      <c r="S62" s="1000"/>
      <c r="T62" s="1000"/>
      <c r="U62" s="1000"/>
      <c r="V62" s="1000"/>
      <c r="W62" s="1000"/>
      <c r="X62" s="1000"/>
      <c r="Y62" s="1000"/>
      <c r="Z62" s="1000"/>
      <c r="AA62" s="1000"/>
      <c r="AB62" s="1000"/>
      <c r="AC62" s="1000"/>
      <c r="AD62" s="1000"/>
      <c r="AE62" s="1000"/>
      <c r="AF62" s="1000"/>
      <c r="AG62" s="1000"/>
      <c r="AH62" s="1000"/>
      <c r="AI62" s="118" t="s">
        <v>12</v>
      </c>
      <c r="AJ62" s="7"/>
      <c r="AK62" s="7"/>
      <c r="AL62" s="7"/>
      <c r="AM62" s="7"/>
      <c r="AN62" s="7"/>
      <c r="AO62" s="7"/>
      <c r="AP62" s="7"/>
      <c r="AQ62" s="7"/>
      <c r="AT62" s="4"/>
    </row>
    <row r="63" spans="1:46" ht="59.25" customHeight="1">
      <c r="A63" s="7"/>
      <c r="B63" s="7"/>
      <c r="C63" s="98"/>
      <c r="D63" s="75"/>
      <c r="E63" s="75"/>
      <c r="F63" s="119"/>
      <c r="G63" s="1001" t="s">
        <v>133</v>
      </c>
      <c r="H63" s="1002"/>
      <c r="I63" s="1002"/>
      <c r="J63" s="1002"/>
      <c r="K63" s="1002"/>
      <c r="L63" s="1002"/>
      <c r="M63" s="1002"/>
      <c r="N63" s="1002"/>
      <c r="O63" s="1002"/>
      <c r="P63" s="1002"/>
      <c r="Q63" s="1003"/>
      <c r="R63" s="1012">
        <f ca="1">SUMIF(⑧第７号様式添付書類!K9:N108,"基本給",⑧第７号様式添付書類!BF9:BI108)+SUMIF(⑧第７号様式添付書類!K9:N108,"手当",⑧第７号様式添付書類!BF9:BI108)</f>
        <v>0</v>
      </c>
      <c r="S63" s="1013"/>
      <c r="T63" s="1013"/>
      <c r="U63" s="1013"/>
      <c r="V63" s="1013"/>
      <c r="W63" s="1013"/>
      <c r="X63" s="1013"/>
      <c r="Y63" s="1013"/>
      <c r="Z63" s="1013"/>
      <c r="AA63" s="1013"/>
      <c r="AB63" s="1013"/>
      <c r="AC63" s="1013"/>
      <c r="AD63" s="1013"/>
      <c r="AE63" s="1013"/>
      <c r="AF63" s="1013"/>
      <c r="AG63" s="1013"/>
      <c r="AH63" s="1013"/>
      <c r="AI63" s="118" t="s">
        <v>12</v>
      </c>
      <c r="AJ63" s="7"/>
      <c r="AK63" s="7"/>
      <c r="AL63" s="7"/>
      <c r="AM63" s="7"/>
      <c r="AN63" s="7"/>
      <c r="AO63" s="7"/>
      <c r="AP63" s="7"/>
      <c r="AQ63" s="7"/>
    </row>
    <row r="64" spans="1:46" ht="33.75" customHeight="1">
      <c r="A64" s="7"/>
      <c r="B64" s="7"/>
      <c r="C64" s="98"/>
      <c r="D64" s="75"/>
      <c r="E64" s="75"/>
      <c r="F64" s="119"/>
      <c r="G64" s="1001" t="s">
        <v>134</v>
      </c>
      <c r="H64" s="1002"/>
      <c r="I64" s="1002"/>
      <c r="J64" s="1002"/>
      <c r="K64" s="1002"/>
      <c r="L64" s="1002"/>
      <c r="M64" s="1002"/>
      <c r="N64" s="1002"/>
      <c r="O64" s="1002"/>
      <c r="P64" s="1002"/>
      <c r="Q64" s="1003"/>
      <c r="R64" s="1097">
        <v>0</v>
      </c>
      <c r="S64" s="1098"/>
      <c r="T64" s="1098"/>
      <c r="U64" s="1098"/>
      <c r="V64" s="1098"/>
      <c r="W64" s="1098"/>
      <c r="X64" s="1098"/>
      <c r="Y64" s="1098"/>
      <c r="Z64" s="1098"/>
      <c r="AA64" s="1098"/>
      <c r="AB64" s="1098"/>
      <c r="AC64" s="1098"/>
      <c r="AD64" s="1098"/>
      <c r="AE64" s="1098"/>
      <c r="AF64" s="1098"/>
      <c r="AG64" s="1098"/>
      <c r="AH64" s="1098"/>
      <c r="AI64" s="118" t="s">
        <v>12</v>
      </c>
      <c r="AJ64" s="7"/>
      <c r="AK64" s="7"/>
      <c r="AL64" s="7"/>
      <c r="AM64" s="7"/>
      <c r="AN64" s="7"/>
      <c r="AO64" s="7"/>
      <c r="AP64" s="7"/>
      <c r="AQ64" s="7"/>
    </row>
    <row r="65" spans="1:46" ht="17.100000000000001" customHeight="1">
      <c r="A65" s="7"/>
      <c r="B65" s="7"/>
      <c r="C65" s="98"/>
      <c r="D65" s="75"/>
      <c r="E65" s="75"/>
      <c r="F65" s="120"/>
      <c r="G65" s="710" t="s">
        <v>140</v>
      </c>
      <c r="H65" s="711"/>
      <c r="I65" s="121"/>
      <c r="J65" s="121"/>
      <c r="K65" s="121"/>
      <c r="L65" s="121"/>
      <c r="M65" s="121"/>
      <c r="N65" s="121"/>
      <c r="O65" s="121"/>
      <c r="P65" s="121"/>
      <c r="Q65" s="122"/>
      <c r="R65" s="1097">
        <f>R66+R67</f>
        <v>0</v>
      </c>
      <c r="S65" s="1098"/>
      <c r="T65" s="1098"/>
      <c r="U65" s="1098"/>
      <c r="V65" s="1098"/>
      <c r="W65" s="1098"/>
      <c r="X65" s="1098"/>
      <c r="Y65" s="1098"/>
      <c r="Z65" s="1098"/>
      <c r="AA65" s="1098"/>
      <c r="AB65" s="1098"/>
      <c r="AC65" s="1098"/>
      <c r="AD65" s="1098"/>
      <c r="AE65" s="1098"/>
      <c r="AF65" s="1098"/>
      <c r="AG65" s="1098"/>
      <c r="AH65" s="1098"/>
      <c r="AI65" s="102" t="s">
        <v>12</v>
      </c>
      <c r="AJ65" s="7"/>
      <c r="AK65" s="7"/>
      <c r="AL65" s="7"/>
      <c r="AM65" s="7"/>
      <c r="AN65" s="7"/>
      <c r="AO65" s="7"/>
      <c r="AP65" s="7"/>
      <c r="AQ65" s="7"/>
    </row>
    <row r="66" spans="1:46" ht="90.75" customHeight="1">
      <c r="A66" s="7"/>
      <c r="B66" s="7"/>
      <c r="C66" s="98"/>
      <c r="D66" s="75"/>
      <c r="E66" s="75"/>
      <c r="F66" s="119"/>
      <c r="G66" s="123"/>
      <c r="H66" s="1324" t="s">
        <v>136</v>
      </c>
      <c r="I66" s="1325"/>
      <c r="J66" s="1325"/>
      <c r="K66" s="1325"/>
      <c r="L66" s="1325"/>
      <c r="M66" s="1325"/>
      <c r="N66" s="1325"/>
      <c r="O66" s="1325"/>
      <c r="P66" s="1325"/>
      <c r="Q66" s="1326"/>
      <c r="R66" s="1327"/>
      <c r="S66" s="1328"/>
      <c r="T66" s="1328"/>
      <c r="U66" s="1328"/>
      <c r="V66" s="1328"/>
      <c r="W66" s="1328"/>
      <c r="X66" s="1328"/>
      <c r="Y66" s="1328"/>
      <c r="Z66" s="1328"/>
      <c r="AA66" s="1328"/>
      <c r="AB66" s="1328"/>
      <c r="AC66" s="1328"/>
      <c r="AD66" s="1328"/>
      <c r="AE66" s="1328"/>
      <c r="AF66" s="1328"/>
      <c r="AG66" s="1328"/>
      <c r="AH66" s="1328"/>
      <c r="AI66" s="124" t="s">
        <v>12</v>
      </c>
      <c r="AJ66" s="7"/>
      <c r="AK66" s="7"/>
      <c r="AL66" s="7"/>
      <c r="AM66" s="7"/>
      <c r="AN66" s="7"/>
      <c r="AO66" s="7"/>
      <c r="AP66" s="7"/>
      <c r="AQ66" s="7"/>
    </row>
    <row r="67" spans="1:46" ht="45" customHeight="1">
      <c r="A67" s="7"/>
      <c r="B67" s="7"/>
      <c r="C67" s="98"/>
      <c r="D67" s="75"/>
      <c r="E67" s="75"/>
      <c r="F67" s="119"/>
      <c r="G67" s="125"/>
      <c r="H67" s="1001" t="s">
        <v>137</v>
      </c>
      <c r="I67" s="1002"/>
      <c r="J67" s="1002"/>
      <c r="K67" s="1002"/>
      <c r="L67" s="1002"/>
      <c r="M67" s="1002"/>
      <c r="N67" s="1002"/>
      <c r="O67" s="1002"/>
      <c r="P67" s="1002"/>
      <c r="Q67" s="1003"/>
      <c r="R67" s="1012">
        <v>0</v>
      </c>
      <c r="S67" s="1013"/>
      <c r="T67" s="1013"/>
      <c r="U67" s="1013"/>
      <c r="V67" s="1013"/>
      <c r="W67" s="1013"/>
      <c r="X67" s="1013"/>
      <c r="Y67" s="1013"/>
      <c r="Z67" s="1013"/>
      <c r="AA67" s="1013"/>
      <c r="AB67" s="1013"/>
      <c r="AC67" s="1013"/>
      <c r="AD67" s="1013"/>
      <c r="AE67" s="1013"/>
      <c r="AF67" s="1013"/>
      <c r="AG67" s="1013"/>
      <c r="AH67" s="1013"/>
      <c r="AI67" s="118" t="s">
        <v>12</v>
      </c>
      <c r="AJ67" s="7"/>
      <c r="AK67" s="7"/>
      <c r="AL67" s="7"/>
      <c r="AM67" s="7"/>
      <c r="AN67" s="7"/>
      <c r="AO67" s="7"/>
      <c r="AP67" s="7"/>
      <c r="AQ67" s="7"/>
    </row>
    <row r="68" spans="1:46" ht="69.95" customHeight="1">
      <c r="A68" s="7"/>
      <c r="B68" s="7"/>
      <c r="C68" s="98"/>
      <c r="D68" s="75"/>
      <c r="E68" s="75"/>
      <c r="F68" s="126"/>
      <c r="G68" s="1324" t="s">
        <v>271</v>
      </c>
      <c r="H68" s="1325"/>
      <c r="I68" s="1325"/>
      <c r="J68" s="1325"/>
      <c r="K68" s="1325"/>
      <c r="L68" s="1325"/>
      <c r="M68" s="1325"/>
      <c r="N68" s="1325"/>
      <c r="O68" s="1325"/>
      <c r="P68" s="1325"/>
      <c r="Q68" s="1326"/>
      <c r="R68" s="1097">
        <v>0</v>
      </c>
      <c r="S68" s="1098"/>
      <c r="T68" s="1098"/>
      <c r="U68" s="1098"/>
      <c r="V68" s="1098"/>
      <c r="W68" s="1098"/>
      <c r="X68" s="1098"/>
      <c r="Y68" s="1098"/>
      <c r="Z68" s="1098"/>
      <c r="AA68" s="1098"/>
      <c r="AB68" s="1098"/>
      <c r="AC68" s="1098"/>
      <c r="AD68" s="1098"/>
      <c r="AE68" s="1098"/>
      <c r="AF68" s="1098"/>
      <c r="AG68" s="1098"/>
      <c r="AH68" s="1098"/>
      <c r="AI68" s="118" t="s">
        <v>12</v>
      </c>
      <c r="AJ68" s="7"/>
      <c r="AK68" s="7"/>
      <c r="AL68" s="7"/>
      <c r="AM68" s="7"/>
      <c r="AN68" s="7"/>
      <c r="AO68" s="7"/>
      <c r="AP68" s="7"/>
      <c r="AQ68" s="7"/>
    </row>
    <row r="69" spans="1:46" ht="17.100000000000001" customHeight="1" thickBot="1">
      <c r="A69" s="7"/>
      <c r="B69" s="7"/>
      <c r="C69" s="127"/>
      <c r="D69" s="97"/>
      <c r="E69" s="97"/>
      <c r="F69" s="714" t="s">
        <v>139</v>
      </c>
      <c r="G69" s="715"/>
      <c r="H69" s="715"/>
      <c r="I69" s="715"/>
      <c r="J69" s="715"/>
      <c r="K69" s="715"/>
      <c r="L69" s="715"/>
      <c r="M69" s="715"/>
      <c r="N69" s="715"/>
      <c r="O69" s="715"/>
      <c r="P69" s="715"/>
      <c r="Q69" s="128"/>
      <c r="R69" s="1073">
        <f ca="1">IF(R62=0,0,R62*①入力シート!M45)</f>
        <v>0</v>
      </c>
      <c r="S69" s="1099"/>
      <c r="T69" s="1099"/>
      <c r="U69" s="1099"/>
      <c r="V69" s="1099"/>
      <c r="W69" s="1099"/>
      <c r="X69" s="1099"/>
      <c r="Y69" s="1099"/>
      <c r="Z69" s="1099"/>
      <c r="AA69" s="1099"/>
      <c r="AB69" s="1099"/>
      <c r="AC69" s="1099"/>
      <c r="AD69" s="1099"/>
      <c r="AE69" s="1099"/>
      <c r="AF69" s="1099"/>
      <c r="AG69" s="1099"/>
      <c r="AH69" s="1099"/>
      <c r="AI69" s="129" t="s">
        <v>12</v>
      </c>
      <c r="AJ69" s="7"/>
      <c r="AK69" s="7"/>
      <c r="AL69" s="7"/>
      <c r="AM69" s="7"/>
      <c r="AN69" s="7"/>
      <c r="AO69" s="7"/>
      <c r="AP69" s="7"/>
      <c r="AQ69" s="7"/>
    </row>
    <row r="70" spans="1:46" ht="18" customHeight="1">
      <c r="A70" s="7"/>
      <c r="B70" s="7"/>
      <c r="C70" s="130"/>
      <c r="D70" s="131"/>
      <c r="E70" s="131"/>
      <c r="F70" s="132"/>
      <c r="G70" s="132"/>
      <c r="H70" s="132"/>
      <c r="I70" s="132"/>
      <c r="J70" s="132"/>
      <c r="K70" s="132"/>
      <c r="L70" s="132"/>
      <c r="M70" s="132"/>
      <c r="N70" s="132"/>
      <c r="O70" s="132"/>
      <c r="P70" s="132"/>
      <c r="Q70" s="132"/>
      <c r="R70" s="133"/>
      <c r="S70" s="133"/>
      <c r="T70" s="133"/>
      <c r="U70" s="133"/>
      <c r="V70" s="133"/>
      <c r="W70" s="133"/>
      <c r="X70" s="133"/>
      <c r="Y70" s="133"/>
      <c r="Z70" s="133"/>
      <c r="AA70" s="133"/>
      <c r="AB70" s="133"/>
      <c r="AC70" s="133"/>
      <c r="AD70" s="133"/>
      <c r="AE70" s="133"/>
      <c r="AF70" s="133"/>
      <c r="AG70" s="133"/>
      <c r="AH70" s="133"/>
      <c r="AI70" s="7"/>
      <c r="AJ70" s="7"/>
      <c r="AK70" s="7"/>
      <c r="AL70" s="7"/>
      <c r="AM70" s="7"/>
      <c r="AN70" s="7"/>
      <c r="AO70" s="7"/>
      <c r="AP70" s="7"/>
      <c r="AQ70" s="7"/>
    </row>
    <row r="71" spans="1:46" ht="18" customHeight="1" thickBot="1">
      <c r="A71" s="7"/>
      <c r="B71" s="7" t="s">
        <v>272</v>
      </c>
      <c r="C71" s="7"/>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7"/>
      <c r="AJ71" s="7"/>
      <c r="AK71" s="7"/>
      <c r="AL71" s="7"/>
      <c r="AM71" s="7"/>
      <c r="AN71" s="7"/>
      <c r="AO71" s="7"/>
      <c r="AP71" s="7"/>
      <c r="AQ71" s="7"/>
    </row>
    <row r="72" spans="1:46" s="6" customFormat="1" ht="18" customHeight="1">
      <c r="A72" s="134"/>
      <c r="B72" s="134"/>
      <c r="C72" s="113" t="s">
        <v>125</v>
      </c>
      <c r="D72" s="1017" t="s">
        <v>24</v>
      </c>
      <c r="E72" s="1086"/>
      <c r="F72" s="1086"/>
      <c r="G72" s="1086"/>
      <c r="H72" s="1086"/>
      <c r="I72" s="1086"/>
      <c r="J72" s="1086"/>
      <c r="K72" s="1086"/>
      <c r="L72" s="1086"/>
      <c r="M72" s="1086"/>
      <c r="N72" s="1086"/>
      <c r="O72" s="1086"/>
      <c r="P72" s="1086"/>
      <c r="Q72" s="135"/>
      <c r="R72" s="1088">
        <f>IFERROR(⑤第７号様式添付書類２!E14,0)</f>
        <v>0</v>
      </c>
      <c r="S72" s="1089"/>
      <c r="T72" s="1089"/>
      <c r="U72" s="1089"/>
      <c r="V72" s="1089"/>
      <c r="W72" s="1089"/>
      <c r="X72" s="1089"/>
      <c r="Y72" s="1089"/>
      <c r="Z72" s="1089"/>
      <c r="AA72" s="1089"/>
      <c r="AB72" s="1089"/>
      <c r="AC72" s="1089"/>
      <c r="AD72" s="1089"/>
      <c r="AE72" s="1089"/>
      <c r="AF72" s="1089"/>
      <c r="AG72" s="1089"/>
      <c r="AH72" s="1090"/>
      <c r="AI72" s="136" t="s">
        <v>12</v>
      </c>
      <c r="AJ72" s="134"/>
      <c r="AK72" s="134"/>
      <c r="AL72" s="134"/>
      <c r="AM72" s="134"/>
      <c r="AN72" s="134"/>
      <c r="AO72" s="134"/>
      <c r="AP72" s="134"/>
      <c r="AQ72" s="134"/>
      <c r="AT72" s="1"/>
    </row>
    <row r="73" spans="1:46" s="6" customFormat="1" ht="18" customHeight="1">
      <c r="A73" s="134"/>
      <c r="B73" s="134"/>
      <c r="C73" s="98"/>
      <c r="D73" s="104"/>
      <c r="E73" s="475"/>
      <c r="F73" s="475"/>
      <c r="G73" s="475"/>
      <c r="H73" s="1014" t="s">
        <v>23</v>
      </c>
      <c r="I73" s="1015"/>
      <c r="J73" s="1015"/>
      <c r="K73" s="1015"/>
      <c r="L73" s="1015"/>
      <c r="M73" s="1015"/>
      <c r="N73" s="1015"/>
      <c r="O73" s="1015"/>
      <c r="P73" s="1015"/>
      <c r="Q73" s="1078"/>
      <c r="R73" s="1091">
        <f>IFERROR(⑤第７号様式添付書類２!F14,0)</f>
        <v>0</v>
      </c>
      <c r="S73" s="1092"/>
      <c r="T73" s="1092"/>
      <c r="U73" s="1092"/>
      <c r="V73" s="1092"/>
      <c r="W73" s="1092"/>
      <c r="X73" s="1092"/>
      <c r="Y73" s="1092"/>
      <c r="Z73" s="1092"/>
      <c r="AA73" s="1092"/>
      <c r="AB73" s="1092"/>
      <c r="AC73" s="1092"/>
      <c r="AD73" s="1092"/>
      <c r="AE73" s="1092"/>
      <c r="AF73" s="1092"/>
      <c r="AG73" s="1092"/>
      <c r="AH73" s="1093"/>
      <c r="AI73" s="717" t="s">
        <v>12</v>
      </c>
      <c r="AJ73" s="134"/>
      <c r="AK73" s="134"/>
      <c r="AL73" s="134"/>
      <c r="AM73" s="134"/>
      <c r="AN73" s="134"/>
      <c r="AO73" s="134"/>
      <c r="AP73" s="134"/>
      <c r="AQ73" s="134"/>
      <c r="AT73" s="1"/>
    </row>
    <row r="74" spans="1:46" s="6" customFormat="1" ht="18" customHeight="1">
      <c r="A74" s="134"/>
      <c r="B74" s="134"/>
      <c r="C74" s="713" t="s">
        <v>121</v>
      </c>
      <c r="D74" s="1109" t="s">
        <v>21</v>
      </c>
      <c r="E74" s="1110"/>
      <c r="F74" s="1110"/>
      <c r="G74" s="1110"/>
      <c r="H74" s="1110"/>
      <c r="I74" s="1110"/>
      <c r="J74" s="1110"/>
      <c r="K74" s="1110"/>
      <c r="L74" s="1110"/>
      <c r="M74" s="1110"/>
      <c r="N74" s="1110"/>
      <c r="O74" s="1110"/>
      <c r="P74" s="1110"/>
      <c r="Q74" s="137"/>
      <c r="R74" s="1091">
        <f>IFERROR(⑤第７号様式添付書類２!G14,0)</f>
        <v>0</v>
      </c>
      <c r="S74" s="1092"/>
      <c r="T74" s="1092"/>
      <c r="U74" s="1092"/>
      <c r="V74" s="1092"/>
      <c r="W74" s="1092"/>
      <c r="X74" s="1092"/>
      <c r="Y74" s="1092"/>
      <c r="Z74" s="1092"/>
      <c r="AA74" s="1092"/>
      <c r="AB74" s="1092"/>
      <c r="AC74" s="1092"/>
      <c r="AD74" s="1092"/>
      <c r="AE74" s="1092"/>
      <c r="AF74" s="1092"/>
      <c r="AG74" s="1092"/>
      <c r="AH74" s="1093"/>
      <c r="AI74" s="717" t="s">
        <v>12</v>
      </c>
      <c r="AJ74" s="134"/>
      <c r="AK74" s="134"/>
      <c r="AL74" s="134"/>
      <c r="AM74" s="134"/>
      <c r="AN74" s="134"/>
      <c r="AO74" s="134"/>
      <c r="AP74" s="134"/>
      <c r="AQ74" s="134"/>
    </row>
    <row r="75" spans="1:46" s="6" customFormat="1" ht="18" customHeight="1" thickBot="1">
      <c r="A75" s="134"/>
      <c r="B75" s="134"/>
      <c r="C75" s="127"/>
      <c r="D75" s="138"/>
      <c r="E75" s="139"/>
      <c r="F75" s="139"/>
      <c r="G75" s="139"/>
      <c r="H75" s="1079" t="s">
        <v>20</v>
      </c>
      <c r="I75" s="1080"/>
      <c r="J75" s="1080"/>
      <c r="K75" s="1080"/>
      <c r="L75" s="1080"/>
      <c r="M75" s="1080"/>
      <c r="N75" s="1080"/>
      <c r="O75" s="1080"/>
      <c r="P75" s="1080"/>
      <c r="Q75" s="1081"/>
      <c r="R75" s="1071">
        <f>IFERROR(⑤第７号様式添付書類２!H14,0)</f>
        <v>0</v>
      </c>
      <c r="S75" s="1072"/>
      <c r="T75" s="1072"/>
      <c r="U75" s="1072"/>
      <c r="V75" s="1072"/>
      <c r="W75" s="1072"/>
      <c r="X75" s="1072"/>
      <c r="Y75" s="1072"/>
      <c r="Z75" s="1072"/>
      <c r="AA75" s="1072"/>
      <c r="AB75" s="1072"/>
      <c r="AC75" s="1072"/>
      <c r="AD75" s="1072"/>
      <c r="AE75" s="1072"/>
      <c r="AF75" s="1072"/>
      <c r="AG75" s="1072"/>
      <c r="AH75" s="1073"/>
      <c r="AI75" s="140" t="s">
        <v>12</v>
      </c>
      <c r="AJ75" s="134"/>
      <c r="AK75" s="134"/>
      <c r="AL75" s="134"/>
      <c r="AM75" s="134"/>
      <c r="AN75" s="134"/>
      <c r="AO75" s="134"/>
      <c r="AP75" s="134"/>
      <c r="AQ75" s="134"/>
    </row>
    <row r="76" spans="1:46" ht="18" customHeight="1">
      <c r="A76" s="7"/>
      <c r="B76" s="7"/>
      <c r="C76" s="141" t="s">
        <v>273</v>
      </c>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7"/>
      <c r="AJ76" s="7"/>
      <c r="AK76" s="7"/>
      <c r="AL76" s="7"/>
      <c r="AM76" s="7"/>
      <c r="AN76" s="7"/>
      <c r="AO76" s="7"/>
      <c r="AP76" s="7"/>
      <c r="AQ76" s="7"/>
      <c r="AT76" s="6"/>
    </row>
    <row r="77" spans="1:46" ht="18" customHeight="1">
      <c r="A77" s="7"/>
      <c r="B77" s="7"/>
      <c r="C77" s="130"/>
      <c r="D77" s="131"/>
      <c r="E77" s="131"/>
      <c r="F77" s="132"/>
      <c r="G77" s="132"/>
      <c r="H77" s="132"/>
      <c r="I77" s="132"/>
      <c r="J77" s="132"/>
      <c r="K77" s="132"/>
      <c r="L77" s="132"/>
      <c r="M77" s="132"/>
      <c r="N77" s="132"/>
      <c r="O77" s="132"/>
      <c r="P77" s="132"/>
      <c r="Q77" s="132"/>
      <c r="R77" s="133"/>
      <c r="S77" s="133"/>
      <c r="T77" s="133"/>
      <c r="U77" s="133"/>
      <c r="V77" s="133"/>
      <c r="W77" s="133"/>
      <c r="X77" s="133"/>
      <c r="Y77" s="133"/>
      <c r="Z77" s="133"/>
      <c r="AA77" s="133"/>
      <c r="AB77" s="133"/>
      <c r="AC77" s="133"/>
      <c r="AD77" s="133"/>
      <c r="AE77" s="133"/>
      <c r="AF77" s="133"/>
      <c r="AG77" s="133"/>
      <c r="AH77" s="133"/>
      <c r="AI77" s="7"/>
      <c r="AJ77" s="7"/>
      <c r="AK77" s="7"/>
      <c r="AL77" s="7"/>
      <c r="AM77" s="7"/>
      <c r="AN77" s="7"/>
      <c r="AO77" s="7"/>
      <c r="AP77" s="7"/>
      <c r="AQ77" s="7"/>
      <c r="AT77" s="6"/>
    </row>
    <row r="78" spans="1:46" ht="18" customHeight="1" thickBot="1">
      <c r="A78" s="7"/>
      <c r="B78" s="7" t="s">
        <v>274</v>
      </c>
      <c r="C78" s="143"/>
      <c r="D78" s="144"/>
      <c r="E78" s="144"/>
      <c r="F78" s="144"/>
      <c r="G78" s="144"/>
      <c r="H78" s="144"/>
      <c r="I78" s="144"/>
      <c r="J78" s="144"/>
      <c r="K78" s="144"/>
      <c r="L78" s="144"/>
      <c r="M78" s="144"/>
      <c r="N78" s="144"/>
      <c r="O78" s="144"/>
      <c r="P78" s="144"/>
      <c r="Q78" s="144"/>
      <c r="R78" s="475"/>
      <c r="S78" s="475"/>
      <c r="T78" s="475"/>
      <c r="U78" s="475"/>
      <c r="V78" s="475"/>
      <c r="W78" s="475"/>
      <c r="X78" s="475"/>
      <c r="Y78" s="475"/>
      <c r="Z78" s="475"/>
      <c r="AA78" s="475"/>
      <c r="AB78" s="475"/>
      <c r="AC78" s="475"/>
      <c r="AD78" s="475"/>
      <c r="AE78" s="475"/>
      <c r="AF78" s="475"/>
      <c r="AG78" s="475"/>
      <c r="AH78" s="475"/>
      <c r="AI78" s="7"/>
      <c r="AJ78" s="7"/>
      <c r="AK78" s="7"/>
      <c r="AL78" s="7"/>
      <c r="AM78" s="7"/>
      <c r="AN78" s="7"/>
      <c r="AO78" s="7"/>
      <c r="AP78" s="7"/>
      <c r="AQ78" s="7"/>
    </row>
    <row r="79" spans="1:46" ht="39.950000000000003" customHeight="1">
      <c r="A79" s="7"/>
      <c r="B79" s="7"/>
      <c r="C79" s="113" t="s">
        <v>125</v>
      </c>
      <c r="D79" s="1370" t="s">
        <v>141</v>
      </c>
      <c r="E79" s="1370"/>
      <c r="F79" s="1371"/>
      <c r="G79" s="1371"/>
      <c r="H79" s="1371"/>
      <c r="I79" s="1371"/>
      <c r="J79" s="1371"/>
      <c r="K79" s="1371"/>
      <c r="L79" s="1371"/>
      <c r="M79" s="1371"/>
      <c r="N79" s="1371"/>
      <c r="O79" s="1371"/>
      <c r="P79" s="1371"/>
      <c r="Q79" s="1371"/>
      <c r="R79" s="1105" t="s">
        <v>142</v>
      </c>
      <c r="S79" s="1106"/>
      <c r="T79" s="1106"/>
      <c r="U79" s="1106"/>
      <c r="V79" s="1106"/>
      <c r="W79" s="1106"/>
      <c r="X79" s="1106"/>
      <c r="Y79" s="1106"/>
      <c r="Z79" s="1107"/>
      <c r="AA79" s="1105">
        <f>①入力シート!F28</f>
        <v>0</v>
      </c>
      <c r="AB79" s="1106"/>
      <c r="AC79" s="1106"/>
      <c r="AD79" s="1106"/>
      <c r="AE79" s="1106"/>
      <c r="AF79" s="1106"/>
      <c r="AG79" s="1106"/>
      <c r="AH79" s="1106"/>
      <c r="AI79" s="1108"/>
      <c r="AJ79" s="7"/>
      <c r="AK79" s="7"/>
      <c r="AL79" s="7"/>
      <c r="AM79" s="7" t="s">
        <v>143</v>
      </c>
      <c r="AN79" s="7"/>
      <c r="AO79" s="7"/>
      <c r="AP79" s="7"/>
      <c r="AQ79" s="7"/>
    </row>
    <row r="80" spans="1:46" ht="95.25" customHeight="1">
      <c r="A80" s="7"/>
      <c r="B80" s="7"/>
      <c r="C80" s="98"/>
      <c r="D80" s="1388" t="s">
        <v>558</v>
      </c>
      <c r="E80" s="1074"/>
      <c r="F80" s="1389"/>
      <c r="G80" s="1389"/>
      <c r="H80" s="1389"/>
      <c r="I80" s="1389"/>
      <c r="J80" s="1389"/>
      <c r="K80" s="1389"/>
      <c r="L80" s="1389"/>
      <c r="M80" s="1389"/>
      <c r="N80" s="1389"/>
      <c r="O80" s="1389"/>
      <c r="P80" s="1389"/>
      <c r="Q80" s="1390"/>
      <c r="R80" s="1391" t="str">
        <f>IF(AA79=0,"",IF(AA79="あり",MAX(ROUNDDOWN(R44-(⑧第７号様式添付書類!O111+⑧第７号様式添付書類!O150),-3),0),MAX(ROUNDDOWN(R40-(⑧第７号様式添付書類!O111+⑧第７号様式添付書類!O150),-3),0)))</f>
        <v/>
      </c>
      <c r="S80" s="1392"/>
      <c r="T80" s="1392"/>
      <c r="U80" s="1392"/>
      <c r="V80" s="1392"/>
      <c r="W80" s="1392"/>
      <c r="X80" s="1392"/>
      <c r="Y80" s="1392"/>
      <c r="Z80" s="1392"/>
      <c r="AA80" s="1392"/>
      <c r="AB80" s="1392"/>
      <c r="AC80" s="1392"/>
      <c r="AD80" s="1392"/>
      <c r="AE80" s="1392"/>
      <c r="AF80" s="1392"/>
      <c r="AG80" s="1392"/>
      <c r="AH80" s="1392"/>
      <c r="AI80" s="145" t="s">
        <v>12</v>
      </c>
      <c r="AJ80" s="7"/>
      <c r="AK80" s="7"/>
      <c r="AL80" s="146"/>
      <c r="AM80" s="7" t="s">
        <v>144</v>
      </c>
      <c r="AN80" s="7"/>
      <c r="AO80" s="7"/>
      <c r="AP80" s="7"/>
      <c r="AQ80" s="7"/>
    </row>
    <row r="81" spans="1:46" ht="18" customHeight="1">
      <c r="A81" s="7"/>
      <c r="B81" s="7"/>
      <c r="C81" s="147" t="s">
        <v>10</v>
      </c>
      <c r="D81" s="719"/>
      <c r="E81" s="719"/>
      <c r="F81" s="719"/>
      <c r="G81" s="719"/>
      <c r="H81" s="719"/>
      <c r="I81" s="719"/>
      <c r="J81" s="719"/>
      <c r="K81" s="719"/>
      <c r="L81" s="719"/>
      <c r="M81" s="719"/>
      <c r="N81" s="719"/>
      <c r="O81" s="719"/>
      <c r="P81" s="148"/>
      <c r="Q81" s="719"/>
      <c r="R81" s="720"/>
      <c r="S81" s="149"/>
      <c r="T81" s="149"/>
      <c r="U81" s="149"/>
      <c r="V81" s="149"/>
      <c r="W81" s="149"/>
      <c r="X81" s="149"/>
      <c r="Y81" s="149"/>
      <c r="Z81" s="149"/>
      <c r="AA81" s="149"/>
      <c r="AB81" s="149"/>
      <c r="AC81" s="149"/>
      <c r="AD81" s="149"/>
      <c r="AE81" s="149"/>
      <c r="AF81" s="149"/>
      <c r="AG81" s="149"/>
      <c r="AH81" s="149"/>
      <c r="AI81" s="150"/>
      <c r="AJ81" s="7"/>
      <c r="AK81" s="7"/>
      <c r="AL81" s="151"/>
      <c r="AM81" s="7"/>
      <c r="AN81" s="7"/>
      <c r="AO81" s="7"/>
      <c r="AP81" s="7"/>
      <c r="AQ81" s="7"/>
      <c r="AT81" s="2"/>
    </row>
    <row r="82" spans="1:46" ht="18.75" customHeight="1">
      <c r="A82" s="7"/>
      <c r="B82" s="7"/>
      <c r="C82" s="1366" t="s">
        <v>145</v>
      </c>
      <c r="D82" s="1373" t="s">
        <v>8</v>
      </c>
      <c r="E82" s="1373"/>
      <c r="F82" s="1373"/>
      <c r="G82" s="1373"/>
      <c r="H82" s="1373"/>
      <c r="I82" s="1373"/>
      <c r="J82" s="1373"/>
      <c r="K82" s="1373"/>
      <c r="L82" s="1373"/>
      <c r="M82" s="1373"/>
      <c r="N82" s="1373"/>
      <c r="O82" s="1373"/>
      <c r="P82" s="1373"/>
      <c r="Q82" s="1374"/>
      <c r="R82" s="949" t="s">
        <v>7</v>
      </c>
      <c r="S82" s="1119"/>
      <c r="T82" s="1119"/>
      <c r="U82" s="1119"/>
      <c r="V82" s="1119"/>
      <c r="W82" s="1119"/>
      <c r="X82" s="1119"/>
      <c r="Y82" s="1119"/>
      <c r="Z82" s="1120"/>
      <c r="AA82" s="949" t="s">
        <v>6</v>
      </c>
      <c r="AB82" s="1119"/>
      <c r="AC82" s="1119"/>
      <c r="AD82" s="1119"/>
      <c r="AE82" s="1119"/>
      <c r="AF82" s="1119"/>
      <c r="AG82" s="1119"/>
      <c r="AH82" s="1119"/>
      <c r="AI82" s="1377"/>
      <c r="AJ82" s="7"/>
      <c r="AK82" s="7"/>
      <c r="AL82" s="7"/>
      <c r="AM82" s="7"/>
      <c r="AN82" s="7"/>
      <c r="AO82" s="7"/>
      <c r="AP82" s="7"/>
      <c r="AQ82" s="7"/>
      <c r="AT82" s="2"/>
    </row>
    <row r="83" spans="1:46" ht="30" customHeight="1">
      <c r="A83" s="7"/>
      <c r="B83" s="7"/>
      <c r="C83" s="1372"/>
      <c r="D83" s="1375"/>
      <c r="E83" s="1375"/>
      <c r="F83" s="1375"/>
      <c r="G83" s="1375"/>
      <c r="H83" s="1375"/>
      <c r="I83" s="1375"/>
      <c r="J83" s="1375"/>
      <c r="K83" s="1375"/>
      <c r="L83" s="1375"/>
      <c r="M83" s="1375"/>
      <c r="N83" s="1375"/>
      <c r="O83" s="1375"/>
      <c r="P83" s="1375"/>
      <c r="Q83" s="1376"/>
      <c r="R83" s="1054" t="str">
        <f>IF(R80="","",IF(R80=0,"なし","あり"))</f>
        <v/>
      </c>
      <c r="S83" s="1055"/>
      <c r="T83" s="1055"/>
      <c r="U83" s="1055"/>
      <c r="V83" s="1055"/>
      <c r="W83" s="1055"/>
      <c r="X83" s="1055"/>
      <c r="Y83" s="1055"/>
      <c r="Z83" s="1056"/>
      <c r="AA83" s="1378"/>
      <c r="AB83" s="1379"/>
      <c r="AC83" s="1379"/>
      <c r="AD83" s="1379"/>
      <c r="AE83" s="1379"/>
      <c r="AF83" s="1379"/>
      <c r="AG83" s="1379"/>
      <c r="AH83" s="1379"/>
      <c r="AI83" s="1380"/>
      <c r="AJ83" s="7"/>
      <c r="AK83" s="7"/>
      <c r="AL83" s="7"/>
      <c r="AM83" s="7"/>
      <c r="AN83" s="7"/>
      <c r="AO83" s="7"/>
      <c r="AP83" s="7"/>
      <c r="AQ83" s="7"/>
    </row>
    <row r="84" spans="1:46" ht="18" customHeight="1">
      <c r="A84" s="7"/>
      <c r="B84" s="7"/>
      <c r="C84" s="1366" t="s">
        <v>121</v>
      </c>
      <c r="D84" s="1393" t="s">
        <v>218</v>
      </c>
      <c r="E84" s="1393"/>
      <c r="F84" s="1393"/>
      <c r="G84" s="1393"/>
      <c r="H84" s="1393"/>
      <c r="I84" s="1393"/>
      <c r="J84" s="1393"/>
      <c r="K84" s="1393"/>
      <c r="L84" s="1393"/>
      <c r="M84" s="1393"/>
      <c r="N84" s="1393"/>
      <c r="O84" s="1393"/>
      <c r="P84" s="1393"/>
      <c r="Q84" s="1393"/>
      <c r="R84" s="1394"/>
      <c r="S84" s="405"/>
      <c r="T84" s="1419" t="s">
        <v>4</v>
      </c>
      <c r="U84" s="1420"/>
      <c r="V84" s="1420"/>
      <c r="W84" s="1420"/>
      <c r="X84" s="1420"/>
      <c r="Y84" s="1420"/>
      <c r="Z84" s="1420"/>
      <c r="AA84" s="1420"/>
      <c r="AB84" s="1420"/>
      <c r="AC84" s="1420"/>
      <c r="AD84" s="1420"/>
      <c r="AE84" s="1420"/>
      <c r="AF84" s="1420"/>
      <c r="AG84" s="1420"/>
      <c r="AH84" s="1420"/>
      <c r="AI84" s="1421"/>
      <c r="AJ84" s="7"/>
      <c r="AK84" s="7"/>
      <c r="AL84" s="7"/>
      <c r="AM84" s="7"/>
      <c r="AN84" s="7"/>
      <c r="AO84" s="7"/>
      <c r="AP84" s="7"/>
      <c r="AQ84" s="7"/>
    </row>
    <row r="85" spans="1:46" ht="18" customHeight="1">
      <c r="A85" s="7"/>
      <c r="B85" s="7"/>
      <c r="C85" s="1367"/>
      <c r="D85" s="1395"/>
      <c r="E85" s="1395"/>
      <c r="F85" s="1395"/>
      <c r="G85" s="1395"/>
      <c r="H85" s="1395"/>
      <c r="I85" s="1395"/>
      <c r="J85" s="1395"/>
      <c r="K85" s="1395"/>
      <c r="L85" s="1395"/>
      <c r="M85" s="1395"/>
      <c r="N85" s="1395"/>
      <c r="O85" s="1395"/>
      <c r="P85" s="1395"/>
      <c r="Q85" s="1395"/>
      <c r="R85" s="1396"/>
      <c r="S85" s="405"/>
      <c r="T85" s="1412" t="s">
        <v>551</v>
      </c>
      <c r="U85" s="1413"/>
      <c r="V85" s="1413"/>
      <c r="W85" s="1413"/>
      <c r="X85" s="1413"/>
      <c r="Y85" s="1413"/>
      <c r="Z85" s="1414"/>
      <c r="AA85" s="1414"/>
      <c r="AB85" s="1414"/>
      <c r="AC85" s="1414"/>
      <c r="AD85" s="1414"/>
      <c r="AE85" s="1414"/>
      <c r="AF85" s="1414"/>
      <c r="AG85" s="1414"/>
      <c r="AH85" s="1414"/>
      <c r="AI85" s="1415"/>
      <c r="AJ85" s="456"/>
      <c r="AK85" s="75"/>
      <c r="AL85" s="7"/>
      <c r="AM85" s="7"/>
      <c r="AN85" s="7"/>
      <c r="AO85" s="7"/>
      <c r="AP85" s="7"/>
      <c r="AQ85" s="7"/>
    </row>
    <row r="86" spans="1:46" ht="18" customHeight="1">
      <c r="A86" s="7"/>
      <c r="B86" s="7"/>
      <c r="C86" s="1367"/>
      <c r="D86" s="1395"/>
      <c r="E86" s="1395"/>
      <c r="F86" s="1395"/>
      <c r="G86" s="1395"/>
      <c r="H86" s="1395"/>
      <c r="I86" s="1395"/>
      <c r="J86" s="1395"/>
      <c r="K86" s="1395"/>
      <c r="L86" s="1395"/>
      <c r="M86" s="1395"/>
      <c r="N86" s="1395"/>
      <c r="O86" s="1395"/>
      <c r="P86" s="1395"/>
      <c r="Q86" s="1395"/>
      <c r="R86" s="1396"/>
      <c r="S86" s="405"/>
      <c r="T86" s="1060" t="s">
        <v>3</v>
      </c>
      <c r="U86" s="1061"/>
      <c r="V86" s="1061"/>
      <c r="W86" s="1061"/>
      <c r="X86" s="1061"/>
      <c r="Y86" s="1061"/>
      <c r="Z86" s="1061"/>
      <c r="AA86" s="1061"/>
      <c r="AB86" s="1061"/>
      <c r="AC86" s="1061"/>
      <c r="AD86" s="1061"/>
      <c r="AE86" s="1061"/>
      <c r="AF86" s="1061"/>
      <c r="AG86" s="1061"/>
      <c r="AH86" s="1061"/>
      <c r="AI86" s="1062"/>
      <c r="AJ86" s="75"/>
      <c r="AK86" s="75"/>
      <c r="AL86" s="7"/>
      <c r="AM86" s="7"/>
      <c r="AN86" s="7"/>
      <c r="AO86" s="7"/>
      <c r="AP86" s="7"/>
      <c r="AQ86" s="7"/>
    </row>
    <row r="87" spans="1:46" ht="18" customHeight="1">
      <c r="A87" s="7"/>
      <c r="B87" s="7"/>
      <c r="C87" s="1368"/>
      <c r="D87" s="1397"/>
      <c r="E87" s="1397"/>
      <c r="F87" s="1397"/>
      <c r="G87" s="1397"/>
      <c r="H87" s="1397"/>
      <c r="I87" s="1397"/>
      <c r="J87" s="1397"/>
      <c r="K87" s="1397"/>
      <c r="L87" s="1397"/>
      <c r="M87" s="1397"/>
      <c r="N87" s="1397"/>
      <c r="O87" s="1397"/>
      <c r="P87" s="1397"/>
      <c r="Q87" s="1397"/>
      <c r="R87" s="1398"/>
      <c r="S87" s="405"/>
      <c r="T87" s="1408" t="s">
        <v>554</v>
      </c>
      <c r="U87" s="1409"/>
      <c r="V87" s="1409"/>
      <c r="W87" s="1409"/>
      <c r="X87" s="1409"/>
      <c r="Y87" s="1409"/>
      <c r="Z87" s="1410"/>
      <c r="AA87" s="1410"/>
      <c r="AB87" s="1410"/>
      <c r="AC87" s="1410"/>
      <c r="AD87" s="1410"/>
      <c r="AE87" s="1410"/>
      <c r="AF87" s="1410"/>
      <c r="AG87" s="1410"/>
      <c r="AH87" s="1410"/>
      <c r="AI87" s="1411"/>
      <c r="AJ87" s="456"/>
      <c r="AK87" s="75"/>
      <c r="AL87" s="7"/>
      <c r="AM87" s="7"/>
      <c r="AN87" s="7"/>
      <c r="AO87" s="7"/>
      <c r="AP87" s="7"/>
      <c r="AQ87" s="7"/>
    </row>
    <row r="88" spans="1:46" ht="18" customHeight="1">
      <c r="A88" s="7"/>
      <c r="B88" s="7"/>
      <c r="C88" s="1366" t="s">
        <v>123</v>
      </c>
      <c r="D88" s="1381" t="s">
        <v>513</v>
      </c>
      <c r="E88" s="1354"/>
      <c r="F88" s="1354"/>
      <c r="G88" s="1354"/>
      <c r="H88" s="1354"/>
      <c r="I88" s="1354"/>
      <c r="J88" s="1354"/>
      <c r="K88" s="1354"/>
      <c r="L88" s="1354"/>
      <c r="M88" s="1354"/>
      <c r="N88" s="1354"/>
      <c r="O88" s="1354"/>
      <c r="P88" s="1354"/>
      <c r="Q88" s="1354"/>
      <c r="R88" s="1355"/>
      <c r="S88" s="1399"/>
      <c r="T88" s="1400"/>
      <c r="U88" s="1400"/>
      <c r="V88" s="1400"/>
      <c r="W88" s="1400"/>
      <c r="X88" s="1400"/>
      <c r="Y88" s="1400"/>
      <c r="Z88" s="1400"/>
      <c r="AA88" s="1400"/>
      <c r="AB88" s="1400"/>
      <c r="AC88" s="1400"/>
      <c r="AD88" s="1400"/>
      <c r="AE88" s="1400"/>
      <c r="AF88" s="1400"/>
      <c r="AG88" s="1400"/>
      <c r="AH88" s="1400"/>
      <c r="AI88" s="1401"/>
      <c r="AJ88" s="7"/>
      <c r="AK88" s="7"/>
      <c r="AL88" s="7"/>
      <c r="AM88" s="7"/>
      <c r="AN88" s="7"/>
      <c r="AO88" s="7"/>
      <c r="AP88" s="7"/>
      <c r="AQ88" s="7"/>
    </row>
    <row r="89" spans="1:46" ht="18" customHeight="1">
      <c r="A89" s="7"/>
      <c r="B89" s="7"/>
      <c r="C89" s="1367"/>
      <c r="D89" s="1382"/>
      <c r="E89" s="1383"/>
      <c r="F89" s="1383"/>
      <c r="G89" s="1383"/>
      <c r="H89" s="1383"/>
      <c r="I89" s="1383"/>
      <c r="J89" s="1383"/>
      <c r="K89" s="1383"/>
      <c r="L89" s="1383"/>
      <c r="M89" s="1383"/>
      <c r="N89" s="1383"/>
      <c r="O89" s="1383"/>
      <c r="P89" s="1383"/>
      <c r="Q89" s="1383"/>
      <c r="R89" s="1384"/>
      <c r="S89" s="1402"/>
      <c r="T89" s="1403"/>
      <c r="U89" s="1403"/>
      <c r="V89" s="1403"/>
      <c r="W89" s="1403"/>
      <c r="X89" s="1403"/>
      <c r="Y89" s="1403"/>
      <c r="Z89" s="1403"/>
      <c r="AA89" s="1403"/>
      <c r="AB89" s="1403"/>
      <c r="AC89" s="1403"/>
      <c r="AD89" s="1403"/>
      <c r="AE89" s="1403"/>
      <c r="AF89" s="1403"/>
      <c r="AG89" s="1403"/>
      <c r="AH89" s="1403"/>
      <c r="AI89" s="1404"/>
      <c r="AJ89" s="7"/>
      <c r="AK89" s="7"/>
      <c r="AL89" s="7"/>
      <c r="AM89" s="7"/>
      <c r="AN89" s="7"/>
      <c r="AO89" s="7"/>
      <c r="AP89" s="7"/>
      <c r="AQ89" s="7"/>
    </row>
    <row r="90" spans="1:46" ht="37.5" customHeight="1" thickBot="1">
      <c r="A90" s="7"/>
      <c r="B90" s="7"/>
      <c r="C90" s="1369"/>
      <c r="D90" s="1385"/>
      <c r="E90" s="1386"/>
      <c r="F90" s="1386"/>
      <c r="G90" s="1386"/>
      <c r="H90" s="1386"/>
      <c r="I90" s="1386"/>
      <c r="J90" s="1386"/>
      <c r="K90" s="1386"/>
      <c r="L90" s="1386"/>
      <c r="M90" s="1386"/>
      <c r="N90" s="1386"/>
      <c r="O90" s="1386"/>
      <c r="P90" s="1386"/>
      <c r="Q90" s="1386"/>
      <c r="R90" s="1387"/>
      <c r="S90" s="1405"/>
      <c r="T90" s="1406"/>
      <c r="U90" s="1406"/>
      <c r="V90" s="1406"/>
      <c r="W90" s="1406"/>
      <c r="X90" s="1406"/>
      <c r="Y90" s="1406"/>
      <c r="Z90" s="1406"/>
      <c r="AA90" s="1406"/>
      <c r="AB90" s="1406"/>
      <c r="AC90" s="1406"/>
      <c r="AD90" s="1406"/>
      <c r="AE90" s="1406"/>
      <c r="AF90" s="1406"/>
      <c r="AG90" s="1406"/>
      <c r="AH90" s="1406"/>
      <c r="AI90" s="1407"/>
      <c r="AJ90" s="7"/>
      <c r="AK90" s="7"/>
      <c r="AL90" s="7"/>
      <c r="AM90" s="7"/>
      <c r="AN90" s="7"/>
      <c r="AO90" s="7"/>
      <c r="AP90" s="7"/>
      <c r="AQ90" s="7"/>
    </row>
    <row r="91" spans="1:46" ht="18" customHeight="1">
      <c r="A91" s="7"/>
      <c r="B91" s="7"/>
      <c r="C91" s="130"/>
      <c r="D91" s="131"/>
      <c r="E91" s="131"/>
      <c r="F91" s="132"/>
      <c r="G91" s="132"/>
      <c r="H91" s="132"/>
      <c r="I91" s="132"/>
      <c r="J91" s="132"/>
      <c r="K91" s="132"/>
      <c r="L91" s="132"/>
      <c r="M91" s="132"/>
      <c r="N91" s="132"/>
      <c r="O91" s="132"/>
      <c r="P91" s="132"/>
      <c r="Q91" s="132"/>
      <c r="R91" s="133"/>
      <c r="S91" s="133"/>
      <c r="T91" s="133"/>
      <c r="U91" s="133"/>
      <c r="V91" s="133"/>
      <c r="W91" s="133"/>
      <c r="X91" s="133"/>
      <c r="Y91" s="133"/>
      <c r="Z91" s="133"/>
      <c r="AA91" s="133"/>
      <c r="AB91" s="133"/>
      <c r="AC91" s="133"/>
      <c r="AD91" s="133"/>
      <c r="AE91" s="133"/>
      <c r="AF91" s="133"/>
      <c r="AG91" s="133"/>
      <c r="AH91" s="133"/>
      <c r="AI91" s="7"/>
      <c r="AJ91" s="7"/>
      <c r="AK91" s="7"/>
      <c r="AL91" s="7"/>
      <c r="AM91" s="7"/>
      <c r="AN91" s="7"/>
      <c r="AO91" s="7"/>
      <c r="AP91" s="7"/>
      <c r="AQ91" s="7"/>
      <c r="AT91" s="6"/>
    </row>
    <row r="92" spans="1:46" ht="18" customHeight="1" thickBot="1">
      <c r="A92" s="7"/>
      <c r="B92" s="7" t="s">
        <v>275</v>
      </c>
      <c r="C92" s="143"/>
      <c r="D92" s="144"/>
      <c r="E92" s="144"/>
      <c r="F92" s="144"/>
      <c r="G92" s="144"/>
      <c r="H92" s="144"/>
      <c r="I92" s="144"/>
      <c r="J92" s="144"/>
      <c r="K92" s="144"/>
      <c r="L92" s="144"/>
      <c r="M92" s="144"/>
      <c r="N92" s="144"/>
      <c r="O92" s="144"/>
      <c r="P92" s="144"/>
      <c r="Q92" s="144"/>
      <c r="R92" s="475"/>
      <c r="S92" s="475"/>
      <c r="T92" s="475"/>
      <c r="U92" s="475"/>
      <c r="V92" s="475"/>
      <c r="W92" s="475"/>
      <c r="X92" s="475"/>
      <c r="Y92" s="475"/>
      <c r="Z92" s="475"/>
      <c r="AA92" s="475"/>
      <c r="AB92" s="475"/>
      <c r="AC92" s="475"/>
      <c r="AD92" s="475"/>
      <c r="AE92" s="475"/>
      <c r="AF92" s="475"/>
      <c r="AG92" s="475"/>
      <c r="AH92" s="475"/>
      <c r="AI92" s="7"/>
      <c r="AJ92" s="7"/>
      <c r="AK92" s="7"/>
      <c r="AL92" s="7"/>
      <c r="AM92" s="7"/>
      <c r="AN92" s="7"/>
      <c r="AO92" s="7"/>
      <c r="AP92" s="7"/>
      <c r="AQ92" s="7"/>
    </row>
    <row r="93" spans="1:46" ht="39.950000000000003" customHeight="1">
      <c r="A93" s="7"/>
      <c r="B93" s="7"/>
      <c r="C93" s="113" t="s">
        <v>17</v>
      </c>
      <c r="D93" s="1370" t="s">
        <v>141</v>
      </c>
      <c r="E93" s="1370"/>
      <c r="F93" s="1371"/>
      <c r="G93" s="1371"/>
      <c r="H93" s="1371"/>
      <c r="I93" s="1371"/>
      <c r="J93" s="1371"/>
      <c r="K93" s="1371"/>
      <c r="L93" s="1371"/>
      <c r="M93" s="1371"/>
      <c r="N93" s="1371"/>
      <c r="O93" s="1371"/>
      <c r="P93" s="1371"/>
      <c r="Q93" s="1371"/>
      <c r="R93" s="1105" t="s">
        <v>142</v>
      </c>
      <c r="S93" s="1106"/>
      <c r="T93" s="1106"/>
      <c r="U93" s="1106"/>
      <c r="V93" s="1106"/>
      <c r="W93" s="1106"/>
      <c r="X93" s="1106"/>
      <c r="Y93" s="1106"/>
      <c r="Z93" s="1107"/>
      <c r="AA93" s="1105">
        <f>IF(AA79="","",AA79)</f>
        <v>0</v>
      </c>
      <c r="AB93" s="1106"/>
      <c r="AC93" s="1106"/>
      <c r="AD93" s="1106"/>
      <c r="AE93" s="1106"/>
      <c r="AF93" s="1106"/>
      <c r="AG93" s="1106"/>
      <c r="AH93" s="1106"/>
      <c r="AI93" s="1108"/>
      <c r="AJ93" s="7"/>
      <c r="AK93" s="7"/>
      <c r="AL93" s="7"/>
      <c r="AM93" s="7" t="s">
        <v>143</v>
      </c>
      <c r="AN93" s="7"/>
      <c r="AO93" s="7"/>
      <c r="AP93" s="7"/>
      <c r="AQ93" s="7"/>
    </row>
    <row r="94" spans="1:46" ht="132.75" customHeight="1">
      <c r="A94" s="7"/>
      <c r="B94" s="7"/>
      <c r="C94" s="98"/>
      <c r="D94" s="1388" t="s">
        <v>559</v>
      </c>
      <c r="E94" s="1074"/>
      <c r="F94" s="1389"/>
      <c r="G94" s="1389"/>
      <c r="H94" s="1389"/>
      <c r="I94" s="1389"/>
      <c r="J94" s="1389"/>
      <c r="K94" s="1389"/>
      <c r="L94" s="1389"/>
      <c r="M94" s="1389"/>
      <c r="N94" s="1389"/>
      <c r="O94" s="1389"/>
      <c r="P94" s="1389"/>
      <c r="Q94" s="1390"/>
      <c r="R94" s="1391" t="str">
        <f>IF(AA93=0,"",IF(AA93="あり",MAX(ROUNDDOWN(R45-⑧第７号様式添付書類!AU111,-3),0),MAX(ROUNDDOWN(R41-⑧第７号様式添付書類!AU111,-3),0)))</f>
        <v/>
      </c>
      <c r="S94" s="1392"/>
      <c r="T94" s="1392"/>
      <c r="U94" s="1392"/>
      <c r="V94" s="1392"/>
      <c r="W94" s="1392"/>
      <c r="X94" s="1392"/>
      <c r="Y94" s="1392"/>
      <c r="Z94" s="1392"/>
      <c r="AA94" s="1392"/>
      <c r="AB94" s="1392"/>
      <c r="AC94" s="1392"/>
      <c r="AD94" s="1392"/>
      <c r="AE94" s="1392"/>
      <c r="AF94" s="1392"/>
      <c r="AG94" s="1392"/>
      <c r="AH94" s="1392"/>
      <c r="AI94" s="145" t="s">
        <v>12</v>
      </c>
      <c r="AJ94" s="7"/>
      <c r="AK94" s="7"/>
      <c r="AL94" s="146"/>
      <c r="AM94" s="7" t="s">
        <v>144</v>
      </c>
      <c r="AN94" s="7"/>
      <c r="AO94" s="7"/>
      <c r="AP94" s="7"/>
      <c r="AQ94" s="7"/>
    </row>
    <row r="95" spans="1:46" ht="18" customHeight="1">
      <c r="A95" s="7"/>
      <c r="B95" s="7"/>
      <c r="C95" s="147" t="s">
        <v>10</v>
      </c>
      <c r="D95" s="719"/>
      <c r="E95" s="719"/>
      <c r="F95" s="719"/>
      <c r="G95" s="719"/>
      <c r="H95" s="719"/>
      <c r="I95" s="719"/>
      <c r="J95" s="719"/>
      <c r="K95" s="719"/>
      <c r="L95" s="719"/>
      <c r="M95" s="719"/>
      <c r="N95" s="719"/>
      <c r="O95" s="719"/>
      <c r="P95" s="148"/>
      <c r="Q95" s="719"/>
      <c r="R95" s="720"/>
      <c r="S95" s="149"/>
      <c r="T95" s="149"/>
      <c r="U95" s="149"/>
      <c r="V95" s="149"/>
      <c r="W95" s="149"/>
      <c r="X95" s="149"/>
      <c r="Y95" s="149"/>
      <c r="Z95" s="149"/>
      <c r="AA95" s="149"/>
      <c r="AB95" s="149"/>
      <c r="AC95" s="149"/>
      <c r="AD95" s="149"/>
      <c r="AE95" s="149"/>
      <c r="AF95" s="149"/>
      <c r="AG95" s="149"/>
      <c r="AH95" s="149"/>
      <c r="AI95" s="150"/>
      <c r="AJ95" s="7"/>
      <c r="AK95" s="7"/>
      <c r="AL95" s="151"/>
      <c r="AM95" s="7"/>
      <c r="AN95" s="7"/>
      <c r="AO95" s="7"/>
      <c r="AP95" s="7"/>
      <c r="AQ95" s="7"/>
      <c r="AT95" s="2"/>
    </row>
    <row r="96" spans="1:46" ht="18.75" customHeight="1">
      <c r="A96" s="7"/>
      <c r="B96" s="7"/>
      <c r="C96" s="1366" t="s">
        <v>9</v>
      </c>
      <c r="D96" s="1373" t="s">
        <v>8</v>
      </c>
      <c r="E96" s="1373"/>
      <c r="F96" s="1373"/>
      <c r="G96" s="1373"/>
      <c r="H96" s="1373"/>
      <c r="I96" s="1373"/>
      <c r="J96" s="1373"/>
      <c r="K96" s="1373"/>
      <c r="L96" s="1373"/>
      <c r="M96" s="1373"/>
      <c r="N96" s="1373"/>
      <c r="O96" s="1373"/>
      <c r="P96" s="1373"/>
      <c r="Q96" s="1374"/>
      <c r="R96" s="949" t="s">
        <v>7</v>
      </c>
      <c r="S96" s="1119"/>
      <c r="T96" s="1119"/>
      <c r="U96" s="1119"/>
      <c r="V96" s="1119"/>
      <c r="W96" s="1119"/>
      <c r="X96" s="1119"/>
      <c r="Y96" s="1119"/>
      <c r="Z96" s="1120"/>
      <c r="AA96" s="949" t="s">
        <v>6</v>
      </c>
      <c r="AB96" s="1119"/>
      <c r="AC96" s="1119"/>
      <c r="AD96" s="1119"/>
      <c r="AE96" s="1119"/>
      <c r="AF96" s="1119"/>
      <c r="AG96" s="1119"/>
      <c r="AH96" s="1119"/>
      <c r="AI96" s="1377"/>
      <c r="AJ96" s="7"/>
      <c r="AK96" s="7"/>
      <c r="AL96" s="7"/>
      <c r="AM96" s="7"/>
      <c r="AN96" s="7"/>
      <c r="AO96" s="7"/>
      <c r="AP96" s="7"/>
      <c r="AQ96" s="7"/>
      <c r="AT96" s="2"/>
    </row>
    <row r="97" spans="1:46" ht="30" customHeight="1">
      <c r="A97" s="7"/>
      <c r="B97" s="7"/>
      <c r="C97" s="1372"/>
      <c r="D97" s="1375"/>
      <c r="E97" s="1375"/>
      <c r="F97" s="1375"/>
      <c r="G97" s="1375"/>
      <c r="H97" s="1375"/>
      <c r="I97" s="1375"/>
      <c r="J97" s="1375"/>
      <c r="K97" s="1375"/>
      <c r="L97" s="1375"/>
      <c r="M97" s="1375"/>
      <c r="N97" s="1375"/>
      <c r="O97" s="1375"/>
      <c r="P97" s="1375"/>
      <c r="Q97" s="1376"/>
      <c r="R97" s="1054" t="str">
        <f>IF(R94="","",IF(R94=0,"なし","あり"))</f>
        <v/>
      </c>
      <c r="S97" s="1055"/>
      <c r="T97" s="1055"/>
      <c r="U97" s="1055"/>
      <c r="V97" s="1055"/>
      <c r="W97" s="1055"/>
      <c r="X97" s="1055"/>
      <c r="Y97" s="1055"/>
      <c r="Z97" s="1056"/>
      <c r="AA97" s="1378"/>
      <c r="AB97" s="1379"/>
      <c r="AC97" s="1379"/>
      <c r="AD97" s="1379"/>
      <c r="AE97" s="1379"/>
      <c r="AF97" s="1379"/>
      <c r="AG97" s="1379"/>
      <c r="AH97" s="1379"/>
      <c r="AI97" s="1380"/>
      <c r="AJ97" s="7"/>
      <c r="AK97" s="7"/>
      <c r="AL97" s="7"/>
      <c r="AM97" s="7"/>
      <c r="AN97" s="7"/>
      <c r="AO97" s="7"/>
      <c r="AP97" s="7"/>
      <c r="AQ97" s="7"/>
    </row>
    <row r="98" spans="1:46" ht="18" customHeight="1">
      <c r="A98" s="7"/>
      <c r="B98" s="7"/>
      <c r="C98" s="1366" t="s">
        <v>5</v>
      </c>
      <c r="D98" s="1393" t="s">
        <v>218</v>
      </c>
      <c r="E98" s="1393"/>
      <c r="F98" s="1393"/>
      <c r="G98" s="1393"/>
      <c r="H98" s="1393"/>
      <c r="I98" s="1393"/>
      <c r="J98" s="1393"/>
      <c r="K98" s="1393"/>
      <c r="L98" s="1393"/>
      <c r="M98" s="1393"/>
      <c r="N98" s="1393"/>
      <c r="O98" s="1393"/>
      <c r="P98" s="1393"/>
      <c r="Q98" s="1393"/>
      <c r="R98" s="1394"/>
      <c r="S98" s="405"/>
      <c r="T98" s="1417" t="s">
        <v>4</v>
      </c>
      <c r="U98" s="1417"/>
      <c r="V98" s="1417"/>
      <c r="W98" s="1417"/>
      <c r="X98" s="1417"/>
      <c r="Y98" s="1417"/>
      <c r="Z98" s="1417"/>
      <c r="AA98" s="1417"/>
      <c r="AB98" s="1417"/>
      <c r="AC98" s="1417"/>
      <c r="AD98" s="1417"/>
      <c r="AE98" s="1417"/>
      <c r="AF98" s="1417"/>
      <c r="AG98" s="1417"/>
      <c r="AH98" s="1417"/>
      <c r="AI98" s="1418"/>
      <c r="AJ98" s="7"/>
      <c r="AK98" s="7"/>
      <c r="AL98" s="7"/>
      <c r="AM98" s="7"/>
      <c r="AN98" s="7"/>
      <c r="AO98" s="7"/>
      <c r="AP98" s="7"/>
      <c r="AQ98" s="7"/>
    </row>
    <row r="99" spans="1:46" ht="18" customHeight="1">
      <c r="A99" s="7"/>
      <c r="B99" s="7"/>
      <c r="C99" s="1367"/>
      <c r="D99" s="1395"/>
      <c r="E99" s="1395"/>
      <c r="F99" s="1395"/>
      <c r="G99" s="1395"/>
      <c r="H99" s="1395"/>
      <c r="I99" s="1395"/>
      <c r="J99" s="1395"/>
      <c r="K99" s="1395"/>
      <c r="L99" s="1395"/>
      <c r="M99" s="1395"/>
      <c r="N99" s="1395"/>
      <c r="O99" s="1395"/>
      <c r="P99" s="1395"/>
      <c r="Q99" s="1395"/>
      <c r="R99" s="1396"/>
      <c r="S99" s="405"/>
      <c r="T99" s="1412" t="s">
        <v>551</v>
      </c>
      <c r="U99" s="1413"/>
      <c r="V99" s="1413"/>
      <c r="W99" s="1413"/>
      <c r="X99" s="1413"/>
      <c r="Y99" s="1413"/>
      <c r="Z99" s="1414"/>
      <c r="AA99" s="1414"/>
      <c r="AB99" s="1414"/>
      <c r="AC99" s="1414"/>
      <c r="AD99" s="1414"/>
      <c r="AE99" s="1414"/>
      <c r="AF99" s="1414"/>
      <c r="AG99" s="1414"/>
      <c r="AH99" s="1414"/>
      <c r="AI99" s="1415"/>
      <c r="AJ99" s="455"/>
      <c r="AK99" s="75"/>
      <c r="AL99" s="7"/>
      <c r="AM99" s="7"/>
      <c r="AN99" s="7"/>
      <c r="AO99" s="7"/>
      <c r="AP99" s="7"/>
      <c r="AQ99" s="7"/>
    </row>
    <row r="100" spans="1:46" ht="18" customHeight="1">
      <c r="A100" s="7"/>
      <c r="B100" s="7"/>
      <c r="C100" s="1367"/>
      <c r="D100" s="1395"/>
      <c r="E100" s="1395"/>
      <c r="F100" s="1395"/>
      <c r="G100" s="1395"/>
      <c r="H100" s="1395"/>
      <c r="I100" s="1395"/>
      <c r="J100" s="1395"/>
      <c r="K100" s="1395"/>
      <c r="L100" s="1395"/>
      <c r="M100" s="1395"/>
      <c r="N100" s="1395"/>
      <c r="O100" s="1395"/>
      <c r="P100" s="1395"/>
      <c r="Q100" s="1395"/>
      <c r="R100" s="1396"/>
      <c r="S100" s="405"/>
      <c r="T100" s="1416" t="s">
        <v>3</v>
      </c>
      <c r="U100" s="1416"/>
      <c r="V100" s="1416"/>
      <c r="W100" s="1416"/>
      <c r="X100" s="1416"/>
      <c r="Y100" s="1416"/>
      <c r="Z100" s="1416"/>
      <c r="AA100" s="1416"/>
      <c r="AB100" s="1416"/>
      <c r="AC100" s="1416"/>
      <c r="AD100" s="1416"/>
      <c r="AE100" s="1416"/>
      <c r="AF100" s="1416"/>
      <c r="AG100" s="1416"/>
      <c r="AH100" s="1416"/>
      <c r="AI100" s="1060"/>
      <c r="AJ100" s="89"/>
      <c r="AK100" s="75"/>
      <c r="AL100" s="7"/>
      <c r="AM100" s="7"/>
      <c r="AN100" s="7"/>
      <c r="AO100" s="7"/>
      <c r="AP100" s="7"/>
      <c r="AQ100" s="7"/>
    </row>
    <row r="101" spans="1:46" ht="18" customHeight="1">
      <c r="A101" s="7"/>
      <c r="B101" s="7"/>
      <c r="C101" s="1368"/>
      <c r="D101" s="1397"/>
      <c r="E101" s="1397"/>
      <c r="F101" s="1397"/>
      <c r="G101" s="1397"/>
      <c r="H101" s="1397"/>
      <c r="I101" s="1397"/>
      <c r="J101" s="1397"/>
      <c r="K101" s="1397"/>
      <c r="L101" s="1397"/>
      <c r="M101" s="1397"/>
      <c r="N101" s="1397"/>
      <c r="O101" s="1397"/>
      <c r="P101" s="1397"/>
      <c r="Q101" s="1397"/>
      <c r="R101" s="1398"/>
      <c r="S101" s="405"/>
      <c r="T101" s="1408" t="s">
        <v>554</v>
      </c>
      <c r="U101" s="1409"/>
      <c r="V101" s="1409"/>
      <c r="W101" s="1409"/>
      <c r="X101" s="1409"/>
      <c r="Y101" s="1409"/>
      <c r="Z101" s="1410"/>
      <c r="AA101" s="1410"/>
      <c r="AB101" s="1410"/>
      <c r="AC101" s="1410"/>
      <c r="AD101" s="1410"/>
      <c r="AE101" s="1410"/>
      <c r="AF101" s="1410"/>
      <c r="AG101" s="1410"/>
      <c r="AH101" s="1410"/>
      <c r="AI101" s="1411"/>
      <c r="AJ101" s="455"/>
      <c r="AK101" s="75"/>
      <c r="AL101" s="7"/>
      <c r="AM101" s="7"/>
      <c r="AN101" s="7"/>
      <c r="AO101" s="7"/>
      <c r="AP101" s="7"/>
      <c r="AQ101" s="7"/>
    </row>
    <row r="102" spans="1:46" ht="18" customHeight="1">
      <c r="A102" s="7"/>
      <c r="B102" s="7"/>
      <c r="C102" s="1366" t="s">
        <v>51</v>
      </c>
      <c r="D102" s="1381" t="s">
        <v>513</v>
      </c>
      <c r="E102" s="1354"/>
      <c r="F102" s="1354"/>
      <c r="G102" s="1354"/>
      <c r="H102" s="1354"/>
      <c r="I102" s="1354"/>
      <c r="J102" s="1354"/>
      <c r="K102" s="1354"/>
      <c r="L102" s="1354"/>
      <c r="M102" s="1354"/>
      <c r="N102" s="1354"/>
      <c r="O102" s="1354"/>
      <c r="P102" s="1354"/>
      <c r="Q102" s="1354"/>
      <c r="R102" s="1355"/>
      <c r="S102" s="1399"/>
      <c r="T102" s="1400"/>
      <c r="U102" s="1400"/>
      <c r="V102" s="1400"/>
      <c r="W102" s="1400"/>
      <c r="X102" s="1400"/>
      <c r="Y102" s="1400"/>
      <c r="Z102" s="1400"/>
      <c r="AA102" s="1400"/>
      <c r="AB102" s="1400"/>
      <c r="AC102" s="1400"/>
      <c r="AD102" s="1400"/>
      <c r="AE102" s="1400"/>
      <c r="AF102" s="1400"/>
      <c r="AG102" s="1400"/>
      <c r="AH102" s="1400"/>
      <c r="AI102" s="1401"/>
      <c r="AJ102" s="7"/>
      <c r="AK102" s="7"/>
      <c r="AL102" s="7"/>
      <c r="AM102" s="7"/>
      <c r="AN102" s="7"/>
      <c r="AO102" s="7"/>
      <c r="AP102" s="7"/>
      <c r="AQ102" s="7"/>
    </row>
    <row r="103" spans="1:46" ht="18" customHeight="1">
      <c r="A103" s="7"/>
      <c r="B103" s="7"/>
      <c r="C103" s="1367"/>
      <c r="D103" s="1382"/>
      <c r="E103" s="1383"/>
      <c r="F103" s="1383"/>
      <c r="G103" s="1383"/>
      <c r="H103" s="1383"/>
      <c r="I103" s="1383"/>
      <c r="J103" s="1383"/>
      <c r="K103" s="1383"/>
      <c r="L103" s="1383"/>
      <c r="M103" s="1383"/>
      <c r="N103" s="1383"/>
      <c r="O103" s="1383"/>
      <c r="P103" s="1383"/>
      <c r="Q103" s="1383"/>
      <c r="R103" s="1384"/>
      <c r="S103" s="1402"/>
      <c r="T103" s="1403"/>
      <c r="U103" s="1403"/>
      <c r="V103" s="1403"/>
      <c r="W103" s="1403"/>
      <c r="X103" s="1403"/>
      <c r="Y103" s="1403"/>
      <c r="Z103" s="1403"/>
      <c r="AA103" s="1403"/>
      <c r="AB103" s="1403"/>
      <c r="AC103" s="1403"/>
      <c r="AD103" s="1403"/>
      <c r="AE103" s="1403"/>
      <c r="AF103" s="1403"/>
      <c r="AG103" s="1403"/>
      <c r="AH103" s="1403"/>
      <c r="AI103" s="1404"/>
      <c r="AJ103" s="7"/>
      <c r="AK103" s="7"/>
      <c r="AL103" s="7"/>
      <c r="AM103" s="7"/>
      <c r="AN103" s="7"/>
      <c r="AO103" s="7"/>
      <c r="AP103" s="7"/>
      <c r="AQ103" s="7"/>
    </row>
    <row r="104" spans="1:46" ht="40.5" customHeight="1" thickBot="1">
      <c r="A104" s="7"/>
      <c r="B104" s="7"/>
      <c r="C104" s="1369"/>
      <c r="D104" s="1385"/>
      <c r="E104" s="1386"/>
      <c r="F104" s="1386"/>
      <c r="G104" s="1386"/>
      <c r="H104" s="1386"/>
      <c r="I104" s="1386"/>
      <c r="J104" s="1386"/>
      <c r="K104" s="1386"/>
      <c r="L104" s="1386"/>
      <c r="M104" s="1386"/>
      <c r="N104" s="1386"/>
      <c r="O104" s="1386"/>
      <c r="P104" s="1386"/>
      <c r="Q104" s="1386"/>
      <c r="R104" s="1387"/>
      <c r="S104" s="1405"/>
      <c r="T104" s="1406"/>
      <c r="U104" s="1406"/>
      <c r="V104" s="1406"/>
      <c r="W104" s="1406"/>
      <c r="X104" s="1406"/>
      <c r="Y104" s="1406"/>
      <c r="Z104" s="1406"/>
      <c r="AA104" s="1406"/>
      <c r="AB104" s="1406"/>
      <c r="AC104" s="1406"/>
      <c r="AD104" s="1406"/>
      <c r="AE104" s="1406"/>
      <c r="AF104" s="1406"/>
      <c r="AG104" s="1406"/>
      <c r="AH104" s="1406"/>
      <c r="AI104" s="1407"/>
      <c r="AJ104" s="7"/>
      <c r="AK104" s="7"/>
      <c r="AL104" s="7"/>
      <c r="AM104" s="7"/>
      <c r="AN104" s="7"/>
      <c r="AO104" s="7"/>
      <c r="AP104" s="7"/>
      <c r="AQ104" s="7"/>
    </row>
    <row r="105" spans="1:46" ht="18" customHeight="1">
      <c r="A105" s="7"/>
      <c r="B105" s="7"/>
      <c r="C105" s="110"/>
      <c r="D105" s="152"/>
      <c r="E105" s="152"/>
      <c r="F105" s="152"/>
      <c r="G105" s="152"/>
      <c r="H105" s="152"/>
      <c r="I105" s="152"/>
      <c r="J105" s="152"/>
      <c r="K105" s="152"/>
      <c r="L105" s="152"/>
      <c r="M105" s="152"/>
      <c r="N105" s="152"/>
      <c r="O105" s="152"/>
      <c r="P105" s="152"/>
      <c r="Q105" s="152"/>
      <c r="R105" s="475"/>
      <c r="S105" s="475"/>
      <c r="T105" s="475"/>
      <c r="U105" s="475"/>
      <c r="V105" s="475"/>
      <c r="W105" s="475"/>
      <c r="X105" s="475"/>
      <c r="Y105" s="475"/>
      <c r="Z105" s="475"/>
      <c r="AA105" s="475"/>
      <c r="AB105" s="475"/>
      <c r="AC105" s="475"/>
      <c r="AD105" s="475"/>
      <c r="AE105" s="475"/>
      <c r="AF105" s="475"/>
      <c r="AG105" s="475"/>
      <c r="AH105" s="475"/>
      <c r="AI105" s="7"/>
      <c r="AJ105" s="7"/>
      <c r="AK105" s="7"/>
      <c r="AL105" s="7"/>
      <c r="AM105" s="7"/>
      <c r="AN105" s="7"/>
      <c r="AO105" s="7"/>
      <c r="AP105" s="7"/>
      <c r="AQ105" s="7"/>
    </row>
    <row r="106" spans="1:46" ht="18" customHeight="1">
      <c r="A106" s="7"/>
      <c r="B106" s="7"/>
      <c r="C106" s="7" t="s">
        <v>0</v>
      </c>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3mQOJH+7tcfqWsNF0LqjXro35oq7FyTyrzrqGMb5iR1SYOIaA85P84mMOUzCevQbcpd2u+7m0SBZdaWC0E1FcQ==" saltValue="pl5vUHmGFZq8jZ5eCkoc1g==" spinCount="100000" sheet="1" formatCells="0"/>
  <mergeCells count="150">
    <mergeCell ref="R79:Z79"/>
    <mergeCell ref="AA79:AI79"/>
    <mergeCell ref="D80:Q80"/>
    <mergeCell ref="R80:AH80"/>
    <mergeCell ref="T84:AI84"/>
    <mergeCell ref="D84:R87"/>
    <mergeCell ref="D88:R90"/>
    <mergeCell ref="H67:Q67"/>
    <mergeCell ref="R67:AH67"/>
    <mergeCell ref="G68:Q68"/>
    <mergeCell ref="T86:AI86"/>
    <mergeCell ref="H75:Q75"/>
    <mergeCell ref="R68:AH68"/>
    <mergeCell ref="R69:AH69"/>
    <mergeCell ref="D72:P72"/>
    <mergeCell ref="D79:Q79"/>
    <mergeCell ref="R75:AH75"/>
    <mergeCell ref="T85:AI85"/>
    <mergeCell ref="T87:AI87"/>
    <mergeCell ref="S88:AI90"/>
    <mergeCell ref="D74:P74"/>
    <mergeCell ref="R74:AH74"/>
    <mergeCell ref="R57:AH57"/>
    <mergeCell ref="R58:AH58"/>
    <mergeCell ref="D61:Q61"/>
    <mergeCell ref="R61:AH61"/>
    <mergeCell ref="R62:AH62"/>
    <mergeCell ref="G63:Q63"/>
    <mergeCell ref="R63:AH63"/>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101:AI101"/>
    <mergeCell ref="T99:AI99"/>
    <mergeCell ref="T100:AI100"/>
    <mergeCell ref="T98:AI98"/>
    <mergeCell ref="C84:C87"/>
    <mergeCell ref="C88:C90"/>
    <mergeCell ref="D93:Q93"/>
    <mergeCell ref="R93:Z93"/>
    <mergeCell ref="C82:C83"/>
    <mergeCell ref="D82:Q83"/>
    <mergeCell ref="R82:Z82"/>
    <mergeCell ref="AA82:AI82"/>
    <mergeCell ref="R83:Z83"/>
    <mergeCell ref="AA83:AI83"/>
    <mergeCell ref="AA93:AI93"/>
    <mergeCell ref="R54:AH54"/>
    <mergeCell ref="S18:AI18"/>
    <mergeCell ref="D19:Q21"/>
    <mergeCell ref="S20:AI20"/>
    <mergeCell ref="F41:Q41"/>
    <mergeCell ref="R41:AH41"/>
    <mergeCell ref="E42:Q42"/>
    <mergeCell ref="D37:Q37"/>
    <mergeCell ref="R37:S37"/>
    <mergeCell ref="V37:W37"/>
    <mergeCell ref="Z37:AA37"/>
    <mergeCell ref="R46:Y46"/>
    <mergeCell ref="F45:Q45"/>
    <mergeCell ref="R45:AH45"/>
    <mergeCell ref="D46:Q46"/>
    <mergeCell ref="F40:Q40"/>
    <mergeCell ref="R39:AH39"/>
    <mergeCell ref="R40:AH40"/>
    <mergeCell ref="F43:Q43"/>
    <mergeCell ref="F44:Q44"/>
    <mergeCell ref="R43:AH43"/>
    <mergeCell ref="R44:AH44"/>
    <mergeCell ref="AB46:AI46"/>
    <mergeCell ref="S30:AI30"/>
    <mergeCell ref="V9:AH9"/>
    <mergeCell ref="V10:AH10"/>
    <mergeCell ref="D15:Q15"/>
    <mergeCell ref="R15:AH15"/>
    <mergeCell ref="R16:Z16"/>
    <mergeCell ref="AA16:AI16"/>
    <mergeCell ref="R17:Z17"/>
    <mergeCell ref="AA17:AI17"/>
    <mergeCell ref="D22:Q22"/>
    <mergeCell ref="R22:AI22"/>
    <mergeCell ref="D30:K30"/>
    <mergeCell ref="S19:AI19"/>
    <mergeCell ref="S21:AI21"/>
    <mergeCell ref="F39:Q39"/>
    <mergeCell ref="R42:AH42"/>
    <mergeCell ref="R38:AH38"/>
    <mergeCell ref="D34:Q34"/>
    <mergeCell ref="R34:AI34"/>
    <mergeCell ref="D31:Q33"/>
    <mergeCell ref="S32:AI32"/>
    <mergeCell ref="R26:AH26"/>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D18:K18"/>
    <mergeCell ref="D27:Q27"/>
    <mergeCell ref="R27:AH27"/>
    <mergeCell ref="P7:U7"/>
    <mergeCell ref="V7:AH7"/>
    <mergeCell ref="P8:U8"/>
    <mergeCell ref="V8:AH8"/>
    <mergeCell ref="P9:U9"/>
    <mergeCell ref="G64:Q64"/>
    <mergeCell ref="R64:AH64"/>
    <mergeCell ref="H56:Q56"/>
    <mergeCell ref="G53:Q53"/>
    <mergeCell ref="R53:AH53"/>
    <mergeCell ref="R72:AH72"/>
    <mergeCell ref="H73:Q73"/>
    <mergeCell ref="R73:AH73"/>
    <mergeCell ref="S31:AI31"/>
    <mergeCell ref="S33:AI33"/>
    <mergeCell ref="D47:AI47"/>
    <mergeCell ref="D50:Q50"/>
    <mergeCell ref="R50:AH50"/>
    <mergeCell ref="R51:AH51"/>
    <mergeCell ref="G52:Q52"/>
    <mergeCell ref="R52:AH52"/>
    <mergeCell ref="R65:AH65"/>
    <mergeCell ref="H66:Q66"/>
    <mergeCell ref="R66:AH66"/>
    <mergeCell ref="H55:Q55"/>
    <mergeCell ref="R55:AH55"/>
    <mergeCell ref="R56:AH56"/>
    <mergeCell ref="G57:Q57"/>
    <mergeCell ref="Z46:AA46"/>
  </mergeCells>
  <phoneticPr fontId="12"/>
  <conditionalFormatting sqref="AA83:AI83 S84:S87 S88">
    <cfRule type="expression" dxfId="70" priority="91">
      <formula>$R$83="なし"</formula>
    </cfRule>
  </conditionalFormatting>
  <conditionalFormatting sqref="S84 S86 S87">
    <cfRule type="expression" dxfId="69" priority="87">
      <formula>$S$85&lt;&gt;""</formula>
    </cfRule>
  </conditionalFormatting>
  <conditionalFormatting sqref="AA83:AI83 S84:S88">
    <cfRule type="notContainsBlanks" dxfId="68" priority="90">
      <formula>LEN(TRIM(S83))&gt;0</formula>
    </cfRule>
  </conditionalFormatting>
  <conditionalFormatting sqref="R14:AH14">
    <cfRule type="notContainsBlanks" dxfId="67" priority="74">
      <formula>LEN(TRIM(R14))&gt;0</formula>
    </cfRule>
  </conditionalFormatting>
  <conditionalFormatting sqref="R15:AH15 AA17 R18 R19 R20 R21 R22">
    <cfRule type="expression" dxfId="66" priority="71">
      <formula>$R$14=0</formula>
    </cfRule>
    <cfRule type="expression" dxfId="65" priority="72">
      <formula>$R$14=""</formula>
    </cfRule>
  </conditionalFormatting>
  <conditionalFormatting sqref="R19 R20 R21">
    <cfRule type="expression" dxfId="64" priority="54">
      <formula>$R$18&lt;&gt;""</formula>
    </cfRule>
  </conditionalFormatting>
  <conditionalFormatting sqref="R18 R20 R21">
    <cfRule type="expression" dxfId="63" priority="53">
      <formula>$R$19&lt;&gt;""</formula>
    </cfRule>
  </conditionalFormatting>
  <conditionalFormatting sqref="R18 R19 R21">
    <cfRule type="expression" dxfId="62" priority="52">
      <formula>$R$20&lt;&gt;""</formula>
    </cfRule>
  </conditionalFormatting>
  <conditionalFormatting sqref="R18 R19 R20">
    <cfRule type="expression" dxfId="61" priority="51">
      <formula>$R$21&lt;&gt;""</formula>
    </cfRule>
  </conditionalFormatting>
  <conditionalFormatting sqref="R15:AH15 AA17:AI17 R18:R21 R22:AI22">
    <cfRule type="notContainsBlanks" dxfId="60" priority="50">
      <formula>LEN(TRIM(R15))&gt;0</formula>
    </cfRule>
  </conditionalFormatting>
  <conditionalFormatting sqref="R26:AH26">
    <cfRule type="notContainsBlanks" dxfId="59" priority="46">
      <formula>LEN(TRIM(R26))&gt;0</formula>
    </cfRule>
  </conditionalFormatting>
  <conditionalFormatting sqref="R27:AH27 AA29:AI29 R30:R33 R34:AI34">
    <cfRule type="expression" dxfId="58" priority="44">
      <formula>$R$26=""</formula>
    </cfRule>
  </conditionalFormatting>
  <conditionalFormatting sqref="R27:AH27 AA29:AI29 R30:R33 R34:AI34">
    <cfRule type="expression" dxfId="57" priority="43">
      <formula>$R$26=0</formula>
    </cfRule>
  </conditionalFormatting>
  <conditionalFormatting sqref="R27:AH27 AA29:AI29 R30:R33 R34:AI34">
    <cfRule type="notContainsBlanks" dxfId="56" priority="42">
      <formula>LEN(TRIM(R27))&gt;0</formula>
    </cfRule>
  </conditionalFormatting>
  <conditionalFormatting sqref="R31 R32 R33">
    <cfRule type="expression" dxfId="55" priority="41">
      <formula>$R$30&lt;&gt;""</formula>
    </cfRule>
  </conditionalFormatting>
  <conditionalFormatting sqref="R30 R32 R33">
    <cfRule type="expression" dxfId="54" priority="40">
      <formula>$R$31&lt;&gt;""</formula>
    </cfRule>
  </conditionalFormatting>
  <conditionalFormatting sqref="R30 R31 R33">
    <cfRule type="expression" dxfId="53" priority="39">
      <formula>$R$32&lt;&gt;""</formula>
    </cfRule>
  </conditionalFormatting>
  <conditionalFormatting sqref="R30 R31 R32">
    <cfRule type="expression" dxfId="52" priority="38">
      <formula>$R$33&lt;&gt;""</formula>
    </cfRule>
  </conditionalFormatting>
  <conditionalFormatting sqref="S84:S86">
    <cfRule type="expression" dxfId="51" priority="84">
      <formula>$S$87&lt;&gt;""</formula>
    </cfRule>
  </conditionalFormatting>
  <conditionalFormatting sqref="S84:S85 S87">
    <cfRule type="expression" dxfId="50" priority="85">
      <formula>$S$86&lt;&gt;""</formula>
    </cfRule>
  </conditionalFormatting>
  <conditionalFormatting sqref="S85 S86 S87">
    <cfRule type="expression" dxfId="49" priority="33">
      <formula>$S$84&lt;&gt;""</formula>
    </cfRule>
  </conditionalFormatting>
  <conditionalFormatting sqref="R55:AH55 R66:AH66">
    <cfRule type="notContainsBlanks" dxfId="48" priority="32">
      <formula>LEN(TRIM(R55))&gt;0</formula>
    </cfRule>
  </conditionalFormatting>
  <conditionalFormatting sqref="S98:S102">
    <cfRule type="expression" dxfId="47" priority="31">
      <formula>$R$83="なし"</formula>
    </cfRule>
  </conditionalFormatting>
  <conditionalFormatting sqref="S98 S100:S101">
    <cfRule type="expression" dxfId="46" priority="29">
      <formula>$S$85&lt;&gt;""</formula>
    </cfRule>
  </conditionalFormatting>
  <conditionalFormatting sqref="S98:S102">
    <cfRule type="notContainsBlanks" dxfId="45" priority="30">
      <formula>LEN(TRIM(S98))&gt;0</formula>
    </cfRule>
  </conditionalFormatting>
  <conditionalFormatting sqref="S98:S100">
    <cfRule type="expression" dxfId="44" priority="27">
      <formula>$S$87&lt;&gt;""</formula>
    </cfRule>
  </conditionalFormatting>
  <conditionalFormatting sqref="S98:S99 S101">
    <cfRule type="expression" dxfId="43" priority="28">
      <formula>$S$86&lt;&gt;""</formula>
    </cfRule>
  </conditionalFormatting>
  <conditionalFormatting sqref="S99:S101">
    <cfRule type="expression" dxfId="42" priority="22">
      <formula>$S$84&lt;&gt;""</formula>
    </cfRule>
  </conditionalFormatting>
  <conditionalFormatting sqref="AA97:AI97">
    <cfRule type="expression" dxfId="41" priority="21">
      <formula>$R$83="なし"</formula>
    </cfRule>
  </conditionalFormatting>
  <conditionalFormatting sqref="AA97:AI97">
    <cfRule type="notContainsBlanks" dxfId="40" priority="20">
      <formula>LEN(TRIM(AA97))&gt;0</formula>
    </cfRule>
  </conditionalFormatting>
  <conditionalFormatting sqref="AA97:AI97 S98:S102">
    <cfRule type="expression" dxfId="39" priority="19">
      <formula>$R$97="なし"</formula>
    </cfRule>
  </conditionalFormatting>
  <conditionalFormatting sqref="S98 S100 S101">
    <cfRule type="expression" dxfId="38" priority="18">
      <formula>$S$99&lt;&gt;""</formula>
    </cfRule>
  </conditionalFormatting>
  <conditionalFormatting sqref="S99 S100 S101">
    <cfRule type="expression" dxfId="37" priority="17">
      <formula>$S$98&lt;&gt;""</formula>
    </cfRule>
  </conditionalFormatting>
  <conditionalFormatting sqref="S98 S99 S101">
    <cfRule type="expression" dxfId="36" priority="16">
      <formula>$S$100&lt;&gt;""</formula>
    </cfRule>
  </conditionalFormatting>
  <conditionalFormatting sqref="S98 S99 S100">
    <cfRule type="expression" dxfId="35" priority="15">
      <formula>$S$101&lt;&gt;""</formula>
    </cfRule>
  </conditionalFormatting>
  <conditionalFormatting sqref="AA83:AI83 S84:S87 S88:AI90">
    <cfRule type="expression" dxfId="34" priority="2">
      <formula>$R$83=""</formula>
    </cfRule>
  </conditionalFormatting>
  <conditionalFormatting sqref="AA97:AI97 S98:S101 S102:AI104">
    <cfRule type="expression" dxfId="33" priority="1">
      <formula>$R$97=""</formula>
    </cfRule>
  </conditionalFormatting>
  <dataValidations count="3">
    <dataValidation type="list" allowBlank="1" showInputMessage="1" showErrorMessage="1" sqref="S84:S87 R18:R21 R30:R33 S98:S101">
      <formula1>$AL$1:$AL$2</formula1>
    </dataValidation>
    <dataValidation type="list" allowBlank="1" showInputMessage="1" showErrorMessage="1" sqref="AA29:AI29 AA17:AI17">
      <formula1>$AT$2:$AT$13</formula1>
    </dataValidation>
    <dataValidation type="list" allowBlank="1" showInputMessage="1" showErrorMessage="1" sqref="AA83:AI83 AA97:AI97">
      <formula1>$AT$14:$AT$25</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W116"/>
  <sheetViews>
    <sheetView showGridLines="0" view="pageBreakPreview" zoomScale="70" zoomScaleNormal="100" zoomScaleSheetLayoutView="70" workbookViewId="0">
      <selection activeCell="B8" sqref="B8:D8"/>
    </sheetView>
  </sheetViews>
  <sheetFormatPr defaultColWidth="9.125" defaultRowHeight="12"/>
  <cols>
    <col min="1" max="1" width="5.75" style="584" customWidth="1"/>
    <col min="2" max="3" width="4.625" style="584" customWidth="1"/>
    <col min="4" max="4" width="15" style="584" customWidth="1"/>
    <col min="5" max="5" width="19.625" style="584" customWidth="1"/>
    <col min="6" max="6" width="13.375" style="584" customWidth="1"/>
    <col min="7" max="7" width="14.25" style="584" customWidth="1"/>
    <col min="8" max="8" width="13.375" style="584" customWidth="1"/>
    <col min="9" max="9" width="16.875" style="584" customWidth="1"/>
    <col min="10" max="10" width="13.375" style="584" customWidth="1"/>
    <col min="11" max="11" width="16.875" style="584" customWidth="1"/>
    <col min="12" max="12" width="15.75" style="584" customWidth="1"/>
    <col min="13" max="13" width="18.75" style="584" customWidth="1"/>
    <col min="14" max="14" width="14.75" style="584" customWidth="1"/>
    <col min="15" max="15" width="18.75" style="584" hidden="1" customWidth="1"/>
    <col min="16" max="18" width="15.75" style="584" customWidth="1"/>
    <col min="19" max="19" width="18.75" style="584" customWidth="1"/>
    <col min="20" max="22" width="15.75" style="584" customWidth="1"/>
    <col min="23" max="23" width="2.5" style="584" customWidth="1"/>
    <col min="24" max="16384" width="9.125" style="584"/>
  </cols>
  <sheetData>
    <row r="1" spans="1:23" ht="33.6" customHeight="1" thickBot="1">
      <c r="A1" s="582" t="s">
        <v>414</v>
      </c>
      <c r="B1" s="583"/>
      <c r="C1" s="583"/>
      <c r="D1" s="583"/>
      <c r="E1" s="583"/>
      <c r="F1" s="583"/>
      <c r="G1" s="583"/>
      <c r="H1" s="583"/>
      <c r="I1" s="583"/>
      <c r="J1" s="583"/>
      <c r="K1" s="583"/>
      <c r="L1" s="583"/>
      <c r="M1" s="583"/>
      <c r="N1" s="583"/>
    </row>
    <row r="2" spans="1:23" ht="33.6" customHeight="1" thickBot="1">
      <c r="A2" s="585"/>
      <c r="B2" s="583"/>
      <c r="C2" s="583"/>
      <c r="D2" s="583"/>
      <c r="E2" s="583"/>
      <c r="F2" s="583"/>
      <c r="G2" s="583"/>
      <c r="H2" s="1433"/>
      <c r="I2" s="1434"/>
      <c r="J2" s="1464" t="s">
        <v>388</v>
      </c>
      <c r="K2" s="1465"/>
      <c r="L2" s="1435">
        <f>①入力シート!D9</f>
        <v>0</v>
      </c>
      <c r="M2" s="1435"/>
      <c r="N2" s="1436"/>
    </row>
    <row r="3" spans="1:23" ht="26.25" customHeight="1">
      <c r="A3" s="643" t="s">
        <v>560</v>
      </c>
      <c r="B3" s="586"/>
      <c r="C3" s="586"/>
      <c r="D3" s="586"/>
      <c r="E3" s="586"/>
      <c r="F3" s="583"/>
      <c r="G3" s="583"/>
      <c r="H3" s="583"/>
      <c r="I3" s="583"/>
      <c r="J3" s="583"/>
      <c r="K3" s="583"/>
      <c r="L3" s="587"/>
      <c r="M3" s="587"/>
      <c r="N3" s="587"/>
      <c r="O3" s="588"/>
      <c r="P3" s="588"/>
      <c r="Q3" s="588"/>
      <c r="R3" s="588"/>
      <c r="S3" s="588"/>
      <c r="T3" s="588"/>
      <c r="U3" s="588"/>
      <c r="V3" s="588"/>
      <c r="W3" s="588"/>
    </row>
    <row r="4" spans="1:23" ht="12" customHeight="1" thickBot="1">
      <c r="A4" s="589"/>
      <c r="B4" s="589"/>
      <c r="C4" s="589"/>
      <c r="D4" s="589"/>
      <c r="E4" s="589"/>
      <c r="F4" s="589"/>
      <c r="G4" s="589"/>
      <c r="H4" s="589"/>
      <c r="I4" s="589"/>
      <c r="J4" s="589"/>
      <c r="K4" s="589"/>
      <c r="L4" s="583"/>
      <c r="M4" s="583"/>
      <c r="N4" s="583"/>
      <c r="O4" s="588"/>
      <c r="P4" s="588"/>
      <c r="Q4" s="588"/>
      <c r="R4" s="588"/>
      <c r="S4" s="588"/>
      <c r="T4" s="588"/>
      <c r="U4" s="588"/>
      <c r="V4" s="588"/>
      <c r="W4" s="588"/>
    </row>
    <row r="5" spans="1:23" ht="24.75" customHeight="1">
      <c r="A5" s="1437" t="s">
        <v>96</v>
      </c>
      <c r="B5" s="1440" t="s">
        <v>95</v>
      </c>
      <c r="C5" s="1441"/>
      <c r="D5" s="1442"/>
      <c r="E5" s="1449" t="s">
        <v>149</v>
      </c>
      <c r="F5" s="1468" t="s">
        <v>532</v>
      </c>
      <c r="G5" s="1469"/>
      <c r="H5" s="1469"/>
      <c r="I5" s="1470"/>
      <c r="J5" s="1461" t="s">
        <v>406</v>
      </c>
      <c r="K5" s="590"/>
      <c r="L5" s="1452" t="s">
        <v>93</v>
      </c>
      <c r="M5" s="1452"/>
      <c r="N5" s="1453"/>
      <c r="O5" s="588"/>
      <c r="P5" s="588"/>
      <c r="Q5" s="588"/>
      <c r="R5" s="588"/>
      <c r="S5" s="588"/>
      <c r="T5" s="588"/>
      <c r="U5" s="588"/>
      <c r="V5" s="588"/>
      <c r="W5" s="588"/>
    </row>
    <row r="6" spans="1:23" ht="30.75" customHeight="1">
      <c r="A6" s="1438"/>
      <c r="B6" s="1443"/>
      <c r="C6" s="1444"/>
      <c r="D6" s="1445"/>
      <c r="E6" s="1450"/>
      <c r="F6" s="591"/>
      <c r="G6" s="1458" t="s">
        <v>387</v>
      </c>
      <c r="H6" s="1460" t="s">
        <v>386</v>
      </c>
      <c r="I6" s="1466" t="s">
        <v>407</v>
      </c>
      <c r="J6" s="1462"/>
      <c r="K6" s="1471" t="s">
        <v>407</v>
      </c>
      <c r="L6" s="1454"/>
      <c r="M6" s="1454"/>
      <c r="N6" s="1455"/>
      <c r="O6" s="592"/>
      <c r="P6" s="592"/>
      <c r="Q6" s="592"/>
      <c r="R6" s="592"/>
      <c r="S6" s="592"/>
      <c r="T6" s="592"/>
      <c r="U6" s="592"/>
      <c r="V6" s="592"/>
      <c r="W6" s="592"/>
    </row>
    <row r="7" spans="1:23" ht="30.75" customHeight="1" thickBot="1">
      <c r="A7" s="1439"/>
      <c r="B7" s="1446"/>
      <c r="C7" s="1447"/>
      <c r="D7" s="1448"/>
      <c r="E7" s="1451"/>
      <c r="F7" s="593"/>
      <c r="G7" s="1459"/>
      <c r="H7" s="1459"/>
      <c r="I7" s="1467"/>
      <c r="J7" s="1463"/>
      <c r="K7" s="1472"/>
      <c r="L7" s="1456"/>
      <c r="M7" s="1456"/>
      <c r="N7" s="1457"/>
    </row>
    <row r="8" spans="1:23" ht="17.25">
      <c r="A8" s="594">
        <v>1</v>
      </c>
      <c r="B8" s="1432">
        <f>'②第４号様式の３ '!B14:C14</f>
        <v>0</v>
      </c>
      <c r="C8" s="1432"/>
      <c r="D8" s="1432"/>
      <c r="E8" s="683">
        <f>'②第４号様式の３ '!E14</f>
        <v>0</v>
      </c>
      <c r="F8" s="690">
        <f t="shared" ref="F8:F57" si="0">SUM(G8:H8)</f>
        <v>0</v>
      </c>
      <c r="G8" s="675"/>
      <c r="H8" s="676"/>
      <c r="I8" s="1490"/>
      <c r="J8" s="671"/>
      <c r="K8" s="1490"/>
      <c r="L8" s="1426"/>
      <c r="M8" s="1426"/>
      <c r="N8" s="1427"/>
      <c r="O8" s="595" t="s">
        <v>249</v>
      </c>
    </row>
    <row r="9" spans="1:23" ht="17.25">
      <c r="A9" s="596">
        <f t="shared" ref="A9:A72" si="1">A8+1</f>
        <v>2</v>
      </c>
      <c r="B9" s="1422">
        <f>'②第４号様式の３ '!B15:C15</f>
        <v>0</v>
      </c>
      <c r="C9" s="1422"/>
      <c r="D9" s="1422"/>
      <c r="E9" s="684">
        <f>'②第４号様式の３ '!E15</f>
        <v>0</v>
      </c>
      <c r="F9" s="686">
        <f t="shared" si="0"/>
        <v>0</v>
      </c>
      <c r="G9" s="677"/>
      <c r="H9" s="678"/>
      <c r="I9" s="1491"/>
      <c r="J9" s="672"/>
      <c r="K9" s="1492"/>
      <c r="L9" s="1428"/>
      <c r="M9" s="1428"/>
      <c r="N9" s="1429"/>
      <c r="O9" s="595" t="s">
        <v>250</v>
      </c>
    </row>
    <row r="10" spans="1:23" ht="17.25">
      <c r="A10" s="596">
        <f t="shared" si="1"/>
        <v>3</v>
      </c>
      <c r="B10" s="1422">
        <f>'②第４号様式の３ '!B16:C16</f>
        <v>0</v>
      </c>
      <c r="C10" s="1422"/>
      <c r="D10" s="1422"/>
      <c r="E10" s="684">
        <f>'②第４号様式の３ '!E16</f>
        <v>0</v>
      </c>
      <c r="F10" s="687">
        <f t="shared" si="0"/>
        <v>0</v>
      </c>
      <c r="G10" s="679"/>
      <c r="H10" s="680"/>
      <c r="I10" s="1491"/>
      <c r="J10" s="673"/>
      <c r="K10" s="1492"/>
      <c r="L10" s="1425"/>
      <c r="M10" s="1423"/>
      <c r="N10" s="1424"/>
      <c r="O10" s="595" t="s">
        <v>367</v>
      </c>
    </row>
    <row r="11" spans="1:23" ht="17.25">
      <c r="A11" s="596">
        <f t="shared" si="1"/>
        <v>4</v>
      </c>
      <c r="B11" s="1422">
        <f>'②第４号様式の３ '!B17:C17</f>
        <v>0</v>
      </c>
      <c r="C11" s="1422"/>
      <c r="D11" s="1422"/>
      <c r="E11" s="684">
        <f>'②第４号様式の３ '!E17</f>
        <v>0</v>
      </c>
      <c r="F11" s="687">
        <f t="shared" si="0"/>
        <v>0</v>
      </c>
      <c r="G11" s="679"/>
      <c r="H11" s="680"/>
      <c r="I11" s="1491"/>
      <c r="J11" s="673"/>
      <c r="K11" s="1492"/>
      <c r="L11" s="1423"/>
      <c r="M11" s="1423"/>
      <c r="N11" s="1424"/>
      <c r="O11" s="595" t="s">
        <v>370</v>
      </c>
    </row>
    <row r="12" spans="1:23" ht="17.25">
      <c r="A12" s="596">
        <f t="shared" si="1"/>
        <v>5</v>
      </c>
      <c r="B12" s="1422">
        <f>'②第４号様式の３ '!B18:C18</f>
        <v>0</v>
      </c>
      <c r="C12" s="1422"/>
      <c r="D12" s="1422"/>
      <c r="E12" s="684">
        <f>'②第４号様式の３ '!E18</f>
        <v>0</v>
      </c>
      <c r="F12" s="687">
        <f t="shared" si="0"/>
        <v>0</v>
      </c>
      <c r="G12" s="679"/>
      <c r="H12" s="680"/>
      <c r="I12" s="1491"/>
      <c r="J12" s="673"/>
      <c r="K12" s="1492"/>
      <c r="L12" s="1428"/>
      <c r="M12" s="1428"/>
      <c r="N12" s="1429"/>
      <c r="O12" s="595" t="s">
        <v>253</v>
      </c>
    </row>
    <row r="13" spans="1:23" ht="17.25">
      <c r="A13" s="596">
        <f t="shared" si="1"/>
        <v>6</v>
      </c>
      <c r="B13" s="1422">
        <f>'②第４号様式の３ '!B19:C19</f>
        <v>0</v>
      </c>
      <c r="C13" s="1422"/>
      <c r="D13" s="1422"/>
      <c r="E13" s="684">
        <f>'②第４号様式の３ '!E19</f>
        <v>0</v>
      </c>
      <c r="F13" s="687">
        <f t="shared" si="0"/>
        <v>0</v>
      </c>
      <c r="G13" s="679"/>
      <c r="H13" s="680"/>
      <c r="I13" s="1491"/>
      <c r="J13" s="673"/>
      <c r="K13" s="1492"/>
      <c r="L13" s="1423"/>
      <c r="M13" s="1423"/>
      <c r="N13" s="1424"/>
      <c r="O13" s="595" t="s">
        <v>254</v>
      </c>
    </row>
    <row r="14" spans="1:23" ht="17.25">
      <c r="A14" s="596">
        <f t="shared" si="1"/>
        <v>7</v>
      </c>
      <c r="B14" s="1422">
        <f>'②第４号様式の３ '!B20:C20</f>
        <v>0</v>
      </c>
      <c r="C14" s="1422"/>
      <c r="D14" s="1422"/>
      <c r="E14" s="684">
        <f>'②第４号様式の３ '!E20</f>
        <v>0</v>
      </c>
      <c r="F14" s="687">
        <f t="shared" si="0"/>
        <v>0</v>
      </c>
      <c r="G14" s="679"/>
      <c r="H14" s="680"/>
      <c r="I14" s="1491"/>
      <c r="J14" s="673"/>
      <c r="K14" s="1492"/>
      <c r="L14" s="1423"/>
      <c r="M14" s="1423"/>
      <c r="N14" s="1424"/>
      <c r="O14" s="595" t="s">
        <v>87</v>
      </c>
    </row>
    <row r="15" spans="1:23" ht="17.25">
      <c r="A15" s="596">
        <f t="shared" si="1"/>
        <v>8</v>
      </c>
      <c r="B15" s="1422">
        <f>'②第４号様式の３ '!B21:C21</f>
        <v>0</v>
      </c>
      <c r="C15" s="1422"/>
      <c r="D15" s="1422"/>
      <c r="E15" s="684">
        <f>'②第４号様式の３ '!E21</f>
        <v>0</v>
      </c>
      <c r="F15" s="687">
        <f t="shared" si="0"/>
        <v>0</v>
      </c>
      <c r="G15" s="679"/>
      <c r="H15" s="680"/>
      <c r="I15" s="1491"/>
      <c r="J15" s="673"/>
      <c r="K15" s="1492"/>
      <c r="L15" s="1423"/>
      <c r="M15" s="1423"/>
      <c r="N15" s="1424"/>
      <c r="O15" s="595" t="s">
        <v>108</v>
      </c>
    </row>
    <row r="16" spans="1:23" ht="17.25">
      <c r="A16" s="596">
        <f t="shared" si="1"/>
        <v>9</v>
      </c>
      <c r="B16" s="1422">
        <f>'②第４号様式の３ '!B22:C22</f>
        <v>0</v>
      </c>
      <c r="C16" s="1422"/>
      <c r="D16" s="1422"/>
      <c r="E16" s="684">
        <f>'②第４号様式の３ '!E22</f>
        <v>0</v>
      </c>
      <c r="F16" s="687">
        <f t="shared" si="0"/>
        <v>0</v>
      </c>
      <c r="G16" s="679"/>
      <c r="H16" s="680"/>
      <c r="I16" s="1491"/>
      <c r="J16" s="673"/>
      <c r="K16" s="1492"/>
      <c r="L16" s="1423"/>
      <c r="M16" s="1423"/>
      <c r="N16" s="1424"/>
      <c r="O16" s="595" t="s">
        <v>255</v>
      </c>
    </row>
    <row r="17" spans="1:15" ht="17.25">
      <c r="A17" s="596">
        <f t="shared" si="1"/>
        <v>10</v>
      </c>
      <c r="B17" s="1422">
        <f>'②第４号様式の３ '!B23:C23</f>
        <v>0</v>
      </c>
      <c r="C17" s="1422"/>
      <c r="D17" s="1422"/>
      <c r="E17" s="684">
        <f>'②第４号様式の３ '!E23</f>
        <v>0</v>
      </c>
      <c r="F17" s="687">
        <f t="shared" si="0"/>
        <v>0</v>
      </c>
      <c r="G17" s="679"/>
      <c r="H17" s="680"/>
      <c r="I17" s="1491"/>
      <c r="J17" s="673"/>
      <c r="K17" s="1492"/>
      <c r="L17" s="1423"/>
      <c r="M17" s="1423"/>
      <c r="N17" s="1424"/>
      <c r="O17" s="595" t="s">
        <v>86</v>
      </c>
    </row>
    <row r="18" spans="1:15" ht="17.25">
      <c r="A18" s="596">
        <f t="shared" si="1"/>
        <v>11</v>
      </c>
      <c r="B18" s="1422">
        <f>'②第４号様式の３ '!B24:C24</f>
        <v>0</v>
      </c>
      <c r="C18" s="1422"/>
      <c r="D18" s="1422"/>
      <c r="E18" s="684">
        <f>'②第４号様式の３ '!E24</f>
        <v>0</v>
      </c>
      <c r="F18" s="687">
        <f t="shared" si="0"/>
        <v>0</v>
      </c>
      <c r="G18" s="679"/>
      <c r="H18" s="680"/>
      <c r="I18" s="1491"/>
      <c r="J18" s="673"/>
      <c r="K18" s="1492"/>
      <c r="L18" s="1423"/>
      <c r="M18" s="1423"/>
      <c r="N18" s="1424"/>
      <c r="O18" s="595" t="s">
        <v>256</v>
      </c>
    </row>
    <row r="19" spans="1:15" ht="17.25">
      <c r="A19" s="596">
        <f t="shared" si="1"/>
        <v>12</v>
      </c>
      <c r="B19" s="1422">
        <f>'②第４号様式の３ '!B25:C25</f>
        <v>0</v>
      </c>
      <c r="C19" s="1422"/>
      <c r="D19" s="1422"/>
      <c r="E19" s="684">
        <f>'②第４号様式の３ '!E25</f>
        <v>0</v>
      </c>
      <c r="F19" s="687">
        <f t="shared" si="0"/>
        <v>0</v>
      </c>
      <c r="G19" s="679"/>
      <c r="H19" s="680"/>
      <c r="I19" s="1491"/>
      <c r="J19" s="673"/>
      <c r="K19" s="1492"/>
      <c r="L19" s="1423"/>
      <c r="M19" s="1423"/>
      <c r="N19" s="1424"/>
      <c r="O19" s="595" t="s">
        <v>257</v>
      </c>
    </row>
    <row r="20" spans="1:15" ht="17.25">
      <c r="A20" s="596">
        <f t="shared" si="1"/>
        <v>13</v>
      </c>
      <c r="B20" s="1422">
        <f>'②第４号様式の３ '!B26:C26</f>
        <v>0</v>
      </c>
      <c r="C20" s="1422"/>
      <c r="D20" s="1422"/>
      <c r="E20" s="684">
        <f>'②第４号様式の３ '!E26</f>
        <v>0</v>
      </c>
      <c r="F20" s="687">
        <f t="shared" si="0"/>
        <v>0</v>
      </c>
      <c r="G20" s="679"/>
      <c r="H20" s="680"/>
      <c r="I20" s="1491"/>
      <c r="J20" s="673"/>
      <c r="K20" s="1492"/>
      <c r="L20" s="1423"/>
      <c r="M20" s="1423"/>
      <c r="N20" s="1424"/>
      <c r="O20" s="595" t="s">
        <v>258</v>
      </c>
    </row>
    <row r="21" spans="1:15" ht="17.25">
      <c r="A21" s="596">
        <f t="shared" si="1"/>
        <v>14</v>
      </c>
      <c r="B21" s="1422">
        <f>'②第４号様式の３ '!B27:C27</f>
        <v>0</v>
      </c>
      <c r="C21" s="1422"/>
      <c r="D21" s="1422"/>
      <c r="E21" s="684">
        <f>'②第４号様式の３ '!E27</f>
        <v>0</v>
      </c>
      <c r="F21" s="687">
        <f t="shared" si="0"/>
        <v>0</v>
      </c>
      <c r="G21" s="679"/>
      <c r="H21" s="680"/>
      <c r="I21" s="1491"/>
      <c r="J21" s="673"/>
      <c r="K21" s="1492"/>
      <c r="L21" s="1423"/>
      <c r="M21" s="1423"/>
      <c r="N21" s="1424"/>
      <c r="O21" s="595" t="s">
        <v>259</v>
      </c>
    </row>
    <row r="22" spans="1:15" ht="17.25">
      <c r="A22" s="596">
        <f t="shared" si="1"/>
        <v>15</v>
      </c>
      <c r="B22" s="1422">
        <f>'②第４号様式の３ '!B28:C28</f>
        <v>0</v>
      </c>
      <c r="C22" s="1422"/>
      <c r="D22" s="1422"/>
      <c r="E22" s="684">
        <f>'②第４号様式の３ '!E28</f>
        <v>0</v>
      </c>
      <c r="F22" s="687">
        <f t="shared" si="0"/>
        <v>0</v>
      </c>
      <c r="G22" s="679"/>
      <c r="H22" s="680"/>
      <c r="I22" s="1491"/>
      <c r="J22" s="673"/>
      <c r="K22" s="1492"/>
      <c r="L22" s="1423"/>
      <c r="M22" s="1423"/>
      <c r="N22" s="1424"/>
    </row>
    <row r="23" spans="1:15" ht="17.25">
      <c r="A23" s="596">
        <f t="shared" si="1"/>
        <v>16</v>
      </c>
      <c r="B23" s="1422">
        <f>'②第４号様式の３ '!B29:C29</f>
        <v>0</v>
      </c>
      <c r="C23" s="1422"/>
      <c r="D23" s="1422"/>
      <c r="E23" s="684">
        <f>'②第４号様式の３ '!E29</f>
        <v>0</v>
      </c>
      <c r="F23" s="687">
        <f t="shared" si="0"/>
        <v>0</v>
      </c>
      <c r="G23" s="679"/>
      <c r="H23" s="680"/>
      <c r="I23" s="1491"/>
      <c r="J23" s="673"/>
      <c r="K23" s="1492"/>
      <c r="L23" s="1423"/>
      <c r="M23" s="1423"/>
      <c r="N23" s="1424"/>
    </row>
    <row r="24" spans="1:15" ht="17.25">
      <c r="A24" s="596">
        <f t="shared" si="1"/>
        <v>17</v>
      </c>
      <c r="B24" s="1422">
        <f>'②第４号様式の３ '!B30:C30</f>
        <v>0</v>
      </c>
      <c r="C24" s="1422"/>
      <c r="D24" s="1422"/>
      <c r="E24" s="684">
        <f>'②第４号様式の３ '!E30</f>
        <v>0</v>
      </c>
      <c r="F24" s="687">
        <f t="shared" si="0"/>
        <v>0</v>
      </c>
      <c r="G24" s="679"/>
      <c r="H24" s="680"/>
      <c r="I24" s="1491"/>
      <c r="J24" s="673"/>
      <c r="K24" s="1492"/>
      <c r="L24" s="1423"/>
      <c r="M24" s="1423"/>
      <c r="N24" s="1424"/>
    </row>
    <row r="25" spans="1:15" ht="17.25">
      <c r="A25" s="596">
        <f t="shared" si="1"/>
        <v>18</v>
      </c>
      <c r="B25" s="1422">
        <f>'②第４号様式の３ '!B31:C31</f>
        <v>0</v>
      </c>
      <c r="C25" s="1422"/>
      <c r="D25" s="1422"/>
      <c r="E25" s="684">
        <f>'②第４号様式の３ '!E31</f>
        <v>0</v>
      </c>
      <c r="F25" s="687">
        <f t="shared" si="0"/>
        <v>0</v>
      </c>
      <c r="G25" s="679"/>
      <c r="H25" s="680"/>
      <c r="I25" s="1491"/>
      <c r="J25" s="673"/>
      <c r="K25" s="1492"/>
      <c r="L25" s="1423"/>
      <c r="M25" s="1423"/>
      <c r="N25" s="1424"/>
    </row>
    <row r="26" spans="1:15" ht="17.25">
      <c r="A26" s="596">
        <f t="shared" si="1"/>
        <v>19</v>
      </c>
      <c r="B26" s="1422">
        <f>'②第４号様式の３ '!B32:C32</f>
        <v>0</v>
      </c>
      <c r="C26" s="1422"/>
      <c r="D26" s="1422"/>
      <c r="E26" s="684">
        <f>'②第４号様式の３ '!E32</f>
        <v>0</v>
      </c>
      <c r="F26" s="687">
        <f t="shared" si="0"/>
        <v>0</v>
      </c>
      <c r="G26" s="679"/>
      <c r="H26" s="680"/>
      <c r="I26" s="1491"/>
      <c r="J26" s="673"/>
      <c r="K26" s="1492"/>
      <c r="L26" s="1423"/>
      <c r="M26" s="1423"/>
      <c r="N26" s="1424"/>
    </row>
    <row r="27" spans="1:15" ht="17.25">
      <c r="A27" s="596">
        <f t="shared" si="1"/>
        <v>20</v>
      </c>
      <c r="B27" s="1422">
        <f>'②第４号様式の３ '!B33:C33</f>
        <v>0</v>
      </c>
      <c r="C27" s="1422"/>
      <c r="D27" s="1422"/>
      <c r="E27" s="684">
        <f>'②第４号様式の３ '!E33</f>
        <v>0</v>
      </c>
      <c r="F27" s="687">
        <f t="shared" si="0"/>
        <v>0</v>
      </c>
      <c r="G27" s="679"/>
      <c r="H27" s="680"/>
      <c r="I27" s="1491"/>
      <c r="J27" s="673"/>
      <c r="K27" s="1492"/>
      <c r="L27" s="1423"/>
      <c r="M27" s="1423"/>
      <c r="N27" s="1424"/>
    </row>
    <row r="28" spans="1:15" ht="17.25">
      <c r="A28" s="596">
        <f t="shared" si="1"/>
        <v>21</v>
      </c>
      <c r="B28" s="1422">
        <f>'②第４号様式の３ '!B34:C34</f>
        <v>0</v>
      </c>
      <c r="C28" s="1422"/>
      <c r="D28" s="1422"/>
      <c r="E28" s="684">
        <f>'②第４号様式の３ '!E34</f>
        <v>0</v>
      </c>
      <c r="F28" s="687">
        <f t="shared" si="0"/>
        <v>0</v>
      </c>
      <c r="G28" s="679"/>
      <c r="H28" s="680"/>
      <c r="I28" s="1491"/>
      <c r="J28" s="673"/>
      <c r="K28" s="1492"/>
      <c r="L28" s="1423"/>
      <c r="M28" s="1423"/>
      <c r="N28" s="1424"/>
    </row>
    <row r="29" spans="1:15" ht="17.25">
      <c r="A29" s="596">
        <f t="shared" si="1"/>
        <v>22</v>
      </c>
      <c r="B29" s="1422">
        <f>'②第４号様式の３ '!B35:C35</f>
        <v>0</v>
      </c>
      <c r="C29" s="1422"/>
      <c r="D29" s="1422"/>
      <c r="E29" s="684">
        <f>'②第４号様式の３ '!E35</f>
        <v>0</v>
      </c>
      <c r="F29" s="687">
        <f t="shared" si="0"/>
        <v>0</v>
      </c>
      <c r="G29" s="679"/>
      <c r="H29" s="680"/>
      <c r="I29" s="1491"/>
      <c r="J29" s="673"/>
      <c r="K29" s="1492"/>
      <c r="L29" s="1423"/>
      <c r="M29" s="1423"/>
      <c r="N29" s="1424"/>
    </row>
    <row r="30" spans="1:15" ht="17.25">
      <c r="A30" s="596">
        <f t="shared" si="1"/>
        <v>23</v>
      </c>
      <c r="B30" s="1422">
        <f>'②第４号様式の３ '!B36:C36</f>
        <v>0</v>
      </c>
      <c r="C30" s="1422"/>
      <c r="D30" s="1422"/>
      <c r="E30" s="684">
        <f>'②第４号様式の３ '!E36</f>
        <v>0</v>
      </c>
      <c r="F30" s="687">
        <f t="shared" si="0"/>
        <v>0</v>
      </c>
      <c r="G30" s="679"/>
      <c r="H30" s="680"/>
      <c r="I30" s="1491"/>
      <c r="J30" s="673"/>
      <c r="K30" s="1492"/>
      <c r="L30" s="1423"/>
      <c r="M30" s="1423"/>
      <c r="N30" s="1424"/>
    </row>
    <row r="31" spans="1:15" ht="17.25">
      <c r="A31" s="596">
        <f t="shared" si="1"/>
        <v>24</v>
      </c>
      <c r="B31" s="1422">
        <f>'②第４号様式の３ '!B37:C37</f>
        <v>0</v>
      </c>
      <c r="C31" s="1422"/>
      <c r="D31" s="1422"/>
      <c r="E31" s="684">
        <f>'②第４号様式の３ '!E37</f>
        <v>0</v>
      </c>
      <c r="F31" s="687">
        <f t="shared" si="0"/>
        <v>0</v>
      </c>
      <c r="G31" s="679"/>
      <c r="H31" s="680"/>
      <c r="I31" s="1491"/>
      <c r="J31" s="673"/>
      <c r="K31" s="1492"/>
      <c r="L31" s="1423"/>
      <c r="M31" s="1423"/>
      <c r="N31" s="1424"/>
    </row>
    <row r="32" spans="1:15" ht="17.25">
      <c r="A32" s="596">
        <f t="shared" si="1"/>
        <v>25</v>
      </c>
      <c r="B32" s="1422">
        <f>'②第４号様式の３ '!B38:C38</f>
        <v>0</v>
      </c>
      <c r="C32" s="1422"/>
      <c r="D32" s="1422"/>
      <c r="E32" s="684">
        <f>'②第４号様式の３ '!E38</f>
        <v>0</v>
      </c>
      <c r="F32" s="687">
        <f t="shared" si="0"/>
        <v>0</v>
      </c>
      <c r="G32" s="679"/>
      <c r="H32" s="680"/>
      <c r="I32" s="1491"/>
      <c r="J32" s="673"/>
      <c r="K32" s="1492"/>
      <c r="L32" s="1423"/>
      <c r="M32" s="1423"/>
      <c r="N32" s="1424"/>
    </row>
    <row r="33" spans="1:15" ht="17.25">
      <c r="A33" s="596">
        <f t="shared" si="1"/>
        <v>26</v>
      </c>
      <c r="B33" s="1422">
        <f>'②第４号様式の３ '!B39:C39</f>
        <v>0</v>
      </c>
      <c r="C33" s="1422"/>
      <c r="D33" s="1422"/>
      <c r="E33" s="684">
        <f>'②第４号様式の３ '!E39</f>
        <v>0</v>
      </c>
      <c r="F33" s="687">
        <f t="shared" si="0"/>
        <v>0</v>
      </c>
      <c r="G33" s="679"/>
      <c r="H33" s="680"/>
      <c r="I33" s="1491"/>
      <c r="J33" s="673"/>
      <c r="K33" s="1492"/>
      <c r="L33" s="1423"/>
      <c r="M33" s="1423"/>
      <c r="N33" s="1424"/>
    </row>
    <row r="34" spans="1:15" ht="17.25">
      <c r="A34" s="596">
        <f t="shared" si="1"/>
        <v>27</v>
      </c>
      <c r="B34" s="1422">
        <f>'②第４号様式の３ '!B40:C40</f>
        <v>0</v>
      </c>
      <c r="C34" s="1422"/>
      <c r="D34" s="1422"/>
      <c r="E34" s="684">
        <f>'②第４号様式の３ '!E40</f>
        <v>0</v>
      </c>
      <c r="F34" s="687">
        <f t="shared" si="0"/>
        <v>0</v>
      </c>
      <c r="G34" s="679"/>
      <c r="H34" s="680"/>
      <c r="I34" s="1491"/>
      <c r="J34" s="673"/>
      <c r="K34" s="1492"/>
      <c r="L34" s="1423"/>
      <c r="M34" s="1423"/>
      <c r="N34" s="1424"/>
    </row>
    <row r="35" spans="1:15" ht="17.25">
      <c r="A35" s="596">
        <f t="shared" si="1"/>
        <v>28</v>
      </c>
      <c r="B35" s="1422">
        <f>'②第４号様式の３ '!B41:C41</f>
        <v>0</v>
      </c>
      <c r="C35" s="1422"/>
      <c r="D35" s="1422"/>
      <c r="E35" s="684">
        <f>'②第４号様式の３ '!E41</f>
        <v>0</v>
      </c>
      <c r="F35" s="687">
        <f t="shared" si="0"/>
        <v>0</v>
      </c>
      <c r="G35" s="679"/>
      <c r="H35" s="680"/>
      <c r="I35" s="1491"/>
      <c r="J35" s="673"/>
      <c r="K35" s="1492"/>
      <c r="L35" s="1423"/>
      <c r="M35" s="1423"/>
      <c r="N35" s="1424"/>
    </row>
    <row r="36" spans="1:15" ht="17.25">
      <c r="A36" s="596">
        <f t="shared" si="1"/>
        <v>29</v>
      </c>
      <c r="B36" s="1422">
        <f>'②第４号様式の３ '!B42:C42</f>
        <v>0</v>
      </c>
      <c r="C36" s="1422"/>
      <c r="D36" s="1422"/>
      <c r="E36" s="684">
        <f>'②第４号様式の３ '!E42</f>
        <v>0</v>
      </c>
      <c r="F36" s="687">
        <f t="shared" si="0"/>
        <v>0</v>
      </c>
      <c r="G36" s="679"/>
      <c r="H36" s="680"/>
      <c r="I36" s="1491"/>
      <c r="J36" s="673"/>
      <c r="K36" s="1492"/>
      <c r="L36" s="1423"/>
      <c r="M36" s="1423"/>
      <c r="N36" s="1424"/>
    </row>
    <row r="37" spans="1:15" ht="17.25">
      <c r="A37" s="596">
        <f t="shared" si="1"/>
        <v>30</v>
      </c>
      <c r="B37" s="1422">
        <f>'②第４号様式の３ '!B43:C43</f>
        <v>0</v>
      </c>
      <c r="C37" s="1422"/>
      <c r="D37" s="1422"/>
      <c r="E37" s="684">
        <f>'②第４号様式の３ '!E43</f>
        <v>0</v>
      </c>
      <c r="F37" s="686">
        <f t="shared" ref="F37:F56" si="2">SUM(G37:H37)</f>
        <v>0</v>
      </c>
      <c r="G37" s="677"/>
      <c r="H37" s="678"/>
      <c r="I37" s="1491"/>
      <c r="J37" s="672"/>
      <c r="K37" s="1492"/>
      <c r="L37" s="1430"/>
      <c r="M37" s="1430"/>
      <c r="N37" s="1431"/>
      <c r="O37" s="595" t="s">
        <v>249</v>
      </c>
    </row>
    <row r="38" spans="1:15" ht="17.25">
      <c r="A38" s="596">
        <f t="shared" si="1"/>
        <v>31</v>
      </c>
      <c r="B38" s="1422">
        <f>'②第４号様式の３ '!B44:C44</f>
        <v>0</v>
      </c>
      <c r="C38" s="1422"/>
      <c r="D38" s="1422"/>
      <c r="E38" s="684">
        <f>'②第４号様式の３ '!E44</f>
        <v>0</v>
      </c>
      <c r="F38" s="686">
        <f t="shared" si="2"/>
        <v>0</v>
      </c>
      <c r="G38" s="677"/>
      <c r="H38" s="678"/>
      <c r="I38" s="1491"/>
      <c r="J38" s="672"/>
      <c r="K38" s="1492"/>
      <c r="L38" s="1428"/>
      <c r="M38" s="1428"/>
      <c r="N38" s="1429"/>
      <c r="O38" s="595" t="s">
        <v>250</v>
      </c>
    </row>
    <row r="39" spans="1:15" ht="17.25">
      <c r="A39" s="596">
        <f t="shared" si="1"/>
        <v>32</v>
      </c>
      <c r="B39" s="1422">
        <f>'②第４号様式の３ '!B45:C45</f>
        <v>0</v>
      </c>
      <c r="C39" s="1422"/>
      <c r="D39" s="1422"/>
      <c r="E39" s="684">
        <f>'②第４号様式の３ '!E45</f>
        <v>0</v>
      </c>
      <c r="F39" s="687">
        <f t="shared" si="2"/>
        <v>0</v>
      </c>
      <c r="G39" s="679"/>
      <c r="H39" s="680"/>
      <c r="I39" s="1491"/>
      <c r="J39" s="673"/>
      <c r="K39" s="1492"/>
      <c r="L39" s="1425"/>
      <c r="M39" s="1423"/>
      <c r="N39" s="1424"/>
      <c r="O39" s="595" t="s">
        <v>367</v>
      </c>
    </row>
    <row r="40" spans="1:15" ht="17.25">
      <c r="A40" s="596">
        <f t="shared" si="1"/>
        <v>33</v>
      </c>
      <c r="B40" s="1422">
        <f>'②第４号様式の３ '!B46:C46</f>
        <v>0</v>
      </c>
      <c r="C40" s="1422"/>
      <c r="D40" s="1422"/>
      <c r="E40" s="684">
        <f>'②第４号様式の３ '!E46</f>
        <v>0</v>
      </c>
      <c r="F40" s="687">
        <f t="shared" si="2"/>
        <v>0</v>
      </c>
      <c r="G40" s="679"/>
      <c r="H40" s="680"/>
      <c r="I40" s="1491"/>
      <c r="J40" s="673"/>
      <c r="K40" s="1492"/>
      <c r="L40" s="1423"/>
      <c r="M40" s="1423"/>
      <c r="N40" s="1424"/>
      <c r="O40" s="595" t="s">
        <v>370</v>
      </c>
    </row>
    <row r="41" spans="1:15" ht="17.25">
      <c r="A41" s="596">
        <f t="shared" si="1"/>
        <v>34</v>
      </c>
      <c r="B41" s="1422">
        <f>'②第４号様式の３ '!B47:C47</f>
        <v>0</v>
      </c>
      <c r="C41" s="1422"/>
      <c r="D41" s="1422"/>
      <c r="E41" s="684">
        <f>'②第４号様式の３ '!E47</f>
        <v>0</v>
      </c>
      <c r="F41" s="687">
        <f t="shared" si="2"/>
        <v>0</v>
      </c>
      <c r="G41" s="679"/>
      <c r="H41" s="680"/>
      <c r="I41" s="1491"/>
      <c r="J41" s="673"/>
      <c r="K41" s="1492"/>
      <c r="L41" s="1428"/>
      <c r="M41" s="1428"/>
      <c r="N41" s="1429"/>
      <c r="O41" s="595" t="s">
        <v>253</v>
      </c>
    </row>
    <row r="42" spans="1:15" ht="17.25">
      <c r="A42" s="596">
        <f t="shared" si="1"/>
        <v>35</v>
      </c>
      <c r="B42" s="1422">
        <f>'②第４号様式の３ '!B48:C48</f>
        <v>0</v>
      </c>
      <c r="C42" s="1422"/>
      <c r="D42" s="1422"/>
      <c r="E42" s="684">
        <f>'②第４号様式の３ '!E48</f>
        <v>0</v>
      </c>
      <c r="F42" s="687">
        <f t="shared" si="2"/>
        <v>0</v>
      </c>
      <c r="G42" s="679"/>
      <c r="H42" s="680"/>
      <c r="I42" s="1491"/>
      <c r="J42" s="673"/>
      <c r="K42" s="1492"/>
      <c r="L42" s="1423"/>
      <c r="M42" s="1423"/>
      <c r="N42" s="1424"/>
      <c r="O42" s="595" t="s">
        <v>254</v>
      </c>
    </row>
    <row r="43" spans="1:15" ht="17.25">
      <c r="A43" s="596">
        <f t="shared" si="1"/>
        <v>36</v>
      </c>
      <c r="B43" s="1422">
        <f>'②第４号様式の３ '!B49:C49</f>
        <v>0</v>
      </c>
      <c r="C43" s="1422"/>
      <c r="D43" s="1422"/>
      <c r="E43" s="684">
        <f>'②第４号様式の３ '!E49</f>
        <v>0</v>
      </c>
      <c r="F43" s="687">
        <f t="shared" si="2"/>
        <v>0</v>
      </c>
      <c r="G43" s="679"/>
      <c r="H43" s="680"/>
      <c r="I43" s="1491"/>
      <c r="J43" s="673"/>
      <c r="K43" s="1492"/>
      <c r="L43" s="1423"/>
      <c r="M43" s="1423"/>
      <c r="N43" s="1424"/>
      <c r="O43" s="595" t="s">
        <v>87</v>
      </c>
    </row>
    <row r="44" spans="1:15" ht="17.25">
      <c r="A44" s="596">
        <f t="shared" si="1"/>
        <v>37</v>
      </c>
      <c r="B44" s="1422">
        <f>'②第４号様式の３ '!B50:C50</f>
        <v>0</v>
      </c>
      <c r="C44" s="1422"/>
      <c r="D44" s="1422"/>
      <c r="E44" s="684">
        <f>'②第４号様式の３ '!E50</f>
        <v>0</v>
      </c>
      <c r="F44" s="687">
        <f t="shared" si="2"/>
        <v>0</v>
      </c>
      <c r="G44" s="679"/>
      <c r="H44" s="680"/>
      <c r="I44" s="1491"/>
      <c r="J44" s="673"/>
      <c r="K44" s="1492"/>
      <c r="L44" s="1423"/>
      <c r="M44" s="1423"/>
      <c r="N44" s="1424"/>
      <c r="O44" s="595" t="s">
        <v>108</v>
      </c>
    </row>
    <row r="45" spans="1:15" ht="17.25">
      <c r="A45" s="596">
        <f t="shared" si="1"/>
        <v>38</v>
      </c>
      <c r="B45" s="1422">
        <f>'②第４号様式の３ '!B51:C51</f>
        <v>0</v>
      </c>
      <c r="C45" s="1422"/>
      <c r="D45" s="1422"/>
      <c r="E45" s="684">
        <f>'②第４号様式の３ '!E51</f>
        <v>0</v>
      </c>
      <c r="F45" s="687">
        <f t="shared" si="2"/>
        <v>0</v>
      </c>
      <c r="G45" s="679"/>
      <c r="H45" s="680"/>
      <c r="I45" s="1491"/>
      <c r="J45" s="673"/>
      <c r="K45" s="1492"/>
      <c r="L45" s="1423"/>
      <c r="M45" s="1423"/>
      <c r="N45" s="1424"/>
      <c r="O45" s="595" t="s">
        <v>255</v>
      </c>
    </row>
    <row r="46" spans="1:15" ht="17.25">
      <c r="A46" s="596">
        <f t="shared" si="1"/>
        <v>39</v>
      </c>
      <c r="B46" s="1422">
        <f>'②第４号様式の３ '!B52:C52</f>
        <v>0</v>
      </c>
      <c r="C46" s="1422"/>
      <c r="D46" s="1422"/>
      <c r="E46" s="684">
        <f>'②第４号様式の３ '!E52</f>
        <v>0</v>
      </c>
      <c r="F46" s="687">
        <f t="shared" si="2"/>
        <v>0</v>
      </c>
      <c r="G46" s="679"/>
      <c r="H46" s="680"/>
      <c r="I46" s="1491"/>
      <c r="J46" s="673"/>
      <c r="K46" s="1492"/>
      <c r="L46" s="1423"/>
      <c r="M46" s="1423"/>
      <c r="N46" s="1424"/>
      <c r="O46" s="595" t="s">
        <v>86</v>
      </c>
    </row>
    <row r="47" spans="1:15" ht="17.25">
      <c r="A47" s="596">
        <f t="shared" si="1"/>
        <v>40</v>
      </c>
      <c r="B47" s="1422">
        <f>'②第４号様式の３ '!B53:C53</f>
        <v>0</v>
      </c>
      <c r="C47" s="1422"/>
      <c r="D47" s="1422"/>
      <c r="E47" s="684">
        <f>'②第４号様式の３ '!E53</f>
        <v>0</v>
      </c>
      <c r="F47" s="687">
        <f t="shared" si="2"/>
        <v>0</v>
      </c>
      <c r="G47" s="679"/>
      <c r="H47" s="680"/>
      <c r="I47" s="1491"/>
      <c r="J47" s="673"/>
      <c r="K47" s="1492"/>
      <c r="L47" s="1423"/>
      <c r="M47" s="1423"/>
      <c r="N47" s="1424"/>
      <c r="O47" s="595" t="s">
        <v>256</v>
      </c>
    </row>
    <row r="48" spans="1:15" ht="17.25">
      <c r="A48" s="596">
        <f t="shared" si="1"/>
        <v>41</v>
      </c>
      <c r="B48" s="1422">
        <f>'②第４号様式の３ '!B54:C54</f>
        <v>0</v>
      </c>
      <c r="C48" s="1422"/>
      <c r="D48" s="1422"/>
      <c r="E48" s="684">
        <f>'②第４号様式の３ '!E54</f>
        <v>0</v>
      </c>
      <c r="F48" s="687">
        <f t="shared" si="2"/>
        <v>0</v>
      </c>
      <c r="G48" s="679"/>
      <c r="H48" s="680"/>
      <c r="I48" s="1491"/>
      <c r="J48" s="673"/>
      <c r="K48" s="1492"/>
      <c r="L48" s="1423"/>
      <c r="M48" s="1423"/>
      <c r="N48" s="1424"/>
      <c r="O48" s="595" t="s">
        <v>257</v>
      </c>
    </row>
    <row r="49" spans="1:15" ht="17.25">
      <c r="A49" s="596">
        <f t="shared" si="1"/>
        <v>42</v>
      </c>
      <c r="B49" s="1422">
        <f>'②第４号様式の３ '!B55:C55</f>
        <v>0</v>
      </c>
      <c r="C49" s="1422"/>
      <c r="D49" s="1422"/>
      <c r="E49" s="684">
        <f>'②第４号様式の３ '!E55</f>
        <v>0</v>
      </c>
      <c r="F49" s="687">
        <f t="shared" si="2"/>
        <v>0</v>
      </c>
      <c r="G49" s="679"/>
      <c r="H49" s="680"/>
      <c r="I49" s="1491"/>
      <c r="J49" s="673"/>
      <c r="K49" s="1492"/>
      <c r="L49" s="1423"/>
      <c r="M49" s="1423"/>
      <c r="N49" s="1424"/>
      <c r="O49" s="595" t="s">
        <v>258</v>
      </c>
    </row>
    <row r="50" spans="1:15" ht="17.25">
      <c r="A50" s="596">
        <f t="shared" si="1"/>
        <v>43</v>
      </c>
      <c r="B50" s="1422">
        <f>'②第４号様式の３ '!B56:C56</f>
        <v>0</v>
      </c>
      <c r="C50" s="1422"/>
      <c r="D50" s="1422"/>
      <c r="E50" s="684">
        <f>'②第４号様式の３ '!E56</f>
        <v>0</v>
      </c>
      <c r="F50" s="687">
        <f t="shared" si="2"/>
        <v>0</v>
      </c>
      <c r="G50" s="679"/>
      <c r="H50" s="680"/>
      <c r="I50" s="1491"/>
      <c r="J50" s="673"/>
      <c r="K50" s="1492"/>
      <c r="L50" s="1423"/>
      <c r="M50" s="1423"/>
      <c r="N50" s="1424"/>
      <c r="O50" s="595" t="s">
        <v>259</v>
      </c>
    </row>
    <row r="51" spans="1:15" ht="17.25">
      <c r="A51" s="596">
        <f t="shared" si="1"/>
        <v>44</v>
      </c>
      <c r="B51" s="1422">
        <f>'②第４号様式の３ '!B57:C57</f>
        <v>0</v>
      </c>
      <c r="C51" s="1422"/>
      <c r="D51" s="1422"/>
      <c r="E51" s="684">
        <f>'②第４号様式の３ '!E57</f>
        <v>0</v>
      </c>
      <c r="F51" s="687">
        <f t="shared" si="2"/>
        <v>0</v>
      </c>
      <c r="G51" s="679"/>
      <c r="H51" s="680"/>
      <c r="I51" s="1491"/>
      <c r="J51" s="673"/>
      <c r="K51" s="1492"/>
      <c r="L51" s="1423"/>
      <c r="M51" s="1423"/>
      <c r="N51" s="1424"/>
    </row>
    <row r="52" spans="1:15" ht="17.25">
      <c r="A52" s="596">
        <f t="shared" si="1"/>
        <v>45</v>
      </c>
      <c r="B52" s="1422">
        <f>'②第４号様式の３ '!B58:C58</f>
        <v>0</v>
      </c>
      <c r="C52" s="1422"/>
      <c r="D52" s="1422"/>
      <c r="E52" s="684">
        <f>'②第４号様式の３ '!E58</f>
        <v>0</v>
      </c>
      <c r="F52" s="687">
        <f t="shared" si="2"/>
        <v>0</v>
      </c>
      <c r="G52" s="679"/>
      <c r="H52" s="680"/>
      <c r="I52" s="1491"/>
      <c r="J52" s="673"/>
      <c r="K52" s="1492"/>
      <c r="L52" s="1423"/>
      <c r="M52" s="1423"/>
      <c r="N52" s="1424"/>
    </row>
    <row r="53" spans="1:15" ht="17.25">
      <c r="A53" s="596">
        <f t="shared" si="1"/>
        <v>46</v>
      </c>
      <c r="B53" s="1422">
        <f>'②第４号様式の３ '!B59:C59</f>
        <v>0</v>
      </c>
      <c r="C53" s="1422"/>
      <c r="D53" s="1422"/>
      <c r="E53" s="684">
        <f>'②第４号様式の３ '!E59</f>
        <v>0</v>
      </c>
      <c r="F53" s="687">
        <f t="shared" si="2"/>
        <v>0</v>
      </c>
      <c r="G53" s="679"/>
      <c r="H53" s="680"/>
      <c r="I53" s="1491"/>
      <c r="J53" s="673"/>
      <c r="K53" s="1492"/>
      <c r="L53" s="1423"/>
      <c r="M53" s="1423"/>
      <c r="N53" s="1424"/>
    </row>
    <row r="54" spans="1:15" ht="17.25">
      <c r="A54" s="596">
        <f t="shared" si="1"/>
        <v>47</v>
      </c>
      <c r="B54" s="1422">
        <f>'②第４号様式の３ '!B60:C60</f>
        <v>0</v>
      </c>
      <c r="C54" s="1422"/>
      <c r="D54" s="1422"/>
      <c r="E54" s="684">
        <f>'②第４号様式の３ '!E60</f>
        <v>0</v>
      </c>
      <c r="F54" s="687">
        <f t="shared" si="2"/>
        <v>0</v>
      </c>
      <c r="G54" s="679"/>
      <c r="H54" s="680"/>
      <c r="I54" s="1491"/>
      <c r="J54" s="673"/>
      <c r="K54" s="1492"/>
      <c r="L54" s="1423"/>
      <c r="M54" s="1423"/>
      <c r="N54" s="1424"/>
    </row>
    <row r="55" spans="1:15" ht="17.25">
      <c r="A55" s="596">
        <f t="shared" si="1"/>
        <v>48</v>
      </c>
      <c r="B55" s="1422">
        <f>'②第４号様式の３ '!B61:C61</f>
        <v>0</v>
      </c>
      <c r="C55" s="1422"/>
      <c r="D55" s="1422"/>
      <c r="E55" s="684">
        <f>'②第４号様式の３ '!E61</f>
        <v>0</v>
      </c>
      <c r="F55" s="687">
        <f t="shared" si="2"/>
        <v>0</v>
      </c>
      <c r="G55" s="679"/>
      <c r="H55" s="680"/>
      <c r="I55" s="1491"/>
      <c r="J55" s="673"/>
      <c r="K55" s="1492"/>
      <c r="L55" s="1423"/>
      <c r="M55" s="1423"/>
      <c r="N55" s="1424"/>
    </row>
    <row r="56" spans="1:15" ht="17.25">
      <c r="A56" s="596">
        <f t="shared" si="1"/>
        <v>49</v>
      </c>
      <c r="B56" s="1422">
        <f>'②第４号様式の３ '!B62:C62</f>
        <v>0</v>
      </c>
      <c r="C56" s="1422"/>
      <c r="D56" s="1422"/>
      <c r="E56" s="684">
        <f>'②第４号様式の３ '!E62</f>
        <v>0</v>
      </c>
      <c r="F56" s="687">
        <f t="shared" si="2"/>
        <v>0</v>
      </c>
      <c r="G56" s="679"/>
      <c r="H56" s="680"/>
      <c r="I56" s="1491"/>
      <c r="J56" s="673"/>
      <c r="K56" s="1492"/>
      <c r="L56" s="1423"/>
      <c r="M56" s="1423"/>
      <c r="N56" s="1424"/>
    </row>
    <row r="57" spans="1:15" ht="17.25">
      <c r="A57" s="691">
        <f t="shared" si="1"/>
        <v>50</v>
      </c>
      <c r="B57" s="1422">
        <f>'②第４号様式の３ '!B63:C63</f>
        <v>0</v>
      </c>
      <c r="C57" s="1422"/>
      <c r="D57" s="1422"/>
      <c r="E57" s="685">
        <f>'②第４号様式の３ '!E63</f>
        <v>0</v>
      </c>
      <c r="F57" s="687">
        <f t="shared" si="0"/>
        <v>0</v>
      </c>
      <c r="G57" s="679"/>
      <c r="H57" s="680"/>
      <c r="I57" s="1491"/>
      <c r="J57" s="673"/>
      <c r="K57" s="1492"/>
      <c r="L57" s="1423"/>
      <c r="M57" s="1423"/>
      <c r="N57" s="1424"/>
    </row>
    <row r="58" spans="1:15" ht="17.25">
      <c r="A58" s="596">
        <v>51</v>
      </c>
      <c r="B58" s="1487">
        <f>'②第４号様式の３ '!B64:C64</f>
        <v>0</v>
      </c>
      <c r="C58" s="1487"/>
      <c r="D58" s="1487"/>
      <c r="E58" s="689">
        <f>'②第４号様式の３ '!E64</f>
        <v>0</v>
      </c>
      <c r="F58" s="686">
        <f t="shared" ref="F58:F107" si="3">SUM(G58:H58)</f>
        <v>0</v>
      </c>
      <c r="G58" s="677"/>
      <c r="H58" s="678"/>
      <c r="I58" s="1492"/>
      <c r="J58" s="672"/>
      <c r="K58" s="1492"/>
      <c r="L58" s="1430"/>
      <c r="M58" s="1430"/>
      <c r="N58" s="1431"/>
      <c r="O58" s="595" t="s">
        <v>249</v>
      </c>
    </row>
    <row r="59" spans="1:15" ht="17.25">
      <c r="A59" s="596">
        <f t="shared" si="1"/>
        <v>52</v>
      </c>
      <c r="B59" s="1422">
        <f>'②第４号様式の３ '!B65:C65</f>
        <v>0</v>
      </c>
      <c r="C59" s="1422"/>
      <c r="D59" s="1422"/>
      <c r="E59" s="684">
        <f>'②第４号様式の３ '!E65</f>
        <v>0</v>
      </c>
      <c r="F59" s="686">
        <f t="shared" si="3"/>
        <v>0</v>
      </c>
      <c r="G59" s="677"/>
      <c r="H59" s="678"/>
      <c r="I59" s="1492"/>
      <c r="J59" s="672"/>
      <c r="K59" s="1492"/>
      <c r="L59" s="1428"/>
      <c r="M59" s="1428"/>
      <c r="N59" s="1429"/>
      <c r="O59" s="595" t="s">
        <v>250</v>
      </c>
    </row>
    <row r="60" spans="1:15" ht="17.25">
      <c r="A60" s="596">
        <f t="shared" si="1"/>
        <v>53</v>
      </c>
      <c r="B60" s="1422">
        <f>'②第４号様式の３ '!B66:C66</f>
        <v>0</v>
      </c>
      <c r="C60" s="1422"/>
      <c r="D60" s="1422"/>
      <c r="E60" s="684">
        <f>'②第４号様式の３ '!E66</f>
        <v>0</v>
      </c>
      <c r="F60" s="687">
        <f t="shared" si="3"/>
        <v>0</v>
      </c>
      <c r="G60" s="679"/>
      <c r="H60" s="680"/>
      <c r="I60" s="1492"/>
      <c r="J60" s="673"/>
      <c r="K60" s="1492"/>
      <c r="L60" s="1425"/>
      <c r="M60" s="1423"/>
      <c r="N60" s="1424"/>
      <c r="O60" s="595" t="s">
        <v>367</v>
      </c>
    </row>
    <row r="61" spans="1:15" ht="17.25">
      <c r="A61" s="596">
        <f t="shared" si="1"/>
        <v>54</v>
      </c>
      <c r="B61" s="1422">
        <f>'②第４号様式の３ '!B67:C67</f>
        <v>0</v>
      </c>
      <c r="C61" s="1422"/>
      <c r="D61" s="1422"/>
      <c r="E61" s="684">
        <f>'②第４号様式の３ '!E67</f>
        <v>0</v>
      </c>
      <c r="F61" s="687">
        <f t="shared" si="3"/>
        <v>0</v>
      </c>
      <c r="G61" s="679"/>
      <c r="H61" s="680"/>
      <c r="I61" s="1492"/>
      <c r="J61" s="673"/>
      <c r="K61" s="1492"/>
      <c r="L61" s="1423"/>
      <c r="M61" s="1423"/>
      <c r="N61" s="1424"/>
      <c r="O61" s="595" t="s">
        <v>370</v>
      </c>
    </row>
    <row r="62" spans="1:15" ht="17.25">
      <c r="A62" s="596">
        <f t="shared" si="1"/>
        <v>55</v>
      </c>
      <c r="B62" s="1422">
        <f>'②第４号様式の３ '!B68:C68</f>
        <v>0</v>
      </c>
      <c r="C62" s="1422"/>
      <c r="D62" s="1422"/>
      <c r="E62" s="684">
        <f>'②第４号様式の３ '!E68</f>
        <v>0</v>
      </c>
      <c r="F62" s="687">
        <f t="shared" si="3"/>
        <v>0</v>
      </c>
      <c r="G62" s="679"/>
      <c r="H62" s="680"/>
      <c r="I62" s="1492"/>
      <c r="J62" s="673"/>
      <c r="K62" s="1492"/>
      <c r="L62" s="1428"/>
      <c r="M62" s="1428"/>
      <c r="N62" s="1429"/>
      <c r="O62" s="595" t="s">
        <v>253</v>
      </c>
    </row>
    <row r="63" spans="1:15" ht="17.25">
      <c r="A63" s="596">
        <f t="shared" si="1"/>
        <v>56</v>
      </c>
      <c r="B63" s="1422">
        <f>'②第４号様式の３ '!B69:C69</f>
        <v>0</v>
      </c>
      <c r="C63" s="1422"/>
      <c r="D63" s="1422"/>
      <c r="E63" s="684">
        <f>'②第４号様式の３ '!E69</f>
        <v>0</v>
      </c>
      <c r="F63" s="687">
        <f t="shared" si="3"/>
        <v>0</v>
      </c>
      <c r="G63" s="679"/>
      <c r="H63" s="680"/>
      <c r="I63" s="1492"/>
      <c r="J63" s="673"/>
      <c r="K63" s="1492"/>
      <c r="L63" s="1423"/>
      <c r="M63" s="1423"/>
      <c r="N63" s="1424"/>
      <c r="O63" s="595" t="s">
        <v>254</v>
      </c>
    </row>
    <row r="64" spans="1:15" ht="17.25">
      <c r="A64" s="596">
        <f t="shared" si="1"/>
        <v>57</v>
      </c>
      <c r="B64" s="1422">
        <f>'②第４号様式の３ '!B70:C70</f>
        <v>0</v>
      </c>
      <c r="C64" s="1422"/>
      <c r="D64" s="1422"/>
      <c r="E64" s="684">
        <f>'②第４号様式の３ '!E70</f>
        <v>0</v>
      </c>
      <c r="F64" s="687">
        <f t="shared" si="3"/>
        <v>0</v>
      </c>
      <c r="G64" s="679"/>
      <c r="H64" s="680"/>
      <c r="I64" s="1492"/>
      <c r="J64" s="673"/>
      <c r="K64" s="1492"/>
      <c r="L64" s="1423"/>
      <c r="M64" s="1423"/>
      <c r="N64" s="1424"/>
      <c r="O64" s="595" t="s">
        <v>87</v>
      </c>
    </row>
    <row r="65" spans="1:15" ht="17.25">
      <c r="A65" s="596">
        <f t="shared" si="1"/>
        <v>58</v>
      </c>
      <c r="B65" s="1422">
        <f>'②第４号様式の３ '!B71:C71</f>
        <v>0</v>
      </c>
      <c r="C65" s="1422"/>
      <c r="D65" s="1422"/>
      <c r="E65" s="684">
        <f>'②第４号様式の３ '!E71</f>
        <v>0</v>
      </c>
      <c r="F65" s="687">
        <f t="shared" si="3"/>
        <v>0</v>
      </c>
      <c r="G65" s="679"/>
      <c r="H65" s="680"/>
      <c r="I65" s="1492"/>
      <c r="J65" s="673"/>
      <c r="K65" s="1492"/>
      <c r="L65" s="1423"/>
      <c r="M65" s="1423"/>
      <c r="N65" s="1424"/>
      <c r="O65" s="595" t="s">
        <v>108</v>
      </c>
    </row>
    <row r="66" spans="1:15" ht="17.25">
      <c r="A66" s="596">
        <f t="shared" si="1"/>
        <v>59</v>
      </c>
      <c r="B66" s="1422">
        <f>'②第４号様式の３ '!B72:C72</f>
        <v>0</v>
      </c>
      <c r="C66" s="1422"/>
      <c r="D66" s="1422"/>
      <c r="E66" s="684">
        <f>'②第４号様式の３ '!E72</f>
        <v>0</v>
      </c>
      <c r="F66" s="687">
        <f t="shared" si="3"/>
        <v>0</v>
      </c>
      <c r="G66" s="679"/>
      <c r="H66" s="680"/>
      <c r="I66" s="1492"/>
      <c r="J66" s="673"/>
      <c r="K66" s="1492"/>
      <c r="L66" s="1423"/>
      <c r="M66" s="1423"/>
      <c r="N66" s="1424"/>
      <c r="O66" s="595" t="s">
        <v>255</v>
      </c>
    </row>
    <row r="67" spans="1:15" ht="17.25">
      <c r="A67" s="596">
        <f t="shared" si="1"/>
        <v>60</v>
      </c>
      <c r="B67" s="1422">
        <f>'②第４号様式の３ '!B73:C73</f>
        <v>0</v>
      </c>
      <c r="C67" s="1422"/>
      <c r="D67" s="1422"/>
      <c r="E67" s="684">
        <f>'②第４号様式の３ '!E73</f>
        <v>0</v>
      </c>
      <c r="F67" s="687">
        <f t="shared" si="3"/>
        <v>0</v>
      </c>
      <c r="G67" s="679"/>
      <c r="H67" s="680"/>
      <c r="I67" s="1492"/>
      <c r="J67" s="673"/>
      <c r="K67" s="1492"/>
      <c r="L67" s="1423"/>
      <c r="M67" s="1423"/>
      <c r="N67" s="1424"/>
      <c r="O67" s="595" t="s">
        <v>86</v>
      </c>
    </row>
    <row r="68" spans="1:15" ht="17.25">
      <c r="A68" s="596">
        <f t="shared" si="1"/>
        <v>61</v>
      </c>
      <c r="B68" s="1422">
        <f>'②第４号様式の３ '!B74:C74</f>
        <v>0</v>
      </c>
      <c r="C68" s="1422"/>
      <c r="D68" s="1422"/>
      <c r="E68" s="684">
        <f>'②第４号様式の３ '!E74</f>
        <v>0</v>
      </c>
      <c r="F68" s="687">
        <f t="shared" si="3"/>
        <v>0</v>
      </c>
      <c r="G68" s="679"/>
      <c r="H68" s="680"/>
      <c r="I68" s="1492"/>
      <c r="J68" s="673"/>
      <c r="K68" s="1492"/>
      <c r="L68" s="1423"/>
      <c r="M68" s="1423"/>
      <c r="N68" s="1424"/>
      <c r="O68" s="595" t="s">
        <v>256</v>
      </c>
    </row>
    <row r="69" spans="1:15" ht="17.25">
      <c r="A69" s="596">
        <f t="shared" si="1"/>
        <v>62</v>
      </c>
      <c r="B69" s="1422">
        <f>'②第４号様式の３ '!B75:C75</f>
        <v>0</v>
      </c>
      <c r="C69" s="1422"/>
      <c r="D69" s="1422"/>
      <c r="E69" s="684">
        <f>'②第４号様式の３ '!E75</f>
        <v>0</v>
      </c>
      <c r="F69" s="687">
        <f t="shared" si="3"/>
        <v>0</v>
      </c>
      <c r="G69" s="679"/>
      <c r="H69" s="680"/>
      <c r="I69" s="1492"/>
      <c r="J69" s="673"/>
      <c r="K69" s="1492"/>
      <c r="L69" s="1423"/>
      <c r="M69" s="1423"/>
      <c r="N69" s="1424"/>
      <c r="O69" s="595" t="s">
        <v>257</v>
      </c>
    </row>
    <row r="70" spans="1:15" ht="17.25">
      <c r="A70" s="596">
        <f t="shared" si="1"/>
        <v>63</v>
      </c>
      <c r="B70" s="1422">
        <f>'②第４号様式の３ '!B76:C76</f>
        <v>0</v>
      </c>
      <c r="C70" s="1422"/>
      <c r="D70" s="1422"/>
      <c r="E70" s="684">
        <f>'②第４号様式の３ '!E76</f>
        <v>0</v>
      </c>
      <c r="F70" s="687">
        <f t="shared" si="3"/>
        <v>0</v>
      </c>
      <c r="G70" s="679"/>
      <c r="H70" s="680"/>
      <c r="I70" s="1492"/>
      <c r="J70" s="673"/>
      <c r="K70" s="1492"/>
      <c r="L70" s="1423"/>
      <c r="M70" s="1423"/>
      <c r="N70" s="1424"/>
      <c r="O70" s="595" t="s">
        <v>258</v>
      </c>
    </row>
    <row r="71" spans="1:15" ht="17.25">
      <c r="A71" s="596">
        <f t="shared" si="1"/>
        <v>64</v>
      </c>
      <c r="B71" s="1422">
        <f>'②第４号様式の３ '!B77:C77</f>
        <v>0</v>
      </c>
      <c r="C71" s="1422"/>
      <c r="D71" s="1422"/>
      <c r="E71" s="684">
        <f>'②第４号様式の３ '!E77</f>
        <v>0</v>
      </c>
      <c r="F71" s="687">
        <f t="shared" si="3"/>
        <v>0</v>
      </c>
      <c r="G71" s="679"/>
      <c r="H71" s="680"/>
      <c r="I71" s="1492"/>
      <c r="J71" s="673"/>
      <c r="K71" s="1492"/>
      <c r="L71" s="1423"/>
      <c r="M71" s="1423"/>
      <c r="N71" s="1424"/>
      <c r="O71" s="595" t="s">
        <v>259</v>
      </c>
    </row>
    <row r="72" spans="1:15" ht="17.25">
      <c r="A72" s="596">
        <f t="shared" si="1"/>
        <v>65</v>
      </c>
      <c r="B72" s="1422">
        <f>'②第４号様式の３ '!B78:C78</f>
        <v>0</v>
      </c>
      <c r="C72" s="1422"/>
      <c r="D72" s="1422"/>
      <c r="E72" s="684">
        <f>'②第４号様式の３ '!E78</f>
        <v>0</v>
      </c>
      <c r="F72" s="687">
        <f t="shared" si="3"/>
        <v>0</v>
      </c>
      <c r="G72" s="679"/>
      <c r="H72" s="680"/>
      <c r="I72" s="1492"/>
      <c r="J72" s="673"/>
      <c r="K72" s="1492"/>
      <c r="L72" s="1423"/>
      <c r="M72" s="1423"/>
      <c r="N72" s="1424"/>
    </row>
    <row r="73" spans="1:15" ht="17.25">
      <c r="A73" s="596">
        <f t="shared" ref="A73:A107" si="4">A72+1</f>
        <v>66</v>
      </c>
      <c r="B73" s="1422">
        <f>'②第４号様式の３ '!B79:C79</f>
        <v>0</v>
      </c>
      <c r="C73" s="1422"/>
      <c r="D73" s="1422"/>
      <c r="E73" s="684">
        <f>'②第４号様式の３ '!E79</f>
        <v>0</v>
      </c>
      <c r="F73" s="687">
        <f t="shared" si="3"/>
        <v>0</v>
      </c>
      <c r="G73" s="679"/>
      <c r="H73" s="680"/>
      <c r="I73" s="1492"/>
      <c r="J73" s="673"/>
      <c r="K73" s="1492"/>
      <c r="L73" s="1423"/>
      <c r="M73" s="1423"/>
      <c r="N73" s="1424"/>
    </row>
    <row r="74" spans="1:15" ht="17.25">
      <c r="A74" s="596">
        <f t="shared" si="4"/>
        <v>67</v>
      </c>
      <c r="B74" s="1422">
        <f>'②第４号様式の３ '!B80:C80</f>
        <v>0</v>
      </c>
      <c r="C74" s="1422"/>
      <c r="D74" s="1422"/>
      <c r="E74" s="684">
        <f>'②第４号様式の３ '!E80</f>
        <v>0</v>
      </c>
      <c r="F74" s="687">
        <f t="shared" si="3"/>
        <v>0</v>
      </c>
      <c r="G74" s="679"/>
      <c r="H74" s="680"/>
      <c r="I74" s="1492"/>
      <c r="J74" s="673"/>
      <c r="K74" s="1492"/>
      <c r="L74" s="1423"/>
      <c r="M74" s="1423"/>
      <c r="N74" s="1424"/>
    </row>
    <row r="75" spans="1:15" ht="17.25">
      <c r="A75" s="596">
        <f t="shared" si="4"/>
        <v>68</v>
      </c>
      <c r="B75" s="1422">
        <f>'②第４号様式の３ '!B81:C81</f>
        <v>0</v>
      </c>
      <c r="C75" s="1422"/>
      <c r="D75" s="1422"/>
      <c r="E75" s="684">
        <f>'②第４号様式の３ '!E81</f>
        <v>0</v>
      </c>
      <c r="F75" s="687">
        <f t="shared" si="3"/>
        <v>0</v>
      </c>
      <c r="G75" s="679"/>
      <c r="H75" s="680"/>
      <c r="I75" s="1492"/>
      <c r="J75" s="673"/>
      <c r="K75" s="1492"/>
      <c r="L75" s="1423"/>
      <c r="M75" s="1423"/>
      <c r="N75" s="1424"/>
    </row>
    <row r="76" spans="1:15" ht="17.25">
      <c r="A76" s="596">
        <f t="shared" si="4"/>
        <v>69</v>
      </c>
      <c r="B76" s="1422">
        <f>'②第４号様式の３ '!B82:C82</f>
        <v>0</v>
      </c>
      <c r="C76" s="1422"/>
      <c r="D76" s="1422"/>
      <c r="E76" s="684">
        <f>'②第４号様式の３ '!E82</f>
        <v>0</v>
      </c>
      <c r="F76" s="687">
        <f t="shared" si="3"/>
        <v>0</v>
      </c>
      <c r="G76" s="679"/>
      <c r="H76" s="680"/>
      <c r="I76" s="1492"/>
      <c r="J76" s="673"/>
      <c r="K76" s="1492"/>
      <c r="L76" s="1423"/>
      <c r="M76" s="1423"/>
      <c r="N76" s="1424"/>
    </row>
    <row r="77" spans="1:15" ht="17.25">
      <c r="A77" s="596">
        <f t="shared" si="4"/>
        <v>70</v>
      </c>
      <c r="B77" s="1422">
        <f>'②第４号様式の３ '!B83:C83</f>
        <v>0</v>
      </c>
      <c r="C77" s="1422"/>
      <c r="D77" s="1422"/>
      <c r="E77" s="684">
        <f>'②第４号様式の３ '!E83</f>
        <v>0</v>
      </c>
      <c r="F77" s="687">
        <f t="shared" si="3"/>
        <v>0</v>
      </c>
      <c r="G77" s="679"/>
      <c r="H77" s="680"/>
      <c r="I77" s="1492"/>
      <c r="J77" s="673"/>
      <c r="K77" s="1492"/>
      <c r="L77" s="1423"/>
      <c r="M77" s="1423"/>
      <c r="N77" s="1424"/>
    </row>
    <row r="78" spans="1:15" ht="17.25">
      <c r="A78" s="596">
        <f t="shared" si="4"/>
        <v>71</v>
      </c>
      <c r="B78" s="1422">
        <f>'②第４号様式の３ '!B84:C84</f>
        <v>0</v>
      </c>
      <c r="C78" s="1422"/>
      <c r="D78" s="1422"/>
      <c r="E78" s="684">
        <f>'②第４号様式の３ '!E84</f>
        <v>0</v>
      </c>
      <c r="F78" s="687">
        <f t="shared" si="3"/>
        <v>0</v>
      </c>
      <c r="G78" s="679"/>
      <c r="H78" s="680"/>
      <c r="I78" s="1492"/>
      <c r="J78" s="673"/>
      <c r="K78" s="1492"/>
      <c r="L78" s="1423"/>
      <c r="M78" s="1423"/>
      <c r="N78" s="1424"/>
    </row>
    <row r="79" spans="1:15" ht="17.25">
      <c r="A79" s="596">
        <f t="shared" si="4"/>
        <v>72</v>
      </c>
      <c r="B79" s="1422">
        <f>'②第４号様式の３ '!B85:C85</f>
        <v>0</v>
      </c>
      <c r="C79" s="1422"/>
      <c r="D79" s="1422"/>
      <c r="E79" s="684">
        <f>'②第４号様式の３ '!E85</f>
        <v>0</v>
      </c>
      <c r="F79" s="687">
        <f t="shared" si="3"/>
        <v>0</v>
      </c>
      <c r="G79" s="679"/>
      <c r="H79" s="680"/>
      <c r="I79" s="1492"/>
      <c r="J79" s="673"/>
      <c r="K79" s="1492"/>
      <c r="L79" s="1423"/>
      <c r="M79" s="1423"/>
      <c r="N79" s="1424"/>
    </row>
    <row r="80" spans="1:15" ht="17.25">
      <c r="A80" s="596">
        <f t="shared" si="4"/>
        <v>73</v>
      </c>
      <c r="B80" s="1422">
        <f>'②第４号様式の３ '!B86:C86</f>
        <v>0</v>
      </c>
      <c r="C80" s="1422"/>
      <c r="D80" s="1422"/>
      <c r="E80" s="684">
        <f>'②第４号様式の３ '!E86</f>
        <v>0</v>
      </c>
      <c r="F80" s="687">
        <f t="shared" si="3"/>
        <v>0</v>
      </c>
      <c r="G80" s="679"/>
      <c r="H80" s="680"/>
      <c r="I80" s="1492"/>
      <c r="J80" s="673"/>
      <c r="K80" s="1492"/>
      <c r="L80" s="1423"/>
      <c r="M80" s="1423"/>
      <c r="N80" s="1424"/>
    </row>
    <row r="81" spans="1:15" ht="17.25">
      <c r="A81" s="596">
        <f t="shared" si="4"/>
        <v>74</v>
      </c>
      <c r="B81" s="1422">
        <f>'②第４号様式の３ '!B87:C87</f>
        <v>0</v>
      </c>
      <c r="C81" s="1422"/>
      <c r="D81" s="1422"/>
      <c r="E81" s="684">
        <f>'②第４号様式の３ '!E87</f>
        <v>0</v>
      </c>
      <c r="F81" s="687">
        <f t="shared" si="3"/>
        <v>0</v>
      </c>
      <c r="G81" s="679"/>
      <c r="H81" s="680"/>
      <c r="I81" s="1492"/>
      <c r="J81" s="673"/>
      <c r="K81" s="1492"/>
      <c r="L81" s="1423"/>
      <c r="M81" s="1423"/>
      <c r="N81" s="1424"/>
    </row>
    <row r="82" spans="1:15" ht="17.25">
      <c r="A82" s="596">
        <f t="shared" si="4"/>
        <v>75</v>
      </c>
      <c r="B82" s="1422">
        <f>'②第４号様式の３ '!B88:C88</f>
        <v>0</v>
      </c>
      <c r="C82" s="1422"/>
      <c r="D82" s="1422"/>
      <c r="E82" s="684">
        <f>'②第４号様式の３ '!E88</f>
        <v>0</v>
      </c>
      <c r="F82" s="687">
        <f t="shared" si="3"/>
        <v>0</v>
      </c>
      <c r="G82" s="679"/>
      <c r="H82" s="680"/>
      <c r="I82" s="1492"/>
      <c r="J82" s="673"/>
      <c r="K82" s="1492"/>
      <c r="L82" s="1423"/>
      <c r="M82" s="1423"/>
      <c r="N82" s="1424"/>
    </row>
    <row r="83" spans="1:15" ht="17.25">
      <c r="A83" s="596">
        <f t="shared" si="4"/>
        <v>76</v>
      </c>
      <c r="B83" s="1422">
        <f>'②第４号様式の３ '!B89:C89</f>
        <v>0</v>
      </c>
      <c r="C83" s="1422"/>
      <c r="D83" s="1422"/>
      <c r="E83" s="684">
        <f>'②第４号様式の３ '!E89</f>
        <v>0</v>
      </c>
      <c r="F83" s="687">
        <f t="shared" si="3"/>
        <v>0</v>
      </c>
      <c r="G83" s="679"/>
      <c r="H83" s="680"/>
      <c r="I83" s="1492"/>
      <c r="J83" s="673"/>
      <c r="K83" s="1492"/>
      <c r="L83" s="1423"/>
      <c r="M83" s="1423"/>
      <c r="N83" s="1424"/>
    </row>
    <row r="84" spans="1:15" ht="17.25">
      <c r="A84" s="596">
        <f t="shared" si="4"/>
        <v>77</v>
      </c>
      <c r="B84" s="1422">
        <f>'②第４号様式の３ '!B90:C90</f>
        <v>0</v>
      </c>
      <c r="C84" s="1422"/>
      <c r="D84" s="1422"/>
      <c r="E84" s="684">
        <f>'②第４号様式の３ '!E90</f>
        <v>0</v>
      </c>
      <c r="F84" s="687">
        <f t="shared" si="3"/>
        <v>0</v>
      </c>
      <c r="G84" s="679"/>
      <c r="H84" s="680"/>
      <c r="I84" s="1492"/>
      <c r="J84" s="673"/>
      <c r="K84" s="1492"/>
      <c r="L84" s="1423"/>
      <c r="M84" s="1423"/>
      <c r="N84" s="1424"/>
    </row>
    <row r="85" spans="1:15" ht="17.25">
      <c r="A85" s="596">
        <f t="shared" si="4"/>
        <v>78</v>
      </c>
      <c r="B85" s="1422">
        <f>'②第４号様式の３ '!B91:C91</f>
        <v>0</v>
      </c>
      <c r="C85" s="1422"/>
      <c r="D85" s="1422"/>
      <c r="E85" s="684">
        <f>'②第４号様式の３ '!E91</f>
        <v>0</v>
      </c>
      <c r="F85" s="687">
        <f t="shared" si="3"/>
        <v>0</v>
      </c>
      <c r="G85" s="679"/>
      <c r="H85" s="680"/>
      <c r="I85" s="1492"/>
      <c r="J85" s="673"/>
      <c r="K85" s="1492"/>
      <c r="L85" s="1423"/>
      <c r="M85" s="1423"/>
      <c r="N85" s="1424"/>
    </row>
    <row r="86" spans="1:15" ht="17.25">
      <c r="A86" s="596">
        <f t="shared" si="4"/>
        <v>79</v>
      </c>
      <c r="B86" s="1422">
        <f>'②第４号様式の３ '!B92:C92</f>
        <v>0</v>
      </c>
      <c r="C86" s="1422"/>
      <c r="D86" s="1422"/>
      <c r="E86" s="684">
        <f>'②第４号様式の３ '!E92</f>
        <v>0</v>
      </c>
      <c r="F86" s="687">
        <f t="shared" si="3"/>
        <v>0</v>
      </c>
      <c r="G86" s="679"/>
      <c r="H86" s="680"/>
      <c r="I86" s="1492"/>
      <c r="J86" s="673"/>
      <c r="K86" s="1492"/>
      <c r="L86" s="1423"/>
      <c r="M86" s="1423"/>
      <c r="N86" s="1424"/>
    </row>
    <row r="87" spans="1:15" ht="17.25">
      <c r="A87" s="596">
        <f t="shared" si="4"/>
        <v>80</v>
      </c>
      <c r="B87" s="1422">
        <f>'②第４号様式の３ '!B93:C93</f>
        <v>0</v>
      </c>
      <c r="C87" s="1422"/>
      <c r="D87" s="1422"/>
      <c r="E87" s="684">
        <f>'②第４号様式の３ '!E93</f>
        <v>0</v>
      </c>
      <c r="F87" s="686">
        <f t="shared" si="3"/>
        <v>0</v>
      </c>
      <c r="G87" s="677"/>
      <c r="H87" s="678"/>
      <c r="I87" s="1492"/>
      <c r="J87" s="672"/>
      <c r="K87" s="1492"/>
      <c r="L87" s="1430"/>
      <c r="M87" s="1430"/>
      <c r="N87" s="1431"/>
      <c r="O87" s="595" t="s">
        <v>249</v>
      </c>
    </row>
    <row r="88" spans="1:15" ht="17.25">
      <c r="A88" s="596">
        <f t="shared" si="4"/>
        <v>81</v>
      </c>
      <c r="B88" s="1422">
        <f>'②第４号様式の３ '!B94:C94</f>
        <v>0</v>
      </c>
      <c r="C88" s="1422"/>
      <c r="D88" s="1422"/>
      <c r="E88" s="684">
        <f>'②第４号様式の３ '!E94</f>
        <v>0</v>
      </c>
      <c r="F88" s="686">
        <f t="shared" si="3"/>
        <v>0</v>
      </c>
      <c r="G88" s="677"/>
      <c r="H88" s="678"/>
      <c r="I88" s="1492"/>
      <c r="J88" s="672"/>
      <c r="K88" s="1492"/>
      <c r="L88" s="1428"/>
      <c r="M88" s="1428"/>
      <c r="N88" s="1429"/>
      <c r="O88" s="595" t="s">
        <v>250</v>
      </c>
    </row>
    <row r="89" spans="1:15" ht="17.25">
      <c r="A89" s="596">
        <f t="shared" si="4"/>
        <v>82</v>
      </c>
      <c r="B89" s="1422">
        <f>'②第４号様式の３ '!B95:C95</f>
        <v>0</v>
      </c>
      <c r="C89" s="1422"/>
      <c r="D89" s="1422"/>
      <c r="E89" s="684">
        <f>'②第４号様式の３ '!E95</f>
        <v>0</v>
      </c>
      <c r="F89" s="687">
        <f t="shared" si="3"/>
        <v>0</v>
      </c>
      <c r="G89" s="679"/>
      <c r="H89" s="680"/>
      <c r="I89" s="1492"/>
      <c r="J89" s="673"/>
      <c r="K89" s="1492"/>
      <c r="L89" s="1425"/>
      <c r="M89" s="1423"/>
      <c r="N89" s="1424"/>
      <c r="O89" s="595" t="s">
        <v>367</v>
      </c>
    </row>
    <row r="90" spans="1:15" ht="17.25">
      <c r="A90" s="596">
        <f t="shared" si="4"/>
        <v>83</v>
      </c>
      <c r="B90" s="1422">
        <f>'②第４号様式の３ '!B96:C96</f>
        <v>0</v>
      </c>
      <c r="C90" s="1422"/>
      <c r="D90" s="1422"/>
      <c r="E90" s="684">
        <f>'②第４号様式の３ '!E96</f>
        <v>0</v>
      </c>
      <c r="F90" s="687">
        <f t="shared" si="3"/>
        <v>0</v>
      </c>
      <c r="G90" s="679"/>
      <c r="H90" s="680"/>
      <c r="I90" s="1492"/>
      <c r="J90" s="673"/>
      <c r="K90" s="1492"/>
      <c r="L90" s="1423"/>
      <c r="M90" s="1423"/>
      <c r="N90" s="1424"/>
      <c r="O90" s="595" t="s">
        <v>370</v>
      </c>
    </row>
    <row r="91" spans="1:15" ht="17.25">
      <c r="A91" s="596">
        <f t="shared" si="4"/>
        <v>84</v>
      </c>
      <c r="B91" s="1422">
        <f>'②第４号様式の３ '!B97:C97</f>
        <v>0</v>
      </c>
      <c r="C91" s="1422"/>
      <c r="D91" s="1422"/>
      <c r="E91" s="684">
        <f>'②第４号様式の３ '!E97</f>
        <v>0</v>
      </c>
      <c r="F91" s="687">
        <f t="shared" si="3"/>
        <v>0</v>
      </c>
      <c r="G91" s="679"/>
      <c r="H91" s="680"/>
      <c r="I91" s="1492"/>
      <c r="J91" s="673"/>
      <c r="K91" s="1492"/>
      <c r="L91" s="1428"/>
      <c r="M91" s="1428"/>
      <c r="N91" s="1429"/>
      <c r="O91" s="595" t="s">
        <v>253</v>
      </c>
    </row>
    <row r="92" spans="1:15" ht="17.25">
      <c r="A92" s="596">
        <f t="shared" si="4"/>
        <v>85</v>
      </c>
      <c r="B92" s="1422">
        <f>'②第４号様式の３ '!B98:C98</f>
        <v>0</v>
      </c>
      <c r="C92" s="1422"/>
      <c r="D92" s="1422"/>
      <c r="E92" s="684">
        <f>'②第４号様式の３ '!E98</f>
        <v>0</v>
      </c>
      <c r="F92" s="687">
        <f t="shared" si="3"/>
        <v>0</v>
      </c>
      <c r="G92" s="679"/>
      <c r="H92" s="680"/>
      <c r="I92" s="1492"/>
      <c r="J92" s="673"/>
      <c r="K92" s="1492"/>
      <c r="L92" s="1423"/>
      <c r="M92" s="1423"/>
      <c r="N92" s="1424"/>
      <c r="O92" s="595" t="s">
        <v>254</v>
      </c>
    </row>
    <row r="93" spans="1:15" ht="17.25">
      <c r="A93" s="596">
        <f t="shared" si="4"/>
        <v>86</v>
      </c>
      <c r="B93" s="1422">
        <f>'②第４号様式の３ '!B99:C99</f>
        <v>0</v>
      </c>
      <c r="C93" s="1422"/>
      <c r="D93" s="1422"/>
      <c r="E93" s="684">
        <f>'②第４号様式の３ '!E99</f>
        <v>0</v>
      </c>
      <c r="F93" s="687">
        <f t="shared" si="3"/>
        <v>0</v>
      </c>
      <c r="G93" s="679"/>
      <c r="H93" s="680"/>
      <c r="I93" s="1492"/>
      <c r="J93" s="673"/>
      <c r="K93" s="1492"/>
      <c r="L93" s="1423"/>
      <c r="M93" s="1423"/>
      <c r="N93" s="1424"/>
      <c r="O93" s="595" t="s">
        <v>87</v>
      </c>
    </row>
    <row r="94" spans="1:15" ht="17.25">
      <c r="A94" s="596">
        <f t="shared" si="4"/>
        <v>87</v>
      </c>
      <c r="B94" s="1422">
        <f>'②第４号様式の３ '!B100:C100</f>
        <v>0</v>
      </c>
      <c r="C94" s="1422"/>
      <c r="D94" s="1422"/>
      <c r="E94" s="684">
        <f>'②第４号様式の３ '!E100</f>
        <v>0</v>
      </c>
      <c r="F94" s="687">
        <f t="shared" si="3"/>
        <v>0</v>
      </c>
      <c r="G94" s="679"/>
      <c r="H94" s="680"/>
      <c r="I94" s="1492"/>
      <c r="J94" s="673"/>
      <c r="K94" s="1492"/>
      <c r="L94" s="1423"/>
      <c r="M94" s="1423"/>
      <c r="N94" s="1424"/>
      <c r="O94" s="595" t="s">
        <v>108</v>
      </c>
    </row>
    <row r="95" spans="1:15" ht="17.25">
      <c r="A95" s="596">
        <f t="shared" si="4"/>
        <v>88</v>
      </c>
      <c r="B95" s="1422">
        <f>'②第４号様式の３ '!B101:C101</f>
        <v>0</v>
      </c>
      <c r="C95" s="1422"/>
      <c r="D95" s="1422"/>
      <c r="E95" s="684">
        <f>'②第４号様式の３ '!E101</f>
        <v>0</v>
      </c>
      <c r="F95" s="687">
        <f t="shared" si="3"/>
        <v>0</v>
      </c>
      <c r="G95" s="679"/>
      <c r="H95" s="680"/>
      <c r="I95" s="1492"/>
      <c r="J95" s="673"/>
      <c r="K95" s="1492"/>
      <c r="L95" s="1423"/>
      <c r="M95" s="1423"/>
      <c r="N95" s="1424"/>
      <c r="O95" s="595" t="s">
        <v>255</v>
      </c>
    </row>
    <row r="96" spans="1:15" ht="17.25">
      <c r="A96" s="596">
        <f t="shared" si="4"/>
        <v>89</v>
      </c>
      <c r="B96" s="1422">
        <f>'②第４号様式の３ '!B102:C102</f>
        <v>0</v>
      </c>
      <c r="C96" s="1422"/>
      <c r="D96" s="1422"/>
      <c r="E96" s="684">
        <f>'②第４号様式の３ '!E102</f>
        <v>0</v>
      </c>
      <c r="F96" s="687">
        <f t="shared" si="3"/>
        <v>0</v>
      </c>
      <c r="G96" s="679"/>
      <c r="H96" s="680"/>
      <c r="I96" s="1492"/>
      <c r="J96" s="673"/>
      <c r="K96" s="1492"/>
      <c r="L96" s="1423"/>
      <c r="M96" s="1423"/>
      <c r="N96" s="1424"/>
      <c r="O96" s="595" t="s">
        <v>86</v>
      </c>
    </row>
    <row r="97" spans="1:15" ht="17.25">
      <c r="A97" s="596">
        <f t="shared" si="4"/>
        <v>90</v>
      </c>
      <c r="B97" s="1422">
        <f>'②第４号様式の３ '!B103:C103</f>
        <v>0</v>
      </c>
      <c r="C97" s="1422"/>
      <c r="D97" s="1422"/>
      <c r="E97" s="684">
        <f>'②第４号様式の３ '!E103</f>
        <v>0</v>
      </c>
      <c r="F97" s="687">
        <f t="shared" si="3"/>
        <v>0</v>
      </c>
      <c r="G97" s="679"/>
      <c r="H97" s="680"/>
      <c r="I97" s="1492"/>
      <c r="J97" s="673"/>
      <c r="K97" s="1492"/>
      <c r="L97" s="1423"/>
      <c r="M97" s="1423"/>
      <c r="N97" s="1424"/>
      <c r="O97" s="595" t="s">
        <v>256</v>
      </c>
    </row>
    <row r="98" spans="1:15" ht="17.25">
      <c r="A98" s="596">
        <f t="shared" si="4"/>
        <v>91</v>
      </c>
      <c r="B98" s="1422">
        <f>'②第４号様式の３ '!B104:C104</f>
        <v>0</v>
      </c>
      <c r="C98" s="1422"/>
      <c r="D98" s="1422"/>
      <c r="E98" s="684">
        <f>'②第４号様式の３ '!E104</f>
        <v>0</v>
      </c>
      <c r="F98" s="687">
        <f t="shared" si="3"/>
        <v>0</v>
      </c>
      <c r="G98" s="679"/>
      <c r="H98" s="680"/>
      <c r="I98" s="1492"/>
      <c r="J98" s="673"/>
      <c r="K98" s="1492"/>
      <c r="L98" s="1423"/>
      <c r="M98" s="1423"/>
      <c r="N98" s="1424"/>
      <c r="O98" s="595" t="s">
        <v>257</v>
      </c>
    </row>
    <row r="99" spans="1:15" ht="17.25">
      <c r="A99" s="596">
        <f t="shared" si="4"/>
        <v>92</v>
      </c>
      <c r="B99" s="1422">
        <f>'②第４号様式の３ '!B105:C105</f>
        <v>0</v>
      </c>
      <c r="C99" s="1422"/>
      <c r="D99" s="1422"/>
      <c r="E99" s="684">
        <f>'②第４号様式の３ '!E105</f>
        <v>0</v>
      </c>
      <c r="F99" s="687">
        <f t="shared" si="3"/>
        <v>0</v>
      </c>
      <c r="G99" s="679"/>
      <c r="H99" s="680"/>
      <c r="I99" s="1492"/>
      <c r="J99" s="673"/>
      <c r="K99" s="1492"/>
      <c r="L99" s="1423"/>
      <c r="M99" s="1423"/>
      <c r="N99" s="1424"/>
      <c r="O99" s="595" t="s">
        <v>258</v>
      </c>
    </row>
    <row r="100" spans="1:15" ht="17.25">
      <c r="A100" s="596">
        <f t="shared" si="4"/>
        <v>93</v>
      </c>
      <c r="B100" s="1422">
        <f>'②第４号様式の３ '!B106:C106</f>
        <v>0</v>
      </c>
      <c r="C100" s="1422"/>
      <c r="D100" s="1422"/>
      <c r="E100" s="684">
        <f>'②第４号様式の３ '!E106</f>
        <v>0</v>
      </c>
      <c r="F100" s="687">
        <f t="shared" si="3"/>
        <v>0</v>
      </c>
      <c r="G100" s="679"/>
      <c r="H100" s="680"/>
      <c r="I100" s="1492"/>
      <c r="J100" s="673"/>
      <c r="K100" s="1492"/>
      <c r="L100" s="1423"/>
      <c r="M100" s="1423"/>
      <c r="N100" s="1424"/>
      <c r="O100" s="595" t="s">
        <v>259</v>
      </c>
    </row>
    <row r="101" spans="1:15" ht="17.25">
      <c r="A101" s="596">
        <f t="shared" si="4"/>
        <v>94</v>
      </c>
      <c r="B101" s="1422">
        <f>'②第４号様式の３ '!B107:C107</f>
        <v>0</v>
      </c>
      <c r="C101" s="1422"/>
      <c r="D101" s="1422"/>
      <c r="E101" s="684">
        <f>'②第４号様式の３ '!E107</f>
        <v>0</v>
      </c>
      <c r="F101" s="687">
        <f t="shared" si="3"/>
        <v>0</v>
      </c>
      <c r="G101" s="679"/>
      <c r="H101" s="680"/>
      <c r="I101" s="1492"/>
      <c r="J101" s="673"/>
      <c r="K101" s="1492"/>
      <c r="L101" s="1423"/>
      <c r="M101" s="1423"/>
      <c r="N101" s="1424"/>
    </row>
    <row r="102" spans="1:15" ht="17.25">
      <c r="A102" s="596">
        <f t="shared" si="4"/>
        <v>95</v>
      </c>
      <c r="B102" s="1422">
        <f>'②第４号様式の３ '!B108:C108</f>
        <v>0</v>
      </c>
      <c r="C102" s="1422"/>
      <c r="D102" s="1422"/>
      <c r="E102" s="684">
        <f>'②第４号様式の３ '!E108</f>
        <v>0</v>
      </c>
      <c r="F102" s="687">
        <f t="shared" si="3"/>
        <v>0</v>
      </c>
      <c r="G102" s="679"/>
      <c r="H102" s="680"/>
      <c r="I102" s="1492"/>
      <c r="J102" s="673"/>
      <c r="K102" s="1492"/>
      <c r="L102" s="1423"/>
      <c r="M102" s="1423"/>
      <c r="N102" s="1424"/>
    </row>
    <row r="103" spans="1:15" ht="17.25">
      <c r="A103" s="596">
        <f t="shared" si="4"/>
        <v>96</v>
      </c>
      <c r="B103" s="1422">
        <f>'②第４号様式の３ '!B109:C109</f>
        <v>0</v>
      </c>
      <c r="C103" s="1422"/>
      <c r="D103" s="1422"/>
      <c r="E103" s="684">
        <f>'②第４号様式の３ '!E109</f>
        <v>0</v>
      </c>
      <c r="F103" s="687">
        <f t="shared" si="3"/>
        <v>0</v>
      </c>
      <c r="G103" s="679"/>
      <c r="H103" s="680"/>
      <c r="I103" s="1492"/>
      <c r="J103" s="673"/>
      <c r="K103" s="1492"/>
      <c r="L103" s="1423"/>
      <c r="M103" s="1423"/>
      <c r="N103" s="1424"/>
    </row>
    <row r="104" spans="1:15" ht="17.25">
      <c r="A104" s="596">
        <f t="shared" si="4"/>
        <v>97</v>
      </c>
      <c r="B104" s="1422">
        <f>'②第４号様式の３ '!B110:C110</f>
        <v>0</v>
      </c>
      <c r="C104" s="1422"/>
      <c r="D104" s="1422"/>
      <c r="E104" s="684">
        <f>'②第４号様式の３ '!E110</f>
        <v>0</v>
      </c>
      <c r="F104" s="687">
        <f t="shared" si="3"/>
        <v>0</v>
      </c>
      <c r="G104" s="679"/>
      <c r="H104" s="680"/>
      <c r="I104" s="1492"/>
      <c r="J104" s="673"/>
      <c r="K104" s="1492"/>
      <c r="L104" s="1423"/>
      <c r="M104" s="1423"/>
      <c r="N104" s="1424"/>
    </row>
    <row r="105" spans="1:15" ht="17.25">
      <c r="A105" s="596">
        <f t="shared" si="4"/>
        <v>98</v>
      </c>
      <c r="B105" s="1422">
        <f>'②第４号様式の３ '!B111:C111</f>
        <v>0</v>
      </c>
      <c r="C105" s="1422"/>
      <c r="D105" s="1422"/>
      <c r="E105" s="684">
        <f>'②第４号様式の３ '!E111</f>
        <v>0</v>
      </c>
      <c r="F105" s="687">
        <f t="shared" si="3"/>
        <v>0</v>
      </c>
      <c r="G105" s="679"/>
      <c r="H105" s="680"/>
      <c r="I105" s="1492"/>
      <c r="J105" s="673"/>
      <c r="K105" s="1492"/>
      <c r="L105" s="1423"/>
      <c r="M105" s="1423"/>
      <c r="N105" s="1424"/>
    </row>
    <row r="106" spans="1:15" ht="17.25">
      <c r="A106" s="596">
        <f t="shared" si="4"/>
        <v>99</v>
      </c>
      <c r="B106" s="1422">
        <f>'②第４号様式の３ '!B112:C112</f>
        <v>0</v>
      </c>
      <c r="C106" s="1422"/>
      <c r="D106" s="1422"/>
      <c r="E106" s="684">
        <f>'②第４号様式の３ '!E112</f>
        <v>0</v>
      </c>
      <c r="F106" s="687">
        <f t="shared" si="3"/>
        <v>0</v>
      </c>
      <c r="G106" s="679"/>
      <c r="H106" s="680"/>
      <c r="I106" s="1492"/>
      <c r="J106" s="673"/>
      <c r="K106" s="1492"/>
      <c r="L106" s="1423"/>
      <c r="M106" s="1423"/>
      <c r="N106" s="1424"/>
    </row>
    <row r="107" spans="1:15" ht="18" thickBot="1">
      <c r="A107" s="597">
        <f t="shared" si="4"/>
        <v>100</v>
      </c>
      <c r="B107" s="1422">
        <f>'②第４号様式の３ '!B113:C113</f>
        <v>0</v>
      </c>
      <c r="C107" s="1422"/>
      <c r="D107" s="1422"/>
      <c r="E107" s="685">
        <f>'②第４号様式の３ '!E113</f>
        <v>0</v>
      </c>
      <c r="F107" s="688">
        <f t="shared" si="3"/>
        <v>0</v>
      </c>
      <c r="G107" s="681"/>
      <c r="H107" s="682"/>
      <c r="I107" s="1493"/>
      <c r="J107" s="674"/>
      <c r="K107" s="1493"/>
      <c r="L107" s="1488"/>
      <c r="M107" s="1488"/>
      <c r="N107" s="1489"/>
    </row>
    <row r="108" spans="1:15" ht="18" customHeight="1" thickBot="1">
      <c r="A108" s="598"/>
      <c r="B108" s="1485" t="s">
        <v>88</v>
      </c>
      <c r="C108" s="1486"/>
      <c r="D108" s="1486"/>
      <c r="E108" s="1486"/>
      <c r="F108" s="599">
        <f>SUM(F8:F107)</f>
        <v>0</v>
      </c>
      <c r="G108" s="600">
        <f>SUM(G8:G107)</f>
        <v>0</v>
      </c>
      <c r="H108" s="600">
        <f>SUM(H8:H107)</f>
        <v>0</v>
      </c>
      <c r="I108" s="601" t="e">
        <f>(F108*①入力シート!M45)</f>
        <v>#DIV/0!</v>
      </c>
      <c r="J108" s="599">
        <f>SUM(J8:J107)</f>
        <v>0</v>
      </c>
      <c r="K108" s="601" t="e">
        <f>(J108*①入力シート!M45)</f>
        <v>#DIV/0!</v>
      </c>
      <c r="L108" s="602"/>
      <c r="M108" s="603"/>
      <c r="N108" s="604"/>
    </row>
    <row r="109" spans="1:15" ht="42.75" customHeight="1" thickBot="1">
      <c r="A109" s="1475" t="s">
        <v>533</v>
      </c>
      <c r="B109" s="1476"/>
      <c r="C109" s="1476"/>
      <c r="D109" s="1476"/>
      <c r="E109" s="1476"/>
      <c r="F109" s="1476"/>
      <c r="G109" s="1476"/>
      <c r="H109" s="605">
        <f>IFERROR(G108/F108,0)</f>
        <v>0</v>
      </c>
      <c r="I109" s="606"/>
      <c r="J109" s="606"/>
      <c r="K109" s="606"/>
      <c r="L109" s="583"/>
      <c r="M109" s="583"/>
      <c r="N109" s="583"/>
    </row>
    <row r="110" spans="1:15" ht="17.25" customHeight="1">
      <c r="A110" s="607"/>
      <c r="B110" s="608"/>
      <c r="C110" s="608"/>
      <c r="D110" s="608"/>
      <c r="E110" s="608"/>
      <c r="F110" s="606"/>
      <c r="G110" s="606"/>
      <c r="H110" s="606"/>
      <c r="I110" s="606"/>
      <c r="J110" s="606"/>
      <c r="K110" s="606"/>
      <c r="L110" s="583"/>
      <c r="M110" s="583"/>
      <c r="N110" s="583"/>
    </row>
    <row r="111" spans="1:15" ht="17.25" customHeight="1">
      <c r="A111" s="1477" t="s">
        <v>210</v>
      </c>
      <c r="B111" s="1478"/>
      <c r="C111" s="1478"/>
      <c r="D111" s="1478"/>
      <c r="E111" s="1478"/>
      <c r="F111" s="609"/>
      <c r="G111" s="609"/>
      <c r="H111" s="609"/>
      <c r="I111" s="609"/>
      <c r="J111" s="609"/>
      <c r="K111" s="609"/>
      <c r="L111" s="610"/>
      <c r="M111" s="610"/>
      <c r="N111" s="610"/>
    </row>
    <row r="112" spans="1:15" ht="17.25" customHeight="1">
      <c r="A112" s="611" t="s">
        <v>385</v>
      </c>
      <c r="B112" s="609"/>
      <c r="C112" s="609"/>
      <c r="D112" s="609"/>
      <c r="E112" s="609"/>
      <c r="F112" s="609"/>
      <c r="G112" s="609"/>
      <c r="H112" s="609"/>
      <c r="I112" s="609"/>
      <c r="J112" s="609"/>
      <c r="K112" s="609"/>
      <c r="L112" s="610"/>
      <c r="M112" s="610"/>
      <c r="N112" s="610"/>
    </row>
    <row r="113" spans="1:14" ht="36.75" customHeight="1">
      <c r="A113" s="1483" t="s">
        <v>384</v>
      </c>
      <c r="B113" s="1484"/>
      <c r="C113" s="1484"/>
      <c r="D113" s="1484"/>
      <c r="E113" s="1484"/>
      <c r="F113" s="1484"/>
      <c r="G113" s="1484"/>
      <c r="H113" s="1484"/>
      <c r="I113" s="1484"/>
      <c r="J113" s="1484"/>
      <c r="K113" s="1484"/>
      <c r="L113" s="1484"/>
      <c r="M113" s="1484"/>
      <c r="N113" s="1484"/>
    </row>
    <row r="114" spans="1:14" ht="17.25" customHeight="1">
      <c r="A114" s="612" t="s">
        <v>73</v>
      </c>
      <c r="B114" s="1479" t="s">
        <v>383</v>
      </c>
      <c r="C114" s="1480"/>
      <c r="D114" s="1480"/>
      <c r="E114" s="1480"/>
      <c r="F114" s="1480"/>
      <c r="G114" s="1480"/>
      <c r="H114" s="1480"/>
      <c r="I114" s="1480"/>
      <c r="J114" s="1480"/>
      <c r="K114" s="1480"/>
      <c r="L114" s="1480"/>
      <c r="M114" s="1480"/>
      <c r="N114" s="1480"/>
    </row>
    <row r="115" spans="1:14" ht="58.5" customHeight="1">
      <c r="A115" s="612" t="s">
        <v>71</v>
      </c>
      <c r="B115" s="1481" t="s">
        <v>382</v>
      </c>
      <c r="C115" s="1481"/>
      <c r="D115" s="1481"/>
      <c r="E115" s="1481"/>
      <c r="F115" s="1481"/>
      <c r="G115" s="1481"/>
      <c r="H115" s="1481"/>
      <c r="I115" s="1481"/>
      <c r="J115" s="1481"/>
      <c r="K115" s="1481"/>
      <c r="L115" s="1482"/>
      <c r="M115" s="1482"/>
      <c r="N115" s="1482"/>
    </row>
    <row r="116" spans="1:14" ht="40.5" customHeight="1">
      <c r="A116" s="613" t="s">
        <v>408</v>
      </c>
      <c r="B116" s="1473" t="s">
        <v>381</v>
      </c>
      <c r="C116" s="1474"/>
      <c r="D116" s="1474"/>
      <c r="E116" s="1474"/>
      <c r="F116" s="1474"/>
      <c r="G116" s="1474"/>
      <c r="H116" s="1474"/>
      <c r="I116" s="1474"/>
      <c r="J116" s="1474"/>
      <c r="K116" s="1474"/>
      <c r="L116" s="1474"/>
      <c r="M116" s="1474"/>
      <c r="N116" s="614"/>
    </row>
  </sheetData>
  <sheetProtection algorithmName="SHA-512" hashValue="Bp9CyXqv5MCaWvN9TqvUaxPXVjMGGA5FMatQn3uaDuprVjkSHlMFHTLIsalq48J1cMTdam30hGtQFicvUhf7qQ==" saltValue="rCiifaulAQ9lVtgDr5Le5g==" spinCount="100000" sheet="1" formatCells="0" insertColumns="0" insertRows="0" selectLockedCells="1"/>
  <mergeCells count="222">
    <mergeCell ref="B104:D104"/>
    <mergeCell ref="L104:N104"/>
    <mergeCell ref="B105:D105"/>
    <mergeCell ref="L105:N105"/>
    <mergeCell ref="B106:D106"/>
    <mergeCell ref="L106:N106"/>
    <mergeCell ref="B107:D107"/>
    <mergeCell ref="L107:N107"/>
    <mergeCell ref="I8:I107"/>
    <mergeCell ref="K8:K107"/>
    <mergeCell ref="B99:D99"/>
    <mergeCell ref="L99:N99"/>
    <mergeCell ref="B100:D100"/>
    <mergeCell ref="L100:N100"/>
    <mergeCell ref="B101:D101"/>
    <mergeCell ref="L101:N101"/>
    <mergeCell ref="B102:D102"/>
    <mergeCell ref="L102:N102"/>
    <mergeCell ref="B103:D103"/>
    <mergeCell ref="L103:N103"/>
    <mergeCell ref="B94:D94"/>
    <mergeCell ref="L94:N94"/>
    <mergeCell ref="B95:D95"/>
    <mergeCell ref="L95:N95"/>
    <mergeCell ref="B96:D96"/>
    <mergeCell ref="L96:N96"/>
    <mergeCell ref="B97:D97"/>
    <mergeCell ref="L97:N97"/>
    <mergeCell ref="B98:D98"/>
    <mergeCell ref="L98:N98"/>
    <mergeCell ref="B89:D89"/>
    <mergeCell ref="L89:N89"/>
    <mergeCell ref="B90:D90"/>
    <mergeCell ref="L90:N90"/>
    <mergeCell ref="B91:D91"/>
    <mergeCell ref="L91:N91"/>
    <mergeCell ref="B92:D92"/>
    <mergeCell ref="L92:N92"/>
    <mergeCell ref="B93:D93"/>
    <mergeCell ref="L93:N93"/>
    <mergeCell ref="B84:D84"/>
    <mergeCell ref="L84:N84"/>
    <mergeCell ref="B85:D85"/>
    <mergeCell ref="L85:N85"/>
    <mergeCell ref="B86:D86"/>
    <mergeCell ref="L86:N86"/>
    <mergeCell ref="B87:D87"/>
    <mergeCell ref="L87:N87"/>
    <mergeCell ref="B88:D88"/>
    <mergeCell ref="L88:N88"/>
    <mergeCell ref="B79:D79"/>
    <mergeCell ref="L79:N79"/>
    <mergeCell ref="B80:D80"/>
    <mergeCell ref="L80:N80"/>
    <mergeCell ref="B81:D81"/>
    <mergeCell ref="L81:N81"/>
    <mergeCell ref="B82:D82"/>
    <mergeCell ref="L82:N82"/>
    <mergeCell ref="B83:D83"/>
    <mergeCell ref="L83:N83"/>
    <mergeCell ref="B74:D74"/>
    <mergeCell ref="L74:N74"/>
    <mergeCell ref="B75:D75"/>
    <mergeCell ref="L75:N75"/>
    <mergeCell ref="B76:D76"/>
    <mergeCell ref="L76:N76"/>
    <mergeCell ref="B77:D77"/>
    <mergeCell ref="L77:N77"/>
    <mergeCell ref="B78:D78"/>
    <mergeCell ref="L78:N78"/>
    <mergeCell ref="B69:D69"/>
    <mergeCell ref="L69:N69"/>
    <mergeCell ref="B70:D70"/>
    <mergeCell ref="L70:N70"/>
    <mergeCell ref="B71:D71"/>
    <mergeCell ref="L71:N71"/>
    <mergeCell ref="B72:D72"/>
    <mergeCell ref="L72:N72"/>
    <mergeCell ref="B73:D73"/>
    <mergeCell ref="L73:N73"/>
    <mergeCell ref="B67:D67"/>
    <mergeCell ref="L67:N67"/>
    <mergeCell ref="B58:D58"/>
    <mergeCell ref="L58:N58"/>
    <mergeCell ref="B59:D59"/>
    <mergeCell ref="L59:N59"/>
    <mergeCell ref="B60:D60"/>
    <mergeCell ref="L60:N60"/>
    <mergeCell ref="B61:D61"/>
    <mergeCell ref="L61:N61"/>
    <mergeCell ref="B62:D62"/>
    <mergeCell ref="L62:N62"/>
    <mergeCell ref="L68:N68"/>
    <mergeCell ref="L41:N41"/>
    <mergeCell ref="B42:D42"/>
    <mergeCell ref="L42:N42"/>
    <mergeCell ref="B49:D49"/>
    <mergeCell ref="L49:N49"/>
    <mergeCell ref="B50:D50"/>
    <mergeCell ref="L50:N50"/>
    <mergeCell ref="B51:D51"/>
    <mergeCell ref="L51:N51"/>
    <mergeCell ref="B46:D46"/>
    <mergeCell ref="L46:N46"/>
    <mergeCell ref="B47:D47"/>
    <mergeCell ref="L47:N47"/>
    <mergeCell ref="B48:D48"/>
    <mergeCell ref="L48:N48"/>
    <mergeCell ref="B63:D63"/>
    <mergeCell ref="L63:N63"/>
    <mergeCell ref="B64:D64"/>
    <mergeCell ref="L64:N64"/>
    <mergeCell ref="B65:D65"/>
    <mergeCell ref="L65:N65"/>
    <mergeCell ref="B66:D66"/>
    <mergeCell ref="L66:N66"/>
    <mergeCell ref="B116:M116"/>
    <mergeCell ref="A109:G109"/>
    <mergeCell ref="A111:E111"/>
    <mergeCell ref="B114:N114"/>
    <mergeCell ref="B115:N115"/>
    <mergeCell ref="A113:N113"/>
    <mergeCell ref="B43:D43"/>
    <mergeCell ref="L43:N43"/>
    <mergeCell ref="B44:D44"/>
    <mergeCell ref="L44:N44"/>
    <mergeCell ref="B45:D45"/>
    <mergeCell ref="L45:N45"/>
    <mergeCell ref="B55:D55"/>
    <mergeCell ref="L55:N55"/>
    <mergeCell ref="B56:D56"/>
    <mergeCell ref="L56:N56"/>
    <mergeCell ref="B52:D52"/>
    <mergeCell ref="L52:N52"/>
    <mergeCell ref="B53:D53"/>
    <mergeCell ref="L53:N53"/>
    <mergeCell ref="B54:D54"/>
    <mergeCell ref="L54:N54"/>
    <mergeCell ref="B108:E108"/>
    <mergeCell ref="B68:D68"/>
    <mergeCell ref="H2:I2"/>
    <mergeCell ref="L2:N2"/>
    <mergeCell ref="A5:A7"/>
    <mergeCell ref="B5:D7"/>
    <mergeCell ref="E5:E7"/>
    <mergeCell ref="L5:N7"/>
    <mergeCell ref="G6:G7"/>
    <mergeCell ref="H6:H7"/>
    <mergeCell ref="J5:J7"/>
    <mergeCell ref="J2:K2"/>
    <mergeCell ref="I6:I7"/>
    <mergeCell ref="F5:I5"/>
    <mergeCell ref="K6:K7"/>
    <mergeCell ref="L8:N8"/>
    <mergeCell ref="L9:N9"/>
    <mergeCell ref="L10:N10"/>
    <mergeCell ref="L11:N11"/>
    <mergeCell ref="L12:N12"/>
    <mergeCell ref="L13:N13"/>
    <mergeCell ref="L14:N14"/>
    <mergeCell ref="B33:D33"/>
    <mergeCell ref="B57:D57"/>
    <mergeCell ref="L57:N57"/>
    <mergeCell ref="L34:N34"/>
    <mergeCell ref="L35:N35"/>
    <mergeCell ref="B30:D30"/>
    <mergeCell ref="B31:D31"/>
    <mergeCell ref="B26:D26"/>
    <mergeCell ref="L24:N24"/>
    <mergeCell ref="L25:N25"/>
    <mergeCell ref="B37:D37"/>
    <mergeCell ref="L37:N37"/>
    <mergeCell ref="B38:D38"/>
    <mergeCell ref="L38:N38"/>
    <mergeCell ref="B39:D39"/>
    <mergeCell ref="B14:D14"/>
    <mergeCell ref="B8:D8"/>
    <mergeCell ref="B41:D41"/>
    <mergeCell ref="B32:D32"/>
    <mergeCell ref="L30:N30"/>
    <mergeCell ref="L31:N31"/>
    <mergeCell ref="L32:N32"/>
    <mergeCell ref="B20:D20"/>
    <mergeCell ref="L18:N18"/>
    <mergeCell ref="L19:N19"/>
    <mergeCell ref="L20:N20"/>
    <mergeCell ref="B21:D21"/>
    <mergeCell ref="B22:D22"/>
    <mergeCell ref="B23:D23"/>
    <mergeCell ref="B18:D18"/>
    <mergeCell ref="B19:D19"/>
    <mergeCell ref="B27:D27"/>
    <mergeCell ref="B28:D28"/>
    <mergeCell ref="B29:D29"/>
    <mergeCell ref="L27:N27"/>
    <mergeCell ref="L28:N28"/>
    <mergeCell ref="L29:N29"/>
    <mergeCell ref="L21:N21"/>
    <mergeCell ref="L22:N22"/>
    <mergeCell ref="L23:N23"/>
    <mergeCell ref="B24:D24"/>
    <mergeCell ref="B9:D9"/>
    <mergeCell ref="B36:D36"/>
    <mergeCell ref="L36:N36"/>
    <mergeCell ref="B34:D34"/>
    <mergeCell ref="B35:D35"/>
    <mergeCell ref="L33:N33"/>
    <mergeCell ref="L39:N39"/>
    <mergeCell ref="B40:D40"/>
    <mergeCell ref="L40:N40"/>
    <mergeCell ref="B10:D10"/>
    <mergeCell ref="B11:D11"/>
    <mergeCell ref="B12:D12"/>
    <mergeCell ref="B13:D13"/>
    <mergeCell ref="B25:D25"/>
    <mergeCell ref="B15:D15"/>
    <mergeCell ref="B16:D16"/>
    <mergeCell ref="B17:D17"/>
    <mergeCell ref="L15:N15"/>
    <mergeCell ref="L16:N16"/>
    <mergeCell ref="L17:N17"/>
    <mergeCell ref="L26:N26"/>
  </mergeCells>
  <phoneticPr fontId="12"/>
  <conditionalFormatting sqref="G8:H57 J8:J57 B8:E57">
    <cfRule type="notContainsBlanks" dxfId="32" priority="31">
      <formula>LEN(TRIM(B8))&gt;0</formula>
    </cfRule>
  </conditionalFormatting>
  <conditionalFormatting sqref="B8:D57">
    <cfRule type="expression" dxfId="31" priority="29">
      <formula>$B8=0</formula>
    </cfRule>
  </conditionalFormatting>
  <conditionalFormatting sqref="E8:E57">
    <cfRule type="expression" dxfId="30" priority="4">
      <formula>$E8=0</formula>
    </cfRule>
  </conditionalFormatting>
  <conditionalFormatting sqref="G58:H107 J58:J107 B58:E107">
    <cfRule type="notContainsBlanks" dxfId="29" priority="3">
      <formula>LEN(TRIM(B58))&gt;0</formula>
    </cfRule>
  </conditionalFormatting>
  <conditionalFormatting sqref="B58:D107">
    <cfRule type="expression" dxfId="28" priority="2">
      <formula>$B58=0</formula>
    </cfRule>
  </conditionalFormatting>
  <conditionalFormatting sqref="E58:E107">
    <cfRule type="expression" dxfId="27" priority="1">
      <formula>$E58=0</formula>
    </cfRule>
  </conditionalFormatting>
  <dataValidations count="6">
    <dataValidation type="list" allowBlank="1" showInputMessage="1" showErrorMessage="1" sqref="WUT983058:WUT983077 WKX983058:WKX983077 WBB983058:WBB983077 VRF983058:VRF983077 VHJ983058:VHJ983077 UXN983058:UXN983077 UNR983058:UNR983077 UDV983058:UDV983077 TTZ983058:TTZ983077 TKD983058:TKD983077 TAH983058:TAH983077 SQL983058:SQL983077 SGP983058:SGP983077 RWT983058:RWT983077 RMX983058:RMX983077 RDB983058:RDB983077 QTF983058:QTF983077 QJJ983058:QJJ983077 PZN983058:PZN983077 PPR983058:PPR983077 PFV983058:PFV983077 OVZ983058:OVZ983077 OMD983058:OMD983077 OCH983058:OCH983077 NSL983058:NSL983077 NIP983058:NIP983077 MYT983058:MYT983077 MOX983058:MOX983077 MFB983058:MFB983077 LVF983058:LVF983077 LLJ983058:LLJ983077 LBN983058:LBN983077 KRR983058:KRR983077 KHV983058:KHV983077 JXZ983058:JXZ983077 JOD983058:JOD983077 JEH983058:JEH983077 IUL983058:IUL983077 IKP983058:IKP983077 IAT983058:IAT983077 HQX983058:HQX983077 HHB983058:HHB983077 GXF983058:GXF983077 GNJ983058:GNJ983077 GDN983058:GDN983077 FTR983058:FTR983077 FJV983058:FJV983077 EZZ983058:EZZ983077 EQD983058:EQD983077 EGH983058:EGH983077 DWL983058:DWL983077 DMP983058:DMP983077 DCT983058:DCT983077 CSX983058:CSX983077 CJB983058:CJB983077 BZF983058:BZF983077 BPJ983058:BPJ983077 BFN983058:BFN983077 AVR983058:AVR983077 ALV983058:ALV983077 ABZ983058:ABZ983077 SD983058:SD983077 IH983058:IH983077 WUT917522:WUT917541 WKX917522:WKX917541 WBB917522:WBB917541 VRF917522:VRF917541 VHJ917522:VHJ917541 UXN917522:UXN917541 UNR917522:UNR917541 UDV917522:UDV917541 TTZ917522:TTZ917541 TKD917522:TKD917541 TAH917522:TAH917541 SQL917522:SQL917541 SGP917522:SGP917541 RWT917522:RWT917541 RMX917522:RMX917541 RDB917522:RDB917541 QTF917522:QTF917541 QJJ917522:QJJ917541 PZN917522:PZN917541 PPR917522:PPR917541 PFV917522:PFV917541 OVZ917522:OVZ917541 OMD917522:OMD917541 OCH917522:OCH917541 NSL917522:NSL917541 NIP917522:NIP917541 MYT917522:MYT917541 MOX917522:MOX917541 MFB917522:MFB917541 LVF917522:LVF917541 LLJ917522:LLJ917541 LBN917522:LBN917541 KRR917522:KRR917541 KHV917522:KHV917541 JXZ917522:JXZ917541 JOD917522:JOD917541 JEH917522:JEH917541 IUL917522:IUL917541 IKP917522:IKP917541 IAT917522:IAT917541 HQX917522:HQX917541 HHB917522:HHB917541 GXF917522:GXF917541 GNJ917522:GNJ917541 GDN917522:GDN917541 FTR917522:FTR917541 FJV917522:FJV917541 EZZ917522:EZZ917541 EQD917522:EQD917541 EGH917522:EGH917541 DWL917522:DWL917541 DMP917522:DMP917541 DCT917522:DCT917541 CSX917522:CSX917541 CJB917522:CJB917541 BZF917522:BZF917541 BPJ917522:BPJ917541 BFN917522:BFN917541 AVR917522:AVR917541 ALV917522:ALV917541 ABZ917522:ABZ917541 SD917522:SD917541 IH917522:IH917541 WUT851986:WUT852005 WKX851986:WKX852005 WBB851986:WBB852005 VRF851986:VRF852005 VHJ851986:VHJ852005 UXN851986:UXN852005 UNR851986:UNR852005 UDV851986:UDV852005 TTZ851986:TTZ852005 TKD851986:TKD852005 TAH851986:TAH852005 SQL851986:SQL852005 SGP851986:SGP852005 RWT851986:RWT852005 RMX851986:RMX852005 RDB851986:RDB852005 QTF851986:QTF852005 QJJ851986:QJJ852005 PZN851986:PZN852005 PPR851986:PPR852005 PFV851986:PFV852005 OVZ851986:OVZ852005 OMD851986:OMD852005 OCH851986:OCH852005 NSL851986:NSL852005 NIP851986:NIP852005 MYT851986:MYT852005 MOX851986:MOX852005 MFB851986:MFB852005 LVF851986:LVF852005 LLJ851986:LLJ852005 LBN851986:LBN852005 KRR851986:KRR852005 KHV851986:KHV852005 JXZ851986:JXZ852005 JOD851986:JOD852005 JEH851986:JEH852005 IUL851986:IUL852005 IKP851986:IKP852005 IAT851986:IAT852005 HQX851986:HQX852005 HHB851986:HHB852005 GXF851986:GXF852005 GNJ851986:GNJ852005 GDN851986:GDN852005 FTR851986:FTR852005 FJV851986:FJV852005 EZZ851986:EZZ852005 EQD851986:EQD852005 EGH851986:EGH852005 DWL851986:DWL852005 DMP851986:DMP852005 DCT851986:DCT852005 CSX851986:CSX852005 CJB851986:CJB852005 BZF851986:BZF852005 BPJ851986:BPJ852005 BFN851986:BFN852005 AVR851986:AVR852005 ALV851986:ALV852005 ABZ851986:ABZ852005 SD851986:SD852005 IH851986:IH852005 WUT786450:WUT786469 WKX786450:WKX786469 WBB786450:WBB786469 VRF786450:VRF786469 VHJ786450:VHJ786469 UXN786450:UXN786469 UNR786450:UNR786469 UDV786450:UDV786469 TTZ786450:TTZ786469 TKD786450:TKD786469 TAH786450:TAH786469 SQL786450:SQL786469 SGP786450:SGP786469 RWT786450:RWT786469 RMX786450:RMX786469 RDB786450:RDB786469 QTF786450:QTF786469 QJJ786450:QJJ786469 PZN786450:PZN786469 PPR786450:PPR786469 PFV786450:PFV786469 OVZ786450:OVZ786469 OMD786450:OMD786469 OCH786450:OCH786469 NSL786450:NSL786469 NIP786450:NIP786469 MYT786450:MYT786469 MOX786450:MOX786469 MFB786450:MFB786469 LVF786450:LVF786469 LLJ786450:LLJ786469 LBN786450:LBN786469 KRR786450:KRR786469 KHV786450:KHV786469 JXZ786450:JXZ786469 JOD786450:JOD786469 JEH786450:JEH786469 IUL786450:IUL786469 IKP786450:IKP786469 IAT786450:IAT786469 HQX786450:HQX786469 HHB786450:HHB786469 GXF786450:GXF786469 GNJ786450:GNJ786469 GDN786450:GDN786469 FTR786450:FTR786469 FJV786450:FJV786469 EZZ786450:EZZ786469 EQD786450:EQD786469 EGH786450:EGH786469 DWL786450:DWL786469 DMP786450:DMP786469 DCT786450:DCT786469 CSX786450:CSX786469 CJB786450:CJB786469 BZF786450:BZF786469 BPJ786450:BPJ786469 BFN786450:BFN786469 AVR786450:AVR786469 ALV786450:ALV786469 ABZ786450:ABZ786469 SD786450:SD786469 IH786450:IH786469 WUT720914:WUT720933 WKX720914:WKX720933 WBB720914:WBB720933 VRF720914:VRF720933 VHJ720914:VHJ720933 UXN720914:UXN720933 UNR720914:UNR720933 UDV720914:UDV720933 TTZ720914:TTZ720933 TKD720914:TKD720933 TAH720914:TAH720933 SQL720914:SQL720933 SGP720914:SGP720933 RWT720914:RWT720933 RMX720914:RMX720933 RDB720914:RDB720933 QTF720914:QTF720933 QJJ720914:QJJ720933 PZN720914:PZN720933 PPR720914:PPR720933 PFV720914:PFV720933 OVZ720914:OVZ720933 OMD720914:OMD720933 OCH720914:OCH720933 NSL720914:NSL720933 NIP720914:NIP720933 MYT720914:MYT720933 MOX720914:MOX720933 MFB720914:MFB720933 LVF720914:LVF720933 LLJ720914:LLJ720933 LBN720914:LBN720933 KRR720914:KRR720933 KHV720914:KHV720933 JXZ720914:JXZ720933 JOD720914:JOD720933 JEH720914:JEH720933 IUL720914:IUL720933 IKP720914:IKP720933 IAT720914:IAT720933 HQX720914:HQX720933 HHB720914:HHB720933 GXF720914:GXF720933 GNJ720914:GNJ720933 GDN720914:GDN720933 FTR720914:FTR720933 FJV720914:FJV720933 EZZ720914:EZZ720933 EQD720914:EQD720933 EGH720914:EGH720933 DWL720914:DWL720933 DMP720914:DMP720933 DCT720914:DCT720933 CSX720914:CSX720933 CJB720914:CJB720933 BZF720914:BZF720933 BPJ720914:BPJ720933 BFN720914:BFN720933 AVR720914:AVR720933 ALV720914:ALV720933 ABZ720914:ABZ720933 SD720914:SD720933 IH720914:IH720933 WUT655378:WUT655397 WKX655378:WKX655397 WBB655378:WBB655397 VRF655378:VRF655397 VHJ655378:VHJ655397 UXN655378:UXN655397 UNR655378:UNR655397 UDV655378:UDV655397 TTZ655378:TTZ655397 TKD655378:TKD655397 TAH655378:TAH655397 SQL655378:SQL655397 SGP655378:SGP655397 RWT655378:RWT655397 RMX655378:RMX655397 RDB655378:RDB655397 QTF655378:QTF655397 QJJ655378:QJJ655397 PZN655378:PZN655397 PPR655378:PPR655397 PFV655378:PFV655397 OVZ655378:OVZ655397 OMD655378:OMD655397 OCH655378:OCH655397 NSL655378:NSL655397 NIP655378:NIP655397 MYT655378:MYT655397 MOX655378:MOX655397 MFB655378:MFB655397 LVF655378:LVF655397 LLJ655378:LLJ655397 LBN655378:LBN655397 KRR655378:KRR655397 KHV655378:KHV655397 JXZ655378:JXZ655397 JOD655378:JOD655397 JEH655378:JEH655397 IUL655378:IUL655397 IKP655378:IKP655397 IAT655378:IAT655397 HQX655378:HQX655397 HHB655378:HHB655397 GXF655378:GXF655397 GNJ655378:GNJ655397 GDN655378:GDN655397 FTR655378:FTR655397 FJV655378:FJV655397 EZZ655378:EZZ655397 EQD655378:EQD655397 EGH655378:EGH655397 DWL655378:DWL655397 DMP655378:DMP655397 DCT655378:DCT655397 CSX655378:CSX655397 CJB655378:CJB655397 BZF655378:BZF655397 BPJ655378:BPJ655397 BFN655378:BFN655397 AVR655378:AVR655397 ALV655378:ALV655397 ABZ655378:ABZ655397 SD655378:SD655397 IH655378:IH655397 WUT589842:WUT589861 WKX589842:WKX589861 WBB589842:WBB589861 VRF589842:VRF589861 VHJ589842:VHJ589861 UXN589842:UXN589861 UNR589842:UNR589861 UDV589842:UDV589861 TTZ589842:TTZ589861 TKD589842:TKD589861 TAH589842:TAH589861 SQL589842:SQL589861 SGP589842:SGP589861 RWT589842:RWT589861 RMX589842:RMX589861 RDB589842:RDB589861 QTF589842:QTF589861 QJJ589842:QJJ589861 PZN589842:PZN589861 PPR589842:PPR589861 PFV589842:PFV589861 OVZ589842:OVZ589861 OMD589842:OMD589861 OCH589842:OCH589861 NSL589842:NSL589861 NIP589842:NIP589861 MYT589842:MYT589861 MOX589842:MOX589861 MFB589842:MFB589861 LVF589842:LVF589861 LLJ589842:LLJ589861 LBN589842:LBN589861 KRR589842:KRR589861 KHV589842:KHV589861 JXZ589842:JXZ589861 JOD589842:JOD589861 JEH589842:JEH589861 IUL589842:IUL589861 IKP589842:IKP589861 IAT589842:IAT589861 HQX589842:HQX589861 HHB589842:HHB589861 GXF589842:GXF589861 GNJ589842:GNJ589861 GDN589842:GDN589861 FTR589842:FTR589861 FJV589842:FJV589861 EZZ589842:EZZ589861 EQD589842:EQD589861 EGH589842:EGH589861 DWL589842:DWL589861 DMP589842:DMP589861 DCT589842:DCT589861 CSX589842:CSX589861 CJB589842:CJB589861 BZF589842:BZF589861 BPJ589842:BPJ589861 BFN589842:BFN589861 AVR589842:AVR589861 ALV589842:ALV589861 ABZ589842:ABZ589861 SD589842:SD589861 IH589842:IH589861 WUT524306:WUT524325 WKX524306:WKX524325 WBB524306:WBB524325 VRF524306:VRF524325 VHJ524306:VHJ524325 UXN524306:UXN524325 UNR524306:UNR524325 UDV524306:UDV524325 TTZ524306:TTZ524325 TKD524306:TKD524325 TAH524306:TAH524325 SQL524306:SQL524325 SGP524306:SGP524325 RWT524306:RWT524325 RMX524306:RMX524325 RDB524306:RDB524325 QTF524306:QTF524325 QJJ524306:QJJ524325 PZN524306:PZN524325 PPR524306:PPR524325 PFV524306:PFV524325 OVZ524306:OVZ524325 OMD524306:OMD524325 OCH524306:OCH524325 NSL524306:NSL524325 NIP524306:NIP524325 MYT524306:MYT524325 MOX524306:MOX524325 MFB524306:MFB524325 LVF524306:LVF524325 LLJ524306:LLJ524325 LBN524306:LBN524325 KRR524306:KRR524325 KHV524306:KHV524325 JXZ524306:JXZ524325 JOD524306:JOD524325 JEH524306:JEH524325 IUL524306:IUL524325 IKP524306:IKP524325 IAT524306:IAT524325 HQX524306:HQX524325 HHB524306:HHB524325 GXF524306:GXF524325 GNJ524306:GNJ524325 GDN524306:GDN524325 FTR524306:FTR524325 FJV524306:FJV524325 EZZ524306:EZZ524325 EQD524306:EQD524325 EGH524306:EGH524325 DWL524306:DWL524325 DMP524306:DMP524325 DCT524306:DCT524325 CSX524306:CSX524325 CJB524306:CJB524325 BZF524306:BZF524325 BPJ524306:BPJ524325 BFN524306:BFN524325 AVR524306:AVR524325 ALV524306:ALV524325 ABZ524306:ABZ524325 SD524306:SD524325 IH524306:IH524325 WUT458770:WUT458789 WKX458770:WKX458789 WBB458770:WBB458789 VRF458770:VRF458789 VHJ458770:VHJ458789 UXN458770:UXN458789 UNR458770:UNR458789 UDV458770:UDV458789 TTZ458770:TTZ458789 TKD458770:TKD458789 TAH458770:TAH458789 SQL458770:SQL458789 SGP458770:SGP458789 RWT458770:RWT458789 RMX458770:RMX458789 RDB458770:RDB458789 QTF458770:QTF458789 QJJ458770:QJJ458789 PZN458770:PZN458789 PPR458770:PPR458789 PFV458770:PFV458789 OVZ458770:OVZ458789 OMD458770:OMD458789 OCH458770:OCH458789 NSL458770:NSL458789 NIP458770:NIP458789 MYT458770:MYT458789 MOX458770:MOX458789 MFB458770:MFB458789 LVF458770:LVF458789 LLJ458770:LLJ458789 LBN458770:LBN458789 KRR458770:KRR458789 KHV458770:KHV458789 JXZ458770:JXZ458789 JOD458770:JOD458789 JEH458770:JEH458789 IUL458770:IUL458789 IKP458770:IKP458789 IAT458770:IAT458789 HQX458770:HQX458789 HHB458770:HHB458789 GXF458770:GXF458789 GNJ458770:GNJ458789 GDN458770:GDN458789 FTR458770:FTR458789 FJV458770:FJV458789 EZZ458770:EZZ458789 EQD458770:EQD458789 EGH458770:EGH458789 DWL458770:DWL458789 DMP458770:DMP458789 DCT458770:DCT458789 CSX458770:CSX458789 CJB458770:CJB458789 BZF458770:BZF458789 BPJ458770:BPJ458789 BFN458770:BFN458789 AVR458770:AVR458789 ALV458770:ALV458789 ABZ458770:ABZ458789 SD458770:SD458789 IH458770:IH458789 WUT393234:WUT393253 WKX393234:WKX393253 WBB393234:WBB393253 VRF393234:VRF393253 VHJ393234:VHJ393253 UXN393234:UXN393253 UNR393234:UNR393253 UDV393234:UDV393253 TTZ393234:TTZ393253 TKD393234:TKD393253 TAH393234:TAH393253 SQL393234:SQL393253 SGP393234:SGP393253 RWT393234:RWT393253 RMX393234:RMX393253 RDB393234:RDB393253 QTF393234:QTF393253 QJJ393234:QJJ393253 PZN393234:PZN393253 PPR393234:PPR393253 PFV393234:PFV393253 OVZ393234:OVZ393253 OMD393234:OMD393253 OCH393234:OCH393253 NSL393234:NSL393253 NIP393234:NIP393253 MYT393234:MYT393253 MOX393234:MOX393253 MFB393234:MFB393253 LVF393234:LVF393253 LLJ393234:LLJ393253 LBN393234:LBN393253 KRR393234:KRR393253 KHV393234:KHV393253 JXZ393234:JXZ393253 JOD393234:JOD393253 JEH393234:JEH393253 IUL393234:IUL393253 IKP393234:IKP393253 IAT393234:IAT393253 HQX393234:HQX393253 HHB393234:HHB393253 GXF393234:GXF393253 GNJ393234:GNJ393253 GDN393234:GDN393253 FTR393234:FTR393253 FJV393234:FJV393253 EZZ393234:EZZ393253 EQD393234:EQD393253 EGH393234:EGH393253 DWL393234:DWL393253 DMP393234:DMP393253 DCT393234:DCT393253 CSX393234:CSX393253 CJB393234:CJB393253 BZF393234:BZF393253 BPJ393234:BPJ393253 BFN393234:BFN393253 AVR393234:AVR393253 ALV393234:ALV393253 ABZ393234:ABZ393253 SD393234:SD393253 IH393234:IH393253 WUT327698:WUT327717 WKX327698:WKX327717 WBB327698:WBB327717 VRF327698:VRF327717 VHJ327698:VHJ327717 UXN327698:UXN327717 UNR327698:UNR327717 UDV327698:UDV327717 TTZ327698:TTZ327717 TKD327698:TKD327717 TAH327698:TAH327717 SQL327698:SQL327717 SGP327698:SGP327717 RWT327698:RWT327717 RMX327698:RMX327717 RDB327698:RDB327717 QTF327698:QTF327717 QJJ327698:QJJ327717 PZN327698:PZN327717 PPR327698:PPR327717 PFV327698:PFV327717 OVZ327698:OVZ327717 OMD327698:OMD327717 OCH327698:OCH327717 NSL327698:NSL327717 NIP327698:NIP327717 MYT327698:MYT327717 MOX327698:MOX327717 MFB327698:MFB327717 LVF327698:LVF327717 LLJ327698:LLJ327717 LBN327698:LBN327717 KRR327698:KRR327717 KHV327698:KHV327717 JXZ327698:JXZ327717 JOD327698:JOD327717 JEH327698:JEH327717 IUL327698:IUL327717 IKP327698:IKP327717 IAT327698:IAT327717 HQX327698:HQX327717 HHB327698:HHB327717 GXF327698:GXF327717 GNJ327698:GNJ327717 GDN327698:GDN327717 FTR327698:FTR327717 FJV327698:FJV327717 EZZ327698:EZZ327717 EQD327698:EQD327717 EGH327698:EGH327717 DWL327698:DWL327717 DMP327698:DMP327717 DCT327698:DCT327717 CSX327698:CSX327717 CJB327698:CJB327717 BZF327698:BZF327717 BPJ327698:BPJ327717 BFN327698:BFN327717 AVR327698:AVR327717 ALV327698:ALV327717 ABZ327698:ABZ327717 SD327698:SD327717 IH327698:IH327717 WUT262162:WUT262181 WKX262162:WKX262181 WBB262162:WBB262181 VRF262162:VRF262181 VHJ262162:VHJ262181 UXN262162:UXN262181 UNR262162:UNR262181 UDV262162:UDV262181 TTZ262162:TTZ262181 TKD262162:TKD262181 TAH262162:TAH262181 SQL262162:SQL262181 SGP262162:SGP262181 RWT262162:RWT262181 RMX262162:RMX262181 RDB262162:RDB262181 QTF262162:QTF262181 QJJ262162:QJJ262181 PZN262162:PZN262181 PPR262162:PPR262181 PFV262162:PFV262181 OVZ262162:OVZ262181 OMD262162:OMD262181 OCH262162:OCH262181 NSL262162:NSL262181 NIP262162:NIP262181 MYT262162:MYT262181 MOX262162:MOX262181 MFB262162:MFB262181 LVF262162:LVF262181 LLJ262162:LLJ262181 LBN262162:LBN262181 KRR262162:KRR262181 KHV262162:KHV262181 JXZ262162:JXZ262181 JOD262162:JOD262181 JEH262162:JEH262181 IUL262162:IUL262181 IKP262162:IKP262181 IAT262162:IAT262181 HQX262162:HQX262181 HHB262162:HHB262181 GXF262162:GXF262181 GNJ262162:GNJ262181 GDN262162:GDN262181 FTR262162:FTR262181 FJV262162:FJV262181 EZZ262162:EZZ262181 EQD262162:EQD262181 EGH262162:EGH262181 DWL262162:DWL262181 DMP262162:DMP262181 DCT262162:DCT262181 CSX262162:CSX262181 CJB262162:CJB262181 BZF262162:BZF262181 BPJ262162:BPJ262181 BFN262162:BFN262181 AVR262162:AVR262181 ALV262162:ALV262181 ABZ262162:ABZ262181 SD262162:SD262181 IH262162:IH262181 WUT196626:WUT196645 WKX196626:WKX196645 WBB196626:WBB196645 VRF196626:VRF196645 VHJ196626:VHJ196645 UXN196626:UXN196645 UNR196626:UNR196645 UDV196626:UDV196645 TTZ196626:TTZ196645 TKD196626:TKD196645 TAH196626:TAH196645 SQL196626:SQL196645 SGP196626:SGP196645 RWT196626:RWT196645 RMX196626:RMX196645 RDB196626:RDB196645 QTF196626:QTF196645 QJJ196626:QJJ196645 PZN196626:PZN196645 PPR196626:PPR196645 PFV196626:PFV196645 OVZ196626:OVZ196645 OMD196626:OMD196645 OCH196626:OCH196645 NSL196626:NSL196645 NIP196626:NIP196645 MYT196626:MYT196645 MOX196626:MOX196645 MFB196626:MFB196645 LVF196626:LVF196645 LLJ196626:LLJ196645 LBN196626:LBN196645 KRR196626:KRR196645 KHV196626:KHV196645 JXZ196626:JXZ196645 JOD196626:JOD196645 JEH196626:JEH196645 IUL196626:IUL196645 IKP196626:IKP196645 IAT196626:IAT196645 HQX196626:HQX196645 HHB196626:HHB196645 GXF196626:GXF196645 GNJ196626:GNJ196645 GDN196626:GDN196645 FTR196626:FTR196645 FJV196626:FJV196645 EZZ196626:EZZ196645 EQD196626:EQD196645 EGH196626:EGH196645 DWL196626:DWL196645 DMP196626:DMP196645 DCT196626:DCT196645 CSX196626:CSX196645 CJB196626:CJB196645 BZF196626:BZF196645 BPJ196626:BPJ196645 BFN196626:BFN196645 AVR196626:AVR196645 ALV196626:ALV196645 ABZ196626:ABZ196645 SD196626:SD196645 IH196626:IH196645 WUT131090:WUT131109 WKX131090:WKX131109 WBB131090:WBB131109 VRF131090:VRF131109 VHJ131090:VHJ131109 UXN131090:UXN131109 UNR131090:UNR131109 UDV131090:UDV131109 TTZ131090:TTZ131109 TKD131090:TKD131109 TAH131090:TAH131109 SQL131090:SQL131109 SGP131090:SGP131109 RWT131090:RWT131109 RMX131090:RMX131109 RDB131090:RDB131109 QTF131090:QTF131109 QJJ131090:QJJ131109 PZN131090:PZN131109 PPR131090:PPR131109 PFV131090:PFV131109 OVZ131090:OVZ131109 OMD131090:OMD131109 OCH131090:OCH131109 NSL131090:NSL131109 NIP131090:NIP131109 MYT131090:MYT131109 MOX131090:MOX131109 MFB131090:MFB131109 LVF131090:LVF131109 LLJ131090:LLJ131109 LBN131090:LBN131109 KRR131090:KRR131109 KHV131090:KHV131109 JXZ131090:JXZ131109 JOD131090:JOD131109 JEH131090:JEH131109 IUL131090:IUL131109 IKP131090:IKP131109 IAT131090:IAT131109 HQX131090:HQX131109 HHB131090:HHB131109 GXF131090:GXF131109 GNJ131090:GNJ131109 GDN131090:GDN131109 FTR131090:FTR131109 FJV131090:FJV131109 EZZ131090:EZZ131109 EQD131090:EQD131109 EGH131090:EGH131109 DWL131090:DWL131109 DMP131090:DMP131109 DCT131090:DCT131109 CSX131090:CSX131109 CJB131090:CJB131109 BZF131090:BZF131109 BPJ131090:BPJ131109 BFN131090:BFN131109 AVR131090:AVR131109 ALV131090:ALV131109 ABZ131090:ABZ131109 SD131090:SD131109 IH131090:IH131109 WUT65554:WUT65573 WKX65554:WKX65573 WBB65554:WBB65573 VRF65554:VRF65573 VHJ65554:VHJ65573 UXN65554:UXN65573 UNR65554:UNR65573 UDV65554:UDV65573 TTZ65554:TTZ65573 TKD65554:TKD65573 TAH65554:TAH65573 SQL65554:SQL65573 SGP65554:SGP65573 RWT65554:RWT65573 RMX65554:RMX65573 RDB65554:RDB65573 QTF65554:QTF65573 QJJ65554:QJJ65573 PZN65554:PZN65573 PPR65554:PPR65573 PFV65554:PFV65573 OVZ65554:OVZ65573 OMD65554:OMD65573 OCH65554:OCH65573 NSL65554:NSL65573 NIP65554:NIP65573 MYT65554:MYT65573 MOX65554:MOX65573 MFB65554:MFB65573 LVF65554:LVF65573 LLJ65554:LLJ65573 LBN65554:LBN65573 KRR65554:KRR65573 KHV65554:KHV65573 JXZ65554:JXZ65573 JOD65554:JOD65573 JEH65554:JEH65573 IUL65554:IUL65573 IKP65554:IKP65573 IAT65554:IAT65573 HQX65554:HQX65573 HHB65554:HHB65573 GXF65554:GXF65573 GNJ65554:GNJ65573 GDN65554:GDN65573 FTR65554:FTR65573 FJV65554:FJV65573 EZZ65554:EZZ65573 EQD65554:EQD65573 EGH65554:EGH65573 DWL65554:DWL65573 DMP65554:DMP65573 DCT65554:DCT65573 CSX65554:CSX65573 CJB65554:CJB65573 BZF65554:BZF65573 BPJ65554:BPJ65573 BFN65554:BFN65573 AVR65554:AVR65573 ALV65554:ALV65573 ABZ65554:ABZ65573 SD65554:SD65573 IH65554:IH65573">
      <formula1>$B$4:$B$5</formula1>
    </dataValidation>
    <dataValidation type="list" showInputMessage="1" showErrorMessage="1" prompt="空白にする時は、「Delete」キーを押してください。" sqref="WUR983058:WUR983077 IF65554:IF65573 SB65554:SB65573 ABX65554:ABX65573 ALT65554:ALT65573 AVP65554:AVP65573 BFL65554:BFL65573 BPH65554:BPH65573 BZD65554:BZD65573 CIZ65554:CIZ65573 CSV65554:CSV65573 DCR65554:DCR65573 DMN65554:DMN65573 DWJ65554:DWJ65573 EGF65554:EGF65573 EQB65554:EQB65573 EZX65554:EZX65573 FJT65554:FJT65573 FTP65554:FTP65573 GDL65554:GDL65573 GNH65554:GNH65573 GXD65554:GXD65573 HGZ65554:HGZ65573 HQV65554:HQV65573 IAR65554:IAR65573 IKN65554:IKN65573 IUJ65554:IUJ65573 JEF65554:JEF65573 JOB65554:JOB65573 JXX65554:JXX65573 KHT65554:KHT65573 KRP65554:KRP65573 LBL65554:LBL65573 LLH65554:LLH65573 LVD65554:LVD65573 MEZ65554:MEZ65573 MOV65554:MOV65573 MYR65554:MYR65573 NIN65554:NIN65573 NSJ65554:NSJ65573 OCF65554:OCF65573 OMB65554:OMB65573 OVX65554:OVX65573 PFT65554:PFT65573 PPP65554:PPP65573 PZL65554:PZL65573 QJH65554:QJH65573 QTD65554:QTD65573 RCZ65554:RCZ65573 RMV65554:RMV65573 RWR65554:RWR65573 SGN65554:SGN65573 SQJ65554:SQJ65573 TAF65554:TAF65573 TKB65554:TKB65573 TTX65554:TTX65573 UDT65554:UDT65573 UNP65554:UNP65573 UXL65554:UXL65573 VHH65554:VHH65573 VRD65554:VRD65573 WAZ65554:WAZ65573 WKV65554:WKV65573 WUR65554:WUR65573 IF131090:IF131109 SB131090:SB131109 ABX131090:ABX131109 ALT131090:ALT131109 AVP131090:AVP131109 BFL131090:BFL131109 BPH131090:BPH131109 BZD131090:BZD131109 CIZ131090:CIZ131109 CSV131090:CSV131109 DCR131090:DCR131109 DMN131090:DMN131109 DWJ131090:DWJ131109 EGF131090:EGF131109 EQB131090:EQB131109 EZX131090:EZX131109 FJT131090:FJT131109 FTP131090:FTP131109 GDL131090:GDL131109 GNH131090:GNH131109 GXD131090:GXD131109 HGZ131090:HGZ131109 HQV131090:HQV131109 IAR131090:IAR131109 IKN131090:IKN131109 IUJ131090:IUJ131109 JEF131090:JEF131109 JOB131090:JOB131109 JXX131090:JXX131109 KHT131090:KHT131109 KRP131090:KRP131109 LBL131090:LBL131109 LLH131090:LLH131109 LVD131090:LVD131109 MEZ131090:MEZ131109 MOV131090:MOV131109 MYR131090:MYR131109 NIN131090:NIN131109 NSJ131090:NSJ131109 OCF131090:OCF131109 OMB131090:OMB131109 OVX131090:OVX131109 PFT131090:PFT131109 PPP131090:PPP131109 PZL131090:PZL131109 QJH131090:QJH131109 QTD131090:QTD131109 RCZ131090:RCZ131109 RMV131090:RMV131109 RWR131090:RWR131109 SGN131090:SGN131109 SQJ131090:SQJ131109 TAF131090:TAF131109 TKB131090:TKB131109 TTX131090:TTX131109 UDT131090:UDT131109 UNP131090:UNP131109 UXL131090:UXL131109 VHH131090:VHH131109 VRD131090:VRD131109 WAZ131090:WAZ131109 WKV131090:WKV131109 WUR131090:WUR131109 IF196626:IF196645 SB196626:SB196645 ABX196626:ABX196645 ALT196626:ALT196645 AVP196626:AVP196645 BFL196626:BFL196645 BPH196626:BPH196645 BZD196626:BZD196645 CIZ196626:CIZ196645 CSV196626:CSV196645 DCR196626:DCR196645 DMN196626:DMN196645 DWJ196626:DWJ196645 EGF196626:EGF196645 EQB196626:EQB196645 EZX196626:EZX196645 FJT196626:FJT196645 FTP196626:FTP196645 GDL196626:GDL196645 GNH196626:GNH196645 GXD196626:GXD196645 HGZ196626:HGZ196645 HQV196626:HQV196645 IAR196626:IAR196645 IKN196626:IKN196645 IUJ196626:IUJ196645 JEF196626:JEF196645 JOB196626:JOB196645 JXX196626:JXX196645 KHT196626:KHT196645 KRP196626:KRP196645 LBL196626:LBL196645 LLH196626:LLH196645 LVD196626:LVD196645 MEZ196626:MEZ196645 MOV196626:MOV196645 MYR196626:MYR196645 NIN196626:NIN196645 NSJ196626:NSJ196645 OCF196626:OCF196645 OMB196626:OMB196645 OVX196626:OVX196645 PFT196626:PFT196645 PPP196626:PPP196645 PZL196626:PZL196645 QJH196626:QJH196645 QTD196626:QTD196645 RCZ196626:RCZ196645 RMV196626:RMV196645 RWR196626:RWR196645 SGN196626:SGN196645 SQJ196626:SQJ196645 TAF196626:TAF196645 TKB196626:TKB196645 TTX196626:TTX196645 UDT196626:UDT196645 UNP196626:UNP196645 UXL196626:UXL196645 VHH196626:VHH196645 VRD196626:VRD196645 WAZ196626:WAZ196645 WKV196626:WKV196645 WUR196626:WUR196645 IF262162:IF262181 SB262162:SB262181 ABX262162:ABX262181 ALT262162:ALT262181 AVP262162:AVP262181 BFL262162:BFL262181 BPH262162:BPH262181 BZD262162:BZD262181 CIZ262162:CIZ262181 CSV262162:CSV262181 DCR262162:DCR262181 DMN262162:DMN262181 DWJ262162:DWJ262181 EGF262162:EGF262181 EQB262162:EQB262181 EZX262162:EZX262181 FJT262162:FJT262181 FTP262162:FTP262181 GDL262162:GDL262181 GNH262162:GNH262181 GXD262162:GXD262181 HGZ262162:HGZ262181 HQV262162:HQV262181 IAR262162:IAR262181 IKN262162:IKN262181 IUJ262162:IUJ262181 JEF262162:JEF262181 JOB262162:JOB262181 JXX262162:JXX262181 KHT262162:KHT262181 KRP262162:KRP262181 LBL262162:LBL262181 LLH262162:LLH262181 LVD262162:LVD262181 MEZ262162:MEZ262181 MOV262162:MOV262181 MYR262162:MYR262181 NIN262162:NIN262181 NSJ262162:NSJ262181 OCF262162:OCF262181 OMB262162:OMB262181 OVX262162:OVX262181 PFT262162:PFT262181 PPP262162:PPP262181 PZL262162:PZL262181 QJH262162:QJH262181 QTD262162:QTD262181 RCZ262162:RCZ262181 RMV262162:RMV262181 RWR262162:RWR262181 SGN262162:SGN262181 SQJ262162:SQJ262181 TAF262162:TAF262181 TKB262162:TKB262181 TTX262162:TTX262181 UDT262162:UDT262181 UNP262162:UNP262181 UXL262162:UXL262181 VHH262162:VHH262181 VRD262162:VRD262181 WAZ262162:WAZ262181 WKV262162:WKV262181 WUR262162:WUR262181 IF327698:IF327717 SB327698:SB327717 ABX327698:ABX327717 ALT327698:ALT327717 AVP327698:AVP327717 BFL327698:BFL327717 BPH327698:BPH327717 BZD327698:BZD327717 CIZ327698:CIZ327717 CSV327698:CSV327717 DCR327698:DCR327717 DMN327698:DMN327717 DWJ327698:DWJ327717 EGF327698:EGF327717 EQB327698:EQB327717 EZX327698:EZX327717 FJT327698:FJT327717 FTP327698:FTP327717 GDL327698:GDL327717 GNH327698:GNH327717 GXD327698:GXD327717 HGZ327698:HGZ327717 HQV327698:HQV327717 IAR327698:IAR327717 IKN327698:IKN327717 IUJ327698:IUJ327717 JEF327698:JEF327717 JOB327698:JOB327717 JXX327698:JXX327717 KHT327698:KHT327717 KRP327698:KRP327717 LBL327698:LBL327717 LLH327698:LLH327717 LVD327698:LVD327717 MEZ327698:MEZ327717 MOV327698:MOV327717 MYR327698:MYR327717 NIN327698:NIN327717 NSJ327698:NSJ327717 OCF327698:OCF327717 OMB327698:OMB327717 OVX327698:OVX327717 PFT327698:PFT327717 PPP327698:PPP327717 PZL327698:PZL327717 QJH327698:QJH327717 QTD327698:QTD327717 RCZ327698:RCZ327717 RMV327698:RMV327717 RWR327698:RWR327717 SGN327698:SGN327717 SQJ327698:SQJ327717 TAF327698:TAF327717 TKB327698:TKB327717 TTX327698:TTX327717 UDT327698:UDT327717 UNP327698:UNP327717 UXL327698:UXL327717 VHH327698:VHH327717 VRD327698:VRD327717 WAZ327698:WAZ327717 WKV327698:WKV327717 WUR327698:WUR327717 IF393234:IF393253 SB393234:SB393253 ABX393234:ABX393253 ALT393234:ALT393253 AVP393234:AVP393253 BFL393234:BFL393253 BPH393234:BPH393253 BZD393234:BZD393253 CIZ393234:CIZ393253 CSV393234:CSV393253 DCR393234:DCR393253 DMN393234:DMN393253 DWJ393234:DWJ393253 EGF393234:EGF393253 EQB393234:EQB393253 EZX393234:EZX393253 FJT393234:FJT393253 FTP393234:FTP393253 GDL393234:GDL393253 GNH393234:GNH393253 GXD393234:GXD393253 HGZ393234:HGZ393253 HQV393234:HQV393253 IAR393234:IAR393253 IKN393234:IKN393253 IUJ393234:IUJ393253 JEF393234:JEF393253 JOB393234:JOB393253 JXX393234:JXX393253 KHT393234:KHT393253 KRP393234:KRP393253 LBL393234:LBL393253 LLH393234:LLH393253 LVD393234:LVD393253 MEZ393234:MEZ393253 MOV393234:MOV393253 MYR393234:MYR393253 NIN393234:NIN393253 NSJ393234:NSJ393253 OCF393234:OCF393253 OMB393234:OMB393253 OVX393234:OVX393253 PFT393234:PFT393253 PPP393234:PPP393253 PZL393234:PZL393253 QJH393234:QJH393253 QTD393234:QTD393253 RCZ393234:RCZ393253 RMV393234:RMV393253 RWR393234:RWR393253 SGN393234:SGN393253 SQJ393234:SQJ393253 TAF393234:TAF393253 TKB393234:TKB393253 TTX393234:TTX393253 UDT393234:UDT393253 UNP393234:UNP393253 UXL393234:UXL393253 VHH393234:VHH393253 VRD393234:VRD393253 WAZ393234:WAZ393253 WKV393234:WKV393253 WUR393234:WUR393253 IF458770:IF458789 SB458770:SB458789 ABX458770:ABX458789 ALT458770:ALT458789 AVP458770:AVP458789 BFL458770:BFL458789 BPH458770:BPH458789 BZD458770:BZD458789 CIZ458770:CIZ458789 CSV458770:CSV458789 DCR458770:DCR458789 DMN458770:DMN458789 DWJ458770:DWJ458789 EGF458770:EGF458789 EQB458770:EQB458789 EZX458770:EZX458789 FJT458770:FJT458789 FTP458770:FTP458789 GDL458770:GDL458789 GNH458770:GNH458789 GXD458770:GXD458789 HGZ458770:HGZ458789 HQV458770:HQV458789 IAR458770:IAR458789 IKN458770:IKN458789 IUJ458770:IUJ458789 JEF458770:JEF458789 JOB458770:JOB458789 JXX458770:JXX458789 KHT458770:KHT458789 KRP458770:KRP458789 LBL458770:LBL458789 LLH458770:LLH458789 LVD458770:LVD458789 MEZ458770:MEZ458789 MOV458770:MOV458789 MYR458770:MYR458789 NIN458770:NIN458789 NSJ458770:NSJ458789 OCF458770:OCF458789 OMB458770:OMB458789 OVX458770:OVX458789 PFT458770:PFT458789 PPP458770:PPP458789 PZL458770:PZL458789 QJH458770:QJH458789 QTD458770:QTD458789 RCZ458770:RCZ458789 RMV458770:RMV458789 RWR458770:RWR458789 SGN458770:SGN458789 SQJ458770:SQJ458789 TAF458770:TAF458789 TKB458770:TKB458789 TTX458770:TTX458789 UDT458770:UDT458789 UNP458770:UNP458789 UXL458770:UXL458789 VHH458770:VHH458789 VRD458770:VRD458789 WAZ458770:WAZ458789 WKV458770:WKV458789 WUR458770:WUR458789 IF524306:IF524325 SB524306:SB524325 ABX524306:ABX524325 ALT524306:ALT524325 AVP524306:AVP524325 BFL524306:BFL524325 BPH524306:BPH524325 BZD524306:BZD524325 CIZ524306:CIZ524325 CSV524306:CSV524325 DCR524306:DCR524325 DMN524306:DMN524325 DWJ524306:DWJ524325 EGF524306:EGF524325 EQB524306:EQB524325 EZX524306:EZX524325 FJT524306:FJT524325 FTP524306:FTP524325 GDL524306:GDL524325 GNH524306:GNH524325 GXD524306:GXD524325 HGZ524306:HGZ524325 HQV524306:HQV524325 IAR524306:IAR524325 IKN524306:IKN524325 IUJ524306:IUJ524325 JEF524306:JEF524325 JOB524306:JOB524325 JXX524306:JXX524325 KHT524306:KHT524325 KRP524306:KRP524325 LBL524306:LBL524325 LLH524306:LLH524325 LVD524306:LVD524325 MEZ524306:MEZ524325 MOV524306:MOV524325 MYR524306:MYR524325 NIN524306:NIN524325 NSJ524306:NSJ524325 OCF524306:OCF524325 OMB524306:OMB524325 OVX524306:OVX524325 PFT524306:PFT524325 PPP524306:PPP524325 PZL524306:PZL524325 QJH524306:QJH524325 QTD524306:QTD524325 RCZ524306:RCZ524325 RMV524306:RMV524325 RWR524306:RWR524325 SGN524306:SGN524325 SQJ524306:SQJ524325 TAF524306:TAF524325 TKB524306:TKB524325 TTX524306:TTX524325 UDT524306:UDT524325 UNP524306:UNP524325 UXL524306:UXL524325 VHH524306:VHH524325 VRD524306:VRD524325 WAZ524306:WAZ524325 WKV524306:WKV524325 WUR524306:WUR524325 IF589842:IF589861 SB589842:SB589861 ABX589842:ABX589861 ALT589842:ALT589861 AVP589842:AVP589861 BFL589842:BFL589861 BPH589842:BPH589861 BZD589842:BZD589861 CIZ589842:CIZ589861 CSV589842:CSV589861 DCR589842:DCR589861 DMN589842:DMN589861 DWJ589842:DWJ589861 EGF589842:EGF589861 EQB589842:EQB589861 EZX589842:EZX589861 FJT589842:FJT589861 FTP589842:FTP589861 GDL589842:GDL589861 GNH589842:GNH589861 GXD589842:GXD589861 HGZ589842:HGZ589861 HQV589842:HQV589861 IAR589842:IAR589861 IKN589842:IKN589861 IUJ589842:IUJ589861 JEF589842:JEF589861 JOB589842:JOB589861 JXX589842:JXX589861 KHT589842:KHT589861 KRP589842:KRP589861 LBL589842:LBL589861 LLH589842:LLH589861 LVD589842:LVD589861 MEZ589842:MEZ589861 MOV589842:MOV589861 MYR589842:MYR589861 NIN589842:NIN589861 NSJ589842:NSJ589861 OCF589842:OCF589861 OMB589842:OMB589861 OVX589842:OVX589861 PFT589842:PFT589861 PPP589842:PPP589861 PZL589842:PZL589861 QJH589842:QJH589861 QTD589842:QTD589861 RCZ589842:RCZ589861 RMV589842:RMV589861 RWR589842:RWR589861 SGN589842:SGN589861 SQJ589842:SQJ589861 TAF589842:TAF589861 TKB589842:TKB589861 TTX589842:TTX589861 UDT589842:UDT589861 UNP589842:UNP589861 UXL589842:UXL589861 VHH589842:VHH589861 VRD589842:VRD589861 WAZ589842:WAZ589861 WKV589842:WKV589861 WUR589842:WUR589861 IF655378:IF655397 SB655378:SB655397 ABX655378:ABX655397 ALT655378:ALT655397 AVP655378:AVP655397 BFL655378:BFL655397 BPH655378:BPH655397 BZD655378:BZD655397 CIZ655378:CIZ655397 CSV655378:CSV655397 DCR655378:DCR655397 DMN655378:DMN655397 DWJ655378:DWJ655397 EGF655378:EGF655397 EQB655378:EQB655397 EZX655378:EZX655397 FJT655378:FJT655397 FTP655378:FTP655397 GDL655378:GDL655397 GNH655378:GNH655397 GXD655378:GXD655397 HGZ655378:HGZ655397 HQV655378:HQV655397 IAR655378:IAR655397 IKN655378:IKN655397 IUJ655378:IUJ655397 JEF655378:JEF655397 JOB655378:JOB655397 JXX655378:JXX655397 KHT655378:KHT655397 KRP655378:KRP655397 LBL655378:LBL655397 LLH655378:LLH655397 LVD655378:LVD655397 MEZ655378:MEZ655397 MOV655378:MOV655397 MYR655378:MYR655397 NIN655378:NIN655397 NSJ655378:NSJ655397 OCF655378:OCF655397 OMB655378:OMB655397 OVX655378:OVX655397 PFT655378:PFT655397 PPP655378:PPP655397 PZL655378:PZL655397 QJH655378:QJH655397 QTD655378:QTD655397 RCZ655378:RCZ655397 RMV655378:RMV655397 RWR655378:RWR655397 SGN655378:SGN655397 SQJ655378:SQJ655397 TAF655378:TAF655397 TKB655378:TKB655397 TTX655378:TTX655397 UDT655378:UDT655397 UNP655378:UNP655397 UXL655378:UXL655397 VHH655378:VHH655397 VRD655378:VRD655397 WAZ655378:WAZ655397 WKV655378:WKV655397 WUR655378:WUR655397 IF720914:IF720933 SB720914:SB720933 ABX720914:ABX720933 ALT720914:ALT720933 AVP720914:AVP720933 BFL720914:BFL720933 BPH720914:BPH720933 BZD720914:BZD720933 CIZ720914:CIZ720933 CSV720914:CSV720933 DCR720914:DCR720933 DMN720914:DMN720933 DWJ720914:DWJ720933 EGF720914:EGF720933 EQB720914:EQB720933 EZX720914:EZX720933 FJT720914:FJT720933 FTP720914:FTP720933 GDL720914:GDL720933 GNH720914:GNH720933 GXD720914:GXD720933 HGZ720914:HGZ720933 HQV720914:HQV720933 IAR720914:IAR720933 IKN720914:IKN720933 IUJ720914:IUJ720933 JEF720914:JEF720933 JOB720914:JOB720933 JXX720914:JXX720933 KHT720914:KHT720933 KRP720914:KRP720933 LBL720914:LBL720933 LLH720914:LLH720933 LVD720914:LVD720933 MEZ720914:MEZ720933 MOV720914:MOV720933 MYR720914:MYR720933 NIN720914:NIN720933 NSJ720914:NSJ720933 OCF720914:OCF720933 OMB720914:OMB720933 OVX720914:OVX720933 PFT720914:PFT720933 PPP720914:PPP720933 PZL720914:PZL720933 QJH720914:QJH720933 QTD720914:QTD720933 RCZ720914:RCZ720933 RMV720914:RMV720933 RWR720914:RWR720933 SGN720914:SGN720933 SQJ720914:SQJ720933 TAF720914:TAF720933 TKB720914:TKB720933 TTX720914:TTX720933 UDT720914:UDT720933 UNP720914:UNP720933 UXL720914:UXL720933 VHH720914:VHH720933 VRD720914:VRD720933 WAZ720914:WAZ720933 WKV720914:WKV720933 WUR720914:WUR720933 IF786450:IF786469 SB786450:SB786469 ABX786450:ABX786469 ALT786450:ALT786469 AVP786450:AVP786469 BFL786450:BFL786469 BPH786450:BPH786469 BZD786450:BZD786469 CIZ786450:CIZ786469 CSV786450:CSV786469 DCR786450:DCR786469 DMN786450:DMN786469 DWJ786450:DWJ786469 EGF786450:EGF786469 EQB786450:EQB786469 EZX786450:EZX786469 FJT786450:FJT786469 FTP786450:FTP786469 GDL786450:GDL786469 GNH786450:GNH786469 GXD786450:GXD786469 HGZ786450:HGZ786469 HQV786450:HQV786469 IAR786450:IAR786469 IKN786450:IKN786469 IUJ786450:IUJ786469 JEF786450:JEF786469 JOB786450:JOB786469 JXX786450:JXX786469 KHT786450:KHT786469 KRP786450:KRP786469 LBL786450:LBL786469 LLH786450:LLH786469 LVD786450:LVD786469 MEZ786450:MEZ786469 MOV786450:MOV786469 MYR786450:MYR786469 NIN786450:NIN786469 NSJ786450:NSJ786469 OCF786450:OCF786469 OMB786450:OMB786469 OVX786450:OVX786469 PFT786450:PFT786469 PPP786450:PPP786469 PZL786450:PZL786469 QJH786450:QJH786469 QTD786450:QTD786469 RCZ786450:RCZ786469 RMV786450:RMV786469 RWR786450:RWR786469 SGN786450:SGN786469 SQJ786450:SQJ786469 TAF786450:TAF786469 TKB786450:TKB786469 TTX786450:TTX786469 UDT786450:UDT786469 UNP786450:UNP786469 UXL786450:UXL786469 VHH786450:VHH786469 VRD786450:VRD786469 WAZ786450:WAZ786469 WKV786450:WKV786469 WUR786450:WUR786469 IF851986:IF852005 SB851986:SB852005 ABX851986:ABX852005 ALT851986:ALT852005 AVP851986:AVP852005 BFL851986:BFL852005 BPH851986:BPH852005 BZD851986:BZD852005 CIZ851986:CIZ852005 CSV851986:CSV852005 DCR851986:DCR852005 DMN851986:DMN852005 DWJ851986:DWJ852005 EGF851986:EGF852005 EQB851986:EQB852005 EZX851986:EZX852005 FJT851986:FJT852005 FTP851986:FTP852005 GDL851986:GDL852005 GNH851986:GNH852005 GXD851986:GXD852005 HGZ851986:HGZ852005 HQV851986:HQV852005 IAR851986:IAR852005 IKN851986:IKN852005 IUJ851986:IUJ852005 JEF851986:JEF852005 JOB851986:JOB852005 JXX851986:JXX852005 KHT851986:KHT852005 KRP851986:KRP852005 LBL851986:LBL852005 LLH851986:LLH852005 LVD851986:LVD852005 MEZ851986:MEZ852005 MOV851986:MOV852005 MYR851986:MYR852005 NIN851986:NIN852005 NSJ851986:NSJ852005 OCF851986:OCF852005 OMB851986:OMB852005 OVX851986:OVX852005 PFT851986:PFT852005 PPP851986:PPP852005 PZL851986:PZL852005 QJH851986:QJH852005 QTD851986:QTD852005 RCZ851986:RCZ852005 RMV851986:RMV852005 RWR851986:RWR852005 SGN851986:SGN852005 SQJ851986:SQJ852005 TAF851986:TAF852005 TKB851986:TKB852005 TTX851986:TTX852005 UDT851986:UDT852005 UNP851986:UNP852005 UXL851986:UXL852005 VHH851986:VHH852005 VRD851986:VRD852005 WAZ851986:WAZ852005 WKV851986:WKV852005 WUR851986:WUR852005 IF917522:IF917541 SB917522:SB917541 ABX917522:ABX917541 ALT917522:ALT917541 AVP917522:AVP917541 BFL917522:BFL917541 BPH917522:BPH917541 BZD917522:BZD917541 CIZ917522:CIZ917541 CSV917522:CSV917541 DCR917522:DCR917541 DMN917522:DMN917541 DWJ917522:DWJ917541 EGF917522:EGF917541 EQB917522:EQB917541 EZX917522:EZX917541 FJT917522:FJT917541 FTP917522:FTP917541 GDL917522:GDL917541 GNH917522:GNH917541 GXD917522:GXD917541 HGZ917522:HGZ917541 HQV917522:HQV917541 IAR917522:IAR917541 IKN917522:IKN917541 IUJ917522:IUJ917541 JEF917522:JEF917541 JOB917522:JOB917541 JXX917522:JXX917541 KHT917522:KHT917541 KRP917522:KRP917541 LBL917522:LBL917541 LLH917522:LLH917541 LVD917522:LVD917541 MEZ917522:MEZ917541 MOV917522:MOV917541 MYR917522:MYR917541 NIN917522:NIN917541 NSJ917522:NSJ917541 OCF917522:OCF917541 OMB917522:OMB917541 OVX917522:OVX917541 PFT917522:PFT917541 PPP917522:PPP917541 PZL917522:PZL917541 QJH917522:QJH917541 QTD917522:QTD917541 RCZ917522:RCZ917541 RMV917522:RMV917541 RWR917522:RWR917541 SGN917522:SGN917541 SQJ917522:SQJ917541 TAF917522:TAF917541 TKB917522:TKB917541 TTX917522:TTX917541 UDT917522:UDT917541 UNP917522:UNP917541 UXL917522:UXL917541 VHH917522:VHH917541 VRD917522:VRD917541 WAZ917522:WAZ917541 WKV917522:WKV917541 WUR917522:WUR917541 IF983058:IF983077 SB983058:SB983077 ABX983058:ABX983077 ALT983058:ALT983077 AVP983058:AVP983077 BFL983058:BFL983077 BPH983058:BPH983077 BZD983058:BZD983077 CIZ983058:CIZ983077 CSV983058:CSV983077 DCR983058:DCR983077 DMN983058:DMN983077 DWJ983058:DWJ983077 EGF983058:EGF983077 EQB983058:EQB983077 EZX983058:EZX983077 FJT983058:FJT983077 FTP983058:FTP983077 GDL983058:GDL983077 GNH983058:GNH983077 GXD983058:GXD983077 HGZ983058:HGZ983077 HQV983058:HQV983077 IAR983058:IAR983077 IKN983058:IKN983077 IUJ983058:IUJ983077 JEF983058:JEF983077 JOB983058:JOB983077 JXX983058:JXX983077 KHT983058:KHT983077 KRP983058:KRP983077 LBL983058:LBL983077 LLH983058:LLH983077 LVD983058:LVD983077 MEZ983058:MEZ983077 MOV983058:MOV983077 MYR983058:MYR983077 NIN983058:NIN983077 NSJ983058:NSJ983077 OCF983058:OCF983077 OMB983058:OMB983077 OVX983058:OVX983077 PFT983058:PFT983077 PPP983058:PPP983077 PZL983058:PZL983077 QJH983058:QJH983077 QTD983058:QTD983077 RCZ983058:RCZ983077 RMV983058:RMV983077 RWR983058:RWR983077 SGN983058:SGN983077 SQJ983058:SQJ983077 TAF983058:TAF983077 TKB983058:TKB983077 TTX983058:TTX983077 UDT983058:UDT983077 UNP983058:UNP983077 UXL983058:UXL983077 VHH983058:VHH983077 VRD983058:VRD983077 WAZ983058:WAZ983077 WKV983058:WKV983077">
      <formula1>",×"</formula1>
    </dataValidation>
    <dataValidation type="list" allowBlank="1" showInputMessage="1" showErrorMessage="1" sqref="WUP983058:WUP983077 F65555:F65574 ID65554:ID65573 RZ65554:RZ65573 ABV65554:ABV65573 ALR65554:ALR65573 AVN65554:AVN65573 BFJ65554:BFJ65573 BPF65554:BPF65573 BZB65554:BZB65573 CIX65554:CIX65573 CST65554:CST65573 DCP65554:DCP65573 DML65554:DML65573 DWH65554:DWH65573 EGD65554:EGD65573 EPZ65554:EPZ65573 EZV65554:EZV65573 FJR65554:FJR65573 FTN65554:FTN65573 GDJ65554:GDJ65573 GNF65554:GNF65573 GXB65554:GXB65573 HGX65554:HGX65573 HQT65554:HQT65573 IAP65554:IAP65573 IKL65554:IKL65573 IUH65554:IUH65573 JED65554:JED65573 JNZ65554:JNZ65573 JXV65554:JXV65573 KHR65554:KHR65573 KRN65554:KRN65573 LBJ65554:LBJ65573 LLF65554:LLF65573 LVB65554:LVB65573 MEX65554:MEX65573 MOT65554:MOT65573 MYP65554:MYP65573 NIL65554:NIL65573 NSH65554:NSH65573 OCD65554:OCD65573 OLZ65554:OLZ65573 OVV65554:OVV65573 PFR65554:PFR65573 PPN65554:PPN65573 PZJ65554:PZJ65573 QJF65554:QJF65573 QTB65554:QTB65573 RCX65554:RCX65573 RMT65554:RMT65573 RWP65554:RWP65573 SGL65554:SGL65573 SQH65554:SQH65573 TAD65554:TAD65573 TJZ65554:TJZ65573 TTV65554:TTV65573 UDR65554:UDR65573 UNN65554:UNN65573 UXJ65554:UXJ65573 VHF65554:VHF65573 VRB65554:VRB65573 WAX65554:WAX65573 WKT65554:WKT65573 WUP65554:WUP65573 F131091:F131110 ID131090:ID131109 RZ131090:RZ131109 ABV131090:ABV131109 ALR131090:ALR131109 AVN131090:AVN131109 BFJ131090:BFJ131109 BPF131090:BPF131109 BZB131090:BZB131109 CIX131090:CIX131109 CST131090:CST131109 DCP131090:DCP131109 DML131090:DML131109 DWH131090:DWH131109 EGD131090:EGD131109 EPZ131090:EPZ131109 EZV131090:EZV131109 FJR131090:FJR131109 FTN131090:FTN131109 GDJ131090:GDJ131109 GNF131090:GNF131109 GXB131090:GXB131109 HGX131090:HGX131109 HQT131090:HQT131109 IAP131090:IAP131109 IKL131090:IKL131109 IUH131090:IUH131109 JED131090:JED131109 JNZ131090:JNZ131109 JXV131090:JXV131109 KHR131090:KHR131109 KRN131090:KRN131109 LBJ131090:LBJ131109 LLF131090:LLF131109 LVB131090:LVB131109 MEX131090:MEX131109 MOT131090:MOT131109 MYP131090:MYP131109 NIL131090:NIL131109 NSH131090:NSH131109 OCD131090:OCD131109 OLZ131090:OLZ131109 OVV131090:OVV131109 PFR131090:PFR131109 PPN131090:PPN131109 PZJ131090:PZJ131109 QJF131090:QJF131109 QTB131090:QTB131109 RCX131090:RCX131109 RMT131090:RMT131109 RWP131090:RWP131109 SGL131090:SGL131109 SQH131090:SQH131109 TAD131090:TAD131109 TJZ131090:TJZ131109 TTV131090:TTV131109 UDR131090:UDR131109 UNN131090:UNN131109 UXJ131090:UXJ131109 VHF131090:VHF131109 VRB131090:VRB131109 WAX131090:WAX131109 WKT131090:WKT131109 WUP131090:WUP131109 F196627:F196646 ID196626:ID196645 RZ196626:RZ196645 ABV196626:ABV196645 ALR196626:ALR196645 AVN196626:AVN196645 BFJ196626:BFJ196645 BPF196626:BPF196645 BZB196626:BZB196645 CIX196626:CIX196645 CST196626:CST196645 DCP196626:DCP196645 DML196626:DML196645 DWH196626:DWH196645 EGD196626:EGD196645 EPZ196626:EPZ196645 EZV196626:EZV196645 FJR196626:FJR196645 FTN196626:FTN196645 GDJ196626:GDJ196645 GNF196626:GNF196645 GXB196626:GXB196645 HGX196626:HGX196645 HQT196626:HQT196645 IAP196626:IAP196645 IKL196626:IKL196645 IUH196626:IUH196645 JED196626:JED196645 JNZ196626:JNZ196645 JXV196626:JXV196645 KHR196626:KHR196645 KRN196626:KRN196645 LBJ196626:LBJ196645 LLF196626:LLF196645 LVB196626:LVB196645 MEX196626:MEX196645 MOT196626:MOT196645 MYP196626:MYP196645 NIL196626:NIL196645 NSH196626:NSH196645 OCD196626:OCD196645 OLZ196626:OLZ196645 OVV196626:OVV196645 PFR196626:PFR196645 PPN196626:PPN196645 PZJ196626:PZJ196645 QJF196626:QJF196645 QTB196626:QTB196645 RCX196626:RCX196645 RMT196626:RMT196645 RWP196626:RWP196645 SGL196626:SGL196645 SQH196626:SQH196645 TAD196626:TAD196645 TJZ196626:TJZ196645 TTV196626:TTV196645 UDR196626:UDR196645 UNN196626:UNN196645 UXJ196626:UXJ196645 VHF196626:VHF196645 VRB196626:VRB196645 WAX196626:WAX196645 WKT196626:WKT196645 WUP196626:WUP196645 F262163:F262182 ID262162:ID262181 RZ262162:RZ262181 ABV262162:ABV262181 ALR262162:ALR262181 AVN262162:AVN262181 BFJ262162:BFJ262181 BPF262162:BPF262181 BZB262162:BZB262181 CIX262162:CIX262181 CST262162:CST262181 DCP262162:DCP262181 DML262162:DML262181 DWH262162:DWH262181 EGD262162:EGD262181 EPZ262162:EPZ262181 EZV262162:EZV262181 FJR262162:FJR262181 FTN262162:FTN262181 GDJ262162:GDJ262181 GNF262162:GNF262181 GXB262162:GXB262181 HGX262162:HGX262181 HQT262162:HQT262181 IAP262162:IAP262181 IKL262162:IKL262181 IUH262162:IUH262181 JED262162:JED262181 JNZ262162:JNZ262181 JXV262162:JXV262181 KHR262162:KHR262181 KRN262162:KRN262181 LBJ262162:LBJ262181 LLF262162:LLF262181 LVB262162:LVB262181 MEX262162:MEX262181 MOT262162:MOT262181 MYP262162:MYP262181 NIL262162:NIL262181 NSH262162:NSH262181 OCD262162:OCD262181 OLZ262162:OLZ262181 OVV262162:OVV262181 PFR262162:PFR262181 PPN262162:PPN262181 PZJ262162:PZJ262181 QJF262162:QJF262181 QTB262162:QTB262181 RCX262162:RCX262181 RMT262162:RMT262181 RWP262162:RWP262181 SGL262162:SGL262181 SQH262162:SQH262181 TAD262162:TAD262181 TJZ262162:TJZ262181 TTV262162:TTV262181 UDR262162:UDR262181 UNN262162:UNN262181 UXJ262162:UXJ262181 VHF262162:VHF262181 VRB262162:VRB262181 WAX262162:WAX262181 WKT262162:WKT262181 WUP262162:WUP262181 F327699:F327718 ID327698:ID327717 RZ327698:RZ327717 ABV327698:ABV327717 ALR327698:ALR327717 AVN327698:AVN327717 BFJ327698:BFJ327717 BPF327698:BPF327717 BZB327698:BZB327717 CIX327698:CIX327717 CST327698:CST327717 DCP327698:DCP327717 DML327698:DML327717 DWH327698:DWH327717 EGD327698:EGD327717 EPZ327698:EPZ327717 EZV327698:EZV327717 FJR327698:FJR327717 FTN327698:FTN327717 GDJ327698:GDJ327717 GNF327698:GNF327717 GXB327698:GXB327717 HGX327698:HGX327717 HQT327698:HQT327717 IAP327698:IAP327717 IKL327698:IKL327717 IUH327698:IUH327717 JED327698:JED327717 JNZ327698:JNZ327717 JXV327698:JXV327717 KHR327698:KHR327717 KRN327698:KRN327717 LBJ327698:LBJ327717 LLF327698:LLF327717 LVB327698:LVB327717 MEX327698:MEX327717 MOT327698:MOT327717 MYP327698:MYP327717 NIL327698:NIL327717 NSH327698:NSH327717 OCD327698:OCD327717 OLZ327698:OLZ327717 OVV327698:OVV327717 PFR327698:PFR327717 PPN327698:PPN327717 PZJ327698:PZJ327717 QJF327698:QJF327717 QTB327698:QTB327717 RCX327698:RCX327717 RMT327698:RMT327717 RWP327698:RWP327717 SGL327698:SGL327717 SQH327698:SQH327717 TAD327698:TAD327717 TJZ327698:TJZ327717 TTV327698:TTV327717 UDR327698:UDR327717 UNN327698:UNN327717 UXJ327698:UXJ327717 VHF327698:VHF327717 VRB327698:VRB327717 WAX327698:WAX327717 WKT327698:WKT327717 WUP327698:WUP327717 F393235:F393254 ID393234:ID393253 RZ393234:RZ393253 ABV393234:ABV393253 ALR393234:ALR393253 AVN393234:AVN393253 BFJ393234:BFJ393253 BPF393234:BPF393253 BZB393234:BZB393253 CIX393234:CIX393253 CST393234:CST393253 DCP393234:DCP393253 DML393234:DML393253 DWH393234:DWH393253 EGD393234:EGD393253 EPZ393234:EPZ393253 EZV393234:EZV393253 FJR393234:FJR393253 FTN393234:FTN393253 GDJ393234:GDJ393253 GNF393234:GNF393253 GXB393234:GXB393253 HGX393234:HGX393253 HQT393234:HQT393253 IAP393234:IAP393253 IKL393234:IKL393253 IUH393234:IUH393253 JED393234:JED393253 JNZ393234:JNZ393253 JXV393234:JXV393253 KHR393234:KHR393253 KRN393234:KRN393253 LBJ393234:LBJ393253 LLF393234:LLF393253 LVB393234:LVB393253 MEX393234:MEX393253 MOT393234:MOT393253 MYP393234:MYP393253 NIL393234:NIL393253 NSH393234:NSH393253 OCD393234:OCD393253 OLZ393234:OLZ393253 OVV393234:OVV393253 PFR393234:PFR393253 PPN393234:PPN393253 PZJ393234:PZJ393253 QJF393234:QJF393253 QTB393234:QTB393253 RCX393234:RCX393253 RMT393234:RMT393253 RWP393234:RWP393253 SGL393234:SGL393253 SQH393234:SQH393253 TAD393234:TAD393253 TJZ393234:TJZ393253 TTV393234:TTV393253 UDR393234:UDR393253 UNN393234:UNN393253 UXJ393234:UXJ393253 VHF393234:VHF393253 VRB393234:VRB393253 WAX393234:WAX393253 WKT393234:WKT393253 WUP393234:WUP393253 F458771:F458790 ID458770:ID458789 RZ458770:RZ458789 ABV458770:ABV458789 ALR458770:ALR458789 AVN458770:AVN458789 BFJ458770:BFJ458789 BPF458770:BPF458789 BZB458770:BZB458789 CIX458770:CIX458789 CST458770:CST458789 DCP458770:DCP458789 DML458770:DML458789 DWH458770:DWH458789 EGD458770:EGD458789 EPZ458770:EPZ458789 EZV458770:EZV458789 FJR458770:FJR458789 FTN458770:FTN458789 GDJ458770:GDJ458789 GNF458770:GNF458789 GXB458770:GXB458789 HGX458770:HGX458789 HQT458770:HQT458789 IAP458770:IAP458789 IKL458770:IKL458789 IUH458770:IUH458789 JED458770:JED458789 JNZ458770:JNZ458789 JXV458770:JXV458789 KHR458770:KHR458789 KRN458770:KRN458789 LBJ458770:LBJ458789 LLF458770:LLF458789 LVB458770:LVB458789 MEX458770:MEX458789 MOT458770:MOT458789 MYP458770:MYP458789 NIL458770:NIL458789 NSH458770:NSH458789 OCD458770:OCD458789 OLZ458770:OLZ458789 OVV458770:OVV458789 PFR458770:PFR458789 PPN458770:PPN458789 PZJ458770:PZJ458789 QJF458770:QJF458789 QTB458770:QTB458789 RCX458770:RCX458789 RMT458770:RMT458789 RWP458770:RWP458789 SGL458770:SGL458789 SQH458770:SQH458789 TAD458770:TAD458789 TJZ458770:TJZ458789 TTV458770:TTV458789 UDR458770:UDR458789 UNN458770:UNN458789 UXJ458770:UXJ458789 VHF458770:VHF458789 VRB458770:VRB458789 WAX458770:WAX458789 WKT458770:WKT458789 WUP458770:WUP458789 F524307:F524326 ID524306:ID524325 RZ524306:RZ524325 ABV524306:ABV524325 ALR524306:ALR524325 AVN524306:AVN524325 BFJ524306:BFJ524325 BPF524306:BPF524325 BZB524306:BZB524325 CIX524306:CIX524325 CST524306:CST524325 DCP524306:DCP524325 DML524306:DML524325 DWH524306:DWH524325 EGD524306:EGD524325 EPZ524306:EPZ524325 EZV524306:EZV524325 FJR524306:FJR524325 FTN524306:FTN524325 GDJ524306:GDJ524325 GNF524306:GNF524325 GXB524306:GXB524325 HGX524306:HGX524325 HQT524306:HQT524325 IAP524306:IAP524325 IKL524306:IKL524325 IUH524306:IUH524325 JED524306:JED524325 JNZ524306:JNZ524325 JXV524306:JXV524325 KHR524306:KHR524325 KRN524306:KRN524325 LBJ524306:LBJ524325 LLF524306:LLF524325 LVB524306:LVB524325 MEX524306:MEX524325 MOT524306:MOT524325 MYP524306:MYP524325 NIL524306:NIL524325 NSH524306:NSH524325 OCD524306:OCD524325 OLZ524306:OLZ524325 OVV524306:OVV524325 PFR524306:PFR524325 PPN524306:PPN524325 PZJ524306:PZJ524325 QJF524306:QJF524325 QTB524306:QTB524325 RCX524306:RCX524325 RMT524306:RMT524325 RWP524306:RWP524325 SGL524306:SGL524325 SQH524306:SQH524325 TAD524306:TAD524325 TJZ524306:TJZ524325 TTV524306:TTV524325 UDR524306:UDR524325 UNN524306:UNN524325 UXJ524306:UXJ524325 VHF524306:VHF524325 VRB524306:VRB524325 WAX524306:WAX524325 WKT524306:WKT524325 WUP524306:WUP524325 F589843:F589862 ID589842:ID589861 RZ589842:RZ589861 ABV589842:ABV589861 ALR589842:ALR589861 AVN589842:AVN589861 BFJ589842:BFJ589861 BPF589842:BPF589861 BZB589842:BZB589861 CIX589842:CIX589861 CST589842:CST589861 DCP589842:DCP589861 DML589842:DML589861 DWH589842:DWH589861 EGD589842:EGD589861 EPZ589842:EPZ589861 EZV589842:EZV589861 FJR589842:FJR589861 FTN589842:FTN589861 GDJ589842:GDJ589861 GNF589842:GNF589861 GXB589842:GXB589861 HGX589842:HGX589861 HQT589842:HQT589861 IAP589842:IAP589861 IKL589842:IKL589861 IUH589842:IUH589861 JED589842:JED589861 JNZ589842:JNZ589861 JXV589842:JXV589861 KHR589842:KHR589861 KRN589842:KRN589861 LBJ589842:LBJ589861 LLF589842:LLF589861 LVB589842:LVB589861 MEX589842:MEX589861 MOT589842:MOT589861 MYP589842:MYP589861 NIL589842:NIL589861 NSH589842:NSH589861 OCD589842:OCD589861 OLZ589842:OLZ589861 OVV589842:OVV589861 PFR589842:PFR589861 PPN589842:PPN589861 PZJ589842:PZJ589861 QJF589842:QJF589861 QTB589842:QTB589861 RCX589842:RCX589861 RMT589842:RMT589861 RWP589842:RWP589861 SGL589842:SGL589861 SQH589842:SQH589861 TAD589842:TAD589861 TJZ589842:TJZ589861 TTV589842:TTV589861 UDR589842:UDR589861 UNN589842:UNN589861 UXJ589842:UXJ589861 VHF589842:VHF589861 VRB589842:VRB589861 WAX589842:WAX589861 WKT589842:WKT589861 WUP589842:WUP589861 F655379:F655398 ID655378:ID655397 RZ655378:RZ655397 ABV655378:ABV655397 ALR655378:ALR655397 AVN655378:AVN655397 BFJ655378:BFJ655397 BPF655378:BPF655397 BZB655378:BZB655397 CIX655378:CIX655397 CST655378:CST655397 DCP655378:DCP655397 DML655378:DML655397 DWH655378:DWH655397 EGD655378:EGD655397 EPZ655378:EPZ655397 EZV655378:EZV655397 FJR655378:FJR655397 FTN655378:FTN655397 GDJ655378:GDJ655397 GNF655378:GNF655397 GXB655378:GXB655397 HGX655378:HGX655397 HQT655378:HQT655397 IAP655378:IAP655397 IKL655378:IKL655397 IUH655378:IUH655397 JED655378:JED655397 JNZ655378:JNZ655397 JXV655378:JXV655397 KHR655378:KHR655397 KRN655378:KRN655397 LBJ655378:LBJ655397 LLF655378:LLF655397 LVB655378:LVB655397 MEX655378:MEX655397 MOT655378:MOT655397 MYP655378:MYP655397 NIL655378:NIL655397 NSH655378:NSH655397 OCD655378:OCD655397 OLZ655378:OLZ655397 OVV655378:OVV655397 PFR655378:PFR655397 PPN655378:PPN655397 PZJ655378:PZJ655397 QJF655378:QJF655397 QTB655378:QTB655397 RCX655378:RCX655397 RMT655378:RMT655397 RWP655378:RWP655397 SGL655378:SGL655397 SQH655378:SQH655397 TAD655378:TAD655397 TJZ655378:TJZ655397 TTV655378:TTV655397 UDR655378:UDR655397 UNN655378:UNN655397 UXJ655378:UXJ655397 VHF655378:VHF655397 VRB655378:VRB655397 WAX655378:WAX655397 WKT655378:WKT655397 WUP655378:WUP655397 F720915:F720934 ID720914:ID720933 RZ720914:RZ720933 ABV720914:ABV720933 ALR720914:ALR720933 AVN720914:AVN720933 BFJ720914:BFJ720933 BPF720914:BPF720933 BZB720914:BZB720933 CIX720914:CIX720933 CST720914:CST720933 DCP720914:DCP720933 DML720914:DML720933 DWH720914:DWH720933 EGD720914:EGD720933 EPZ720914:EPZ720933 EZV720914:EZV720933 FJR720914:FJR720933 FTN720914:FTN720933 GDJ720914:GDJ720933 GNF720914:GNF720933 GXB720914:GXB720933 HGX720914:HGX720933 HQT720914:HQT720933 IAP720914:IAP720933 IKL720914:IKL720933 IUH720914:IUH720933 JED720914:JED720933 JNZ720914:JNZ720933 JXV720914:JXV720933 KHR720914:KHR720933 KRN720914:KRN720933 LBJ720914:LBJ720933 LLF720914:LLF720933 LVB720914:LVB720933 MEX720914:MEX720933 MOT720914:MOT720933 MYP720914:MYP720933 NIL720914:NIL720933 NSH720914:NSH720933 OCD720914:OCD720933 OLZ720914:OLZ720933 OVV720914:OVV720933 PFR720914:PFR720933 PPN720914:PPN720933 PZJ720914:PZJ720933 QJF720914:QJF720933 QTB720914:QTB720933 RCX720914:RCX720933 RMT720914:RMT720933 RWP720914:RWP720933 SGL720914:SGL720933 SQH720914:SQH720933 TAD720914:TAD720933 TJZ720914:TJZ720933 TTV720914:TTV720933 UDR720914:UDR720933 UNN720914:UNN720933 UXJ720914:UXJ720933 VHF720914:VHF720933 VRB720914:VRB720933 WAX720914:WAX720933 WKT720914:WKT720933 WUP720914:WUP720933 F786451:F786470 ID786450:ID786469 RZ786450:RZ786469 ABV786450:ABV786469 ALR786450:ALR786469 AVN786450:AVN786469 BFJ786450:BFJ786469 BPF786450:BPF786469 BZB786450:BZB786469 CIX786450:CIX786469 CST786450:CST786469 DCP786450:DCP786469 DML786450:DML786469 DWH786450:DWH786469 EGD786450:EGD786469 EPZ786450:EPZ786469 EZV786450:EZV786469 FJR786450:FJR786469 FTN786450:FTN786469 GDJ786450:GDJ786469 GNF786450:GNF786469 GXB786450:GXB786469 HGX786450:HGX786469 HQT786450:HQT786469 IAP786450:IAP786469 IKL786450:IKL786469 IUH786450:IUH786469 JED786450:JED786469 JNZ786450:JNZ786469 JXV786450:JXV786469 KHR786450:KHR786469 KRN786450:KRN786469 LBJ786450:LBJ786469 LLF786450:LLF786469 LVB786450:LVB786469 MEX786450:MEX786469 MOT786450:MOT786469 MYP786450:MYP786469 NIL786450:NIL786469 NSH786450:NSH786469 OCD786450:OCD786469 OLZ786450:OLZ786469 OVV786450:OVV786469 PFR786450:PFR786469 PPN786450:PPN786469 PZJ786450:PZJ786469 QJF786450:QJF786469 QTB786450:QTB786469 RCX786450:RCX786469 RMT786450:RMT786469 RWP786450:RWP786469 SGL786450:SGL786469 SQH786450:SQH786469 TAD786450:TAD786469 TJZ786450:TJZ786469 TTV786450:TTV786469 UDR786450:UDR786469 UNN786450:UNN786469 UXJ786450:UXJ786469 VHF786450:VHF786469 VRB786450:VRB786469 WAX786450:WAX786469 WKT786450:WKT786469 WUP786450:WUP786469 F851987:F852006 ID851986:ID852005 RZ851986:RZ852005 ABV851986:ABV852005 ALR851986:ALR852005 AVN851986:AVN852005 BFJ851986:BFJ852005 BPF851986:BPF852005 BZB851986:BZB852005 CIX851986:CIX852005 CST851986:CST852005 DCP851986:DCP852005 DML851986:DML852005 DWH851986:DWH852005 EGD851986:EGD852005 EPZ851986:EPZ852005 EZV851986:EZV852005 FJR851986:FJR852005 FTN851986:FTN852005 GDJ851986:GDJ852005 GNF851986:GNF852005 GXB851986:GXB852005 HGX851986:HGX852005 HQT851986:HQT852005 IAP851986:IAP852005 IKL851986:IKL852005 IUH851986:IUH852005 JED851986:JED852005 JNZ851986:JNZ852005 JXV851986:JXV852005 KHR851986:KHR852005 KRN851986:KRN852005 LBJ851986:LBJ852005 LLF851986:LLF852005 LVB851986:LVB852005 MEX851986:MEX852005 MOT851986:MOT852005 MYP851986:MYP852005 NIL851986:NIL852005 NSH851986:NSH852005 OCD851986:OCD852005 OLZ851986:OLZ852005 OVV851986:OVV852005 PFR851986:PFR852005 PPN851986:PPN852005 PZJ851986:PZJ852005 QJF851986:QJF852005 QTB851986:QTB852005 RCX851986:RCX852005 RMT851986:RMT852005 RWP851986:RWP852005 SGL851986:SGL852005 SQH851986:SQH852005 TAD851986:TAD852005 TJZ851986:TJZ852005 TTV851986:TTV852005 UDR851986:UDR852005 UNN851986:UNN852005 UXJ851986:UXJ852005 VHF851986:VHF852005 VRB851986:VRB852005 WAX851986:WAX852005 WKT851986:WKT852005 WUP851986:WUP852005 F917523:F917542 ID917522:ID917541 RZ917522:RZ917541 ABV917522:ABV917541 ALR917522:ALR917541 AVN917522:AVN917541 BFJ917522:BFJ917541 BPF917522:BPF917541 BZB917522:BZB917541 CIX917522:CIX917541 CST917522:CST917541 DCP917522:DCP917541 DML917522:DML917541 DWH917522:DWH917541 EGD917522:EGD917541 EPZ917522:EPZ917541 EZV917522:EZV917541 FJR917522:FJR917541 FTN917522:FTN917541 GDJ917522:GDJ917541 GNF917522:GNF917541 GXB917522:GXB917541 HGX917522:HGX917541 HQT917522:HQT917541 IAP917522:IAP917541 IKL917522:IKL917541 IUH917522:IUH917541 JED917522:JED917541 JNZ917522:JNZ917541 JXV917522:JXV917541 KHR917522:KHR917541 KRN917522:KRN917541 LBJ917522:LBJ917541 LLF917522:LLF917541 LVB917522:LVB917541 MEX917522:MEX917541 MOT917522:MOT917541 MYP917522:MYP917541 NIL917522:NIL917541 NSH917522:NSH917541 OCD917522:OCD917541 OLZ917522:OLZ917541 OVV917522:OVV917541 PFR917522:PFR917541 PPN917522:PPN917541 PZJ917522:PZJ917541 QJF917522:QJF917541 QTB917522:QTB917541 RCX917522:RCX917541 RMT917522:RMT917541 RWP917522:RWP917541 SGL917522:SGL917541 SQH917522:SQH917541 TAD917522:TAD917541 TJZ917522:TJZ917541 TTV917522:TTV917541 UDR917522:UDR917541 UNN917522:UNN917541 UXJ917522:UXJ917541 VHF917522:VHF917541 VRB917522:VRB917541 WAX917522:WAX917541 WKT917522:WKT917541 WUP917522:WUP917541 F983059:F983078 ID983058:ID983077 RZ983058:RZ983077 ABV983058:ABV983077 ALR983058:ALR983077 AVN983058:AVN983077 BFJ983058:BFJ983077 BPF983058:BPF983077 BZB983058:BZB983077 CIX983058:CIX983077 CST983058:CST983077 DCP983058:DCP983077 DML983058:DML983077 DWH983058:DWH983077 EGD983058:EGD983077 EPZ983058:EPZ983077 EZV983058:EZV983077 FJR983058:FJR983077 FTN983058:FTN983077 GDJ983058:GDJ983077 GNF983058:GNF983077 GXB983058:GXB983077 HGX983058:HGX983077 HQT983058:HQT983077 IAP983058:IAP983077 IKL983058:IKL983077 IUH983058:IUH983077 JED983058:JED983077 JNZ983058:JNZ983077 JXV983058:JXV983077 KHR983058:KHR983077 KRN983058:KRN983077 LBJ983058:LBJ983077 LLF983058:LLF983077 LVB983058:LVB983077 MEX983058:MEX983077 MOT983058:MOT983077 MYP983058:MYP983077 NIL983058:NIL983077 NSH983058:NSH983077 OCD983058:OCD983077 OLZ983058:OLZ983077 OVV983058:OVV983077 PFR983058:PFR983077 PPN983058:PPN983077 PZJ983058:PZJ983077 QJF983058:QJF983077 QTB983058:QTB983077 RCX983058:RCX983077 RMT983058:RMT983077 RWP983058:RWP983077 SGL983058:SGL983077 SQH983058:SQH983077 TAD983058:TAD983077 TJZ983058:TJZ983077 TTV983058:TTV983077 UDR983058:UDR983077 UNN983058:UNN983077 UXJ983058:UXJ983077 VHF983058:VHF983077 VRB983058:VRB983077 WAX983058:WAX983077 WKT983058:WKT983077 J196627:J196646 J262163:J262182 J327699:J327718 J393235:J393254 J458771:J458790 J524307:J524326 J589843:J589862 J655379:J655398 J720915:J720934 J786451:J786470 J851987:J852006 J917523:J917542 J983059:J983078 J65555:J65574 J131091:J131110">
      <formula1>"常勤,非常勤"</formula1>
    </dataValidation>
    <dataValidation type="list" allowBlank="1" showInputMessage="1" showErrorMessage="1" sqref="WUQ983058:WUQ983077 G65555:G65574 IE65554:IE65573 SA65554:SA65573 ABW65554:ABW65573 ALS65554:ALS65573 AVO65554:AVO65573 BFK65554:BFK65573 BPG65554:BPG65573 BZC65554:BZC65573 CIY65554:CIY65573 CSU65554:CSU65573 DCQ65554:DCQ65573 DMM65554:DMM65573 DWI65554:DWI65573 EGE65554:EGE65573 EQA65554:EQA65573 EZW65554:EZW65573 FJS65554:FJS65573 FTO65554:FTO65573 GDK65554:GDK65573 GNG65554:GNG65573 GXC65554:GXC65573 HGY65554:HGY65573 HQU65554:HQU65573 IAQ65554:IAQ65573 IKM65554:IKM65573 IUI65554:IUI65573 JEE65554:JEE65573 JOA65554:JOA65573 JXW65554:JXW65573 KHS65554:KHS65573 KRO65554:KRO65573 LBK65554:LBK65573 LLG65554:LLG65573 LVC65554:LVC65573 MEY65554:MEY65573 MOU65554:MOU65573 MYQ65554:MYQ65573 NIM65554:NIM65573 NSI65554:NSI65573 OCE65554:OCE65573 OMA65554:OMA65573 OVW65554:OVW65573 PFS65554:PFS65573 PPO65554:PPO65573 PZK65554:PZK65573 QJG65554:QJG65573 QTC65554:QTC65573 RCY65554:RCY65573 RMU65554:RMU65573 RWQ65554:RWQ65573 SGM65554:SGM65573 SQI65554:SQI65573 TAE65554:TAE65573 TKA65554:TKA65573 TTW65554:TTW65573 UDS65554:UDS65573 UNO65554:UNO65573 UXK65554:UXK65573 VHG65554:VHG65573 VRC65554:VRC65573 WAY65554:WAY65573 WKU65554:WKU65573 WUQ65554:WUQ65573 G131091:G131110 IE131090:IE131109 SA131090:SA131109 ABW131090:ABW131109 ALS131090:ALS131109 AVO131090:AVO131109 BFK131090:BFK131109 BPG131090:BPG131109 BZC131090:BZC131109 CIY131090:CIY131109 CSU131090:CSU131109 DCQ131090:DCQ131109 DMM131090:DMM131109 DWI131090:DWI131109 EGE131090:EGE131109 EQA131090:EQA131109 EZW131090:EZW131109 FJS131090:FJS131109 FTO131090:FTO131109 GDK131090:GDK131109 GNG131090:GNG131109 GXC131090:GXC131109 HGY131090:HGY131109 HQU131090:HQU131109 IAQ131090:IAQ131109 IKM131090:IKM131109 IUI131090:IUI131109 JEE131090:JEE131109 JOA131090:JOA131109 JXW131090:JXW131109 KHS131090:KHS131109 KRO131090:KRO131109 LBK131090:LBK131109 LLG131090:LLG131109 LVC131090:LVC131109 MEY131090:MEY131109 MOU131090:MOU131109 MYQ131090:MYQ131109 NIM131090:NIM131109 NSI131090:NSI131109 OCE131090:OCE131109 OMA131090:OMA131109 OVW131090:OVW131109 PFS131090:PFS131109 PPO131090:PPO131109 PZK131090:PZK131109 QJG131090:QJG131109 QTC131090:QTC131109 RCY131090:RCY131109 RMU131090:RMU131109 RWQ131090:RWQ131109 SGM131090:SGM131109 SQI131090:SQI131109 TAE131090:TAE131109 TKA131090:TKA131109 TTW131090:TTW131109 UDS131090:UDS131109 UNO131090:UNO131109 UXK131090:UXK131109 VHG131090:VHG131109 VRC131090:VRC131109 WAY131090:WAY131109 WKU131090:WKU131109 WUQ131090:WUQ131109 G196627:G196646 IE196626:IE196645 SA196626:SA196645 ABW196626:ABW196645 ALS196626:ALS196645 AVO196626:AVO196645 BFK196626:BFK196645 BPG196626:BPG196645 BZC196626:BZC196645 CIY196626:CIY196645 CSU196626:CSU196645 DCQ196626:DCQ196645 DMM196626:DMM196645 DWI196626:DWI196645 EGE196626:EGE196645 EQA196626:EQA196645 EZW196626:EZW196645 FJS196626:FJS196645 FTO196626:FTO196645 GDK196626:GDK196645 GNG196626:GNG196645 GXC196626:GXC196645 HGY196626:HGY196645 HQU196626:HQU196645 IAQ196626:IAQ196645 IKM196626:IKM196645 IUI196626:IUI196645 JEE196626:JEE196645 JOA196626:JOA196645 JXW196626:JXW196645 KHS196626:KHS196645 KRO196626:KRO196645 LBK196626:LBK196645 LLG196626:LLG196645 LVC196626:LVC196645 MEY196626:MEY196645 MOU196626:MOU196645 MYQ196626:MYQ196645 NIM196626:NIM196645 NSI196626:NSI196645 OCE196626:OCE196645 OMA196626:OMA196645 OVW196626:OVW196645 PFS196626:PFS196645 PPO196626:PPO196645 PZK196626:PZK196645 QJG196626:QJG196645 QTC196626:QTC196645 RCY196626:RCY196645 RMU196626:RMU196645 RWQ196626:RWQ196645 SGM196626:SGM196645 SQI196626:SQI196645 TAE196626:TAE196645 TKA196626:TKA196645 TTW196626:TTW196645 UDS196626:UDS196645 UNO196626:UNO196645 UXK196626:UXK196645 VHG196626:VHG196645 VRC196626:VRC196645 WAY196626:WAY196645 WKU196626:WKU196645 WUQ196626:WUQ196645 G262163:G262182 IE262162:IE262181 SA262162:SA262181 ABW262162:ABW262181 ALS262162:ALS262181 AVO262162:AVO262181 BFK262162:BFK262181 BPG262162:BPG262181 BZC262162:BZC262181 CIY262162:CIY262181 CSU262162:CSU262181 DCQ262162:DCQ262181 DMM262162:DMM262181 DWI262162:DWI262181 EGE262162:EGE262181 EQA262162:EQA262181 EZW262162:EZW262181 FJS262162:FJS262181 FTO262162:FTO262181 GDK262162:GDK262181 GNG262162:GNG262181 GXC262162:GXC262181 HGY262162:HGY262181 HQU262162:HQU262181 IAQ262162:IAQ262181 IKM262162:IKM262181 IUI262162:IUI262181 JEE262162:JEE262181 JOA262162:JOA262181 JXW262162:JXW262181 KHS262162:KHS262181 KRO262162:KRO262181 LBK262162:LBK262181 LLG262162:LLG262181 LVC262162:LVC262181 MEY262162:MEY262181 MOU262162:MOU262181 MYQ262162:MYQ262181 NIM262162:NIM262181 NSI262162:NSI262181 OCE262162:OCE262181 OMA262162:OMA262181 OVW262162:OVW262181 PFS262162:PFS262181 PPO262162:PPO262181 PZK262162:PZK262181 QJG262162:QJG262181 QTC262162:QTC262181 RCY262162:RCY262181 RMU262162:RMU262181 RWQ262162:RWQ262181 SGM262162:SGM262181 SQI262162:SQI262181 TAE262162:TAE262181 TKA262162:TKA262181 TTW262162:TTW262181 UDS262162:UDS262181 UNO262162:UNO262181 UXK262162:UXK262181 VHG262162:VHG262181 VRC262162:VRC262181 WAY262162:WAY262181 WKU262162:WKU262181 WUQ262162:WUQ262181 G327699:G327718 IE327698:IE327717 SA327698:SA327717 ABW327698:ABW327717 ALS327698:ALS327717 AVO327698:AVO327717 BFK327698:BFK327717 BPG327698:BPG327717 BZC327698:BZC327717 CIY327698:CIY327717 CSU327698:CSU327717 DCQ327698:DCQ327717 DMM327698:DMM327717 DWI327698:DWI327717 EGE327698:EGE327717 EQA327698:EQA327717 EZW327698:EZW327717 FJS327698:FJS327717 FTO327698:FTO327717 GDK327698:GDK327717 GNG327698:GNG327717 GXC327698:GXC327717 HGY327698:HGY327717 HQU327698:HQU327717 IAQ327698:IAQ327717 IKM327698:IKM327717 IUI327698:IUI327717 JEE327698:JEE327717 JOA327698:JOA327717 JXW327698:JXW327717 KHS327698:KHS327717 KRO327698:KRO327717 LBK327698:LBK327717 LLG327698:LLG327717 LVC327698:LVC327717 MEY327698:MEY327717 MOU327698:MOU327717 MYQ327698:MYQ327717 NIM327698:NIM327717 NSI327698:NSI327717 OCE327698:OCE327717 OMA327698:OMA327717 OVW327698:OVW327717 PFS327698:PFS327717 PPO327698:PPO327717 PZK327698:PZK327717 QJG327698:QJG327717 QTC327698:QTC327717 RCY327698:RCY327717 RMU327698:RMU327717 RWQ327698:RWQ327717 SGM327698:SGM327717 SQI327698:SQI327717 TAE327698:TAE327717 TKA327698:TKA327717 TTW327698:TTW327717 UDS327698:UDS327717 UNO327698:UNO327717 UXK327698:UXK327717 VHG327698:VHG327717 VRC327698:VRC327717 WAY327698:WAY327717 WKU327698:WKU327717 WUQ327698:WUQ327717 G393235:G393254 IE393234:IE393253 SA393234:SA393253 ABW393234:ABW393253 ALS393234:ALS393253 AVO393234:AVO393253 BFK393234:BFK393253 BPG393234:BPG393253 BZC393234:BZC393253 CIY393234:CIY393253 CSU393234:CSU393253 DCQ393234:DCQ393253 DMM393234:DMM393253 DWI393234:DWI393253 EGE393234:EGE393253 EQA393234:EQA393253 EZW393234:EZW393253 FJS393234:FJS393253 FTO393234:FTO393253 GDK393234:GDK393253 GNG393234:GNG393253 GXC393234:GXC393253 HGY393234:HGY393253 HQU393234:HQU393253 IAQ393234:IAQ393253 IKM393234:IKM393253 IUI393234:IUI393253 JEE393234:JEE393253 JOA393234:JOA393253 JXW393234:JXW393253 KHS393234:KHS393253 KRO393234:KRO393253 LBK393234:LBK393253 LLG393234:LLG393253 LVC393234:LVC393253 MEY393234:MEY393253 MOU393234:MOU393253 MYQ393234:MYQ393253 NIM393234:NIM393253 NSI393234:NSI393253 OCE393234:OCE393253 OMA393234:OMA393253 OVW393234:OVW393253 PFS393234:PFS393253 PPO393234:PPO393253 PZK393234:PZK393253 QJG393234:QJG393253 QTC393234:QTC393253 RCY393234:RCY393253 RMU393234:RMU393253 RWQ393234:RWQ393253 SGM393234:SGM393253 SQI393234:SQI393253 TAE393234:TAE393253 TKA393234:TKA393253 TTW393234:TTW393253 UDS393234:UDS393253 UNO393234:UNO393253 UXK393234:UXK393253 VHG393234:VHG393253 VRC393234:VRC393253 WAY393234:WAY393253 WKU393234:WKU393253 WUQ393234:WUQ393253 G458771:G458790 IE458770:IE458789 SA458770:SA458789 ABW458770:ABW458789 ALS458770:ALS458789 AVO458770:AVO458789 BFK458770:BFK458789 BPG458770:BPG458789 BZC458770:BZC458789 CIY458770:CIY458789 CSU458770:CSU458789 DCQ458770:DCQ458789 DMM458770:DMM458789 DWI458770:DWI458789 EGE458770:EGE458789 EQA458770:EQA458789 EZW458770:EZW458789 FJS458770:FJS458789 FTO458770:FTO458789 GDK458770:GDK458789 GNG458770:GNG458789 GXC458770:GXC458789 HGY458770:HGY458789 HQU458770:HQU458789 IAQ458770:IAQ458789 IKM458770:IKM458789 IUI458770:IUI458789 JEE458770:JEE458789 JOA458770:JOA458789 JXW458770:JXW458789 KHS458770:KHS458789 KRO458770:KRO458789 LBK458770:LBK458789 LLG458770:LLG458789 LVC458770:LVC458789 MEY458770:MEY458789 MOU458770:MOU458789 MYQ458770:MYQ458789 NIM458770:NIM458789 NSI458770:NSI458789 OCE458770:OCE458789 OMA458770:OMA458789 OVW458770:OVW458789 PFS458770:PFS458789 PPO458770:PPO458789 PZK458770:PZK458789 QJG458770:QJG458789 QTC458770:QTC458789 RCY458770:RCY458789 RMU458770:RMU458789 RWQ458770:RWQ458789 SGM458770:SGM458789 SQI458770:SQI458789 TAE458770:TAE458789 TKA458770:TKA458789 TTW458770:TTW458789 UDS458770:UDS458789 UNO458770:UNO458789 UXK458770:UXK458789 VHG458770:VHG458789 VRC458770:VRC458789 WAY458770:WAY458789 WKU458770:WKU458789 WUQ458770:WUQ458789 G524307:G524326 IE524306:IE524325 SA524306:SA524325 ABW524306:ABW524325 ALS524306:ALS524325 AVO524306:AVO524325 BFK524306:BFK524325 BPG524306:BPG524325 BZC524306:BZC524325 CIY524306:CIY524325 CSU524306:CSU524325 DCQ524306:DCQ524325 DMM524306:DMM524325 DWI524306:DWI524325 EGE524306:EGE524325 EQA524306:EQA524325 EZW524306:EZW524325 FJS524306:FJS524325 FTO524306:FTO524325 GDK524306:GDK524325 GNG524306:GNG524325 GXC524306:GXC524325 HGY524306:HGY524325 HQU524306:HQU524325 IAQ524306:IAQ524325 IKM524306:IKM524325 IUI524306:IUI524325 JEE524306:JEE524325 JOA524306:JOA524325 JXW524306:JXW524325 KHS524306:KHS524325 KRO524306:KRO524325 LBK524306:LBK524325 LLG524306:LLG524325 LVC524306:LVC524325 MEY524306:MEY524325 MOU524306:MOU524325 MYQ524306:MYQ524325 NIM524306:NIM524325 NSI524306:NSI524325 OCE524306:OCE524325 OMA524306:OMA524325 OVW524306:OVW524325 PFS524306:PFS524325 PPO524306:PPO524325 PZK524306:PZK524325 QJG524306:QJG524325 QTC524306:QTC524325 RCY524306:RCY524325 RMU524306:RMU524325 RWQ524306:RWQ524325 SGM524306:SGM524325 SQI524306:SQI524325 TAE524306:TAE524325 TKA524306:TKA524325 TTW524306:TTW524325 UDS524306:UDS524325 UNO524306:UNO524325 UXK524306:UXK524325 VHG524306:VHG524325 VRC524306:VRC524325 WAY524306:WAY524325 WKU524306:WKU524325 WUQ524306:WUQ524325 G589843:G589862 IE589842:IE589861 SA589842:SA589861 ABW589842:ABW589861 ALS589842:ALS589861 AVO589842:AVO589861 BFK589842:BFK589861 BPG589842:BPG589861 BZC589842:BZC589861 CIY589842:CIY589861 CSU589842:CSU589861 DCQ589842:DCQ589861 DMM589842:DMM589861 DWI589842:DWI589861 EGE589842:EGE589861 EQA589842:EQA589861 EZW589842:EZW589861 FJS589842:FJS589861 FTO589842:FTO589861 GDK589842:GDK589861 GNG589842:GNG589861 GXC589842:GXC589861 HGY589842:HGY589861 HQU589842:HQU589861 IAQ589842:IAQ589861 IKM589842:IKM589861 IUI589842:IUI589861 JEE589842:JEE589861 JOA589842:JOA589861 JXW589842:JXW589861 KHS589842:KHS589861 KRO589842:KRO589861 LBK589842:LBK589861 LLG589842:LLG589861 LVC589842:LVC589861 MEY589842:MEY589861 MOU589842:MOU589861 MYQ589842:MYQ589861 NIM589842:NIM589861 NSI589842:NSI589861 OCE589842:OCE589861 OMA589842:OMA589861 OVW589842:OVW589861 PFS589842:PFS589861 PPO589842:PPO589861 PZK589842:PZK589861 QJG589842:QJG589861 QTC589842:QTC589861 RCY589842:RCY589861 RMU589842:RMU589861 RWQ589842:RWQ589861 SGM589842:SGM589861 SQI589842:SQI589861 TAE589842:TAE589861 TKA589842:TKA589861 TTW589842:TTW589861 UDS589842:UDS589861 UNO589842:UNO589861 UXK589842:UXK589861 VHG589842:VHG589861 VRC589842:VRC589861 WAY589842:WAY589861 WKU589842:WKU589861 WUQ589842:WUQ589861 G655379:G655398 IE655378:IE655397 SA655378:SA655397 ABW655378:ABW655397 ALS655378:ALS655397 AVO655378:AVO655397 BFK655378:BFK655397 BPG655378:BPG655397 BZC655378:BZC655397 CIY655378:CIY655397 CSU655378:CSU655397 DCQ655378:DCQ655397 DMM655378:DMM655397 DWI655378:DWI655397 EGE655378:EGE655397 EQA655378:EQA655397 EZW655378:EZW655397 FJS655378:FJS655397 FTO655378:FTO655397 GDK655378:GDK655397 GNG655378:GNG655397 GXC655378:GXC655397 HGY655378:HGY655397 HQU655378:HQU655397 IAQ655378:IAQ655397 IKM655378:IKM655397 IUI655378:IUI655397 JEE655378:JEE655397 JOA655378:JOA655397 JXW655378:JXW655397 KHS655378:KHS655397 KRO655378:KRO655397 LBK655378:LBK655397 LLG655378:LLG655397 LVC655378:LVC655397 MEY655378:MEY655397 MOU655378:MOU655397 MYQ655378:MYQ655397 NIM655378:NIM655397 NSI655378:NSI655397 OCE655378:OCE655397 OMA655378:OMA655397 OVW655378:OVW655397 PFS655378:PFS655397 PPO655378:PPO655397 PZK655378:PZK655397 QJG655378:QJG655397 QTC655378:QTC655397 RCY655378:RCY655397 RMU655378:RMU655397 RWQ655378:RWQ655397 SGM655378:SGM655397 SQI655378:SQI655397 TAE655378:TAE655397 TKA655378:TKA655397 TTW655378:TTW655397 UDS655378:UDS655397 UNO655378:UNO655397 UXK655378:UXK655397 VHG655378:VHG655397 VRC655378:VRC655397 WAY655378:WAY655397 WKU655378:WKU655397 WUQ655378:WUQ655397 G720915:G720934 IE720914:IE720933 SA720914:SA720933 ABW720914:ABW720933 ALS720914:ALS720933 AVO720914:AVO720933 BFK720914:BFK720933 BPG720914:BPG720933 BZC720914:BZC720933 CIY720914:CIY720933 CSU720914:CSU720933 DCQ720914:DCQ720933 DMM720914:DMM720933 DWI720914:DWI720933 EGE720914:EGE720933 EQA720914:EQA720933 EZW720914:EZW720933 FJS720914:FJS720933 FTO720914:FTO720933 GDK720914:GDK720933 GNG720914:GNG720933 GXC720914:GXC720933 HGY720914:HGY720933 HQU720914:HQU720933 IAQ720914:IAQ720933 IKM720914:IKM720933 IUI720914:IUI720933 JEE720914:JEE720933 JOA720914:JOA720933 JXW720914:JXW720933 KHS720914:KHS720933 KRO720914:KRO720933 LBK720914:LBK720933 LLG720914:LLG720933 LVC720914:LVC720933 MEY720914:MEY720933 MOU720914:MOU720933 MYQ720914:MYQ720933 NIM720914:NIM720933 NSI720914:NSI720933 OCE720914:OCE720933 OMA720914:OMA720933 OVW720914:OVW720933 PFS720914:PFS720933 PPO720914:PPO720933 PZK720914:PZK720933 QJG720914:QJG720933 QTC720914:QTC720933 RCY720914:RCY720933 RMU720914:RMU720933 RWQ720914:RWQ720933 SGM720914:SGM720933 SQI720914:SQI720933 TAE720914:TAE720933 TKA720914:TKA720933 TTW720914:TTW720933 UDS720914:UDS720933 UNO720914:UNO720933 UXK720914:UXK720933 VHG720914:VHG720933 VRC720914:VRC720933 WAY720914:WAY720933 WKU720914:WKU720933 WUQ720914:WUQ720933 G786451:G786470 IE786450:IE786469 SA786450:SA786469 ABW786450:ABW786469 ALS786450:ALS786469 AVO786450:AVO786469 BFK786450:BFK786469 BPG786450:BPG786469 BZC786450:BZC786469 CIY786450:CIY786469 CSU786450:CSU786469 DCQ786450:DCQ786469 DMM786450:DMM786469 DWI786450:DWI786469 EGE786450:EGE786469 EQA786450:EQA786469 EZW786450:EZW786469 FJS786450:FJS786469 FTO786450:FTO786469 GDK786450:GDK786469 GNG786450:GNG786469 GXC786450:GXC786469 HGY786450:HGY786469 HQU786450:HQU786469 IAQ786450:IAQ786469 IKM786450:IKM786469 IUI786450:IUI786469 JEE786450:JEE786469 JOA786450:JOA786469 JXW786450:JXW786469 KHS786450:KHS786469 KRO786450:KRO786469 LBK786450:LBK786469 LLG786450:LLG786469 LVC786450:LVC786469 MEY786450:MEY786469 MOU786450:MOU786469 MYQ786450:MYQ786469 NIM786450:NIM786469 NSI786450:NSI786469 OCE786450:OCE786469 OMA786450:OMA786469 OVW786450:OVW786469 PFS786450:PFS786469 PPO786450:PPO786469 PZK786450:PZK786469 QJG786450:QJG786469 QTC786450:QTC786469 RCY786450:RCY786469 RMU786450:RMU786469 RWQ786450:RWQ786469 SGM786450:SGM786469 SQI786450:SQI786469 TAE786450:TAE786469 TKA786450:TKA786469 TTW786450:TTW786469 UDS786450:UDS786469 UNO786450:UNO786469 UXK786450:UXK786469 VHG786450:VHG786469 VRC786450:VRC786469 WAY786450:WAY786469 WKU786450:WKU786469 WUQ786450:WUQ786469 G851987:G852006 IE851986:IE852005 SA851986:SA852005 ABW851986:ABW852005 ALS851986:ALS852005 AVO851986:AVO852005 BFK851986:BFK852005 BPG851986:BPG852005 BZC851986:BZC852005 CIY851986:CIY852005 CSU851986:CSU852005 DCQ851986:DCQ852005 DMM851986:DMM852005 DWI851986:DWI852005 EGE851986:EGE852005 EQA851986:EQA852005 EZW851986:EZW852005 FJS851986:FJS852005 FTO851986:FTO852005 GDK851986:GDK852005 GNG851986:GNG852005 GXC851986:GXC852005 HGY851986:HGY852005 HQU851986:HQU852005 IAQ851986:IAQ852005 IKM851986:IKM852005 IUI851986:IUI852005 JEE851986:JEE852005 JOA851986:JOA852005 JXW851986:JXW852005 KHS851986:KHS852005 KRO851986:KRO852005 LBK851986:LBK852005 LLG851986:LLG852005 LVC851986:LVC852005 MEY851986:MEY852005 MOU851986:MOU852005 MYQ851986:MYQ852005 NIM851986:NIM852005 NSI851986:NSI852005 OCE851986:OCE852005 OMA851986:OMA852005 OVW851986:OVW852005 PFS851986:PFS852005 PPO851986:PPO852005 PZK851986:PZK852005 QJG851986:QJG852005 QTC851986:QTC852005 RCY851986:RCY852005 RMU851986:RMU852005 RWQ851986:RWQ852005 SGM851986:SGM852005 SQI851986:SQI852005 TAE851986:TAE852005 TKA851986:TKA852005 TTW851986:TTW852005 UDS851986:UDS852005 UNO851986:UNO852005 UXK851986:UXK852005 VHG851986:VHG852005 VRC851986:VRC852005 WAY851986:WAY852005 WKU851986:WKU852005 WUQ851986:WUQ852005 G917523:G917542 IE917522:IE917541 SA917522:SA917541 ABW917522:ABW917541 ALS917522:ALS917541 AVO917522:AVO917541 BFK917522:BFK917541 BPG917522:BPG917541 BZC917522:BZC917541 CIY917522:CIY917541 CSU917522:CSU917541 DCQ917522:DCQ917541 DMM917522:DMM917541 DWI917522:DWI917541 EGE917522:EGE917541 EQA917522:EQA917541 EZW917522:EZW917541 FJS917522:FJS917541 FTO917522:FTO917541 GDK917522:GDK917541 GNG917522:GNG917541 GXC917522:GXC917541 HGY917522:HGY917541 HQU917522:HQU917541 IAQ917522:IAQ917541 IKM917522:IKM917541 IUI917522:IUI917541 JEE917522:JEE917541 JOA917522:JOA917541 JXW917522:JXW917541 KHS917522:KHS917541 KRO917522:KRO917541 LBK917522:LBK917541 LLG917522:LLG917541 LVC917522:LVC917541 MEY917522:MEY917541 MOU917522:MOU917541 MYQ917522:MYQ917541 NIM917522:NIM917541 NSI917522:NSI917541 OCE917522:OCE917541 OMA917522:OMA917541 OVW917522:OVW917541 PFS917522:PFS917541 PPO917522:PPO917541 PZK917522:PZK917541 QJG917522:QJG917541 QTC917522:QTC917541 RCY917522:RCY917541 RMU917522:RMU917541 RWQ917522:RWQ917541 SGM917522:SGM917541 SQI917522:SQI917541 TAE917522:TAE917541 TKA917522:TKA917541 TTW917522:TTW917541 UDS917522:UDS917541 UNO917522:UNO917541 UXK917522:UXK917541 VHG917522:VHG917541 VRC917522:VRC917541 WAY917522:WAY917541 WKU917522:WKU917541 WUQ917522:WUQ917541 G983059:G983078 IE983058:IE983077 SA983058:SA983077 ABW983058:ABW983077 ALS983058:ALS983077 AVO983058:AVO983077 BFK983058:BFK983077 BPG983058:BPG983077 BZC983058:BZC983077 CIY983058:CIY983077 CSU983058:CSU983077 DCQ983058:DCQ983077 DMM983058:DMM983077 DWI983058:DWI983077 EGE983058:EGE983077 EQA983058:EQA983077 EZW983058:EZW983077 FJS983058:FJS983077 FTO983058:FTO983077 GDK983058:GDK983077 GNG983058:GNG983077 GXC983058:GXC983077 HGY983058:HGY983077 HQU983058:HQU983077 IAQ983058:IAQ983077 IKM983058:IKM983077 IUI983058:IUI983077 JEE983058:JEE983077 JOA983058:JOA983077 JXW983058:JXW983077 KHS983058:KHS983077 KRO983058:KRO983077 LBK983058:LBK983077 LLG983058:LLG983077 LVC983058:LVC983077 MEY983058:MEY983077 MOU983058:MOU983077 MYQ983058:MYQ983077 NIM983058:NIM983077 NSI983058:NSI983077 OCE983058:OCE983077 OMA983058:OMA983077 OVW983058:OVW983077 PFS983058:PFS983077 PPO983058:PPO983077 PZK983058:PZK983077 QJG983058:QJG983077 QTC983058:QTC983077 RCY983058:RCY983077 RMU983058:RMU983077 RWQ983058:RWQ983077 SGM983058:SGM983077 SQI983058:SQI983077 TAE983058:TAE983077 TKA983058:TKA983077 TTW983058:TTW983077 UDS983058:UDS983077 UNO983058:UNO983077 UXK983058:UXK983077 VHG983058:VHG983077 VRC983058:VRC983077 WAY983058:WAY983077 WKU983058:WKU983077">
      <formula1>"教育・保育従事者,教育・保育従事者以外"</formula1>
    </dataValidation>
    <dataValidation type="custom" allowBlank="1" showInputMessage="1" showErrorMessage="1" sqref="W65554:W65573 W131090:W131109 W196626:W196645 W262162:W262181 W327698:W327717 W393234:W393253 W458770:W458789 W524306:W524325 W589842:W589861 W655378:W655397 W720914:W720933 W786450:W786469 W851986:W852005 W917522:W917541 W983058:W983077 WUU983058:WVV983077 VRG983058:VSH983077 WBC983058:WCD983077 II65554:JJ65573 SE65554:TF65573 ACA65554:ADB65573 ALW65554:AMX65573 AVS65554:AWT65573 BFO65554:BGP65573 BPK65554:BQL65573 BZG65554:CAH65573 CJC65554:CKD65573 CSY65554:CTZ65573 DCU65554:DDV65573 DMQ65554:DNR65573 DWM65554:DXN65573 EGI65554:EHJ65573 EQE65554:ERF65573 FAA65554:FBB65573 FJW65554:FKX65573 FTS65554:FUT65573 GDO65554:GEP65573 GNK65554:GOL65573 GXG65554:GYH65573 HHC65554:HID65573 HQY65554:HRZ65573 IAU65554:IBV65573 IKQ65554:ILR65573 IUM65554:IVN65573 JEI65554:JFJ65573 JOE65554:JPF65573 JYA65554:JZB65573 KHW65554:KIX65573 KRS65554:KST65573 LBO65554:LCP65573 LLK65554:LML65573 LVG65554:LWH65573 MFC65554:MGD65573 MOY65554:MPZ65573 MYU65554:MZV65573 NIQ65554:NJR65573 NSM65554:NTN65573 OCI65554:ODJ65573 OME65554:ONF65573 OWA65554:OXB65573 PFW65554:PGX65573 PPS65554:PQT65573 PZO65554:QAP65573 QJK65554:QKL65573 QTG65554:QUH65573 RDC65554:RED65573 RMY65554:RNZ65573 RWU65554:RXV65573 SGQ65554:SHR65573 SQM65554:SRN65573 TAI65554:TBJ65573 TKE65554:TLF65573 TUA65554:TVB65573 UDW65554:UEX65573 UNS65554:UOT65573 UXO65554:UYP65573 VHK65554:VIL65573 VRG65554:VSH65573 WBC65554:WCD65573 WKY65554:WLZ65573 WUU65554:WVV65573 II131090:JJ131109 SE131090:TF131109 ACA131090:ADB131109 ALW131090:AMX131109 AVS131090:AWT131109 BFO131090:BGP131109 BPK131090:BQL131109 BZG131090:CAH131109 CJC131090:CKD131109 CSY131090:CTZ131109 DCU131090:DDV131109 DMQ131090:DNR131109 DWM131090:DXN131109 EGI131090:EHJ131109 EQE131090:ERF131109 FAA131090:FBB131109 FJW131090:FKX131109 FTS131090:FUT131109 GDO131090:GEP131109 GNK131090:GOL131109 GXG131090:GYH131109 HHC131090:HID131109 HQY131090:HRZ131109 IAU131090:IBV131109 IKQ131090:ILR131109 IUM131090:IVN131109 JEI131090:JFJ131109 JOE131090:JPF131109 JYA131090:JZB131109 KHW131090:KIX131109 KRS131090:KST131109 LBO131090:LCP131109 LLK131090:LML131109 LVG131090:LWH131109 MFC131090:MGD131109 MOY131090:MPZ131109 MYU131090:MZV131109 NIQ131090:NJR131109 NSM131090:NTN131109 OCI131090:ODJ131109 OME131090:ONF131109 OWA131090:OXB131109 PFW131090:PGX131109 PPS131090:PQT131109 PZO131090:QAP131109 QJK131090:QKL131109 QTG131090:QUH131109 RDC131090:RED131109 RMY131090:RNZ131109 RWU131090:RXV131109 SGQ131090:SHR131109 SQM131090:SRN131109 TAI131090:TBJ131109 TKE131090:TLF131109 TUA131090:TVB131109 UDW131090:UEX131109 UNS131090:UOT131109 UXO131090:UYP131109 VHK131090:VIL131109 VRG131090:VSH131109 WBC131090:WCD131109 WKY131090:WLZ131109 WUU131090:WVV131109 II196626:JJ196645 SE196626:TF196645 ACA196626:ADB196645 ALW196626:AMX196645 AVS196626:AWT196645 BFO196626:BGP196645 BPK196626:BQL196645 BZG196626:CAH196645 CJC196626:CKD196645 CSY196626:CTZ196645 DCU196626:DDV196645 DMQ196626:DNR196645 DWM196626:DXN196645 EGI196626:EHJ196645 EQE196626:ERF196645 FAA196626:FBB196645 FJW196626:FKX196645 FTS196626:FUT196645 GDO196626:GEP196645 GNK196626:GOL196645 GXG196626:GYH196645 HHC196626:HID196645 HQY196626:HRZ196645 IAU196626:IBV196645 IKQ196626:ILR196645 IUM196626:IVN196645 JEI196626:JFJ196645 JOE196626:JPF196645 JYA196626:JZB196645 KHW196626:KIX196645 KRS196626:KST196645 LBO196626:LCP196645 LLK196626:LML196645 LVG196626:LWH196645 MFC196626:MGD196645 MOY196626:MPZ196645 MYU196626:MZV196645 NIQ196626:NJR196645 NSM196626:NTN196645 OCI196626:ODJ196645 OME196626:ONF196645 OWA196626:OXB196645 PFW196626:PGX196645 PPS196626:PQT196645 PZO196626:QAP196645 QJK196626:QKL196645 QTG196626:QUH196645 RDC196626:RED196645 RMY196626:RNZ196645 RWU196626:RXV196645 SGQ196626:SHR196645 SQM196626:SRN196645 TAI196626:TBJ196645 TKE196626:TLF196645 TUA196626:TVB196645 UDW196626:UEX196645 UNS196626:UOT196645 UXO196626:UYP196645 VHK196626:VIL196645 VRG196626:VSH196645 WBC196626:WCD196645 WKY196626:WLZ196645 WUU196626:WVV196645 II262162:JJ262181 SE262162:TF262181 ACA262162:ADB262181 ALW262162:AMX262181 AVS262162:AWT262181 BFO262162:BGP262181 BPK262162:BQL262181 BZG262162:CAH262181 CJC262162:CKD262181 CSY262162:CTZ262181 DCU262162:DDV262181 DMQ262162:DNR262181 DWM262162:DXN262181 EGI262162:EHJ262181 EQE262162:ERF262181 FAA262162:FBB262181 FJW262162:FKX262181 FTS262162:FUT262181 GDO262162:GEP262181 GNK262162:GOL262181 GXG262162:GYH262181 HHC262162:HID262181 HQY262162:HRZ262181 IAU262162:IBV262181 IKQ262162:ILR262181 IUM262162:IVN262181 JEI262162:JFJ262181 JOE262162:JPF262181 JYA262162:JZB262181 KHW262162:KIX262181 KRS262162:KST262181 LBO262162:LCP262181 LLK262162:LML262181 LVG262162:LWH262181 MFC262162:MGD262181 MOY262162:MPZ262181 MYU262162:MZV262181 NIQ262162:NJR262181 NSM262162:NTN262181 OCI262162:ODJ262181 OME262162:ONF262181 OWA262162:OXB262181 PFW262162:PGX262181 PPS262162:PQT262181 PZO262162:QAP262181 QJK262162:QKL262181 QTG262162:QUH262181 RDC262162:RED262181 RMY262162:RNZ262181 RWU262162:RXV262181 SGQ262162:SHR262181 SQM262162:SRN262181 TAI262162:TBJ262181 TKE262162:TLF262181 TUA262162:TVB262181 UDW262162:UEX262181 UNS262162:UOT262181 UXO262162:UYP262181 VHK262162:VIL262181 VRG262162:VSH262181 WBC262162:WCD262181 WKY262162:WLZ262181 WUU262162:WVV262181 II327698:JJ327717 SE327698:TF327717 ACA327698:ADB327717 ALW327698:AMX327717 AVS327698:AWT327717 BFO327698:BGP327717 BPK327698:BQL327717 BZG327698:CAH327717 CJC327698:CKD327717 CSY327698:CTZ327717 DCU327698:DDV327717 DMQ327698:DNR327717 DWM327698:DXN327717 EGI327698:EHJ327717 EQE327698:ERF327717 FAA327698:FBB327717 FJW327698:FKX327717 FTS327698:FUT327717 GDO327698:GEP327717 GNK327698:GOL327717 GXG327698:GYH327717 HHC327698:HID327717 HQY327698:HRZ327717 IAU327698:IBV327717 IKQ327698:ILR327717 IUM327698:IVN327717 JEI327698:JFJ327717 JOE327698:JPF327717 JYA327698:JZB327717 KHW327698:KIX327717 KRS327698:KST327717 LBO327698:LCP327717 LLK327698:LML327717 LVG327698:LWH327717 MFC327698:MGD327717 MOY327698:MPZ327717 MYU327698:MZV327717 NIQ327698:NJR327717 NSM327698:NTN327717 OCI327698:ODJ327717 OME327698:ONF327717 OWA327698:OXB327717 PFW327698:PGX327717 PPS327698:PQT327717 PZO327698:QAP327717 QJK327698:QKL327717 QTG327698:QUH327717 RDC327698:RED327717 RMY327698:RNZ327717 RWU327698:RXV327717 SGQ327698:SHR327717 SQM327698:SRN327717 TAI327698:TBJ327717 TKE327698:TLF327717 TUA327698:TVB327717 UDW327698:UEX327717 UNS327698:UOT327717 UXO327698:UYP327717 VHK327698:VIL327717 VRG327698:VSH327717 WBC327698:WCD327717 WKY327698:WLZ327717 WUU327698:WVV327717 II393234:JJ393253 SE393234:TF393253 ACA393234:ADB393253 ALW393234:AMX393253 AVS393234:AWT393253 BFO393234:BGP393253 BPK393234:BQL393253 BZG393234:CAH393253 CJC393234:CKD393253 CSY393234:CTZ393253 DCU393234:DDV393253 DMQ393234:DNR393253 DWM393234:DXN393253 EGI393234:EHJ393253 EQE393234:ERF393253 FAA393234:FBB393253 FJW393234:FKX393253 FTS393234:FUT393253 GDO393234:GEP393253 GNK393234:GOL393253 GXG393234:GYH393253 HHC393234:HID393253 HQY393234:HRZ393253 IAU393234:IBV393253 IKQ393234:ILR393253 IUM393234:IVN393253 JEI393234:JFJ393253 JOE393234:JPF393253 JYA393234:JZB393253 KHW393234:KIX393253 KRS393234:KST393253 LBO393234:LCP393253 LLK393234:LML393253 LVG393234:LWH393253 MFC393234:MGD393253 MOY393234:MPZ393253 MYU393234:MZV393253 NIQ393234:NJR393253 NSM393234:NTN393253 OCI393234:ODJ393253 OME393234:ONF393253 OWA393234:OXB393253 PFW393234:PGX393253 PPS393234:PQT393253 PZO393234:QAP393253 QJK393234:QKL393253 QTG393234:QUH393253 RDC393234:RED393253 RMY393234:RNZ393253 RWU393234:RXV393253 SGQ393234:SHR393253 SQM393234:SRN393253 TAI393234:TBJ393253 TKE393234:TLF393253 TUA393234:TVB393253 UDW393234:UEX393253 UNS393234:UOT393253 UXO393234:UYP393253 VHK393234:VIL393253 VRG393234:VSH393253 WBC393234:WCD393253 WKY393234:WLZ393253 WUU393234:WVV393253 II458770:JJ458789 SE458770:TF458789 ACA458770:ADB458789 ALW458770:AMX458789 AVS458770:AWT458789 BFO458770:BGP458789 BPK458770:BQL458789 BZG458770:CAH458789 CJC458770:CKD458789 CSY458770:CTZ458789 DCU458770:DDV458789 DMQ458770:DNR458789 DWM458770:DXN458789 EGI458770:EHJ458789 EQE458770:ERF458789 FAA458770:FBB458789 FJW458770:FKX458789 FTS458770:FUT458789 GDO458770:GEP458789 GNK458770:GOL458789 GXG458770:GYH458789 HHC458770:HID458789 HQY458770:HRZ458789 IAU458770:IBV458789 IKQ458770:ILR458789 IUM458770:IVN458789 JEI458770:JFJ458789 JOE458770:JPF458789 JYA458770:JZB458789 KHW458770:KIX458789 KRS458770:KST458789 LBO458770:LCP458789 LLK458770:LML458789 LVG458770:LWH458789 MFC458770:MGD458789 MOY458770:MPZ458789 MYU458770:MZV458789 NIQ458770:NJR458789 NSM458770:NTN458789 OCI458770:ODJ458789 OME458770:ONF458789 OWA458770:OXB458789 PFW458770:PGX458789 PPS458770:PQT458789 PZO458770:QAP458789 QJK458770:QKL458789 QTG458770:QUH458789 RDC458770:RED458789 RMY458770:RNZ458789 RWU458770:RXV458789 SGQ458770:SHR458789 SQM458770:SRN458789 TAI458770:TBJ458789 TKE458770:TLF458789 TUA458770:TVB458789 UDW458770:UEX458789 UNS458770:UOT458789 UXO458770:UYP458789 VHK458770:VIL458789 VRG458770:VSH458789 WBC458770:WCD458789 WKY458770:WLZ458789 WUU458770:WVV458789 II524306:JJ524325 SE524306:TF524325 ACA524306:ADB524325 ALW524306:AMX524325 AVS524306:AWT524325 BFO524306:BGP524325 BPK524306:BQL524325 BZG524306:CAH524325 CJC524306:CKD524325 CSY524306:CTZ524325 DCU524306:DDV524325 DMQ524306:DNR524325 DWM524306:DXN524325 EGI524306:EHJ524325 EQE524306:ERF524325 FAA524306:FBB524325 FJW524306:FKX524325 FTS524306:FUT524325 GDO524306:GEP524325 GNK524306:GOL524325 GXG524306:GYH524325 HHC524306:HID524325 HQY524306:HRZ524325 IAU524306:IBV524325 IKQ524306:ILR524325 IUM524306:IVN524325 JEI524306:JFJ524325 JOE524306:JPF524325 JYA524306:JZB524325 KHW524306:KIX524325 KRS524306:KST524325 LBO524306:LCP524325 LLK524306:LML524325 LVG524306:LWH524325 MFC524306:MGD524325 MOY524306:MPZ524325 MYU524306:MZV524325 NIQ524306:NJR524325 NSM524306:NTN524325 OCI524306:ODJ524325 OME524306:ONF524325 OWA524306:OXB524325 PFW524306:PGX524325 PPS524306:PQT524325 PZO524306:QAP524325 QJK524306:QKL524325 QTG524306:QUH524325 RDC524306:RED524325 RMY524306:RNZ524325 RWU524306:RXV524325 SGQ524306:SHR524325 SQM524306:SRN524325 TAI524306:TBJ524325 TKE524306:TLF524325 TUA524306:TVB524325 UDW524306:UEX524325 UNS524306:UOT524325 UXO524306:UYP524325 VHK524306:VIL524325 VRG524306:VSH524325 WBC524306:WCD524325 WKY524306:WLZ524325 WUU524306:WVV524325 II589842:JJ589861 SE589842:TF589861 ACA589842:ADB589861 ALW589842:AMX589861 AVS589842:AWT589861 BFO589842:BGP589861 BPK589842:BQL589861 BZG589842:CAH589861 CJC589842:CKD589861 CSY589842:CTZ589861 DCU589842:DDV589861 DMQ589842:DNR589861 DWM589842:DXN589861 EGI589842:EHJ589861 EQE589842:ERF589861 FAA589842:FBB589861 FJW589842:FKX589861 FTS589842:FUT589861 GDO589842:GEP589861 GNK589842:GOL589861 GXG589842:GYH589861 HHC589842:HID589861 HQY589842:HRZ589861 IAU589842:IBV589861 IKQ589842:ILR589861 IUM589842:IVN589861 JEI589842:JFJ589861 JOE589842:JPF589861 JYA589842:JZB589861 KHW589842:KIX589861 KRS589842:KST589861 LBO589842:LCP589861 LLK589842:LML589861 LVG589842:LWH589861 MFC589842:MGD589861 MOY589842:MPZ589861 MYU589842:MZV589861 NIQ589842:NJR589861 NSM589842:NTN589861 OCI589842:ODJ589861 OME589842:ONF589861 OWA589842:OXB589861 PFW589842:PGX589861 PPS589842:PQT589861 PZO589842:QAP589861 QJK589842:QKL589861 QTG589842:QUH589861 RDC589842:RED589861 RMY589842:RNZ589861 RWU589842:RXV589861 SGQ589842:SHR589861 SQM589842:SRN589861 TAI589842:TBJ589861 TKE589842:TLF589861 TUA589842:TVB589861 UDW589842:UEX589861 UNS589842:UOT589861 UXO589842:UYP589861 VHK589842:VIL589861 VRG589842:VSH589861 WBC589842:WCD589861 WKY589842:WLZ589861 WUU589842:WVV589861 II655378:JJ655397 SE655378:TF655397 ACA655378:ADB655397 ALW655378:AMX655397 AVS655378:AWT655397 BFO655378:BGP655397 BPK655378:BQL655397 BZG655378:CAH655397 CJC655378:CKD655397 CSY655378:CTZ655397 DCU655378:DDV655397 DMQ655378:DNR655397 DWM655378:DXN655397 EGI655378:EHJ655397 EQE655378:ERF655397 FAA655378:FBB655397 FJW655378:FKX655397 FTS655378:FUT655397 GDO655378:GEP655397 GNK655378:GOL655397 GXG655378:GYH655397 HHC655378:HID655397 HQY655378:HRZ655397 IAU655378:IBV655397 IKQ655378:ILR655397 IUM655378:IVN655397 JEI655378:JFJ655397 JOE655378:JPF655397 JYA655378:JZB655397 KHW655378:KIX655397 KRS655378:KST655397 LBO655378:LCP655397 LLK655378:LML655397 LVG655378:LWH655397 MFC655378:MGD655397 MOY655378:MPZ655397 MYU655378:MZV655397 NIQ655378:NJR655397 NSM655378:NTN655397 OCI655378:ODJ655397 OME655378:ONF655397 OWA655378:OXB655397 PFW655378:PGX655397 PPS655378:PQT655397 PZO655378:QAP655397 QJK655378:QKL655397 QTG655378:QUH655397 RDC655378:RED655397 RMY655378:RNZ655397 RWU655378:RXV655397 SGQ655378:SHR655397 SQM655378:SRN655397 TAI655378:TBJ655397 TKE655378:TLF655397 TUA655378:TVB655397 UDW655378:UEX655397 UNS655378:UOT655397 UXO655378:UYP655397 VHK655378:VIL655397 VRG655378:VSH655397 WBC655378:WCD655397 WKY655378:WLZ655397 WUU655378:WVV655397 II720914:JJ720933 SE720914:TF720933 ACA720914:ADB720933 ALW720914:AMX720933 AVS720914:AWT720933 BFO720914:BGP720933 BPK720914:BQL720933 BZG720914:CAH720933 CJC720914:CKD720933 CSY720914:CTZ720933 DCU720914:DDV720933 DMQ720914:DNR720933 DWM720914:DXN720933 EGI720914:EHJ720933 EQE720914:ERF720933 FAA720914:FBB720933 FJW720914:FKX720933 FTS720914:FUT720933 GDO720914:GEP720933 GNK720914:GOL720933 GXG720914:GYH720933 HHC720914:HID720933 HQY720914:HRZ720933 IAU720914:IBV720933 IKQ720914:ILR720933 IUM720914:IVN720933 JEI720914:JFJ720933 JOE720914:JPF720933 JYA720914:JZB720933 KHW720914:KIX720933 KRS720914:KST720933 LBO720914:LCP720933 LLK720914:LML720933 LVG720914:LWH720933 MFC720914:MGD720933 MOY720914:MPZ720933 MYU720914:MZV720933 NIQ720914:NJR720933 NSM720914:NTN720933 OCI720914:ODJ720933 OME720914:ONF720933 OWA720914:OXB720933 PFW720914:PGX720933 PPS720914:PQT720933 PZO720914:QAP720933 QJK720914:QKL720933 QTG720914:QUH720933 RDC720914:RED720933 RMY720914:RNZ720933 RWU720914:RXV720933 SGQ720914:SHR720933 SQM720914:SRN720933 TAI720914:TBJ720933 TKE720914:TLF720933 TUA720914:TVB720933 UDW720914:UEX720933 UNS720914:UOT720933 UXO720914:UYP720933 VHK720914:VIL720933 VRG720914:VSH720933 WBC720914:WCD720933 WKY720914:WLZ720933 WUU720914:WVV720933 II786450:JJ786469 SE786450:TF786469 ACA786450:ADB786469 ALW786450:AMX786469 AVS786450:AWT786469 BFO786450:BGP786469 BPK786450:BQL786469 BZG786450:CAH786469 CJC786450:CKD786469 CSY786450:CTZ786469 DCU786450:DDV786469 DMQ786450:DNR786469 DWM786450:DXN786469 EGI786450:EHJ786469 EQE786450:ERF786469 FAA786450:FBB786469 FJW786450:FKX786469 FTS786450:FUT786469 GDO786450:GEP786469 GNK786450:GOL786469 GXG786450:GYH786469 HHC786450:HID786469 HQY786450:HRZ786469 IAU786450:IBV786469 IKQ786450:ILR786469 IUM786450:IVN786469 JEI786450:JFJ786469 JOE786450:JPF786469 JYA786450:JZB786469 KHW786450:KIX786469 KRS786450:KST786469 LBO786450:LCP786469 LLK786450:LML786469 LVG786450:LWH786469 MFC786450:MGD786469 MOY786450:MPZ786469 MYU786450:MZV786469 NIQ786450:NJR786469 NSM786450:NTN786469 OCI786450:ODJ786469 OME786450:ONF786469 OWA786450:OXB786469 PFW786450:PGX786469 PPS786450:PQT786469 PZO786450:QAP786469 QJK786450:QKL786469 QTG786450:QUH786469 RDC786450:RED786469 RMY786450:RNZ786469 RWU786450:RXV786469 SGQ786450:SHR786469 SQM786450:SRN786469 TAI786450:TBJ786469 TKE786450:TLF786469 TUA786450:TVB786469 UDW786450:UEX786469 UNS786450:UOT786469 UXO786450:UYP786469 VHK786450:VIL786469 VRG786450:VSH786469 WBC786450:WCD786469 WKY786450:WLZ786469 WUU786450:WVV786469 II851986:JJ852005 SE851986:TF852005 ACA851986:ADB852005 ALW851986:AMX852005 AVS851986:AWT852005 BFO851986:BGP852005 BPK851986:BQL852005 BZG851986:CAH852005 CJC851986:CKD852005 CSY851986:CTZ852005 DCU851986:DDV852005 DMQ851986:DNR852005 DWM851986:DXN852005 EGI851986:EHJ852005 EQE851986:ERF852005 FAA851986:FBB852005 FJW851986:FKX852005 FTS851986:FUT852005 GDO851986:GEP852005 GNK851986:GOL852005 GXG851986:GYH852005 HHC851986:HID852005 HQY851986:HRZ852005 IAU851986:IBV852005 IKQ851986:ILR852005 IUM851986:IVN852005 JEI851986:JFJ852005 JOE851986:JPF852005 JYA851986:JZB852005 KHW851986:KIX852005 KRS851986:KST852005 LBO851986:LCP852005 LLK851986:LML852005 LVG851986:LWH852005 MFC851986:MGD852005 MOY851986:MPZ852005 MYU851986:MZV852005 NIQ851986:NJR852005 NSM851986:NTN852005 OCI851986:ODJ852005 OME851986:ONF852005 OWA851986:OXB852005 PFW851986:PGX852005 PPS851986:PQT852005 PZO851986:QAP852005 QJK851986:QKL852005 QTG851986:QUH852005 RDC851986:RED852005 RMY851986:RNZ852005 RWU851986:RXV852005 SGQ851986:SHR852005 SQM851986:SRN852005 TAI851986:TBJ852005 TKE851986:TLF852005 TUA851986:TVB852005 UDW851986:UEX852005 UNS851986:UOT852005 UXO851986:UYP852005 VHK851986:VIL852005 VRG851986:VSH852005 WBC851986:WCD852005 WKY851986:WLZ852005 WUU851986:WVV852005 II917522:JJ917541 SE917522:TF917541 ACA917522:ADB917541 ALW917522:AMX917541 AVS917522:AWT917541 BFO917522:BGP917541 BPK917522:BQL917541 BZG917522:CAH917541 CJC917522:CKD917541 CSY917522:CTZ917541 DCU917522:DDV917541 DMQ917522:DNR917541 DWM917522:DXN917541 EGI917522:EHJ917541 EQE917522:ERF917541 FAA917522:FBB917541 FJW917522:FKX917541 FTS917522:FUT917541 GDO917522:GEP917541 GNK917522:GOL917541 GXG917522:GYH917541 HHC917522:HID917541 HQY917522:HRZ917541 IAU917522:IBV917541 IKQ917522:ILR917541 IUM917522:IVN917541 JEI917522:JFJ917541 JOE917522:JPF917541 JYA917522:JZB917541 KHW917522:KIX917541 KRS917522:KST917541 LBO917522:LCP917541 LLK917522:LML917541 LVG917522:LWH917541 MFC917522:MGD917541 MOY917522:MPZ917541 MYU917522:MZV917541 NIQ917522:NJR917541 NSM917522:NTN917541 OCI917522:ODJ917541 OME917522:ONF917541 OWA917522:OXB917541 PFW917522:PGX917541 PPS917522:PQT917541 PZO917522:QAP917541 QJK917522:QKL917541 QTG917522:QUH917541 RDC917522:RED917541 RMY917522:RNZ917541 RWU917522:RXV917541 SGQ917522:SHR917541 SQM917522:SRN917541 TAI917522:TBJ917541 TKE917522:TLF917541 TUA917522:TVB917541 UDW917522:UEX917541 UNS917522:UOT917541 UXO917522:UYP917541 VHK917522:VIL917541 VRG917522:VSH917541 WBC917522:WCD917541 WKY917522:WLZ917541 WUU917522:WVV917541 II983058:JJ983077 SE983058:TF983077 ACA983058:ADB983077 ALW983058:AMX983077 AVS983058:AWT983077 BFO983058:BGP983077 BPK983058:BQL983077 BZG983058:CAH983077 CJC983058:CKD983077 CSY983058:CTZ983077 DCU983058:DDV983077 DMQ983058:DNR983077 DWM983058:DXN983077 EGI983058:EHJ983077 EQE983058:ERF983077 FAA983058:FBB983077 FJW983058:FKX983077 FTS983058:FUT983077 GDO983058:GEP983077 GNK983058:GOL983077 GXG983058:GYH983077 HHC983058:HID983077 HQY983058:HRZ983077 IAU983058:IBV983077 IKQ983058:ILR983077 IUM983058:IVN983077 JEI983058:JFJ983077 JOE983058:JPF983077 JYA983058:JZB983077 KHW983058:KIX983077 KRS983058:KST983077 LBO983058:LCP983077 LLK983058:LML983077 LVG983058:LWH983077 MFC983058:MGD983077 MOY983058:MPZ983077 MYU983058:MZV983077 NIQ983058:NJR983077 NSM983058:NTN983077 OCI983058:ODJ983077 OME983058:ONF983077 OWA983058:OXB983077 PFW983058:PGX983077 PPS983058:PQT983077 PZO983058:QAP983077 QJK983058:QKL983077 QTG983058:QUH983077 RDC983058:RED983077 RMY983058:RNZ983077 RWU983058:RXV983077 SGQ983058:SHR983077 SQM983058:SRN983077 TAI983058:TBJ983077 TKE983058:TLF983077 TUA983058:TVB983077 UDW983058:UEX983077 UNS983058:UOT983077 UXO983058:UYP983077 VHK983058:VIL983077 WKY983058:WLZ983077 I65555:I65574 I131091:I131110 I196627:I196646 I262163:I262182 I327699:I327718 I393235:I393254 I458771:I458790 I524307:I524326 I589843:I589862 I655379:I655398 I720915:I720934 I786451:I786470 I851987:I852006 I917523:I917542 I983059:I983078 K917523:V917542 K851987:V852006 K786451:V786470 K720915:V720934 K655379:V655398 K589843:V589862 K524307:V524326 K458771:V458790 K393235:V393254 K327699:V327718 K262163:V262182 K196627:V196646 K131091:V131110 K65555:V65574 K983059:V983078">
      <formula1>IF(#REF!="×","")</formula1>
    </dataValidation>
    <dataValidation type="list" allowBlank="1" showInputMessage="1" showErrorMessage="1" sqref="E8:E107">
      <formula1>$O$8:$O$21</formula1>
    </dataValidation>
  </dataValidations>
  <printOptions horizontalCentered="1"/>
  <pageMargins left="0.78740157480314965" right="0.78740157480314965" top="0.59055118110236227" bottom="0.59055118110236227" header="0.51181102362204722" footer="0.51181102362204722"/>
  <pageSetup paperSize="9" scale="42"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O21"/>
  <sheetViews>
    <sheetView showGridLines="0" view="pageBreakPreview" zoomScale="85" zoomScaleNormal="100" zoomScaleSheetLayoutView="85" workbookViewId="0">
      <selection activeCell="H15" sqref="H15"/>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16384" width="9" style="2"/>
  </cols>
  <sheetData>
    <row r="1" spans="1:15" ht="18" customHeight="1" thickBot="1">
      <c r="A1" s="571" t="s">
        <v>418</v>
      </c>
      <c r="B1" s="572"/>
      <c r="C1" s="572"/>
      <c r="D1" s="572"/>
      <c r="E1" s="572"/>
      <c r="F1" s="572"/>
      <c r="G1" s="572"/>
      <c r="H1" s="572"/>
    </row>
    <row r="2" spans="1:15" ht="18" customHeight="1" thickBot="1">
      <c r="A2" s="572"/>
      <c r="B2" s="572"/>
      <c r="C2" s="572"/>
      <c r="D2" s="579" t="s">
        <v>388</v>
      </c>
      <c r="E2" s="1498">
        <f>①入力シート!D9</f>
        <v>0</v>
      </c>
      <c r="F2" s="1499"/>
      <c r="G2" s="1499"/>
      <c r="H2" s="1500"/>
    </row>
    <row r="3" spans="1:15" ht="18" customHeight="1">
      <c r="A3" s="572"/>
      <c r="B3" s="572"/>
      <c r="C3" s="572"/>
      <c r="D3" s="572"/>
      <c r="E3" s="572"/>
      <c r="F3" s="572"/>
      <c r="G3" s="572"/>
      <c r="H3" s="572"/>
    </row>
    <row r="4" spans="1:15" ht="18" customHeight="1">
      <c r="A4" s="1501" t="s">
        <v>538</v>
      </c>
      <c r="B4" s="1501"/>
      <c r="C4" s="1501"/>
      <c r="D4" s="1501"/>
      <c r="E4" s="1501"/>
      <c r="F4" s="1501"/>
      <c r="G4" s="1501"/>
      <c r="H4" s="572"/>
    </row>
    <row r="5" spans="1:15" ht="18" customHeight="1">
      <c r="A5" s="1501" t="s">
        <v>84</v>
      </c>
      <c r="B5" s="1501"/>
      <c r="C5" s="1501"/>
      <c r="D5" s="1501"/>
      <c r="E5" s="1501"/>
      <c r="F5" s="1501"/>
      <c r="G5" s="1501"/>
      <c r="H5" s="573"/>
    </row>
    <row r="6" spans="1:15" ht="18" customHeight="1" thickBot="1">
      <c r="A6" s="574"/>
      <c r="B6" s="574"/>
      <c r="C6" s="574"/>
      <c r="D6" s="574"/>
      <c r="E6" s="574"/>
      <c r="F6" s="574"/>
      <c r="G6" s="574"/>
      <c r="H6" s="574"/>
    </row>
    <row r="7" spans="1:15" ht="39.950000000000003" customHeight="1">
      <c r="A7" s="1125" t="s">
        <v>83</v>
      </c>
      <c r="B7" s="1127" t="s">
        <v>82</v>
      </c>
      <c r="C7" s="1127" t="s">
        <v>81</v>
      </c>
      <c r="D7" s="1127" t="s">
        <v>393</v>
      </c>
      <c r="E7" s="1129" t="s">
        <v>392</v>
      </c>
      <c r="F7" s="1130"/>
      <c r="G7" s="1129" t="s">
        <v>391</v>
      </c>
      <c r="H7" s="1131"/>
    </row>
    <row r="8" spans="1:15" ht="56.1" customHeight="1" thickBot="1">
      <c r="A8" s="1126"/>
      <c r="B8" s="1128"/>
      <c r="C8" s="1128"/>
      <c r="D8" s="1128"/>
      <c r="E8" s="242"/>
      <c r="F8" s="644" t="s">
        <v>390</v>
      </c>
      <c r="G8" s="244"/>
      <c r="H8" s="648" t="s">
        <v>390</v>
      </c>
    </row>
    <row r="9" spans="1:15" ht="21.95" customHeight="1">
      <c r="A9" s="575" t="s">
        <v>78</v>
      </c>
      <c r="B9" s="576" t="s">
        <v>77</v>
      </c>
      <c r="C9" s="576" t="s">
        <v>76</v>
      </c>
      <c r="D9" s="576" t="s">
        <v>75</v>
      </c>
      <c r="E9" s="461">
        <v>200000</v>
      </c>
      <c r="F9" s="645"/>
      <c r="G9" s="462"/>
      <c r="H9" s="649"/>
    </row>
    <row r="10" spans="1:15" ht="21.95" customHeight="1" thickBot="1">
      <c r="A10" s="423" t="s">
        <v>184</v>
      </c>
      <c r="B10" s="492" t="s">
        <v>77</v>
      </c>
      <c r="C10" s="492" t="s">
        <v>76</v>
      </c>
      <c r="D10" s="492" t="s">
        <v>75</v>
      </c>
      <c r="E10" s="424"/>
      <c r="F10" s="646"/>
      <c r="G10" s="425">
        <v>200000</v>
      </c>
      <c r="H10" s="650"/>
      <c r="I10" s="7"/>
      <c r="J10" s="7"/>
      <c r="K10" s="7"/>
      <c r="L10" s="7"/>
      <c r="M10" s="13"/>
      <c r="N10" s="13"/>
      <c r="O10" s="13"/>
    </row>
    <row r="11" spans="1:15" ht="21.95" customHeight="1">
      <c r="A11" s="457">
        <v>1</v>
      </c>
      <c r="B11" s="458" t="s">
        <v>509</v>
      </c>
      <c r="C11" s="458" t="s">
        <v>510</v>
      </c>
      <c r="D11" s="458">
        <f>①入力シート!D9</f>
        <v>0</v>
      </c>
      <c r="E11" s="459"/>
      <c r="F11" s="652"/>
      <c r="G11" s="460"/>
      <c r="H11" s="655"/>
    </row>
    <row r="12" spans="1:15" ht="21.95" customHeight="1">
      <c r="A12" s="577">
        <v>2</v>
      </c>
      <c r="B12" s="49"/>
      <c r="C12" s="49"/>
      <c r="D12" s="49"/>
      <c r="E12" s="48"/>
      <c r="F12" s="653"/>
      <c r="G12" s="47"/>
      <c r="H12" s="656"/>
    </row>
    <row r="13" spans="1:15" ht="21.95" customHeight="1">
      <c r="A13" s="577">
        <v>3</v>
      </c>
      <c r="B13" s="49"/>
      <c r="C13" s="49"/>
      <c r="D13" s="49"/>
      <c r="E13" s="48"/>
      <c r="F13" s="653"/>
      <c r="G13" s="47"/>
      <c r="H13" s="656"/>
    </row>
    <row r="14" spans="1:15" ht="21.95" customHeight="1">
      <c r="A14" s="577">
        <v>4</v>
      </c>
      <c r="B14" s="49"/>
      <c r="C14" s="49"/>
      <c r="D14" s="49"/>
      <c r="E14" s="48"/>
      <c r="F14" s="653"/>
      <c r="G14" s="47"/>
      <c r="H14" s="656"/>
    </row>
    <row r="15" spans="1:15" ht="21.95" customHeight="1">
      <c r="A15" s="577">
        <v>5</v>
      </c>
      <c r="B15" s="49"/>
      <c r="C15" s="49"/>
      <c r="D15" s="49"/>
      <c r="E15" s="48"/>
      <c r="F15" s="653"/>
      <c r="G15" s="47"/>
      <c r="H15" s="656"/>
    </row>
    <row r="16" spans="1:15" ht="21.95" customHeight="1">
      <c r="A16" s="577">
        <v>6</v>
      </c>
      <c r="B16" s="49"/>
      <c r="C16" s="49"/>
      <c r="D16" s="49"/>
      <c r="E16" s="48"/>
      <c r="F16" s="653"/>
      <c r="G16" s="47"/>
      <c r="H16" s="656"/>
    </row>
    <row r="17" spans="1:8" ht="21.95" customHeight="1">
      <c r="A17" s="577">
        <v>7</v>
      </c>
      <c r="B17" s="49"/>
      <c r="C17" s="49"/>
      <c r="D17" s="49"/>
      <c r="E17" s="48"/>
      <c r="F17" s="653"/>
      <c r="G17" s="47"/>
      <c r="H17" s="656"/>
    </row>
    <row r="18" spans="1:8" ht="21.95" customHeight="1" thickBot="1">
      <c r="A18" s="578">
        <v>8</v>
      </c>
      <c r="B18" s="46"/>
      <c r="C18" s="46"/>
      <c r="D18" s="46"/>
      <c r="E18" s="45"/>
      <c r="F18" s="654"/>
      <c r="G18" s="44"/>
      <c r="H18" s="657"/>
    </row>
    <row r="19" spans="1:8" ht="18" customHeight="1" thickBot="1">
      <c r="A19" s="1502" t="s">
        <v>74</v>
      </c>
      <c r="B19" s="1503"/>
      <c r="C19" s="1503"/>
      <c r="D19" s="1504"/>
      <c r="E19" s="64">
        <f>SUM(E11:E18)</f>
        <v>0</v>
      </c>
      <c r="F19" s="647">
        <f>SUM(F11:F18)</f>
        <v>0</v>
      </c>
      <c r="G19" s="65">
        <f>SUM(G11:G18)</f>
        <v>0</v>
      </c>
      <c r="H19" s="651">
        <f>SUM(H11:H18)</f>
        <v>0</v>
      </c>
    </row>
    <row r="20" spans="1:8" ht="18" customHeight="1">
      <c r="A20" s="580" t="s">
        <v>73</v>
      </c>
      <c r="B20" s="1494" t="s">
        <v>389</v>
      </c>
      <c r="C20" s="1494"/>
      <c r="D20" s="1494"/>
      <c r="E20" s="1494"/>
      <c r="F20" s="1494"/>
      <c r="G20" s="1494"/>
      <c r="H20" s="1495"/>
    </row>
    <row r="21" spans="1:8" ht="18" customHeight="1">
      <c r="A21" s="581"/>
      <c r="B21" s="1496"/>
      <c r="C21" s="1496"/>
      <c r="D21" s="1496"/>
      <c r="E21" s="1496"/>
      <c r="F21" s="1496"/>
      <c r="G21" s="1496"/>
      <c r="H21" s="1497"/>
    </row>
  </sheetData>
  <sheetProtection algorithmName="SHA-512" hashValue="fS7cmf7VgbPE/G1kXqMLT1DHky9vKgjQ/uT2oUTwqpXjgnx1tX2gIsfV+szPPNDPHzeU4XF7BCqRqjREBM2T4Q==" saltValue="lt8hduZqbOb92iXYDH+W9w==" spinCount="100000" sheet="1" insertColumns="0" insertRows="0"/>
  <mergeCells count="11">
    <mergeCell ref="B20:H21"/>
    <mergeCell ref="E2:H2"/>
    <mergeCell ref="A5:G5"/>
    <mergeCell ref="A19:D19"/>
    <mergeCell ref="A7:A8"/>
    <mergeCell ref="B7:B8"/>
    <mergeCell ref="C7:C8"/>
    <mergeCell ref="D7:D8"/>
    <mergeCell ref="E7:F7"/>
    <mergeCell ref="G7:H7"/>
    <mergeCell ref="A4:G4"/>
  </mergeCells>
  <phoneticPr fontId="12"/>
  <conditionalFormatting sqref="A11:H18">
    <cfRule type="notContainsBlanks" dxfId="26" priority="1">
      <formula>LEN(TRIM(A11))&gt;0</formula>
    </cfRule>
  </conditionalFormatting>
  <printOptions horizontalCentered="1"/>
  <pageMargins left="0.78740157480314965" right="0.78740157480314965" top="0.59055118110236227" bottom="0.59055118110236227" header="0.51181102362204722" footer="0.51181102362204722"/>
  <pageSetup paperSize="9" scale="7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1:AV96"/>
  <sheetViews>
    <sheetView showGridLines="0" view="pageBreakPreview" zoomScale="80" zoomScaleNormal="100" zoomScaleSheetLayoutView="80" workbookViewId="0">
      <selection activeCell="AV59" sqref="AV59"/>
    </sheetView>
  </sheetViews>
  <sheetFormatPr defaultColWidth="9" defaultRowHeight="18" customHeight="1"/>
  <cols>
    <col min="1" max="1" width="2.5" style="2" customWidth="1"/>
    <col min="2" max="3" width="3" style="2" customWidth="1"/>
    <col min="4" max="16" width="3.125" style="2" customWidth="1"/>
    <col min="17" max="34" width="3" style="2" customWidth="1"/>
    <col min="35" max="35" width="2.5" style="2" customWidth="1"/>
    <col min="36" max="43" width="3" style="2" customWidth="1"/>
    <col min="44" max="44" width="5.875" style="2" hidden="1" customWidth="1"/>
    <col min="45" max="45" width="3.125" style="2" hidden="1" customWidth="1"/>
    <col min="46" max="47" width="3" style="2" hidden="1" customWidth="1"/>
    <col min="48" max="16384" width="9" style="2"/>
  </cols>
  <sheetData>
    <row r="1" spans="2:44" ht="18" customHeight="1">
      <c r="B1" s="497" t="s">
        <v>417</v>
      </c>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R1" s="2" t="s">
        <v>475</v>
      </c>
    </row>
    <row r="2" spans="2:44" ht="18" customHeight="1">
      <c r="B2" s="498"/>
      <c r="C2" s="1554" t="s">
        <v>534</v>
      </c>
      <c r="D2" s="1554"/>
      <c r="E2" s="1554"/>
      <c r="F2" s="1554"/>
      <c r="G2" s="1554"/>
      <c r="H2" s="1554"/>
      <c r="I2" s="1554"/>
      <c r="J2" s="1554"/>
      <c r="K2" s="1554"/>
      <c r="L2" s="1554"/>
      <c r="M2" s="1554"/>
      <c r="N2" s="1554"/>
      <c r="O2" s="1554"/>
      <c r="P2" s="1554"/>
      <c r="Q2" s="1554"/>
      <c r="R2" s="1554"/>
      <c r="S2" s="1554"/>
      <c r="T2" s="1554"/>
      <c r="U2" s="1554"/>
      <c r="V2" s="1554"/>
      <c r="W2" s="1554"/>
      <c r="X2" s="1554"/>
      <c r="Y2" s="1554"/>
      <c r="Z2" s="1554"/>
      <c r="AA2" s="1554"/>
      <c r="AB2" s="1554"/>
      <c r="AC2" s="1554"/>
      <c r="AD2" s="1554"/>
      <c r="AE2" s="1554"/>
      <c r="AF2" s="1554"/>
      <c r="AG2" s="1554"/>
      <c r="AH2" s="1554"/>
      <c r="AI2" s="1554"/>
      <c r="AJ2" s="1554"/>
      <c r="AK2" s="1554"/>
      <c r="AL2" s="1554"/>
      <c r="AM2" s="1554"/>
    </row>
    <row r="3" spans="2:44" ht="9" customHeight="1">
      <c r="B3" s="498"/>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500"/>
      <c r="AM3" s="498"/>
    </row>
    <row r="4" spans="2:44" ht="9" customHeight="1" thickBot="1">
      <c r="B4" s="498"/>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2"/>
      <c r="AI4" s="503"/>
      <c r="AJ4" s="498"/>
      <c r="AK4" s="1555"/>
      <c r="AL4" s="1555"/>
      <c r="AM4" s="498"/>
    </row>
    <row r="5" spans="2:44" ht="18" customHeight="1">
      <c r="B5" s="498"/>
      <c r="C5" s="498"/>
      <c r="D5" s="502"/>
      <c r="E5" s="502"/>
      <c r="F5" s="502"/>
      <c r="G5" s="502"/>
      <c r="H5" s="502"/>
      <c r="I5" s="502"/>
      <c r="J5" s="502"/>
      <c r="K5" s="502"/>
      <c r="L5" s="502"/>
      <c r="M5" s="498"/>
      <c r="N5" s="498"/>
      <c r="O5" s="498"/>
      <c r="P5" s="498"/>
      <c r="Q5" s="498"/>
      <c r="R5" s="498"/>
      <c r="S5" s="498"/>
      <c r="T5" s="1556" t="s">
        <v>380</v>
      </c>
      <c r="U5" s="1557"/>
      <c r="V5" s="1557"/>
      <c r="W5" s="1557"/>
      <c r="X5" s="1557"/>
      <c r="Y5" s="1557"/>
      <c r="Z5" s="1558"/>
      <c r="AA5" s="951" t="s">
        <v>64</v>
      </c>
      <c r="AB5" s="952"/>
      <c r="AC5" s="952"/>
      <c r="AD5" s="952">
        <f>①入力シート!E6</f>
        <v>0</v>
      </c>
      <c r="AE5" s="952"/>
      <c r="AF5" s="952"/>
      <c r="AG5" s="952"/>
      <c r="AH5" s="952"/>
      <c r="AI5" s="952"/>
      <c r="AJ5" s="952"/>
      <c r="AK5" s="952"/>
      <c r="AL5" s="952"/>
      <c r="AM5" s="77" t="s">
        <v>63</v>
      </c>
    </row>
    <row r="6" spans="2:44" ht="18" customHeight="1">
      <c r="B6" s="498"/>
      <c r="C6" s="498"/>
      <c r="D6" s="502"/>
      <c r="E6" s="502"/>
      <c r="F6" s="502"/>
      <c r="G6" s="502"/>
      <c r="H6" s="502"/>
      <c r="I6" s="502"/>
      <c r="J6" s="498"/>
      <c r="K6" s="498"/>
      <c r="L6" s="498"/>
      <c r="M6" s="498"/>
      <c r="N6" s="498"/>
      <c r="O6" s="498"/>
      <c r="P6" s="498"/>
      <c r="Q6" s="498"/>
      <c r="R6" s="498"/>
      <c r="S6" s="498"/>
      <c r="T6" s="1559" t="s">
        <v>415</v>
      </c>
      <c r="U6" s="1560"/>
      <c r="V6" s="1560"/>
      <c r="W6" s="1560"/>
      <c r="X6" s="1560"/>
      <c r="Y6" s="1560"/>
      <c r="Z6" s="1561"/>
      <c r="AA6" s="943">
        <f>①入力シート!D7</f>
        <v>0</v>
      </c>
      <c r="AB6" s="944"/>
      <c r="AC6" s="944"/>
      <c r="AD6" s="944"/>
      <c r="AE6" s="944"/>
      <c r="AF6" s="944"/>
      <c r="AG6" s="944"/>
      <c r="AH6" s="944"/>
      <c r="AI6" s="944"/>
      <c r="AJ6" s="944"/>
      <c r="AK6" s="944"/>
      <c r="AL6" s="944"/>
      <c r="AM6" s="1037"/>
    </row>
    <row r="7" spans="2:44" ht="18" customHeight="1">
      <c r="B7" s="498"/>
      <c r="C7" s="498"/>
      <c r="D7" s="502"/>
      <c r="E7" s="502"/>
      <c r="F7" s="502"/>
      <c r="G7" s="502"/>
      <c r="H7" s="502"/>
      <c r="I7" s="502"/>
      <c r="J7" s="498"/>
      <c r="K7" s="498"/>
      <c r="L7" s="498"/>
      <c r="M7" s="498"/>
      <c r="N7" s="498"/>
      <c r="O7" s="498"/>
      <c r="P7" s="498"/>
      <c r="Q7" s="498"/>
      <c r="R7" s="498"/>
      <c r="S7" s="498"/>
      <c r="T7" s="1559" t="s">
        <v>61</v>
      </c>
      <c r="U7" s="1560"/>
      <c r="V7" s="1560"/>
      <c r="W7" s="1560"/>
      <c r="X7" s="1560"/>
      <c r="Y7" s="1560"/>
      <c r="Z7" s="1561"/>
      <c r="AA7" s="1576">
        <f>①入力シート!D8</f>
        <v>0</v>
      </c>
      <c r="AB7" s="1577"/>
      <c r="AC7" s="1577"/>
      <c r="AD7" s="1577"/>
      <c r="AE7" s="1577"/>
      <c r="AF7" s="1577"/>
      <c r="AG7" s="1577"/>
      <c r="AH7" s="1577"/>
      <c r="AI7" s="1577"/>
      <c r="AJ7" s="1577"/>
      <c r="AK7" s="1577"/>
      <c r="AL7" s="1577"/>
      <c r="AM7" s="1578"/>
    </row>
    <row r="8" spans="2:44" ht="18" customHeight="1">
      <c r="B8" s="498"/>
      <c r="C8" s="498"/>
      <c r="D8" s="502"/>
      <c r="E8" s="502"/>
      <c r="F8" s="502"/>
      <c r="G8" s="502"/>
      <c r="H8" s="502"/>
      <c r="I8" s="502"/>
      <c r="J8" s="498"/>
      <c r="K8" s="498"/>
      <c r="L8" s="498"/>
      <c r="M8" s="498"/>
      <c r="N8" s="498"/>
      <c r="O8" s="498"/>
      <c r="P8" s="498"/>
      <c r="Q8" s="498"/>
      <c r="R8" s="498"/>
      <c r="S8" s="498"/>
      <c r="T8" s="1573" t="s">
        <v>147</v>
      </c>
      <c r="U8" s="1574"/>
      <c r="V8" s="1574"/>
      <c r="W8" s="1574"/>
      <c r="X8" s="1574"/>
      <c r="Y8" s="1574"/>
      <c r="Z8" s="1575"/>
      <c r="AA8" s="943">
        <f>①入力シート!D9</f>
        <v>0</v>
      </c>
      <c r="AB8" s="944"/>
      <c r="AC8" s="944"/>
      <c r="AD8" s="944"/>
      <c r="AE8" s="944"/>
      <c r="AF8" s="944"/>
      <c r="AG8" s="944"/>
      <c r="AH8" s="944"/>
      <c r="AI8" s="944"/>
      <c r="AJ8" s="944"/>
      <c r="AK8" s="944"/>
      <c r="AL8" s="944"/>
      <c r="AM8" s="1037"/>
    </row>
    <row r="9" spans="2:44" ht="18" customHeight="1" thickBot="1">
      <c r="B9" s="498"/>
      <c r="C9" s="498"/>
      <c r="D9" s="502"/>
      <c r="E9" s="502"/>
      <c r="F9" s="502"/>
      <c r="G9" s="502"/>
      <c r="H9" s="502"/>
      <c r="I9" s="502"/>
      <c r="J9" s="504"/>
      <c r="K9" s="504"/>
      <c r="L9" s="504"/>
      <c r="M9" s="504"/>
      <c r="N9" s="504"/>
      <c r="O9" s="504"/>
      <c r="P9" s="502"/>
      <c r="Q9" s="502"/>
      <c r="R9" s="502"/>
      <c r="S9" s="502"/>
      <c r="T9" s="1562" t="s">
        <v>416</v>
      </c>
      <c r="U9" s="1563"/>
      <c r="V9" s="1563"/>
      <c r="W9" s="1563"/>
      <c r="X9" s="1563"/>
      <c r="Y9" s="1563"/>
      <c r="Z9" s="1564"/>
      <c r="AA9" s="1572">
        <f>①入力シート!D10</f>
        <v>0</v>
      </c>
      <c r="AB9" s="947"/>
      <c r="AC9" s="947"/>
      <c r="AD9" s="947"/>
      <c r="AE9" s="947"/>
      <c r="AF9" s="947"/>
      <c r="AG9" s="947"/>
      <c r="AH9" s="947"/>
      <c r="AI9" s="947"/>
      <c r="AJ9" s="947"/>
      <c r="AK9" s="947"/>
      <c r="AL9" s="947"/>
      <c r="AM9" s="948"/>
    </row>
    <row r="10" spans="2:44" ht="12.75" customHeight="1">
      <c r="B10" s="498"/>
      <c r="C10" s="498"/>
      <c r="D10" s="502"/>
      <c r="E10" s="502"/>
      <c r="F10" s="502"/>
      <c r="G10" s="502"/>
      <c r="H10" s="502"/>
      <c r="I10" s="502"/>
      <c r="J10" s="504"/>
      <c r="K10" s="504"/>
      <c r="L10" s="504"/>
      <c r="M10" s="504"/>
      <c r="N10" s="504"/>
      <c r="O10" s="504"/>
      <c r="P10" s="502"/>
      <c r="Q10" s="502"/>
      <c r="R10" s="502"/>
      <c r="S10" s="502"/>
      <c r="T10" s="502"/>
      <c r="U10" s="504"/>
      <c r="V10" s="504"/>
      <c r="W10" s="504"/>
      <c r="X10" s="504"/>
      <c r="Y10" s="504"/>
      <c r="Z10" s="504"/>
      <c r="AA10" s="505"/>
      <c r="AB10" s="505"/>
      <c r="AC10" s="505"/>
      <c r="AD10" s="505"/>
      <c r="AE10" s="505"/>
      <c r="AF10" s="505"/>
      <c r="AG10" s="505"/>
      <c r="AH10" s="505"/>
      <c r="AI10" s="505"/>
      <c r="AJ10" s="505"/>
      <c r="AK10" s="505"/>
      <c r="AL10" s="498"/>
      <c r="AM10" s="498"/>
    </row>
    <row r="11" spans="2:44" ht="18" customHeight="1">
      <c r="B11" s="2" t="s">
        <v>561</v>
      </c>
      <c r="C11" s="498"/>
      <c r="D11" s="506"/>
      <c r="E11" s="561"/>
      <c r="F11" s="561"/>
      <c r="G11" s="561"/>
      <c r="H11" s="561"/>
      <c r="I11" s="561"/>
      <c r="J11" s="561"/>
      <c r="K11" s="561"/>
      <c r="L11" s="561"/>
      <c r="M11" s="561"/>
      <c r="N11" s="561"/>
      <c r="O11" s="561"/>
      <c r="P11" s="561"/>
      <c r="Q11" s="561"/>
      <c r="R11" s="561"/>
      <c r="S11" s="508"/>
      <c r="T11" s="508"/>
      <c r="U11" s="508"/>
      <c r="V11" s="508"/>
      <c r="W11" s="508"/>
      <c r="X11" s="498"/>
      <c r="Y11" s="498"/>
      <c r="Z11" s="498"/>
      <c r="AA11" s="498"/>
      <c r="AB11" s="498"/>
      <c r="AC11" s="498"/>
      <c r="AD11" s="498"/>
      <c r="AE11" s="498"/>
      <c r="AF11" s="498"/>
      <c r="AG11" s="498"/>
      <c r="AH11" s="498"/>
      <c r="AI11" s="498"/>
      <c r="AJ11" s="498"/>
      <c r="AK11" s="498"/>
      <c r="AL11" s="498"/>
      <c r="AM11" s="498"/>
    </row>
    <row r="12" spans="2:44" ht="18" customHeight="1">
      <c r="C12" s="498"/>
      <c r="D12" s="509" t="s">
        <v>511</v>
      </c>
      <c r="E12" s="561"/>
      <c r="F12" s="561"/>
      <c r="G12" s="561"/>
      <c r="H12" s="561"/>
      <c r="I12" s="561"/>
      <c r="J12" s="561"/>
      <c r="K12" s="561"/>
      <c r="L12" s="561"/>
      <c r="M12" s="561"/>
      <c r="N12" s="561"/>
      <c r="O12" s="561"/>
      <c r="P12" s="561"/>
      <c r="Q12" s="561"/>
      <c r="R12" s="561"/>
      <c r="S12" s="508"/>
      <c r="T12" s="508"/>
      <c r="U12" s="508"/>
      <c r="V12" s="508"/>
      <c r="W12" s="508"/>
      <c r="X12" s="498"/>
      <c r="Y12" s="498"/>
      <c r="Z12" s="498"/>
      <c r="AA12" s="498"/>
      <c r="AB12" s="498"/>
      <c r="AC12" s="498"/>
      <c r="AD12" s="498"/>
      <c r="AE12" s="498"/>
      <c r="AF12" s="498"/>
      <c r="AG12" s="498"/>
      <c r="AH12" s="498"/>
      <c r="AI12" s="498"/>
      <c r="AJ12" s="498"/>
      <c r="AK12" s="498"/>
      <c r="AL12" s="498"/>
      <c r="AM12" s="498"/>
    </row>
    <row r="13" spans="2:44" ht="30" hidden="1" customHeight="1">
      <c r="B13" s="510"/>
      <c r="C13" s="511" t="s">
        <v>17</v>
      </c>
      <c r="D13" s="1565" t="s">
        <v>118</v>
      </c>
      <c r="E13" s="1566"/>
      <c r="F13" s="1566"/>
      <c r="G13" s="1566"/>
      <c r="H13" s="1566"/>
      <c r="I13" s="1566"/>
      <c r="J13" s="1566"/>
      <c r="K13" s="1566"/>
      <c r="L13" s="1566"/>
      <c r="M13" s="1566"/>
      <c r="N13" s="1566"/>
      <c r="O13" s="1566"/>
      <c r="P13" s="1566"/>
      <c r="Q13" s="1566"/>
      <c r="R13" s="1566"/>
      <c r="S13" s="1566"/>
      <c r="T13" s="1566"/>
      <c r="U13" s="1567"/>
      <c r="V13" s="1330"/>
      <c r="W13" s="1331"/>
      <c r="X13" s="1331"/>
      <c r="Y13" s="1331"/>
      <c r="Z13" s="1331"/>
      <c r="AA13" s="1331"/>
      <c r="AB13" s="1331"/>
      <c r="AC13" s="1331"/>
      <c r="AD13" s="1331"/>
      <c r="AE13" s="1331"/>
      <c r="AF13" s="1331"/>
      <c r="AG13" s="1331"/>
      <c r="AH13" s="1331"/>
      <c r="AI13" s="1331"/>
      <c r="AJ13" s="1331"/>
      <c r="AK13" s="1331"/>
      <c r="AL13" s="1331"/>
      <c r="AM13" s="512" t="s">
        <v>12</v>
      </c>
    </row>
    <row r="14" spans="2:44" ht="30" hidden="1" customHeight="1">
      <c r="B14" s="510"/>
      <c r="C14" s="513" t="s">
        <v>9</v>
      </c>
      <c r="D14" s="1568" t="s">
        <v>120</v>
      </c>
      <c r="E14" s="1522"/>
      <c r="F14" s="1522"/>
      <c r="G14" s="1569"/>
      <c r="H14" s="1569"/>
      <c r="I14" s="1569"/>
      <c r="J14" s="1569"/>
      <c r="K14" s="1569"/>
      <c r="L14" s="1569"/>
      <c r="M14" s="1569"/>
      <c r="N14" s="1569"/>
      <c r="O14" s="1569"/>
      <c r="P14" s="1569"/>
      <c r="Q14" s="1569"/>
      <c r="R14" s="1569"/>
      <c r="S14" s="1569"/>
      <c r="T14" s="1569"/>
      <c r="U14" s="1570"/>
      <c r="V14" s="1543"/>
      <c r="W14" s="1571"/>
      <c r="X14" s="1571"/>
      <c r="Y14" s="1571"/>
      <c r="Z14" s="1571"/>
      <c r="AA14" s="1571"/>
      <c r="AB14" s="1571"/>
      <c r="AC14" s="1571"/>
      <c r="AD14" s="1571"/>
      <c r="AE14" s="1571"/>
      <c r="AF14" s="1571"/>
      <c r="AG14" s="1571"/>
      <c r="AH14" s="1571"/>
      <c r="AI14" s="1571"/>
      <c r="AJ14" s="1571"/>
      <c r="AK14" s="1571"/>
      <c r="AL14" s="1571"/>
      <c r="AM14" s="514" t="s">
        <v>12</v>
      </c>
    </row>
    <row r="15" spans="2:44" ht="18" hidden="1" customHeight="1">
      <c r="B15" s="510"/>
      <c r="C15" s="1525" t="s">
        <v>5</v>
      </c>
      <c r="D15" s="1535" t="s">
        <v>122</v>
      </c>
      <c r="E15" s="1536"/>
      <c r="F15" s="1536"/>
      <c r="G15" s="1537"/>
      <c r="H15" s="1537"/>
      <c r="I15" s="1537"/>
      <c r="J15" s="1537"/>
      <c r="K15" s="1537"/>
      <c r="L15" s="1537"/>
      <c r="M15" s="1537"/>
      <c r="N15" s="1537"/>
      <c r="O15" s="1537"/>
      <c r="P15" s="1537"/>
      <c r="Q15" s="1537"/>
      <c r="R15" s="1537"/>
      <c r="S15" s="1537"/>
      <c r="T15" s="1537"/>
      <c r="U15" s="1538"/>
      <c r="V15" s="1540" t="s">
        <v>7</v>
      </c>
      <c r="W15" s="1541"/>
      <c r="X15" s="1541"/>
      <c r="Y15" s="1541"/>
      <c r="Z15" s="1541"/>
      <c r="AA15" s="1541"/>
      <c r="AB15" s="1541"/>
      <c r="AC15" s="1541"/>
      <c r="AD15" s="1541"/>
      <c r="AE15" s="1540" t="s">
        <v>6</v>
      </c>
      <c r="AF15" s="1541"/>
      <c r="AG15" s="1541"/>
      <c r="AH15" s="1541"/>
      <c r="AI15" s="1541"/>
      <c r="AJ15" s="1541"/>
      <c r="AK15" s="1541"/>
      <c r="AL15" s="1541"/>
      <c r="AM15" s="1542"/>
    </row>
    <row r="16" spans="2:44" ht="36.75" hidden="1" customHeight="1">
      <c r="B16" s="510"/>
      <c r="C16" s="1534"/>
      <c r="D16" s="1539"/>
      <c r="E16" s="1537"/>
      <c r="F16" s="1537"/>
      <c r="G16" s="1537"/>
      <c r="H16" s="1537"/>
      <c r="I16" s="1537"/>
      <c r="J16" s="1537"/>
      <c r="K16" s="1537"/>
      <c r="L16" s="1537"/>
      <c r="M16" s="1537"/>
      <c r="N16" s="1537"/>
      <c r="O16" s="1537"/>
      <c r="P16" s="1537"/>
      <c r="Q16" s="1537"/>
      <c r="R16" s="1537"/>
      <c r="S16" s="1537"/>
      <c r="T16" s="1537"/>
      <c r="U16" s="1538"/>
      <c r="V16" s="1054" t="str">
        <f>IF(OR(V13="",V13=0),"",IF(V13-V14&lt;=0,"あり","なし"))</f>
        <v/>
      </c>
      <c r="W16" s="1055"/>
      <c r="X16" s="1055"/>
      <c r="Y16" s="1055"/>
      <c r="Z16" s="1055"/>
      <c r="AA16" s="1055"/>
      <c r="AB16" s="1055"/>
      <c r="AC16" s="1055"/>
      <c r="AD16" s="1056"/>
      <c r="AE16" s="1543"/>
      <c r="AF16" s="1517"/>
      <c r="AG16" s="1517"/>
      <c r="AH16" s="1517"/>
      <c r="AI16" s="1517"/>
      <c r="AJ16" s="1517"/>
      <c r="AK16" s="1517"/>
      <c r="AL16" s="1517"/>
      <c r="AM16" s="1518"/>
    </row>
    <row r="17" spans="2:39" ht="18" hidden="1" customHeight="1">
      <c r="B17" s="510"/>
      <c r="C17" s="515" t="s">
        <v>51</v>
      </c>
      <c r="D17" s="1544" t="s">
        <v>50</v>
      </c>
      <c r="E17" s="1545"/>
      <c r="F17" s="1545"/>
      <c r="G17" s="1546"/>
      <c r="H17" s="1546"/>
      <c r="I17" s="1546"/>
      <c r="J17" s="1546"/>
      <c r="K17" s="1547"/>
      <c r="L17" s="516"/>
      <c r="M17" s="516"/>
      <c r="N17" s="516"/>
      <c r="O17" s="516"/>
      <c r="P17" s="516"/>
      <c r="Q17" s="516"/>
      <c r="R17" s="517"/>
      <c r="S17" s="517"/>
      <c r="T17" s="517"/>
      <c r="U17" s="518"/>
      <c r="V17" s="463"/>
      <c r="W17" s="1505" t="s">
        <v>4</v>
      </c>
      <c r="X17" s="1505"/>
      <c r="Y17" s="1505"/>
      <c r="Z17" s="1505"/>
      <c r="AA17" s="1505"/>
      <c r="AB17" s="1505"/>
      <c r="AC17" s="1505"/>
      <c r="AD17" s="1505"/>
      <c r="AE17" s="1505"/>
      <c r="AF17" s="1505"/>
      <c r="AG17" s="1505"/>
      <c r="AH17" s="1505"/>
      <c r="AI17" s="1505"/>
      <c r="AJ17" s="1505"/>
      <c r="AK17" s="1505"/>
      <c r="AL17" s="1505"/>
      <c r="AM17" s="1506"/>
    </row>
    <row r="18" spans="2:39" ht="18" hidden="1" customHeight="1">
      <c r="B18" s="510"/>
      <c r="C18" s="519"/>
      <c r="D18" s="1548" t="s">
        <v>124</v>
      </c>
      <c r="E18" s="1549"/>
      <c r="F18" s="1549"/>
      <c r="G18" s="1550"/>
      <c r="H18" s="1550"/>
      <c r="I18" s="1550"/>
      <c r="J18" s="1550"/>
      <c r="K18" s="1550"/>
      <c r="L18" s="1550"/>
      <c r="M18" s="1550"/>
      <c r="N18" s="1550"/>
      <c r="O18" s="1550"/>
      <c r="P18" s="1550"/>
      <c r="Q18" s="1550"/>
      <c r="R18" s="520"/>
      <c r="S18" s="520"/>
      <c r="T18" s="520"/>
      <c r="U18" s="521"/>
      <c r="V18" s="463"/>
      <c r="W18" s="991" t="s">
        <v>550</v>
      </c>
      <c r="X18" s="992"/>
      <c r="Y18" s="992"/>
      <c r="Z18" s="992"/>
      <c r="AA18" s="992"/>
      <c r="AB18" s="992"/>
      <c r="AC18" s="992"/>
      <c r="AD18" s="992"/>
      <c r="AE18" s="992"/>
      <c r="AF18" s="992"/>
      <c r="AG18" s="992"/>
      <c r="AH18" s="992"/>
      <c r="AI18" s="992"/>
      <c r="AJ18" s="992"/>
      <c r="AK18" s="992"/>
      <c r="AL18" s="992"/>
      <c r="AM18" s="993"/>
    </row>
    <row r="19" spans="2:39" ht="18" hidden="1" customHeight="1">
      <c r="B19" s="510"/>
      <c r="C19" s="519"/>
      <c r="D19" s="1551"/>
      <c r="E19" s="1550"/>
      <c r="F19" s="1550"/>
      <c r="G19" s="1550"/>
      <c r="H19" s="1550"/>
      <c r="I19" s="1550"/>
      <c r="J19" s="1550"/>
      <c r="K19" s="1550"/>
      <c r="L19" s="1550"/>
      <c r="M19" s="1550"/>
      <c r="N19" s="1550"/>
      <c r="O19" s="1550"/>
      <c r="P19" s="1550"/>
      <c r="Q19" s="1550"/>
      <c r="R19" s="520"/>
      <c r="S19" s="520"/>
      <c r="T19" s="520"/>
      <c r="U19" s="521"/>
      <c r="V19" s="463"/>
      <c r="W19" s="1507" t="s">
        <v>3</v>
      </c>
      <c r="X19" s="1508"/>
      <c r="Y19" s="1508"/>
      <c r="Z19" s="1508"/>
      <c r="AA19" s="1508"/>
      <c r="AB19" s="1508"/>
      <c r="AC19" s="1508"/>
      <c r="AD19" s="1508"/>
      <c r="AE19" s="1508"/>
      <c r="AF19" s="1508"/>
      <c r="AG19" s="1508"/>
      <c r="AH19" s="1508"/>
      <c r="AI19" s="1508"/>
      <c r="AJ19" s="1508"/>
      <c r="AK19" s="1508"/>
      <c r="AL19" s="1508"/>
      <c r="AM19" s="1509"/>
    </row>
    <row r="20" spans="2:39" ht="18" hidden="1" customHeight="1">
      <c r="B20" s="510"/>
      <c r="C20" s="519"/>
      <c r="D20" s="1552"/>
      <c r="E20" s="1553"/>
      <c r="F20" s="1553"/>
      <c r="G20" s="1553"/>
      <c r="H20" s="1553"/>
      <c r="I20" s="1553"/>
      <c r="J20" s="1553"/>
      <c r="K20" s="1553"/>
      <c r="L20" s="1553"/>
      <c r="M20" s="1553"/>
      <c r="N20" s="1553"/>
      <c r="O20" s="1553"/>
      <c r="P20" s="1553"/>
      <c r="Q20" s="1553"/>
      <c r="R20" s="522"/>
      <c r="S20" s="522"/>
      <c r="T20" s="522"/>
      <c r="U20" s="523"/>
      <c r="V20" s="463"/>
      <c r="W20" s="994" t="s">
        <v>552</v>
      </c>
      <c r="X20" s="994"/>
      <c r="Y20" s="994"/>
      <c r="Z20" s="994"/>
      <c r="AA20" s="994"/>
      <c r="AB20" s="994"/>
      <c r="AC20" s="994"/>
      <c r="AD20" s="994"/>
      <c r="AE20" s="994"/>
      <c r="AF20" s="994"/>
      <c r="AG20" s="994"/>
      <c r="AH20" s="994"/>
      <c r="AI20" s="994"/>
      <c r="AJ20" s="994"/>
      <c r="AK20" s="994"/>
      <c r="AL20" s="994"/>
      <c r="AM20" s="995"/>
    </row>
    <row r="21" spans="2:39" ht="81.75" hidden="1" customHeight="1" thickBot="1">
      <c r="B21" s="510"/>
      <c r="C21" s="524"/>
      <c r="D21" s="1586" t="s">
        <v>513</v>
      </c>
      <c r="E21" s="1587"/>
      <c r="F21" s="1587"/>
      <c r="G21" s="1588"/>
      <c r="H21" s="1588"/>
      <c r="I21" s="1588"/>
      <c r="J21" s="1588"/>
      <c r="K21" s="1588"/>
      <c r="L21" s="1588"/>
      <c r="M21" s="1588"/>
      <c r="N21" s="1588"/>
      <c r="O21" s="1588"/>
      <c r="P21" s="1588"/>
      <c r="Q21" s="1588"/>
      <c r="R21" s="1589"/>
      <c r="S21" s="1589"/>
      <c r="T21" s="1589"/>
      <c r="U21" s="1590"/>
      <c r="V21" s="1579"/>
      <c r="W21" s="1580"/>
      <c r="X21" s="1580"/>
      <c r="Y21" s="1580"/>
      <c r="Z21" s="1580"/>
      <c r="AA21" s="1580"/>
      <c r="AB21" s="1580"/>
      <c r="AC21" s="1580"/>
      <c r="AD21" s="1580"/>
      <c r="AE21" s="1580"/>
      <c r="AF21" s="1580"/>
      <c r="AG21" s="1580"/>
      <c r="AH21" s="1580"/>
      <c r="AI21" s="1580"/>
      <c r="AJ21" s="1580"/>
      <c r="AK21" s="1580"/>
      <c r="AL21" s="1580"/>
      <c r="AM21" s="1581"/>
    </row>
    <row r="22" spans="2:39" s="1" customFormat="1" ht="18" customHeight="1">
      <c r="B22" s="525"/>
      <c r="C22" s="4"/>
      <c r="D22" s="68"/>
      <c r="E22" s="68"/>
      <c r="F22" s="68"/>
      <c r="G22" s="69"/>
      <c r="H22" s="69"/>
      <c r="I22" s="69"/>
      <c r="J22" s="69"/>
      <c r="K22" s="69"/>
      <c r="L22" s="69"/>
      <c r="M22" s="69"/>
      <c r="N22" s="69"/>
      <c r="O22" s="69"/>
      <c r="P22" s="69"/>
      <c r="Q22" s="69"/>
      <c r="R22" s="397"/>
      <c r="S22" s="397"/>
      <c r="T22" s="397"/>
      <c r="U22" s="397"/>
      <c r="V22" s="526"/>
      <c r="W22" s="526"/>
      <c r="X22" s="526"/>
      <c r="Y22" s="526"/>
      <c r="Z22" s="526"/>
      <c r="AA22" s="526"/>
      <c r="AB22" s="526"/>
      <c r="AC22" s="526"/>
      <c r="AD22" s="526"/>
      <c r="AE22" s="526"/>
      <c r="AF22" s="526"/>
      <c r="AG22" s="526"/>
      <c r="AH22" s="526"/>
      <c r="AI22" s="526"/>
      <c r="AJ22" s="526"/>
      <c r="AK22" s="526"/>
      <c r="AL22" s="526"/>
      <c r="AM22" s="526"/>
    </row>
    <row r="23" spans="2:39" ht="18" customHeight="1">
      <c r="B23" s="2" t="s">
        <v>562</v>
      </c>
      <c r="C23" s="498"/>
      <c r="D23" s="506"/>
      <c r="E23" s="561"/>
      <c r="F23" s="561"/>
      <c r="G23" s="561"/>
      <c r="H23" s="561"/>
      <c r="I23" s="561"/>
      <c r="J23" s="561"/>
      <c r="K23" s="561"/>
      <c r="L23" s="561"/>
      <c r="M23" s="561"/>
      <c r="N23" s="561"/>
      <c r="O23" s="561"/>
      <c r="P23" s="561"/>
      <c r="Q23" s="561"/>
      <c r="R23" s="561"/>
      <c r="S23" s="508"/>
      <c r="T23" s="508"/>
      <c r="U23" s="508"/>
      <c r="V23" s="508"/>
      <c r="W23" s="508"/>
      <c r="X23" s="498"/>
      <c r="Y23" s="498"/>
      <c r="Z23" s="498"/>
      <c r="AA23" s="498"/>
      <c r="AB23" s="498"/>
      <c r="AC23" s="498"/>
      <c r="AD23" s="498"/>
      <c r="AE23" s="498"/>
      <c r="AF23" s="498"/>
      <c r="AG23" s="498"/>
      <c r="AH23" s="498"/>
      <c r="AI23" s="498"/>
      <c r="AJ23" s="498"/>
      <c r="AK23" s="498"/>
      <c r="AL23" s="498"/>
      <c r="AM23" s="498"/>
    </row>
    <row r="24" spans="2:39" ht="18" customHeight="1">
      <c r="C24" s="498"/>
      <c r="D24" s="509" t="s">
        <v>512</v>
      </c>
      <c r="E24" s="561"/>
      <c r="F24" s="561"/>
      <c r="G24" s="561"/>
      <c r="H24" s="561"/>
      <c r="I24" s="561"/>
      <c r="J24" s="561"/>
      <c r="K24" s="561"/>
      <c r="L24" s="561"/>
      <c r="M24" s="561"/>
      <c r="N24" s="561"/>
      <c r="O24" s="561"/>
      <c r="P24" s="561"/>
      <c r="Q24" s="561"/>
      <c r="R24" s="561"/>
      <c r="S24" s="508"/>
      <c r="T24" s="508"/>
      <c r="U24" s="508"/>
      <c r="V24" s="508"/>
      <c r="W24" s="508"/>
      <c r="X24" s="498"/>
      <c r="Y24" s="498"/>
      <c r="Z24" s="498"/>
      <c r="AA24" s="498"/>
      <c r="AB24" s="498"/>
      <c r="AC24" s="498"/>
      <c r="AD24" s="498"/>
      <c r="AE24" s="498"/>
      <c r="AF24" s="498"/>
      <c r="AG24" s="498"/>
      <c r="AH24" s="498"/>
      <c r="AI24" s="498"/>
      <c r="AJ24" s="498"/>
      <c r="AK24" s="498"/>
      <c r="AL24" s="498"/>
      <c r="AM24" s="498"/>
    </row>
    <row r="25" spans="2:39" ht="30" hidden="1" customHeight="1">
      <c r="B25" s="510"/>
      <c r="C25" s="511" t="s">
        <v>17</v>
      </c>
      <c r="D25" s="1565" t="s">
        <v>118</v>
      </c>
      <c r="E25" s="1566"/>
      <c r="F25" s="1566"/>
      <c r="G25" s="1566"/>
      <c r="H25" s="1566"/>
      <c r="I25" s="1566"/>
      <c r="J25" s="1566"/>
      <c r="K25" s="1566"/>
      <c r="L25" s="1566"/>
      <c r="M25" s="1566"/>
      <c r="N25" s="1566"/>
      <c r="O25" s="1566"/>
      <c r="P25" s="1566"/>
      <c r="Q25" s="1566"/>
      <c r="R25" s="1566"/>
      <c r="S25" s="1566"/>
      <c r="T25" s="1566"/>
      <c r="U25" s="1567"/>
      <c r="V25" s="1591"/>
      <c r="W25" s="1592"/>
      <c r="X25" s="1592"/>
      <c r="Y25" s="1592"/>
      <c r="Z25" s="1592"/>
      <c r="AA25" s="1592"/>
      <c r="AB25" s="1592"/>
      <c r="AC25" s="1592"/>
      <c r="AD25" s="1592"/>
      <c r="AE25" s="1592"/>
      <c r="AF25" s="1592"/>
      <c r="AG25" s="1592"/>
      <c r="AH25" s="1592"/>
      <c r="AI25" s="1592"/>
      <c r="AJ25" s="1592"/>
      <c r="AK25" s="1592"/>
      <c r="AL25" s="1592"/>
      <c r="AM25" s="512" t="s">
        <v>12</v>
      </c>
    </row>
    <row r="26" spans="2:39" ht="30" hidden="1" customHeight="1">
      <c r="B26" s="510"/>
      <c r="C26" s="513" t="s">
        <v>9</v>
      </c>
      <c r="D26" s="1568" t="s">
        <v>120</v>
      </c>
      <c r="E26" s="1522"/>
      <c r="F26" s="1522"/>
      <c r="G26" s="1569"/>
      <c r="H26" s="1569"/>
      <c r="I26" s="1569"/>
      <c r="J26" s="1569"/>
      <c r="K26" s="1569"/>
      <c r="L26" s="1569"/>
      <c r="M26" s="1569"/>
      <c r="N26" s="1569"/>
      <c r="O26" s="1569"/>
      <c r="P26" s="1569"/>
      <c r="Q26" s="1569"/>
      <c r="R26" s="1569"/>
      <c r="S26" s="1569"/>
      <c r="T26" s="1569"/>
      <c r="U26" s="1570"/>
      <c r="V26" s="1543"/>
      <c r="W26" s="1571"/>
      <c r="X26" s="1571"/>
      <c r="Y26" s="1571"/>
      <c r="Z26" s="1571"/>
      <c r="AA26" s="1571"/>
      <c r="AB26" s="1571"/>
      <c r="AC26" s="1571"/>
      <c r="AD26" s="1571"/>
      <c r="AE26" s="1571"/>
      <c r="AF26" s="1571"/>
      <c r="AG26" s="1571"/>
      <c r="AH26" s="1571"/>
      <c r="AI26" s="1571"/>
      <c r="AJ26" s="1571"/>
      <c r="AK26" s="1571"/>
      <c r="AL26" s="1571"/>
      <c r="AM26" s="514" t="s">
        <v>12</v>
      </c>
    </row>
    <row r="27" spans="2:39" ht="18" hidden="1" customHeight="1">
      <c r="B27" s="510"/>
      <c r="C27" s="1525" t="s">
        <v>5</v>
      </c>
      <c r="D27" s="1535" t="s">
        <v>122</v>
      </c>
      <c r="E27" s="1536"/>
      <c r="F27" s="1536"/>
      <c r="G27" s="1537"/>
      <c r="H27" s="1537"/>
      <c r="I27" s="1537"/>
      <c r="J27" s="1537"/>
      <c r="K27" s="1537"/>
      <c r="L27" s="1537"/>
      <c r="M27" s="1537"/>
      <c r="N27" s="1537"/>
      <c r="O27" s="1537"/>
      <c r="P27" s="1537"/>
      <c r="Q27" s="1537"/>
      <c r="R27" s="1537"/>
      <c r="S27" s="1537"/>
      <c r="T27" s="1537"/>
      <c r="U27" s="1538"/>
      <c r="V27" s="1540" t="s">
        <v>7</v>
      </c>
      <c r="W27" s="1541"/>
      <c r="X27" s="1541"/>
      <c r="Y27" s="1541"/>
      <c r="Z27" s="1541"/>
      <c r="AA27" s="1541"/>
      <c r="AB27" s="1541"/>
      <c r="AC27" s="1541"/>
      <c r="AD27" s="1541"/>
      <c r="AE27" s="1540" t="s">
        <v>6</v>
      </c>
      <c r="AF27" s="1541"/>
      <c r="AG27" s="1541"/>
      <c r="AH27" s="1541"/>
      <c r="AI27" s="1541"/>
      <c r="AJ27" s="1541"/>
      <c r="AK27" s="1541"/>
      <c r="AL27" s="1541"/>
      <c r="AM27" s="1542"/>
    </row>
    <row r="28" spans="2:39" ht="36.75" hidden="1" customHeight="1">
      <c r="B28" s="510"/>
      <c r="C28" s="1534"/>
      <c r="D28" s="1539"/>
      <c r="E28" s="1537"/>
      <c r="F28" s="1537"/>
      <c r="G28" s="1537"/>
      <c r="H28" s="1537"/>
      <c r="I28" s="1537"/>
      <c r="J28" s="1537"/>
      <c r="K28" s="1537"/>
      <c r="L28" s="1537"/>
      <c r="M28" s="1537"/>
      <c r="N28" s="1537"/>
      <c r="O28" s="1537"/>
      <c r="P28" s="1537"/>
      <c r="Q28" s="1537"/>
      <c r="R28" s="1537"/>
      <c r="S28" s="1537"/>
      <c r="T28" s="1537"/>
      <c r="U28" s="1538"/>
      <c r="V28" s="1054" t="str">
        <f>IF(OR(V25="",V25=0),"",IF(V25-V26&lt;=0,"あり","なし"))</f>
        <v/>
      </c>
      <c r="W28" s="1055"/>
      <c r="X28" s="1055"/>
      <c r="Y28" s="1055"/>
      <c r="Z28" s="1055"/>
      <c r="AA28" s="1055"/>
      <c r="AB28" s="1055"/>
      <c r="AC28" s="1055"/>
      <c r="AD28" s="1056"/>
      <c r="AE28" s="1543"/>
      <c r="AF28" s="1517"/>
      <c r="AG28" s="1517"/>
      <c r="AH28" s="1517"/>
      <c r="AI28" s="1517"/>
      <c r="AJ28" s="1517"/>
      <c r="AK28" s="1517"/>
      <c r="AL28" s="1517"/>
      <c r="AM28" s="1518"/>
    </row>
    <row r="29" spans="2:39" ht="18" hidden="1" customHeight="1">
      <c r="B29" s="510"/>
      <c r="C29" s="515" t="s">
        <v>51</v>
      </c>
      <c r="D29" s="1544" t="s">
        <v>50</v>
      </c>
      <c r="E29" s="1545"/>
      <c r="F29" s="1545"/>
      <c r="G29" s="1546"/>
      <c r="H29" s="1546"/>
      <c r="I29" s="1546"/>
      <c r="J29" s="1546"/>
      <c r="K29" s="1547"/>
      <c r="L29" s="516"/>
      <c r="M29" s="516"/>
      <c r="N29" s="516"/>
      <c r="O29" s="516"/>
      <c r="P29" s="516"/>
      <c r="Q29" s="516"/>
      <c r="R29" s="517"/>
      <c r="S29" s="517"/>
      <c r="T29" s="517"/>
      <c r="U29" s="518"/>
      <c r="V29" s="463"/>
      <c r="W29" s="1505" t="s">
        <v>4</v>
      </c>
      <c r="X29" s="1505"/>
      <c r="Y29" s="1505"/>
      <c r="Z29" s="1505"/>
      <c r="AA29" s="1505"/>
      <c r="AB29" s="1505"/>
      <c r="AC29" s="1505"/>
      <c r="AD29" s="1505"/>
      <c r="AE29" s="1505"/>
      <c r="AF29" s="1505"/>
      <c r="AG29" s="1505"/>
      <c r="AH29" s="1505"/>
      <c r="AI29" s="1505"/>
      <c r="AJ29" s="1505"/>
      <c r="AK29" s="1505"/>
      <c r="AL29" s="1505"/>
      <c r="AM29" s="1506"/>
    </row>
    <row r="30" spans="2:39" ht="18" hidden="1" customHeight="1">
      <c r="B30" s="510"/>
      <c r="C30" s="519"/>
      <c r="D30" s="1548" t="s">
        <v>124</v>
      </c>
      <c r="E30" s="1549"/>
      <c r="F30" s="1549"/>
      <c r="G30" s="1550"/>
      <c r="H30" s="1550"/>
      <c r="I30" s="1550"/>
      <c r="J30" s="1550"/>
      <c r="K30" s="1550"/>
      <c r="L30" s="1550"/>
      <c r="M30" s="1550"/>
      <c r="N30" s="1550"/>
      <c r="O30" s="1550"/>
      <c r="P30" s="1550"/>
      <c r="Q30" s="1550"/>
      <c r="R30" s="520"/>
      <c r="S30" s="520"/>
      <c r="T30" s="520"/>
      <c r="U30" s="521"/>
      <c r="V30" s="463"/>
      <c r="W30" s="991" t="s">
        <v>550</v>
      </c>
      <c r="X30" s="992"/>
      <c r="Y30" s="992"/>
      <c r="Z30" s="992"/>
      <c r="AA30" s="992"/>
      <c r="AB30" s="992"/>
      <c r="AC30" s="992"/>
      <c r="AD30" s="992"/>
      <c r="AE30" s="992"/>
      <c r="AF30" s="992"/>
      <c r="AG30" s="992"/>
      <c r="AH30" s="992"/>
      <c r="AI30" s="992"/>
      <c r="AJ30" s="992"/>
      <c r="AK30" s="992"/>
      <c r="AL30" s="992"/>
      <c r="AM30" s="993"/>
    </row>
    <row r="31" spans="2:39" ht="18" hidden="1" customHeight="1">
      <c r="B31" s="510"/>
      <c r="C31" s="519"/>
      <c r="D31" s="1551"/>
      <c r="E31" s="1550"/>
      <c r="F31" s="1550"/>
      <c r="G31" s="1550"/>
      <c r="H31" s="1550"/>
      <c r="I31" s="1550"/>
      <c r="J31" s="1550"/>
      <c r="K31" s="1550"/>
      <c r="L31" s="1550"/>
      <c r="M31" s="1550"/>
      <c r="N31" s="1550"/>
      <c r="O31" s="1550"/>
      <c r="P31" s="1550"/>
      <c r="Q31" s="1550"/>
      <c r="R31" s="520"/>
      <c r="S31" s="520"/>
      <c r="T31" s="520"/>
      <c r="U31" s="521"/>
      <c r="V31" s="463"/>
      <c r="W31" s="1507" t="s">
        <v>3</v>
      </c>
      <c r="X31" s="1508"/>
      <c r="Y31" s="1508"/>
      <c r="Z31" s="1508"/>
      <c r="AA31" s="1508"/>
      <c r="AB31" s="1508"/>
      <c r="AC31" s="1508"/>
      <c r="AD31" s="1508"/>
      <c r="AE31" s="1508"/>
      <c r="AF31" s="1508"/>
      <c r="AG31" s="1508"/>
      <c r="AH31" s="1508"/>
      <c r="AI31" s="1508"/>
      <c r="AJ31" s="1508"/>
      <c r="AK31" s="1508"/>
      <c r="AL31" s="1508"/>
      <c r="AM31" s="1509"/>
    </row>
    <row r="32" spans="2:39" ht="18" hidden="1" customHeight="1">
      <c r="B32" s="510"/>
      <c r="C32" s="519"/>
      <c r="D32" s="1552"/>
      <c r="E32" s="1553"/>
      <c r="F32" s="1553"/>
      <c r="G32" s="1553"/>
      <c r="H32" s="1553"/>
      <c r="I32" s="1553"/>
      <c r="J32" s="1553"/>
      <c r="K32" s="1553"/>
      <c r="L32" s="1553"/>
      <c r="M32" s="1553"/>
      <c r="N32" s="1553"/>
      <c r="O32" s="1553"/>
      <c r="P32" s="1553"/>
      <c r="Q32" s="1553"/>
      <c r="R32" s="522"/>
      <c r="S32" s="522"/>
      <c r="T32" s="522"/>
      <c r="U32" s="523"/>
      <c r="V32" s="463"/>
      <c r="W32" s="994" t="s">
        <v>552</v>
      </c>
      <c r="X32" s="994"/>
      <c r="Y32" s="994"/>
      <c r="Z32" s="994"/>
      <c r="AA32" s="994"/>
      <c r="AB32" s="994"/>
      <c r="AC32" s="994"/>
      <c r="AD32" s="994"/>
      <c r="AE32" s="994"/>
      <c r="AF32" s="994"/>
      <c r="AG32" s="994"/>
      <c r="AH32" s="994"/>
      <c r="AI32" s="994"/>
      <c r="AJ32" s="994"/>
      <c r="AK32" s="994"/>
      <c r="AL32" s="994"/>
      <c r="AM32" s="995"/>
    </row>
    <row r="33" spans="2:48" ht="81.75" hidden="1" customHeight="1" thickBot="1">
      <c r="B33" s="510"/>
      <c r="C33" s="524"/>
      <c r="D33" s="1586" t="s">
        <v>513</v>
      </c>
      <c r="E33" s="1587"/>
      <c r="F33" s="1587"/>
      <c r="G33" s="1588"/>
      <c r="H33" s="1588"/>
      <c r="I33" s="1588"/>
      <c r="J33" s="1588"/>
      <c r="K33" s="1588"/>
      <c r="L33" s="1588"/>
      <c r="M33" s="1588"/>
      <c r="N33" s="1588"/>
      <c r="O33" s="1588"/>
      <c r="P33" s="1588"/>
      <c r="Q33" s="1588"/>
      <c r="R33" s="1589"/>
      <c r="S33" s="1589"/>
      <c r="T33" s="1589"/>
      <c r="U33" s="1590"/>
      <c r="V33" s="1579"/>
      <c r="W33" s="1580"/>
      <c r="X33" s="1580"/>
      <c r="Y33" s="1580"/>
      <c r="Z33" s="1580"/>
      <c r="AA33" s="1580"/>
      <c r="AB33" s="1580"/>
      <c r="AC33" s="1580"/>
      <c r="AD33" s="1580"/>
      <c r="AE33" s="1580"/>
      <c r="AF33" s="1580"/>
      <c r="AG33" s="1580"/>
      <c r="AH33" s="1580"/>
      <c r="AI33" s="1580"/>
      <c r="AJ33" s="1580"/>
      <c r="AK33" s="1580"/>
      <c r="AL33" s="1580"/>
      <c r="AM33" s="1581"/>
    </row>
    <row r="34" spans="2:48" ht="18" customHeight="1">
      <c r="C34" s="498"/>
      <c r="D34" s="506"/>
      <c r="E34" s="507"/>
      <c r="F34" s="507"/>
      <c r="G34" s="507"/>
      <c r="H34" s="507"/>
      <c r="I34" s="507"/>
      <c r="J34" s="507"/>
      <c r="K34" s="507"/>
      <c r="L34" s="507"/>
      <c r="M34" s="507"/>
      <c r="N34" s="507"/>
      <c r="O34" s="507"/>
      <c r="P34" s="507"/>
      <c r="Q34" s="507"/>
      <c r="R34" s="507"/>
      <c r="S34" s="508"/>
      <c r="T34" s="508"/>
      <c r="U34" s="508"/>
      <c r="V34" s="508"/>
      <c r="W34" s="508"/>
      <c r="X34" s="498"/>
      <c r="Y34" s="498"/>
      <c r="Z34" s="498"/>
      <c r="AA34" s="498"/>
      <c r="AB34" s="498"/>
      <c r="AC34" s="498"/>
      <c r="AD34" s="498"/>
      <c r="AE34" s="498"/>
      <c r="AF34" s="498"/>
      <c r="AG34" s="498"/>
      <c r="AH34" s="498"/>
      <c r="AI34" s="498"/>
      <c r="AJ34" s="498"/>
      <c r="AK34" s="498"/>
      <c r="AL34" s="498"/>
      <c r="AM34" s="498"/>
    </row>
    <row r="35" spans="2:48" ht="18" customHeight="1" thickBot="1">
      <c r="B35" s="498" t="s">
        <v>514</v>
      </c>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498"/>
      <c r="AK35" s="498"/>
      <c r="AL35" s="498"/>
      <c r="AM35" s="498"/>
      <c r="AV35" s="2" t="s">
        <v>379</v>
      </c>
    </row>
    <row r="36" spans="2:48" ht="33.950000000000003" customHeight="1">
      <c r="C36" s="527" t="s">
        <v>17</v>
      </c>
      <c r="D36" s="1582" t="s">
        <v>44</v>
      </c>
      <c r="E36" s="1583"/>
      <c r="F36" s="1583"/>
      <c r="G36" s="1583"/>
      <c r="H36" s="1583"/>
      <c r="I36" s="1583"/>
      <c r="J36" s="1583"/>
      <c r="K36" s="1583"/>
      <c r="L36" s="1583"/>
      <c r="M36" s="1583"/>
      <c r="N36" s="1583"/>
      <c r="O36" s="1583"/>
      <c r="P36" s="1583"/>
      <c r="Q36" s="1584"/>
      <c r="R36" s="1584"/>
      <c r="S36" s="1584"/>
      <c r="T36" s="1584"/>
      <c r="U36" s="1585"/>
      <c r="V36" s="1593"/>
      <c r="W36" s="1594"/>
      <c r="X36" s="1594"/>
      <c r="Y36" s="1594"/>
      <c r="Z36" s="1594"/>
      <c r="AA36" s="1594"/>
      <c r="AB36" s="1594"/>
      <c r="AC36" s="1594"/>
      <c r="AD36" s="1594"/>
      <c r="AE36" s="1594"/>
      <c r="AF36" s="1594"/>
      <c r="AG36" s="1594"/>
      <c r="AH36" s="1594"/>
      <c r="AI36" s="1594"/>
      <c r="AJ36" s="1594"/>
      <c r="AK36" s="1594"/>
      <c r="AL36" s="1594"/>
      <c r="AM36" s="528"/>
    </row>
    <row r="37" spans="2:48" ht="20.100000000000001" customHeight="1">
      <c r="C37" s="1519"/>
      <c r="D37" s="1525"/>
      <c r="E37" s="1526"/>
      <c r="F37" s="1521" t="s">
        <v>394</v>
      </c>
      <c r="G37" s="1522"/>
      <c r="H37" s="1522"/>
      <c r="I37" s="1522"/>
      <c r="J37" s="1522"/>
      <c r="K37" s="1522"/>
      <c r="L37" s="1522"/>
      <c r="M37" s="1522"/>
      <c r="N37" s="1522"/>
      <c r="O37" s="1522"/>
      <c r="P37" s="1522"/>
      <c r="Q37" s="1523"/>
      <c r="R37" s="1523"/>
      <c r="S37" s="1523"/>
      <c r="T37" s="1523"/>
      <c r="U37" s="1524"/>
      <c r="V37" s="1510">
        <f>①入力シート!F37</f>
        <v>0</v>
      </c>
      <c r="W37" s="1511"/>
      <c r="X37" s="1511"/>
      <c r="Y37" s="1511"/>
      <c r="Z37" s="1511"/>
      <c r="AA37" s="1511"/>
      <c r="AB37" s="1511"/>
      <c r="AC37" s="1511"/>
      <c r="AD37" s="1511"/>
      <c r="AE37" s="1511"/>
      <c r="AF37" s="1511"/>
      <c r="AG37" s="1511"/>
      <c r="AH37" s="1511"/>
      <c r="AI37" s="1511"/>
      <c r="AJ37" s="1511"/>
      <c r="AK37" s="1511"/>
      <c r="AL37" s="1511"/>
      <c r="AM37" s="103" t="s">
        <v>12</v>
      </c>
    </row>
    <row r="38" spans="2:48" ht="20.100000000000001" customHeight="1">
      <c r="C38" s="1519"/>
      <c r="D38" s="1525"/>
      <c r="E38" s="1526"/>
      <c r="F38" s="529" t="s">
        <v>397</v>
      </c>
      <c r="G38" s="530"/>
      <c r="H38" s="530"/>
      <c r="I38" s="530"/>
      <c r="J38" s="530"/>
      <c r="K38" s="530"/>
      <c r="L38" s="530"/>
      <c r="M38" s="530"/>
      <c r="N38" s="530"/>
      <c r="O38" s="530"/>
      <c r="P38" s="530"/>
      <c r="Q38" s="531"/>
      <c r="R38" s="531"/>
      <c r="S38" s="531"/>
      <c r="T38" s="531"/>
      <c r="U38" s="532"/>
      <c r="V38" s="1510">
        <f>IF(AND(⑪第10号様式添付書類２!E11="",⑪第10号様式添付書類２!G11=""),V37,V37-V61+V63)</f>
        <v>0</v>
      </c>
      <c r="W38" s="1511"/>
      <c r="X38" s="1511"/>
      <c r="Y38" s="1511"/>
      <c r="Z38" s="1511"/>
      <c r="AA38" s="1511"/>
      <c r="AB38" s="1511"/>
      <c r="AC38" s="1511"/>
      <c r="AD38" s="1511"/>
      <c r="AE38" s="1511"/>
      <c r="AF38" s="1511"/>
      <c r="AG38" s="1511"/>
      <c r="AH38" s="1511"/>
      <c r="AI38" s="1511"/>
      <c r="AJ38" s="1511"/>
      <c r="AK38" s="1511"/>
      <c r="AL38" s="1511"/>
      <c r="AM38" s="103" t="s">
        <v>12</v>
      </c>
    </row>
    <row r="39" spans="2:48" ht="20.100000000000001" customHeight="1">
      <c r="C39" s="1520"/>
      <c r="D39" s="1527"/>
      <c r="E39" s="1528"/>
      <c r="F39" s="1521" t="s">
        <v>395</v>
      </c>
      <c r="G39" s="1522"/>
      <c r="H39" s="1522"/>
      <c r="I39" s="1522"/>
      <c r="J39" s="1522"/>
      <c r="K39" s="1522"/>
      <c r="L39" s="1522"/>
      <c r="M39" s="1522"/>
      <c r="N39" s="1522"/>
      <c r="O39" s="1522"/>
      <c r="P39" s="1522"/>
      <c r="Q39" s="1523"/>
      <c r="R39" s="1523"/>
      <c r="S39" s="1523"/>
      <c r="T39" s="1523"/>
      <c r="U39" s="1524"/>
      <c r="V39" s="1510">
        <f>①入力シート!F38</f>
        <v>0</v>
      </c>
      <c r="W39" s="1511"/>
      <c r="X39" s="1511"/>
      <c r="Y39" s="1511"/>
      <c r="Z39" s="1511"/>
      <c r="AA39" s="1511"/>
      <c r="AB39" s="1511"/>
      <c r="AC39" s="1511"/>
      <c r="AD39" s="1511"/>
      <c r="AE39" s="1511"/>
      <c r="AF39" s="1511"/>
      <c r="AG39" s="1511"/>
      <c r="AH39" s="1511"/>
      <c r="AI39" s="1511"/>
      <c r="AJ39" s="1511"/>
      <c r="AK39" s="1511"/>
      <c r="AL39" s="1511"/>
      <c r="AM39" s="103" t="s">
        <v>12</v>
      </c>
    </row>
    <row r="40" spans="2:48" ht="33.950000000000003" customHeight="1">
      <c r="C40" s="1520"/>
      <c r="D40" s="519"/>
      <c r="E40" s="1529" t="s">
        <v>396</v>
      </c>
      <c r="F40" s="1530"/>
      <c r="G40" s="1530"/>
      <c r="H40" s="1530"/>
      <c r="I40" s="1530"/>
      <c r="J40" s="1530"/>
      <c r="K40" s="1530"/>
      <c r="L40" s="1530"/>
      <c r="M40" s="1530"/>
      <c r="N40" s="1530"/>
      <c r="O40" s="1530"/>
      <c r="P40" s="1530"/>
      <c r="Q40" s="1530"/>
      <c r="R40" s="1530"/>
      <c r="S40" s="1530"/>
      <c r="T40" s="1530"/>
      <c r="U40" s="1531"/>
      <c r="V40" s="1512"/>
      <c r="W40" s="1513"/>
      <c r="X40" s="1513"/>
      <c r="Y40" s="1513"/>
      <c r="Z40" s="1513"/>
      <c r="AA40" s="1513"/>
      <c r="AB40" s="1513"/>
      <c r="AC40" s="1513"/>
      <c r="AD40" s="1513"/>
      <c r="AE40" s="1513"/>
      <c r="AF40" s="1513"/>
      <c r="AG40" s="1513"/>
      <c r="AH40" s="1513"/>
      <c r="AI40" s="1513"/>
      <c r="AJ40" s="1513"/>
      <c r="AK40" s="1513"/>
      <c r="AL40" s="1513"/>
      <c r="AM40" s="658"/>
    </row>
    <row r="41" spans="2:48" ht="20.100000000000001" customHeight="1">
      <c r="C41" s="1520"/>
      <c r="D41" s="533"/>
      <c r="E41" s="659"/>
      <c r="F41" s="1532" t="s">
        <v>394</v>
      </c>
      <c r="G41" s="1533"/>
      <c r="H41" s="1533"/>
      <c r="I41" s="1533"/>
      <c r="J41" s="1533"/>
      <c r="K41" s="1533"/>
      <c r="L41" s="1533"/>
      <c r="M41" s="1533"/>
      <c r="N41" s="1533"/>
      <c r="O41" s="1533"/>
      <c r="P41" s="1533"/>
      <c r="Q41" s="1530"/>
      <c r="R41" s="1530"/>
      <c r="S41" s="1530"/>
      <c r="T41" s="1530"/>
      <c r="U41" s="1531"/>
      <c r="V41" s="1512"/>
      <c r="W41" s="1513"/>
      <c r="X41" s="1513"/>
      <c r="Y41" s="1513"/>
      <c r="Z41" s="1513"/>
      <c r="AA41" s="1513"/>
      <c r="AB41" s="1513"/>
      <c r="AC41" s="1513"/>
      <c r="AD41" s="1513"/>
      <c r="AE41" s="1513"/>
      <c r="AF41" s="1513"/>
      <c r="AG41" s="1513"/>
      <c r="AH41" s="1513"/>
      <c r="AI41" s="1513"/>
      <c r="AJ41" s="1513"/>
      <c r="AK41" s="1513"/>
      <c r="AL41" s="1513"/>
      <c r="AM41" s="658" t="s">
        <v>12</v>
      </c>
    </row>
    <row r="42" spans="2:48" ht="20.100000000000001" customHeight="1">
      <c r="C42" s="534"/>
      <c r="D42" s="533"/>
      <c r="E42" s="659"/>
      <c r="F42" s="660" t="s">
        <v>397</v>
      </c>
      <c r="G42" s="661"/>
      <c r="H42" s="661"/>
      <c r="I42" s="661"/>
      <c r="J42" s="661"/>
      <c r="K42" s="661"/>
      <c r="L42" s="661"/>
      <c r="M42" s="661"/>
      <c r="N42" s="661"/>
      <c r="O42" s="661"/>
      <c r="P42" s="661"/>
      <c r="Q42" s="662"/>
      <c r="R42" s="662"/>
      <c r="S42" s="662"/>
      <c r="T42" s="662"/>
      <c r="U42" s="663"/>
      <c r="V42" s="1512"/>
      <c r="W42" s="1513"/>
      <c r="X42" s="1513"/>
      <c r="Y42" s="1513"/>
      <c r="Z42" s="1513"/>
      <c r="AA42" s="1513"/>
      <c r="AB42" s="1513"/>
      <c r="AC42" s="1513"/>
      <c r="AD42" s="1513"/>
      <c r="AE42" s="1513"/>
      <c r="AF42" s="1513"/>
      <c r="AG42" s="1513"/>
      <c r="AH42" s="1513"/>
      <c r="AI42" s="1513"/>
      <c r="AJ42" s="1513"/>
      <c r="AK42" s="1513"/>
      <c r="AL42" s="1513"/>
      <c r="AM42" s="658" t="s">
        <v>12</v>
      </c>
    </row>
    <row r="43" spans="2:48" ht="19.5" customHeight="1" thickBot="1">
      <c r="C43" s="535" t="s">
        <v>5</v>
      </c>
      <c r="D43" s="1662" t="s">
        <v>39</v>
      </c>
      <c r="E43" s="1663"/>
      <c r="F43" s="1663"/>
      <c r="G43" s="1663"/>
      <c r="H43" s="1663"/>
      <c r="I43" s="1663"/>
      <c r="J43" s="1663"/>
      <c r="K43" s="1663"/>
      <c r="L43" s="1663"/>
      <c r="M43" s="1663"/>
      <c r="N43" s="1663"/>
      <c r="O43" s="1663"/>
      <c r="P43" s="1664"/>
      <c r="Q43" s="536"/>
      <c r="R43" s="536"/>
      <c r="S43" s="536"/>
      <c r="T43" s="536"/>
      <c r="U43" s="537"/>
      <c r="V43" s="1646" t="str">
        <f>①入力シート!C16</f>
        <v>令和４年10月</v>
      </c>
      <c r="W43" s="1647"/>
      <c r="X43" s="1647"/>
      <c r="Y43" s="1647"/>
      <c r="Z43" s="1647"/>
      <c r="AA43" s="1647"/>
      <c r="AB43" s="1647"/>
      <c r="AC43" s="1647"/>
      <c r="AD43" s="1647" t="s">
        <v>260</v>
      </c>
      <c r="AE43" s="1647"/>
      <c r="AF43" s="1647" t="str">
        <f>①入力シート!E16</f>
        <v>令和５年３月</v>
      </c>
      <c r="AG43" s="1647"/>
      <c r="AH43" s="1647"/>
      <c r="AI43" s="1647"/>
      <c r="AJ43" s="1647"/>
      <c r="AK43" s="1647"/>
      <c r="AL43" s="1647"/>
      <c r="AM43" s="1648"/>
    </row>
    <row r="44" spans="2:48" ht="49.5" customHeight="1">
      <c r="C44" s="538" t="s">
        <v>19</v>
      </c>
      <c r="D44" s="1644" t="s">
        <v>567</v>
      </c>
      <c r="E44" s="1644"/>
      <c r="F44" s="1644"/>
      <c r="G44" s="1644"/>
      <c r="H44" s="1644"/>
      <c r="I44" s="1644"/>
      <c r="J44" s="1644"/>
      <c r="K44" s="1644"/>
      <c r="L44" s="1644"/>
      <c r="M44" s="1644"/>
      <c r="N44" s="1644"/>
      <c r="O44" s="1644"/>
      <c r="P44" s="1644"/>
      <c r="Q44" s="1644"/>
      <c r="R44" s="1644"/>
      <c r="S44" s="1644"/>
      <c r="T44" s="1644"/>
      <c r="U44" s="1644"/>
      <c r="V44" s="1644"/>
      <c r="W44" s="1644"/>
      <c r="X44" s="1644"/>
      <c r="Y44" s="1644"/>
      <c r="Z44" s="1644"/>
      <c r="AA44" s="1644"/>
      <c r="AB44" s="1644"/>
      <c r="AC44" s="1644"/>
      <c r="AD44" s="1644"/>
      <c r="AE44" s="1644"/>
      <c r="AF44" s="1644"/>
      <c r="AG44" s="1644"/>
      <c r="AH44" s="1644"/>
      <c r="AI44" s="1645"/>
      <c r="AJ44" s="1645"/>
      <c r="AK44" s="1645"/>
      <c r="AL44" s="1645"/>
      <c r="AM44" s="1645"/>
    </row>
    <row r="45" spans="2:48" ht="18" customHeight="1">
      <c r="B45" s="498"/>
      <c r="C45" s="500"/>
      <c r="D45" s="498"/>
      <c r="E45" s="500"/>
      <c r="F45" s="500"/>
      <c r="G45" s="500"/>
      <c r="H45" s="500"/>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c r="AI45" s="500"/>
      <c r="AJ45" s="500"/>
      <c r="AK45" s="500"/>
      <c r="AL45" s="500"/>
      <c r="AM45" s="500"/>
    </row>
    <row r="46" spans="2:48" ht="18" customHeight="1" thickBot="1">
      <c r="B46" s="2" t="s">
        <v>515</v>
      </c>
      <c r="AI46" s="520"/>
      <c r="AJ46" s="520"/>
      <c r="AK46" s="520"/>
      <c r="AL46" s="520"/>
      <c r="AM46" s="520"/>
    </row>
    <row r="47" spans="2:48" s="1" customFormat="1" ht="34.5" customHeight="1">
      <c r="B47" s="525"/>
      <c r="C47" s="398" t="s">
        <v>378</v>
      </c>
      <c r="D47" s="1689" t="s">
        <v>35</v>
      </c>
      <c r="E47" s="1690"/>
      <c r="F47" s="1690"/>
      <c r="G47" s="1690"/>
      <c r="H47" s="1690"/>
      <c r="I47" s="1690"/>
      <c r="J47" s="1690"/>
      <c r="K47" s="1690"/>
      <c r="L47" s="1690"/>
      <c r="M47" s="1690"/>
      <c r="N47" s="1690"/>
      <c r="O47" s="1690"/>
      <c r="P47" s="1690"/>
      <c r="Q47" s="1691"/>
      <c r="R47" s="1691"/>
      <c r="S47" s="1691"/>
      <c r="T47" s="1691"/>
      <c r="U47" s="1692"/>
      <c r="V47" s="1693">
        <f>ROUNDDOWN(V48+V57,-3)</f>
        <v>0</v>
      </c>
      <c r="W47" s="1694"/>
      <c r="X47" s="1694"/>
      <c r="Y47" s="1694"/>
      <c r="Z47" s="1694"/>
      <c r="AA47" s="1694"/>
      <c r="AB47" s="1694"/>
      <c r="AC47" s="1694"/>
      <c r="AD47" s="1694"/>
      <c r="AE47" s="1694"/>
      <c r="AF47" s="1694"/>
      <c r="AG47" s="1694"/>
      <c r="AH47" s="1694"/>
      <c r="AI47" s="1694"/>
      <c r="AJ47" s="1694"/>
      <c r="AK47" s="1694"/>
      <c r="AL47" s="1694"/>
      <c r="AM47" s="399" t="s">
        <v>12</v>
      </c>
    </row>
    <row r="48" spans="2:48" s="1" customFormat="1" ht="20.100000000000001" customHeight="1">
      <c r="B48" s="525"/>
      <c r="C48" s="476"/>
      <c r="D48" s="400"/>
      <c r="E48" s="1614" t="s">
        <v>377</v>
      </c>
      <c r="F48" s="1615"/>
      <c r="G48" s="1615"/>
      <c r="H48" s="1615"/>
      <c r="I48" s="1615"/>
      <c r="J48" s="1615"/>
      <c r="K48" s="1615"/>
      <c r="L48" s="1615"/>
      <c r="M48" s="1615"/>
      <c r="N48" s="1615"/>
      <c r="O48" s="1615"/>
      <c r="P48" s="1615"/>
      <c r="Q48" s="1600"/>
      <c r="R48" s="1600"/>
      <c r="S48" s="1600"/>
      <c r="T48" s="1600"/>
      <c r="U48" s="1616"/>
      <c r="V48" s="1695">
        <f>V49-V50-V51-V52-V53</f>
        <v>0</v>
      </c>
      <c r="W48" s="1696"/>
      <c r="X48" s="1696"/>
      <c r="Y48" s="1696"/>
      <c r="Z48" s="1696"/>
      <c r="AA48" s="1696"/>
      <c r="AB48" s="1696"/>
      <c r="AC48" s="1696"/>
      <c r="AD48" s="1696"/>
      <c r="AE48" s="1696"/>
      <c r="AF48" s="1696"/>
      <c r="AG48" s="1696"/>
      <c r="AH48" s="1696"/>
      <c r="AI48" s="1696"/>
      <c r="AJ48" s="1696"/>
      <c r="AK48" s="1696"/>
      <c r="AL48" s="1696"/>
      <c r="AM48" s="262" t="s">
        <v>12</v>
      </c>
    </row>
    <row r="49" spans="2:39" s="1" customFormat="1" ht="20.100000000000001" customHeight="1">
      <c r="B49" s="525"/>
      <c r="C49" s="476"/>
      <c r="D49" s="400"/>
      <c r="E49" s="401"/>
      <c r="F49" s="1697" t="s">
        <v>33</v>
      </c>
      <c r="G49" s="1698"/>
      <c r="H49" s="1698"/>
      <c r="I49" s="1698"/>
      <c r="J49" s="1698"/>
      <c r="K49" s="1698"/>
      <c r="L49" s="1698"/>
      <c r="M49" s="1698"/>
      <c r="N49" s="1698"/>
      <c r="O49" s="1698"/>
      <c r="P49" s="1698"/>
      <c r="Q49" s="1537"/>
      <c r="R49" s="1537"/>
      <c r="S49" s="1537"/>
      <c r="T49" s="1537"/>
      <c r="U49" s="1538"/>
      <c r="V49" s="1012">
        <f>⑩第10様式添付書類１!F108+'②第４号様式の３ '!S114</f>
        <v>0</v>
      </c>
      <c r="W49" s="1013"/>
      <c r="X49" s="1013"/>
      <c r="Y49" s="1013"/>
      <c r="Z49" s="1013"/>
      <c r="AA49" s="1013"/>
      <c r="AB49" s="1013"/>
      <c r="AC49" s="1013"/>
      <c r="AD49" s="1013"/>
      <c r="AE49" s="1013"/>
      <c r="AF49" s="1013"/>
      <c r="AG49" s="1013"/>
      <c r="AH49" s="1013"/>
      <c r="AI49" s="1013"/>
      <c r="AJ49" s="1013"/>
      <c r="AK49" s="1013"/>
      <c r="AL49" s="1013"/>
      <c r="AM49" s="262" t="s">
        <v>12</v>
      </c>
    </row>
    <row r="50" spans="2:39" s="1" customFormat="1" ht="20.100000000000001" customHeight="1">
      <c r="B50" s="525"/>
      <c r="C50" s="476"/>
      <c r="D50" s="400"/>
      <c r="E50" s="401"/>
      <c r="F50" s="1617" t="s">
        <v>376</v>
      </c>
      <c r="G50" s="1618"/>
      <c r="H50" s="1618"/>
      <c r="I50" s="1618"/>
      <c r="J50" s="1618"/>
      <c r="K50" s="1618"/>
      <c r="L50" s="1618"/>
      <c r="M50" s="1618"/>
      <c r="N50" s="1618"/>
      <c r="O50" s="1618"/>
      <c r="P50" s="1618"/>
      <c r="Q50" s="1537"/>
      <c r="R50" s="1537"/>
      <c r="S50" s="1537"/>
      <c r="T50" s="1537"/>
      <c r="U50" s="1538"/>
      <c r="V50" s="1012">
        <f>'②第４号様式の３ '!X114</f>
        <v>0</v>
      </c>
      <c r="W50" s="1013"/>
      <c r="X50" s="1013"/>
      <c r="Y50" s="1013"/>
      <c r="Z50" s="1013"/>
      <c r="AA50" s="1013"/>
      <c r="AB50" s="1013"/>
      <c r="AC50" s="1013"/>
      <c r="AD50" s="1013"/>
      <c r="AE50" s="1013"/>
      <c r="AF50" s="1013"/>
      <c r="AG50" s="1013"/>
      <c r="AH50" s="1013"/>
      <c r="AI50" s="1013"/>
      <c r="AJ50" s="1013"/>
      <c r="AK50" s="1013"/>
      <c r="AL50" s="1013"/>
      <c r="AM50" s="262" t="s">
        <v>12</v>
      </c>
    </row>
    <row r="51" spans="2:39" s="1" customFormat="1" ht="30" customHeight="1">
      <c r="B51" s="525"/>
      <c r="C51" s="476"/>
      <c r="D51" s="400"/>
      <c r="E51" s="401"/>
      <c r="F51" s="1632" t="s">
        <v>541</v>
      </c>
      <c r="G51" s="1617" t="s">
        <v>543</v>
      </c>
      <c r="H51" s="1523"/>
      <c r="I51" s="1523"/>
      <c r="J51" s="1523"/>
      <c r="K51" s="1523"/>
      <c r="L51" s="1523"/>
      <c r="M51" s="1523"/>
      <c r="N51" s="1523"/>
      <c r="O51" s="1523"/>
      <c r="P51" s="1523"/>
      <c r="Q51" s="1523"/>
      <c r="R51" s="1523"/>
      <c r="S51" s="1523"/>
      <c r="T51" s="1523"/>
      <c r="U51" s="1524"/>
      <c r="V51" s="1012">
        <f>'②第４号様式の３ '!Y114</f>
        <v>0</v>
      </c>
      <c r="W51" s="1013"/>
      <c r="X51" s="1013"/>
      <c r="Y51" s="1013"/>
      <c r="Z51" s="1013"/>
      <c r="AA51" s="1013"/>
      <c r="AB51" s="1013"/>
      <c r="AC51" s="1013"/>
      <c r="AD51" s="1013"/>
      <c r="AE51" s="1013"/>
      <c r="AF51" s="1013"/>
      <c r="AG51" s="1013"/>
      <c r="AH51" s="1013"/>
      <c r="AI51" s="1013"/>
      <c r="AJ51" s="1013"/>
      <c r="AK51" s="1013"/>
      <c r="AL51" s="1013"/>
      <c r="AM51" s="262" t="s">
        <v>12</v>
      </c>
    </row>
    <row r="52" spans="2:39" s="1" customFormat="1" ht="30" customHeight="1">
      <c r="B52" s="525"/>
      <c r="C52" s="476"/>
      <c r="D52" s="400"/>
      <c r="E52" s="401"/>
      <c r="F52" s="1633"/>
      <c r="G52" s="1617" t="s">
        <v>542</v>
      </c>
      <c r="H52" s="1523"/>
      <c r="I52" s="1523"/>
      <c r="J52" s="1523"/>
      <c r="K52" s="1523"/>
      <c r="L52" s="1523"/>
      <c r="M52" s="1523"/>
      <c r="N52" s="1523"/>
      <c r="O52" s="1523"/>
      <c r="P52" s="1523"/>
      <c r="Q52" s="1523"/>
      <c r="R52" s="1523"/>
      <c r="S52" s="1523"/>
      <c r="T52" s="1523"/>
      <c r="U52" s="1524"/>
      <c r="V52" s="1012">
        <f>'②第４号様式の３ '!Z114</f>
        <v>0</v>
      </c>
      <c r="W52" s="1013"/>
      <c r="X52" s="1013"/>
      <c r="Y52" s="1013"/>
      <c r="Z52" s="1013"/>
      <c r="AA52" s="1013"/>
      <c r="AB52" s="1013"/>
      <c r="AC52" s="1013"/>
      <c r="AD52" s="1013"/>
      <c r="AE52" s="1013"/>
      <c r="AF52" s="1013"/>
      <c r="AG52" s="1013"/>
      <c r="AH52" s="1013"/>
      <c r="AI52" s="1013"/>
      <c r="AJ52" s="1013"/>
      <c r="AK52" s="1013"/>
      <c r="AL52" s="1013"/>
      <c r="AM52" s="262" t="s">
        <v>12</v>
      </c>
    </row>
    <row r="53" spans="2:39" s="1" customFormat="1" ht="20.100000000000001" customHeight="1">
      <c r="B53" s="525"/>
      <c r="C53" s="476"/>
      <c r="D53" s="400"/>
      <c r="E53" s="402"/>
      <c r="F53" s="1614" t="s">
        <v>30</v>
      </c>
      <c r="G53" s="1615"/>
      <c r="H53" s="1615"/>
      <c r="I53" s="1615"/>
      <c r="J53" s="1615"/>
      <c r="K53" s="1615"/>
      <c r="L53" s="1615"/>
      <c r="M53" s="1615"/>
      <c r="N53" s="1615"/>
      <c r="O53" s="1615"/>
      <c r="P53" s="1615"/>
      <c r="Q53" s="1600"/>
      <c r="R53" s="1600"/>
      <c r="S53" s="1600"/>
      <c r="T53" s="1600"/>
      <c r="U53" s="1616"/>
      <c r="V53" s="1012">
        <f>V54+V55</f>
        <v>0</v>
      </c>
      <c r="W53" s="1013"/>
      <c r="X53" s="1013"/>
      <c r="Y53" s="1013"/>
      <c r="Z53" s="1013"/>
      <c r="AA53" s="1013"/>
      <c r="AB53" s="1013"/>
      <c r="AC53" s="1013"/>
      <c r="AD53" s="1013"/>
      <c r="AE53" s="1013"/>
      <c r="AF53" s="1013"/>
      <c r="AG53" s="1013"/>
      <c r="AH53" s="1013"/>
      <c r="AI53" s="1013"/>
      <c r="AJ53" s="1013"/>
      <c r="AK53" s="1013"/>
      <c r="AL53" s="1013"/>
      <c r="AM53" s="103" t="s">
        <v>12</v>
      </c>
    </row>
    <row r="54" spans="2:39" s="1" customFormat="1" ht="30" customHeight="1">
      <c r="B54" s="525"/>
      <c r="C54" s="476"/>
      <c r="D54" s="400"/>
      <c r="E54" s="401"/>
      <c r="F54" s="403"/>
      <c r="G54" s="1617" t="s">
        <v>402</v>
      </c>
      <c r="H54" s="1618"/>
      <c r="I54" s="1618"/>
      <c r="J54" s="1618"/>
      <c r="K54" s="1618"/>
      <c r="L54" s="1618"/>
      <c r="M54" s="1618"/>
      <c r="N54" s="1618"/>
      <c r="O54" s="1618"/>
      <c r="P54" s="1618"/>
      <c r="Q54" s="1537"/>
      <c r="R54" s="1537"/>
      <c r="S54" s="1537"/>
      <c r="T54" s="1537"/>
      <c r="U54" s="1538"/>
      <c r="V54" s="1012">
        <f>'②第４号様式の３ '!L114</f>
        <v>0</v>
      </c>
      <c r="W54" s="1013"/>
      <c r="X54" s="1013"/>
      <c r="Y54" s="1013"/>
      <c r="Z54" s="1013"/>
      <c r="AA54" s="1013"/>
      <c r="AB54" s="1013"/>
      <c r="AC54" s="1013"/>
      <c r="AD54" s="1013"/>
      <c r="AE54" s="1013"/>
      <c r="AF54" s="1013"/>
      <c r="AG54" s="1013"/>
      <c r="AH54" s="1013"/>
      <c r="AI54" s="1013"/>
      <c r="AJ54" s="1013"/>
      <c r="AK54" s="1013"/>
      <c r="AL54" s="1013"/>
      <c r="AM54" s="103" t="s">
        <v>12</v>
      </c>
    </row>
    <row r="55" spans="2:39" s="1" customFormat="1" ht="20.100000000000001" customHeight="1">
      <c r="B55" s="525"/>
      <c r="C55" s="476"/>
      <c r="D55" s="400"/>
      <c r="E55" s="401"/>
      <c r="F55" s="403"/>
      <c r="G55" s="1617" t="s">
        <v>403</v>
      </c>
      <c r="H55" s="1618"/>
      <c r="I55" s="1618"/>
      <c r="J55" s="1618"/>
      <c r="K55" s="1618"/>
      <c r="L55" s="1618"/>
      <c r="M55" s="1618"/>
      <c r="N55" s="1618"/>
      <c r="O55" s="1618"/>
      <c r="P55" s="1618"/>
      <c r="Q55" s="1537"/>
      <c r="R55" s="1537"/>
      <c r="S55" s="1537"/>
      <c r="T55" s="1537"/>
      <c r="U55" s="1538"/>
      <c r="V55" s="1012">
        <f>'②第４号様式の３ '!M114</f>
        <v>0</v>
      </c>
      <c r="W55" s="1013"/>
      <c r="X55" s="1013"/>
      <c r="Y55" s="1013"/>
      <c r="Z55" s="1013"/>
      <c r="AA55" s="1013"/>
      <c r="AB55" s="1013"/>
      <c r="AC55" s="1013"/>
      <c r="AD55" s="1013"/>
      <c r="AE55" s="1013"/>
      <c r="AF55" s="1013"/>
      <c r="AG55" s="1013"/>
      <c r="AH55" s="1013"/>
      <c r="AI55" s="1013"/>
      <c r="AJ55" s="1013"/>
      <c r="AK55" s="1013"/>
      <c r="AL55" s="1013"/>
      <c r="AM55" s="103" t="s">
        <v>12</v>
      </c>
    </row>
    <row r="56" spans="2:39" ht="20.100000000000001" customHeight="1">
      <c r="B56" s="520"/>
      <c r="C56" s="539"/>
      <c r="D56" s="519"/>
      <c r="E56" s="540"/>
      <c r="F56" s="541"/>
      <c r="G56" s="1532" t="s">
        <v>440</v>
      </c>
      <c r="H56" s="1533"/>
      <c r="I56" s="1533"/>
      <c r="J56" s="1533"/>
      <c r="K56" s="1533"/>
      <c r="L56" s="1533"/>
      <c r="M56" s="1533"/>
      <c r="N56" s="1533"/>
      <c r="O56" s="1533"/>
      <c r="P56" s="1533"/>
      <c r="Q56" s="1607"/>
      <c r="R56" s="1607"/>
      <c r="S56" s="1607"/>
      <c r="T56" s="1607"/>
      <c r="U56" s="1608"/>
      <c r="V56" s="1609">
        <v>0</v>
      </c>
      <c r="W56" s="1610"/>
      <c r="X56" s="1610"/>
      <c r="Y56" s="1610"/>
      <c r="Z56" s="1610"/>
      <c r="AA56" s="1610"/>
      <c r="AB56" s="1610"/>
      <c r="AC56" s="1610"/>
      <c r="AD56" s="1610"/>
      <c r="AE56" s="1610"/>
      <c r="AF56" s="1610"/>
      <c r="AG56" s="1610"/>
      <c r="AH56" s="1610"/>
      <c r="AI56" s="1610"/>
      <c r="AJ56" s="1610"/>
      <c r="AK56" s="1610"/>
      <c r="AL56" s="1610"/>
      <c r="AM56" s="658" t="s">
        <v>12</v>
      </c>
    </row>
    <row r="57" spans="2:39" s="1" customFormat="1" ht="20.100000000000001" customHeight="1">
      <c r="B57" s="525"/>
      <c r="C57" s="476"/>
      <c r="D57" s="400"/>
      <c r="E57" s="1614" t="s">
        <v>404</v>
      </c>
      <c r="F57" s="1600"/>
      <c r="G57" s="1600"/>
      <c r="H57" s="1600"/>
      <c r="I57" s="1600"/>
      <c r="J57" s="1600"/>
      <c r="K57" s="1600"/>
      <c r="L57" s="1600"/>
      <c r="M57" s="1600"/>
      <c r="N57" s="1600"/>
      <c r="O57" s="1600"/>
      <c r="P57" s="1600"/>
      <c r="Q57" s="1600"/>
      <c r="R57" s="1600"/>
      <c r="S57" s="1600"/>
      <c r="T57" s="1600"/>
      <c r="U57" s="1616"/>
      <c r="V57" s="1619">
        <f>IF(V48=0,0,V48*①入力シート!M45)</f>
        <v>0</v>
      </c>
      <c r="W57" s="1620"/>
      <c r="X57" s="1620"/>
      <c r="Y57" s="1620"/>
      <c r="Z57" s="1620"/>
      <c r="AA57" s="1620"/>
      <c r="AB57" s="1620"/>
      <c r="AC57" s="1620"/>
      <c r="AD57" s="1620"/>
      <c r="AE57" s="1620"/>
      <c r="AF57" s="1620"/>
      <c r="AG57" s="1620"/>
      <c r="AH57" s="1620"/>
      <c r="AI57" s="1620"/>
      <c r="AJ57" s="1620"/>
      <c r="AK57" s="1620"/>
      <c r="AL57" s="1620"/>
      <c r="AM57" s="262" t="s">
        <v>12</v>
      </c>
    </row>
    <row r="58" spans="2:39" s="1" customFormat="1" ht="57.75" customHeight="1" thickBot="1">
      <c r="B58" s="525"/>
      <c r="C58" s="404" t="s">
        <v>405</v>
      </c>
      <c r="D58" s="1347" t="s">
        <v>535</v>
      </c>
      <c r="E58" s="1348"/>
      <c r="F58" s="1348"/>
      <c r="G58" s="1348"/>
      <c r="H58" s="1348"/>
      <c r="I58" s="1348"/>
      <c r="J58" s="1348"/>
      <c r="K58" s="1348"/>
      <c r="L58" s="1348"/>
      <c r="M58" s="1348"/>
      <c r="N58" s="1348"/>
      <c r="O58" s="1348"/>
      <c r="P58" s="1348"/>
      <c r="Q58" s="1348"/>
      <c r="R58" s="1348"/>
      <c r="S58" s="1348"/>
      <c r="T58" s="1348"/>
      <c r="U58" s="1348"/>
      <c r="V58" s="1611" t="s">
        <v>569</v>
      </c>
      <c r="W58" s="1612"/>
      <c r="X58" s="1612"/>
      <c r="Y58" s="1612"/>
      <c r="Z58" s="1612"/>
      <c r="AA58" s="1612"/>
      <c r="AB58" s="1612"/>
      <c r="AC58" s="1612"/>
      <c r="AD58" s="1612"/>
      <c r="AE58" s="1612"/>
      <c r="AF58" s="1612"/>
      <c r="AG58" s="1612"/>
      <c r="AH58" s="1612"/>
      <c r="AI58" s="1612"/>
      <c r="AJ58" s="1612"/>
      <c r="AK58" s="1612"/>
      <c r="AL58" s="1612"/>
      <c r="AM58" s="1613"/>
    </row>
    <row r="59" spans="2:39" ht="18" customHeight="1">
      <c r="B59" s="498"/>
      <c r="C59" s="498"/>
      <c r="D59" s="542"/>
      <c r="E59" s="542"/>
      <c r="F59" s="542"/>
      <c r="G59" s="542"/>
      <c r="H59" s="542"/>
      <c r="I59" s="542"/>
      <c r="J59" s="542"/>
      <c r="K59" s="542"/>
      <c r="L59" s="542"/>
      <c r="M59" s="542"/>
      <c r="N59" s="542"/>
      <c r="O59" s="542"/>
      <c r="P59" s="542"/>
      <c r="Q59" s="542"/>
      <c r="R59" s="542"/>
      <c r="S59" s="542"/>
      <c r="T59" s="542"/>
      <c r="U59" s="542"/>
    </row>
    <row r="60" spans="2:39" ht="18" customHeight="1" thickBot="1">
      <c r="B60" s="498" t="s">
        <v>516</v>
      </c>
      <c r="C60" s="498"/>
      <c r="D60" s="542"/>
      <c r="E60" s="542"/>
      <c r="F60" s="542"/>
      <c r="G60" s="542"/>
      <c r="H60" s="542"/>
      <c r="I60" s="542"/>
      <c r="J60" s="542"/>
      <c r="K60" s="542"/>
      <c r="L60" s="542"/>
      <c r="M60" s="542"/>
      <c r="N60" s="542"/>
      <c r="O60" s="542"/>
      <c r="P60" s="542"/>
      <c r="Q60" s="542"/>
      <c r="R60" s="542"/>
      <c r="S60" s="542"/>
      <c r="T60" s="542"/>
      <c r="U60" s="542"/>
      <c r="V60" s="543"/>
      <c r="W60" s="543"/>
      <c r="X60" s="543"/>
      <c r="Y60" s="543"/>
      <c r="Z60" s="543"/>
      <c r="AA60" s="543"/>
      <c r="AB60" s="543"/>
      <c r="AC60" s="543"/>
      <c r="AD60" s="543"/>
      <c r="AE60" s="543"/>
      <c r="AF60" s="543"/>
      <c r="AG60" s="543"/>
      <c r="AH60" s="543"/>
      <c r="AI60" s="543"/>
      <c r="AJ60" s="543"/>
      <c r="AK60" s="543"/>
      <c r="AL60" s="543"/>
      <c r="AM60" s="543"/>
    </row>
    <row r="61" spans="2:39" s="6" customFormat="1" ht="18" customHeight="1">
      <c r="C61" s="544" t="s">
        <v>17</v>
      </c>
      <c r="D61" s="1649" t="s">
        <v>375</v>
      </c>
      <c r="E61" s="1650"/>
      <c r="F61" s="1650"/>
      <c r="G61" s="1650"/>
      <c r="H61" s="1650"/>
      <c r="I61" s="1650"/>
      <c r="J61" s="1650"/>
      <c r="K61" s="1650"/>
      <c r="L61" s="1650"/>
      <c r="M61" s="1650"/>
      <c r="N61" s="1650"/>
      <c r="O61" s="1650"/>
      <c r="P61" s="1650"/>
      <c r="Q61" s="545"/>
      <c r="R61" s="545"/>
      <c r="S61" s="545"/>
      <c r="T61" s="545"/>
      <c r="U61" s="546"/>
      <c r="V61" s="1651">
        <f>IFERROR(⑪第10号様式添付書類２!E11,0)</f>
        <v>0</v>
      </c>
      <c r="W61" s="1652"/>
      <c r="X61" s="1652"/>
      <c r="Y61" s="1652"/>
      <c r="Z61" s="1652"/>
      <c r="AA61" s="1652"/>
      <c r="AB61" s="1652"/>
      <c r="AC61" s="1652"/>
      <c r="AD61" s="1652"/>
      <c r="AE61" s="1652"/>
      <c r="AF61" s="1652"/>
      <c r="AG61" s="1652"/>
      <c r="AH61" s="1652"/>
      <c r="AI61" s="1652"/>
      <c r="AJ61" s="1652"/>
      <c r="AK61" s="1652"/>
      <c r="AL61" s="1653"/>
      <c r="AM61" s="547" t="s">
        <v>12</v>
      </c>
    </row>
    <row r="62" spans="2:39" s="6" customFormat="1" ht="18" customHeight="1">
      <c r="C62" s="548"/>
      <c r="D62" s="549"/>
      <c r="E62" s="508"/>
      <c r="F62" s="508"/>
      <c r="G62" s="508"/>
      <c r="H62" s="1654" t="s">
        <v>23</v>
      </c>
      <c r="I62" s="1655"/>
      <c r="J62" s="1655"/>
      <c r="K62" s="1655"/>
      <c r="L62" s="1655"/>
      <c r="M62" s="1655"/>
      <c r="N62" s="1655"/>
      <c r="O62" s="1655"/>
      <c r="P62" s="1655"/>
      <c r="Q62" s="664"/>
      <c r="R62" s="664"/>
      <c r="S62" s="664"/>
      <c r="T62" s="664"/>
      <c r="U62" s="665"/>
      <c r="V62" s="1656">
        <f>IFERROR(⑪第10号様式添付書類２!F11,0)</f>
        <v>0</v>
      </c>
      <c r="W62" s="1657"/>
      <c r="X62" s="1657"/>
      <c r="Y62" s="1657"/>
      <c r="Z62" s="1657"/>
      <c r="AA62" s="1657"/>
      <c r="AB62" s="1657"/>
      <c r="AC62" s="1657"/>
      <c r="AD62" s="1657"/>
      <c r="AE62" s="1657"/>
      <c r="AF62" s="1657"/>
      <c r="AG62" s="1657"/>
      <c r="AH62" s="1657"/>
      <c r="AI62" s="1657"/>
      <c r="AJ62" s="1657"/>
      <c r="AK62" s="1657"/>
      <c r="AL62" s="1658"/>
      <c r="AM62" s="666" t="s">
        <v>12</v>
      </c>
    </row>
    <row r="63" spans="2:39" s="6" customFormat="1" ht="18" customHeight="1">
      <c r="C63" s="553" t="s">
        <v>5</v>
      </c>
      <c r="D63" s="1598" t="s">
        <v>374</v>
      </c>
      <c r="E63" s="1659"/>
      <c r="F63" s="1659"/>
      <c r="G63" s="1659"/>
      <c r="H63" s="1659"/>
      <c r="I63" s="1659"/>
      <c r="J63" s="1659"/>
      <c r="K63" s="1659"/>
      <c r="L63" s="1659"/>
      <c r="M63" s="1659"/>
      <c r="N63" s="1659"/>
      <c r="O63" s="1659"/>
      <c r="P63" s="1659"/>
      <c r="Q63" s="550"/>
      <c r="R63" s="550"/>
      <c r="S63" s="550"/>
      <c r="T63" s="550"/>
      <c r="U63" s="551"/>
      <c r="V63" s="1660">
        <f>IFERROR(⑪第10号様式添付書類２!G11,0)</f>
        <v>0</v>
      </c>
      <c r="W63" s="1661"/>
      <c r="X63" s="1661"/>
      <c r="Y63" s="1661"/>
      <c r="Z63" s="1661"/>
      <c r="AA63" s="1661"/>
      <c r="AB63" s="1661"/>
      <c r="AC63" s="1661"/>
      <c r="AD63" s="1661"/>
      <c r="AE63" s="1661"/>
      <c r="AF63" s="1661"/>
      <c r="AG63" s="1661"/>
      <c r="AH63" s="1661"/>
      <c r="AI63" s="1661"/>
      <c r="AJ63" s="1661"/>
      <c r="AK63" s="1661"/>
      <c r="AL63" s="1619"/>
      <c r="AM63" s="552" t="s">
        <v>12</v>
      </c>
    </row>
    <row r="64" spans="2:39" s="6" customFormat="1" ht="18" customHeight="1" thickBot="1">
      <c r="C64" s="554"/>
      <c r="D64" s="555"/>
      <c r="E64" s="556"/>
      <c r="F64" s="556"/>
      <c r="G64" s="556"/>
      <c r="H64" s="1621" t="s">
        <v>20</v>
      </c>
      <c r="I64" s="1622"/>
      <c r="J64" s="1622"/>
      <c r="K64" s="1622"/>
      <c r="L64" s="1622"/>
      <c r="M64" s="1622"/>
      <c r="N64" s="1622"/>
      <c r="O64" s="1622"/>
      <c r="P64" s="1622"/>
      <c r="Q64" s="667"/>
      <c r="R64" s="667"/>
      <c r="S64" s="667"/>
      <c r="T64" s="667"/>
      <c r="U64" s="668"/>
      <c r="V64" s="1623">
        <f>IFERROR(⑪第10号様式添付書類２!H11,0)</f>
        <v>0</v>
      </c>
      <c r="W64" s="1624"/>
      <c r="X64" s="1624"/>
      <c r="Y64" s="1624"/>
      <c r="Z64" s="1624"/>
      <c r="AA64" s="1624"/>
      <c r="AB64" s="1624"/>
      <c r="AC64" s="1624"/>
      <c r="AD64" s="1624"/>
      <c r="AE64" s="1624"/>
      <c r="AF64" s="1624"/>
      <c r="AG64" s="1624"/>
      <c r="AH64" s="1624"/>
      <c r="AI64" s="1624"/>
      <c r="AJ64" s="1624"/>
      <c r="AK64" s="1624"/>
      <c r="AL64" s="1625"/>
      <c r="AM64" s="669" t="s">
        <v>12</v>
      </c>
    </row>
    <row r="65" spans="2:44" s="6" customFormat="1" ht="14.25">
      <c r="C65" s="557" t="s">
        <v>19</v>
      </c>
      <c r="D65" s="1626" t="s">
        <v>373</v>
      </c>
      <c r="E65" s="1627"/>
      <c r="F65" s="1627"/>
      <c r="G65" s="1627"/>
      <c r="H65" s="1627"/>
      <c r="I65" s="1627"/>
      <c r="J65" s="1627"/>
      <c r="K65" s="1627"/>
      <c r="L65" s="1627"/>
      <c r="M65" s="1627"/>
      <c r="N65" s="1627"/>
      <c r="O65" s="1627"/>
      <c r="P65" s="1627"/>
      <c r="Q65" s="1627"/>
      <c r="R65" s="1627"/>
      <c r="S65" s="1627"/>
      <c r="T65" s="1627"/>
      <c r="U65" s="1627"/>
      <c r="V65" s="1627"/>
      <c r="W65" s="1627"/>
      <c r="X65" s="1627"/>
      <c r="Y65" s="1627"/>
      <c r="Z65" s="1627"/>
      <c r="AA65" s="1627"/>
      <c r="AB65" s="1627"/>
      <c r="AC65" s="1627"/>
      <c r="AD65" s="1627"/>
      <c r="AE65" s="1627"/>
      <c r="AF65" s="1627"/>
      <c r="AG65" s="1627"/>
      <c r="AH65" s="1627"/>
      <c r="AI65" s="1584"/>
      <c r="AJ65" s="1584"/>
      <c r="AK65" s="1584"/>
      <c r="AL65" s="1584"/>
      <c r="AM65" s="1584"/>
    </row>
    <row r="66" spans="2:44" ht="18" customHeight="1">
      <c r="B66" s="498"/>
      <c r="C66" s="498"/>
      <c r="D66" s="542"/>
      <c r="E66" s="542"/>
      <c r="F66" s="542"/>
      <c r="G66" s="542"/>
      <c r="H66" s="542"/>
      <c r="I66" s="542"/>
      <c r="J66" s="542"/>
      <c r="K66" s="542"/>
      <c r="L66" s="542"/>
      <c r="M66" s="542"/>
      <c r="N66" s="542"/>
      <c r="O66" s="542"/>
      <c r="P66" s="542"/>
      <c r="Q66" s="542"/>
      <c r="R66" s="542"/>
      <c r="S66" s="542"/>
      <c r="T66" s="542"/>
      <c r="U66" s="542"/>
      <c r="V66" s="543"/>
      <c r="W66" s="543"/>
      <c r="X66" s="543"/>
      <c r="Y66" s="543"/>
      <c r="Z66" s="543"/>
      <c r="AA66" s="543"/>
      <c r="AB66" s="543"/>
      <c r="AC66" s="543"/>
      <c r="AD66" s="543"/>
      <c r="AE66" s="543"/>
      <c r="AF66" s="543"/>
      <c r="AG66" s="543"/>
      <c r="AH66" s="543"/>
      <c r="AI66" s="543"/>
      <c r="AJ66" s="543"/>
      <c r="AK66" s="543"/>
      <c r="AL66" s="543"/>
      <c r="AM66" s="543"/>
    </row>
    <row r="67" spans="2:44" ht="18" customHeight="1">
      <c r="B67" s="498"/>
      <c r="C67" s="498"/>
      <c r="D67" s="542"/>
      <c r="E67" s="542"/>
      <c r="F67" s="542"/>
      <c r="G67" s="542"/>
      <c r="H67" s="542"/>
      <c r="I67" s="542"/>
      <c r="J67" s="542"/>
      <c r="K67" s="542"/>
      <c r="L67" s="542"/>
      <c r="M67" s="542"/>
      <c r="N67" s="542"/>
      <c r="O67" s="542"/>
      <c r="P67" s="542"/>
      <c r="Q67" s="542"/>
      <c r="R67" s="542"/>
      <c r="S67" s="542"/>
      <c r="T67" s="542"/>
      <c r="U67" s="542"/>
      <c r="V67" s="543"/>
      <c r="W67" s="543"/>
      <c r="X67" s="543"/>
      <c r="Y67" s="543"/>
      <c r="Z67" s="543"/>
      <c r="AA67" s="543"/>
      <c r="AB67" s="543"/>
      <c r="AC67" s="543"/>
      <c r="AD67" s="543"/>
      <c r="AE67" s="543"/>
      <c r="AF67" s="543"/>
      <c r="AG67" s="543"/>
      <c r="AH67" s="543"/>
      <c r="AI67" s="543"/>
      <c r="AJ67" s="543"/>
      <c r="AK67" s="543"/>
      <c r="AL67" s="543"/>
      <c r="AM67" s="543"/>
    </row>
    <row r="68" spans="2:44" ht="18" customHeight="1">
      <c r="B68" s="498"/>
      <c r="C68" s="498"/>
      <c r="D68" s="542"/>
      <c r="E68" s="542"/>
      <c r="F68" s="542"/>
      <c r="G68" s="542"/>
      <c r="H68" s="542"/>
      <c r="I68" s="542"/>
      <c r="J68" s="542"/>
      <c r="K68" s="542"/>
      <c r="L68" s="542"/>
      <c r="M68" s="542"/>
      <c r="N68" s="542"/>
      <c r="O68" s="542"/>
      <c r="P68" s="542"/>
      <c r="Q68" s="542"/>
      <c r="R68" s="542"/>
      <c r="S68" s="542"/>
      <c r="T68" s="542"/>
      <c r="U68" s="542"/>
      <c r="V68" s="543"/>
      <c r="W68" s="543"/>
      <c r="X68" s="543"/>
      <c r="Y68" s="543"/>
      <c r="Z68" s="543"/>
      <c r="AA68" s="543"/>
      <c r="AB68" s="543"/>
      <c r="AC68" s="543"/>
      <c r="AD68" s="543"/>
      <c r="AE68" s="543"/>
      <c r="AF68" s="543"/>
      <c r="AG68" s="543"/>
      <c r="AH68" s="543"/>
      <c r="AI68" s="543"/>
      <c r="AJ68" s="543"/>
      <c r="AK68" s="543"/>
      <c r="AL68" s="543"/>
      <c r="AM68" s="543"/>
    </row>
    <row r="69" spans="2:44" ht="18" customHeight="1" thickBot="1">
      <c r="B69" s="2" t="s">
        <v>517</v>
      </c>
      <c r="C69" s="498"/>
      <c r="D69" s="506"/>
      <c r="E69" s="507"/>
      <c r="F69" s="507"/>
      <c r="G69" s="507"/>
      <c r="H69" s="507"/>
      <c r="I69" s="507"/>
      <c r="J69" s="507"/>
      <c r="K69" s="507"/>
      <c r="L69" s="507"/>
      <c r="M69" s="507"/>
      <c r="N69" s="507"/>
      <c r="O69" s="507"/>
      <c r="P69" s="507"/>
      <c r="Q69" s="507"/>
      <c r="R69" s="507"/>
      <c r="S69" s="508"/>
      <c r="T69" s="508"/>
      <c r="U69" s="508"/>
      <c r="V69" s="508"/>
      <c r="W69" s="508"/>
      <c r="X69" s="498"/>
      <c r="Y69" s="498"/>
      <c r="Z69" s="498"/>
      <c r="AA69" s="498"/>
      <c r="AB69" s="498"/>
      <c r="AC69" s="498"/>
      <c r="AD69" s="498"/>
      <c r="AE69" s="498"/>
      <c r="AF69" s="498"/>
      <c r="AG69" s="498"/>
      <c r="AH69" s="498"/>
      <c r="AI69" s="498"/>
      <c r="AJ69" s="498"/>
      <c r="AK69" s="498"/>
      <c r="AL69" s="498"/>
      <c r="AM69" s="498"/>
    </row>
    <row r="70" spans="2:44" ht="86.25" customHeight="1" thickBot="1">
      <c r="C70" s="558" t="s">
        <v>17</v>
      </c>
      <c r="D70" s="1665" t="s">
        <v>536</v>
      </c>
      <c r="E70" s="1666"/>
      <c r="F70" s="1666"/>
      <c r="G70" s="1666"/>
      <c r="H70" s="1666"/>
      <c r="I70" s="1666"/>
      <c r="J70" s="1666"/>
      <c r="K70" s="1666"/>
      <c r="L70" s="1666"/>
      <c r="M70" s="1666"/>
      <c r="N70" s="1666"/>
      <c r="O70" s="1666"/>
      <c r="P70" s="1666"/>
      <c r="Q70" s="1666"/>
      <c r="R70" s="1666"/>
      <c r="S70" s="1666"/>
      <c r="T70" s="1666"/>
      <c r="U70" s="1667"/>
      <c r="V70" s="1668">
        <f>IFERROR(MAX(ROUNDDOWN(V38-(⑩第10様式添付書類１!F108+⑩第10様式添付書類１!I108),-3),0),0)</f>
        <v>0</v>
      </c>
      <c r="W70" s="1669"/>
      <c r="X70" s="1669"/>
      <c r="Y70" s="1669"/>
      <c r="Z70" s="1669"/>
      <c r="AA70" s="1669"/>
      <c r="AB70" s="1669"/>
      <c r="AC70" s="1669"/>
      <c r="AD70" s="1669"/>
      <c r="AE70" s="1669"/>
      <c r="AF70" s="1669"/>
      <c r="AG70" s="1669"/>
      <c r="AH70" s="1669"/>
      <c r="AI70" s="1669"/>
      <c r="AJ70" s="1669"/>
      <c r="AK70" s="1669"/>
      <c r="AL70" s="1669"/>
      <c r="AM70" s="559" t="s">
        <v>12</v>
      </c>
      <c r="AR70" s="2" t="s">
        <v>499</v>
      </c>
    </row>
    <row r="71" spans="2:44" ht="28.5" customHeight="1" thickBot="1">
      <c r="C71" s="560"/>
      <c r="D71" s="1634" t="s">
        <v>563</v>
      </c>
      <c r="E71" s="1635"/>
      <c r="F71" s="1635"/>
      <c r="G71" s="1635"/>
      <c r="H71" s="1635"/>
      <c r="I71" s="1635"/>
      <c r="J71" s="1635"/>
      <c r="K71" s="1635"/>
      <c r="L71" s="1635"/>
      <c r="M71" s="1635"/>
      <c r="N71" s="1635"/>
      <c r="O71" s="1635"/>
      <c r="P71" s="1635"/>
      <c r="Q71" s="1635"/>
      <c r="R71" s="1635"/>
      <c r="S71" s="1635"/>
      <c r="T71" s="1635"/>
      <c r="U71" s="1636"/>
      <c r="V71" s="1640" t="s">
        <v>372</v>
      </c>
      <c r="W71" s="1640"/>
      <c r="X71" s="1640"/>
      <c r="Y71" s="1640"/>
      <c r="Z71" s="1640"/>
      <c r="AA71" s="1640"/>
      <c r="AB71" s="1640"/>
      <c r="AC71" s="1640"/>
      <c r="AD71" s="1641"/>
      <c r="AE71" s="1642"/>
      <c r="AF71" s="1640"/>
      <c r="AG71" s="1640"/>
      <c r="AH71" s="1640"/>
      <c r="AI71" s="1640"/>
      <c r="AJ71" s="1640"/>
      <c r="AK71" s="1640"/>
      <c r="AL71" s="1640"/>
      <c r="AM71" s="1643"/>
      <c r="AR71" s="2" t="s">
        <v>500</v>
      </c>
    </row>
    <row r="72" spans="2:44" ht="28.5" customHeight="1" thickBot="1">
      <c r="B72" s="498"/>
      <c r="C72" s="562"/>
      <c r="D72" s="1637"/>
      <c r="E72" s="1638"/>
      <c r="F72" s="1638"/>
      <c r="G72" s="1638"/>
      <c r="H72" s="1638"/>
      <c r="I72" s="1638"/>
      <c r="J72" s="1638"/>
      <c r="K72" s="1638"/>
      <c r="L72" s="1638"/>
      <c r="M72" s="1638"/>
      <c r="N72" s="1638"/>
      <c r="O72" s="1638"/>
      <c r="P72" s="1638"/>
      <c r="Q72" s="1638"/>
      <c r="R72" s="1638"/>
      <c r="S72" s="1638"/>
      <c r="T72" s="1638"/>
      <c r="U72" s="1639"/>
      <c r="V72" s="1514" t="str">
        <f>IF(AE71="あり",V42-V47,"")</f>
        <v/>
      </c>
      <c r="W72" s="1515"/>
      <c r="X72" s="1515"/>
      <c r="Y72" s="1515"/>
      <c r="Z72" s="1515"/>
      <c r="AA72" s="1515"/>
      <c r="AB72" s="1515"/>
      <c r="AC72" s="1515"/>
      <c r="AD72" s="1515"/>
      <c r="AE72" s="1515"/>
      <c r="AF72" s="1515"/>
      <c r="AG72" s="1515"/>
      <c r="AH72" s="1515"/>
      <c r="AI72" s="1515"/>
      <c r="AJ72" s="1515"/>
      <c r="AK72" s="1515"/>
      <c r="AL72" s="1515"/>
      <c r="AM72" s="670" t="s">
        <v>12</v>
      </c>
    </row>
    <row r="73" spans="2:44" ht="18" customHeight="1">
      <c r="B73" s="498"/>
      <c r="C73" s="564" t="s">
        <v>10</v>
      </c>
      <c r="D73" s="565"/>
      <c r="E73" s="565"/>
      <c r="F73" s="565"/>
      <c r="G73" s="565"/>
      <c r="H73" s="565"/>
      <c r="I73" s="565"/>
      <c r="J73" s="565"/>
      <c r="K73" s="565"/>
      <c r="L73" s="565"/>
      <c r="M73" s="565"/>
      <c r="N73" s="565"/>
      <c r="O73" s="565"/>
      <c r="P73" s="566"/>
      <c r="Q73" s="565"/>
      <c r="R73" s="565"/>
      <c r="S73" s="567"/>
      <c r="T73" s="567"/>
      <c r="U73" s="567"/>
      <c r="V73" s="567"/>
      <c r="W73" s="567"/>
      <c r="X73" s="567"/>
      <c r="Y73" s="567"/>
      <c r="Z73" s="567"/>
      <c r="AA73" s="567"/>
      <c r="AB73" s="567"/>
      <c r="AC73" s="567"/>
      <c r="AD73" s="567"/>
      <c r="AE73" s="567"/>
      <c r="AF73" s="567"/>
      <c r="AG73" s="567"/>
      <c r="AH73" s="567"/>
      <c r="AI73" s="568"/>
      <c r="AJ73" s="568"/>
      <c r="AK73" s="568"/>
      <c r="AL73" s="569"/>
      <c r="AM73" s="570"/>
      <c r="AR73" s="2" t="s">
        <v>476</v>
      </c>
    </row>
    <row r="74" spans="2:44" ht="18" customHeight="1">
      <c r="B74" s="498"/>
      <c r="C74" s="1595" t="s">
        <v>9</v>
      </c>
      <c r="D74" s="1628" t="s">
        <v>8</v>
      </c>
      <c r="E74" s="1600"/>
      <c r="F74" s="1600"/>
      <c r="G74" s="1600"/>
      <c r="H74" s="1600"/>
      <c r="I74" s="1600"/>
      <c r="J74" s="1600"/>
      <c r="K74" s="1600"/>
      <c r="L74" s="1600"/>
      <c r="M74" s="1600"/>
      <c r="N74" s="1600"/>
      <c r="O74" s="1600"/>
      <c r="P74" s="1600"/>
      <c r="Q74" s="1600"/>
      <c r="R74" s="1600"/>
      <c r="S74" s="1600"/>
      <c r="T74" s="1600"/>
      <c r="U74" s="1600"/>
      <c r="V74" s="1684" t="s">
        <v>7</v>
      </c>
      <c r="W74" s="1537"/>
      <c r="X74" s="1537"/>
      <c r="Y74" s="1537"/>
      <c r="Z74" s="1537"/>
      <c r="AA74" s="1537"/>
      <c r="AB74" s="1537"/>
      <c r="AC74" s="1537"/>
      <c r="AD74" s="1538"/>
      <c r="AE74" s="1540" t="s">
        <v>6</v>
      </c>
      <c r="AF74" s="1537"/>
      <c r="AG74" s="1537"/>
      <c r="AH74" s="1537"/>
      <c r="AI74" s="1537"/>
      <c r="AJ74" s="1537"/>
      <c r="AK74" s="1537"/>
      <c r="AL74" s="1537"/>
      <c r="AM74" s="1685"/>
      <c r="AR74" s="2" t="s">
        <v>477</v>
      </c>
    </row>
    <row r="75" spans="2:44" ht="30" customHeight="1">
      <c r="B75" s="498"/>
      <c r="C75" s="1631"/>
      <c r="D75" s="1629"/>
      <c r="E75" s="1630"/>
      <c r="F75" s="1630"/>
      <c r="G75" s="1630"/>
      <c r="H75" s="1630"/>
      <c r="I75" s="1630"/>
      <c r="J75" s="1630"/>
      <c r="K75" s="1630"/>
      <c r="L75" s="1630"/>
      <c r="M75" s="1630"/>
      <c r="N75" s="1630"/>
      <c r="O75" s="1630"/>
      <c r="P75" s="1630"/>
      <c r="Q75" s="1630"/>
      <c r="R75" s="1630"/>
      <c r="S75" s="1630"/>
      <c r="T75" s="1630"/>
      <c r="U75" s="1630"/>
      <c r="V75" s="1686" t="str">
        <f>IF(AE71="あり",IF(OR(V70&gt;0,V72&gt;0),"あり","なし"),IF(V70&gt;0,"あり","なし"))</f>
        <v>なし</v>
      </c>
      <c r="W75" s="1687"/>
      <c r="X75" s="1687"/>
      <c r="Y75" s="1687"/>
      <c r="Z75" s="1687"/>
      <c r="AA75" s="1687"/>
      <c r="AB75" s="1687"/>
      <c r="AC75" s="1687"/>
      <c r="AD75" s="1688"/>
      <c r="AE75" s="1516"/>
      <c r="AF75" s="1517"/>
      <c r="AG75" s="1517"/>
      <c r="AH75" s="1517"/>
      <c r="AI75" s="1517"/>
      <c r="AJ75" s="1517"/>
      <c r="AK75" s="1517"/>
      <c r="AL75" s="1517"/>
      <c r="AM75" s="1518"/>
      <c r="AR75" s="2" t="s">
        <v>478</v>
      </c>
    </row>
    <row r="76" spans="2:44" ht="18" customHeight="1">
      <c r="B76" s="498"/>
      <c r="C76" s="1595" t="s">
        <v>5</v>
      </c>
      <c r="D76" s="1699" t="s">
        <v>49</v>
      </c>
      <c r="E76" s="1700"/>
      <c r="F76" s="1700"/>
      <c r="G76" s="1700"/>
      <c r="H76" s="1700"/>
      <c r="I76" s="1700"/>
      <c r="J76" s="1700"/>
      <c r="K76" s="1700"/>
      <c r="L76" s="1700"/>
      <c r="M76" s="1700"/>
      <c r="N76" s="1700"/>
      <c r="O76" s="1700"/>
      <c r="P76" s="1700"/>
      <c r="Q76" s="1700"/>
      <c r="R76" s="1700"/>
      <c r="S76" s="1600"/>
      <c r="T76" s="1600"/>
      <c r="U76" s="1600"/>
      <c r="V76" s="494"/>
      <c r="W76" s="1505" t="s">
        <v>4</v>
      </c>
      <c r="X76" s="1505"/>
      <c r="Y76" s="1505"/>
      <c r="Z76" s="1505"/>
      <c r="AA76" s="1505"/>
      <c r="AB76" s="1505"/>
      <c r="AC76" s="1505"/>
      <c r="AD76" s="1505"/>
      <c r="AE76" s="1505"/>
      <c r="AF76" s="1505"/>
      <c r="AG76" s="1505"/>
      <c r="AH76" s="1505"/>
      <c r="AI76" s="1505"/>
      <c r="AJ76" s="1505"/>
      <c r="AK76" s="1505"/>
      <c r="AL76" s="1505"/>
      <c r="AM76" s="1506"/>
      <c r="AR76" s="2" t="s">
        <v>479</v>
      </c>
    </row>
    <row r="77" spans="2:44" ht="18" customHeight="1">
      <c r="B77" s="498"/>
      <c r="C77" s="1596"/>
      <c r="D77" s="1525"/>
      <c r="E77" s="1701"/>
      <c r="F77" s="1701"/>
      <c r="G77" s="1701"/>
      <c r="H77" s="1701"/>
      <c r="I77" s="1701"/>
      <c r="J77" s="1701"/>
      <c r="K77" s="1701"/>
      <c r="L77" s="1701"/>
      <c r="M77" s="1701"/>
      <c r="N77" s="1701"/>
      <c r="O77" s="1701"/>
      <c r="P77" s="1701"/>
      <c r="Q77" s="1701"/>
      <c r="R77" s="1701"/>
      <c r="S77" s="1603"/>
      <c r="T77" s="1603"/>
      <c r="U77" s="1603"/>
      <c r="V77" s="494"/>
      <c r="W77" s="991" t="s">
        <v>550</v>
      </c>
      <c r="X77" s="992"/>
      <c r="Y77" s="992"/>
      <c r="Z77" s="992"/>
      <c r="AA77" s="992"/>
      <c r="AB77" s="992"/>
      <c r="AC77" s="992"/>
      <c r="AD77" s="992"/>
      <c r="AE77" s="992"/>
      <c r="AF77" s="992"/>
      <c r="AG77" s="992"/>
      <c r="AH77" s="992"/>
      <c r="AI77" s="992"/>
      <c r="AJ77" s="992"/>
      <c r="AK77" s="992"/>
      <c r="AL77" s="992"/>
      <c r="AM77" s="993"/>
      <c r="AR77" s="2" t="s">
        <v>480</v>
      </c>
    </row>
    <row r="78" spans="2:44" ht="18" customHeight="1">
      <c r="B78" s="498"/>
      <c r="C78" s="1596"/>
      <c r="D78" s="1525"/>
      <c r="E78" s="1701"/>
      <c r="F78" s="1701"/>
      <c r="G78" s="1701"/>
      <c r="H78" s="1701"/>
      <c r="I78" s="1701"/>
      <c r="J78" s="1701"/>
      <c r="K78" s="1701"/>
      <c r="L78" s="1701"/>
      <c r="M78" s="1701"/>
      <c r="N78" s="1701"/>
      <c r="O78" s="1701"/>
      <c r="P78" s="1701"/>
      <c r="Q78" s="1701"/>
      <c r="R78" s="1701"/>
      <c r="S78" s="1603"/>
      <c r="T78" s="1603"/>
      <c r="U78" s="1603"/>
      <c r="V78" s="494"/>
      <c r="W78" s="1507" t="s">
        <v>3</v>
      </c>
      <c r="X78" s="1508"/>
      <c r="Y78" s="1508"/>
      <c r="Z78" s="1508"/>
      <c r="AA78" s="1508"/>
      <c r="AB78" s="1508"/>
      <c r="AC78" s="1508"/>
      <c r="AD78" s="1508"/>
      <c r="AE78" s="1508"/>
      <c r="AF78" s="1508"/>
      <c r="AG78" s="1508"/>
      <c r="AH78" s="1508"/>
      <c r="AI78" s="1508"/>
      <c r="AJ78" s="1508"/>
      <c r="AK78" s="1508"/>
      <c r="AL78" s="1508"/>
      <c r="AM78" s="1509"/>
      <c r="AR78" s="2" t="s">
        <v>481</v>
      </c>
    </row>
    <row r="79" spans="2:44" ht="18" customHeight="1">
      <c r="B79" s="498"/>
      <c r="C79" s="1670"/>
      <c r="D79" s="1702"/>
      <c r="E79" s="1703"/>
      <c r="F79" s="1703"/>
      <c r="G79" s="1703"/>
      <c r="H79" s="1703"/>
      <c r="I79" s="1703"/>
      <c r="J79" s="1703"/>
      <c r="K79" s="1703"/>
      <c r="L79" s="1703"/>
      <c r="M79" s="1703"/>
      <c r="N79" s="1703"/>
      <c r="O79" s="1703"/>
      <c r="P79" s="1703"/>
      <c r="Q79" s="1703"/>
      <c r="R79" s="1703"/>
      <c r="S79" s="1630"/>
      <c r="T79" s="1630"/>
      <c r="U79" s="1630"/>
      <c r="V79" s="494"/>
      <c r="W79" s="994" t="s">
        <v>552</v>
      </c>
      <c r="X79" s="994"/>
      <c r="Y79" s="994"/>
      <c r="Z79" s="994"/>
      <c r="AA79" s="994"/>
      <c r="AB79" s="994"/>
      <c r="AC79" s="994"/>
      <c r="AD79" s="994"/>
      <c r="AE79" s="994"/>
      <c r="AF79" s="994"/>
      <c r="AG79" s="994"/>
      <c r="AH79" s="994"/>
      <c r="AI79" s="994"/>
      <c r="AJ79" s="994"/>
      <c r="AK79" s="994"/>
      <c r="AL79" s="994"/>
      <c r="AM79" s="995"/>
      <c r="AR79" s="2" t="s">
        <v>482</v>
      </c>
    </row>
    <row r="80" spans="2:44" ht="18" customHeight="1">
      <c r="B80" s="498"/>
      <c r="C80" s="1595" t="s">
        <v>51</v>
      </c>
      <c r="D80" s="1598" t="s">
        <v>488</v>
      </c>
      <c r="E80" s="1599"/>
      <c r="F80" s="1599"/>
      <c r="G80" s="1599"/>
      <c r="H80" s="1599"/>
      <c r="I80" s="1599"/>
      <c r="J80" s="1599"/>
      <c r="K80" s="1599"/>
      <c r="L80" s="1599"/>
      <c r="M80" s="1599"/>
      <c r="N80" s="1599"/>
      <c r="O80" s="1599"/>
      <c r="P80" s="1599"/>
      <c r="Q80" s="1599"/>
      <c r="R80" s="1599"/>
      <c r="S80" s="1600"/>
      <c r="T80" s="1600"/>
      <c r="U80" s="1600"/>
      <c r="V80" s="1673"/>
      <c r="W80" s="1674"/>
      <c r="X80" s="1674"/>
      <c r="Y80" s="1674"/>
      <c r="Z80" s="1674"/>
      <c r="AA80" s="1674"/>
      <c r="AB80" s="1674"/>
      <c r="AC80" s="1674"/>
      <c r="AD80" s="1674"/>
      <c r="AE80" s="1674"/>
      <c r="AF80" s="1674"/>
      <c r="AG80" s="1674"/>
      <c r="AH80" s="1674"/>
      <c r="AI80" s="1674"/>
      <c r="AJ80" s="1674"/>
      <c r="AK80" s="1675"/>
      <c r="AL80" s="1675"/>
      <c r="AM80" s="1676"/>
      <c r="AR80" s="2" t="s">
        <v>483</v>
      </c>
    </row>
    <row r="81" spans="2:44" ht="18" customHeight="1">
      <c r="B81" s="498"/>
      <c r="C81" s="1596"/>
      <c r="D81" s="1601"/>
      <c r="E81" s="1602"/>
      <c r="F81" s="1602"/>
      <c r="G81" s="1602"/>
      <c r="H81" s="1602"/>
      <c r="I81" s="1602"/>
      <c r="J81" s="1602"/>
      <c r="K81" s="1602"/>
      <c r="L81" s="1602"/>
      <c r="M81" s="1602"/>
      <c r="N81" s="1602"/>
      <c r="O81" s="1602"/>
      <c r="P81" s="1602"/>
      <c r="Q81" s="1602"/>
      <c r="R81" s="1602"/>
      <c r="S81" s="1603"/>
      <c r="T81" s="1603"/>
      <c r="U81" s="1603"/>
      <c r="V81" s="1677"/>
      <c r="W81" s="1678"/>
      <c r="X81" s="1678"/>
      <c r="Y81" s="1678"/>
      <c r="Z81" s="1678"/>
      <c r="AA81" s="1678"/>
      <c r="AB81" s="1678"/>
      <c r="AC81" s="1678"/>
      <c r="AD81" s="1678"/>
      <c r="AE81" s="1678"/>
      <c r="AF81" s="1678"/>
      <c r="AG81" s="1678"/>
      <c r="AH81" s="1678"/>
      <c r="AI81" s="1678"/>
      <c r="AJ81" s="1678"/>
      <c r="AK81" s="1679"/>
      <c r="AL81" s="1679"/>
      <c r="AM81" s="1680"/>
      <c r="AR81" s="2" t="s">
        <v>484</v>
      </c>
    </row>
    <row r="82" spans="2:44" ht="41.25" customHeight="1" thickBot="1">
      <c r="B82" s="498"/>
      <c r="C82" s="1597"/>
      <c r="D82" s="1604"/>
      <c r="E82" s="1605"/>
      <c r="F82" s="1605"/>
      <c r="G82" s="1605"/>
      <c r="H82" s="1605"/>
      <c r="I82" s="1605"/>
      <c r="J82" s="1605"/>
      <c r="K82" s="1605"/>
      <c r="L82" s="1605"/>
      <c r="M82" s="1605"/>
      <c r="N82" s="1605"/>
      <c r="O82" s="1605"/>
      <c r="P82" s="1605"/>
      <c r="Q82" s="1605"/>
      <c r="R82" s="1605"/>
      <c r="S82" s="1606"/>
      <c r="T82" s="1606"/>
      <c r="U82" s="1606"/>
      <c r="V82" s="1681"/>
      <c r="W82" s="1682"/>
      <c r="X82" s="1682"/>
      <c r="Y82" s="1682"/>
      <c r="Z82" s="1682"/>
      <c r="AA82" s="1682"/>
      <c r="AB82" s="1682"/>
      <c r="AC82" s="1682"/>
      <c r="AD82" s="1682"/>
      <c r="AE82" s="1682"/>
      <c r="AF82" s="1682"/>
      <c r="AG82" s="1682"/>
      <c r="AH82" s="1682"/>
      <c r="AI82" s="1682"/>
      <c r="AJ82" s="1682"/>
      <c r="AK82" s="1682"/>
      <c r="AL82" s="1682"/>
      <c r="AM82" s="1683"/>
      <c r="AR82" s="2" t="s">
        <v>485</v>
      </c>
    </row>
    <row r="83" spans="2:44" ht="18" customHeight="1">
      <c r="B83" s="498"/>
      <c r="C83" s="498"/>
      <c r="D83" s="542"/>
      <c r="E83" s="542"/>
      <c r="F83" s="542"/>
      <c r="G83" s="542"/>
      <c r="H83" s="542"/>
      <c r="I83" s="542"/>
      <c r="J83" s="542"/>
      <c r="K83" s="542"/>
      <c r="L83" s="542"/>
      <c r="M83" s="542"/>
      <c r="N83" s="542"/>
      <c r="O83" s="542"/>
      <c r="P83" s="542"/>
      <c r="Q83" s="542"/>
      <c r="R83" s="542"/>
      <c r="S83" s="542"/>
      <c r="T83" s="542"/>
      <c r="U83" s="542"/>
      <c r="V83" s="543"/>
      <c r="W83" s="543"/>
      <c r="X83" s="543"/>
      <c r="Y83" s="543"/>
      <c r="Z83" s="543"/>
      <c r="AA83" s="543"/>
      <c r="AB83" s="543"/>
      <c r="AC83" s="543"/>
      <c r="AD83" s="543"/>
      <c r="AE83" s="543"/>
      <c r="AF83" s="543"/>
      <c r="AG83" s="543"/>
      <c r="AH83" s="543"/>
      <c r="AI83" s="543"/>
      <c r="AJ83" s="543"/>
      <c r="AK83" s="543"/>
      <c r="AL83" s="543"/>
      <c r="AM83" s="543"/>
      <c r="AR83" s="2" t="s">
        <v>486</v>
      </c>
    </row>
    <row r="84" spans="2:44" ht="18" customHeight="1" thickBot="1">
      <c r="B84" s="2" t="s">
        <v>518</v>
      </c>
      <c r="C84" s="498"/>
      <c r="D84" s="506"/>
      <c r="E84" s="507"/>
      <c r="F84" s="507"/>
      <c r="G84" s="507"/>
      <c r="H84" s="507"/>
      <c r="I84" s="507"/>
      <c r="J84" s="507"/>
      <c r="K84" s="507"/>
      <c r="L84" s="507"/>
      <c r="M84" s="507"/>
      <c r="N84" s="507"/>
      <c r="O84" s="507"/>
      <c r="P84" s="507"/>
      <c r="Q84" s="507"/>
      <c r="R84" s="507"/>
      <c r="S84" s="508"/>
      <c r="T84" s="508"/>
      <c r="U84" s="508"/>
      <c r="V84" s="508"/>
      <c r="W84" s="508"/>
      <c r="X84" s="498"/>
      <c r="Y84" s="498"/>
      <c r="Z84" s="498"/>
      <c r="AA84" s="498"/>
      <c r="AB84" s="498"/>
      <c r="AC84" s="498"/>
      <c r="AD84" s="498"/>
      <c r="AE84" s="498"/>
      <c r="AF84" s="498"/>
      <c r="AG84" s="498"/>
      <c r="AH84" s="498"/>
      <c r="AI84" s="498"/>
      <c r="AJ84" s="498"/>
      <c r="AK84" s="498"/>
      <c r="AL84" s="498"/>
      <c r="AM84" s="498"/>
      <c r="AR84" s="2" t="s">
        <v>487</v>
      </c>
    </row>
    <row r="85" spans="2:44" ht="82.5" customHeight="1" thickBot="1">
      <c r="C85" s="558" t="s">
        <v>17</v>
      </c>
      <c r="D85" s="1665" t="s">
        <v>536</v>
      </c>
      <c r="E85" s="1666"/>
      <c r="F85" s="1666"/>
      <c r="G85" s="1666"/>
      <c r="H85" s="1666"/>
      <c r="I85" s="1666"/>
      <c r="J85" s="1666"/>
      <c r="K85" s="1666"/>
      <c r="L85" s="1666"/>
      <c r="M85" s="1666"/>
      <c r="N85" s="1666"/>
      <c r="O85" s="1666"/>
      <c r="P85" s="1666"/>
      <c r="Q85" s="1666"/>
      <c r="R85" s="1666"/>
      <c r="S85" s="1666"/>
      <c r="T85" s="1666"/>
      <c r="U85" s="1667"/>
      <c r="V85" s="1671">
        <f>IFERROR(MAX(ROUNDDOWN(V39-(⑩第10様式添付書類１!J108+⑩第10様式添付書類１!K108),-3),0),0)</f>
        <v>0</v>
      </c>
      <c r="W85" s="1672"/>
      <c r="X85" s="1672"/>
      <c r="Y85" s="1672"/>
      <c r="Z85" s="1672"/>
      <c r="AA85" s="1672"/>
      <c r="AB85" s="1672"/>
      <c r="AC85" s="1672"/>
      <c r="AD85" s="1672"/>
      <c r="AE85" s="1672"/>
      <c r="AF85" s="1672"/>
      <c r="AG85" s="1672"/>
      <c r="AH85" s="1672"/>
      <c r="AI85" s="1672"/>
      <c r="AJ85" s="1672"/>
      <c r="AK85" s="1672"/>
      <c r="AL85" s="1672"/>
      <c r="AM85" s="563" t="s">
        <v>12</v>
      </c>
    </row>
    <row r="86" spans="2:44" ht="18" customHeight="1">
      <c r="B86" s="498"/>
      <c r="C86" s="564" t="s">
        <v>10</v>
      </c>
      <c r="D86" s="565"/>
      <c r="E86" s="565"/>
      <c r="F86" s="565"/>
      <c r="G86" s="565"/>
      <c r="H86" s="565"/>
      <c r="I86" s="565"/>
      <c r="J86" s="565"/>
      <c r="K86" s="565"/>
      <c r="L86" s="565"/>
      <c r="M86" s="565"/>
      <c r="N86" s="565"/>
      <c r="O86" s="565"/>
      <c r="P86" s="566"/>
      <c r="Q86" s="565"/>
      <c r="R86" s="565"/>
      <c r="S86" s="567"/>
      <c r="T86" s="567"/>
      <c r="U86" s="567"/>
      <c r="V86" s="567"/>
      <c r="W86" s="567"/>
      <c r="X86" s="567"/>
      <c r="Y86" s="567"/>
      <c r="Z86" s="567"/>
      <c r="AA86" s="567"/>
      <c r="AB86" s="567"/>
      <c r="AC86" s="567"/>
      <c r="AD86" s="567"/>
      <c r="AE86" s="567"/>
      <c r="AF86" s="567"/>
      <c r="AG86" s="567"/>
      <c r="AH86" s="567"/>
      <c r="AI86" s="568"/>
      <c r="AJ86" s="568"/>
      <c r="AK86" s="568"/>
      <c r="AL86" s="569"/>
      <c r="AM86" s="570"/>
    </row>
    <row r="87" spans="2:44" ht="18" customHeight="1">
      <c r="B87" s="498"/>
      <c r="C87" s="1595" t="s">
        <v>9</v>
      </c>
      <c r="D87" s="1628" t="s">
        <v>8</v>
      </c>
      <c r="E87" s="1600"/>
      <c r="F87" s="1600"/>
      <c r="G87" s="1600"/>
      <c r="H87" s="1600"/>
      <c r="I87" s="1600"/>
      <c r="J87" s="1600"/>
      <c r="K87" s="1600"/>
      <c r="L87" s="1600"/>
      <c r="M87" s="1600"/>
      <c r="N87" s="1600"/>
      <c r="O87" s="1600"/>
      <c r="P87" s="1600"/>
      <c r="Q87" s="1600"/>
      <c r="R87" s="1600"/>
      <c r="S87" s="1600"/>
      <c r="T87" s="1600"/>
      <c r="U87" s="1600"/>
      <c r="V87" s="1684" t="s">
        <v>7</v>
      </c>
      <c r="W87" s="1537"/>
      <c r="X87" s="1537"/>
      <c r="Y87" s="1537"/>
      <c r="Z87" s="1537"/>
      <c r="AA87" s="1537"/>
      <c r="AB87" s="1537"/>
      <c r="AC87" s="1537"/>
      <c r="AD87" s="1538"/>
      <c r="AE87" s="1540" t="s">
        <v>6</v>
      </c>
      <c r="AF87" s="1537"/>
      <c r="AG87" s="1537"/>
      <c r="AH87" s="1537"/>
      <c r="AI87" s="1537"/>
      <c r="AJ87" s="1537"/>
      <c r="AK87" s="1537"/>
      <c r="AL87" s="1537"/>
      <c r="AM87" s="1685"/>
    </row>
    <row r="88" spans="2:44" ht="30" customHeight="1">
      <c r="B88" s="498"/>
      <c r="C88" s="1631"/>
      <c r="D88" s="1629"/>
      <c r="E88" s="1630"/>
      <c r="F88" s="1630"/>
      <c r="G88" s="1630"/>
      <c r="H88" s="1630"/>
      <c r="I88" s="1630"/>
      <c r="J88" s="1630"/>
      <c r="K88" s="1630"/>
      <c r="L88" s="1630"/>
      <c r="M88" s="1630"/>
      <c r="N88" s="1630"/>
      <c r="O88" s="1630"/>
      <c r="P88" s="1630"/>
      <c r="Q88" s="1630"/>
      <c r="R88" s="1630"/>
      <c r="S88" s="1630"/>
      <c r="T88" s="1630"/>
      <c r="U88" s="1630"/>
      <c r="V88" s="1686" t="str">
        <f>IF(V85&gt;0,"あり","なし")</f>
        <v>なし</v>
      </c>
      <c r="W88" s="1687"/>
      <c r="X88" s="1687"/>
      <c r="Y88" s="1687"/>
      <c r="Z88" s="1687"/>
      <c r="AA88" s="1687"/>
      <c r="AB88" s="1687"/>
      <c r="AC88" s="1687"/>
      <c r="AD88" s="1688"/>
      <c r="AE88" s="1516"/>
      <c r="AF88" s="1517"/>
      <c r="AG88" s="1517"/>
      <c r="AH88" s="1517"/>
      <c r="AI88" s="1517"/>
      <c r="AJ88" s="1517"/>
      <c r="AK88" s="1517"/>
      <c r="AL88" s="1517"/>
      <c r="AM88" s="1518"/>
    </row>
    <row r="89" spans="2:44" ht="18" customHeight="1">
      <c r="B89" s="498"/>
      <c r="C89" s="1595" t="s">
        <v>5</v>
      </c>
      <c r="D89" s="1699" t="s">
        <v>49</v>
      </c>
      <c r="E89" s="1700"/>
      <c r="F89" s="1700"/>
      <c r="G89" s="1700"/>
      <c r="H89" s="1700"/>
      <c r="I89" s="1700"/>
      <c r="J89" s="1700"/>
      <c r="K89" s="1700"/>
      <c r="L89" s="1700"/>
      <c r="M89" s="1700"/>
      <c r="N89" s="1700"/>
      <c r="O89" s="1700"/>
      <c r="P89" s="1700"/>
      <c r="Q89" s="1700"/>
      <c r="R89" s="1700"/>
      <c r="S89" s="1600"/>
      <c r="T89" s="1600"/>
      <c r="U89" s="1600"/>
      <c r="V89" s="494"/>
      <c r="W89" s="1505" t="s">
        <v>4</v>
      </c>
      <c r="X89" s="1505"/>
      <c r="Y89" s="1505"/>
      <c r="Z89" s="1505"/>
      <c r="AA89" s="1505"/>
      <c r="AB89" s="1505"/>
      <c r="AC89" s="1505"/>
      <c r="AD89" s="1505"/>
      <c r="AE89" s="1505"/>
      <c r="AF89" s="1505"/>
      <c r="AG89" s="1505"/>
      <c r="AH89" s="1505"/>
      <c r="AI89" s="1505"/>
      <c r="AJ89" s="1505"/>
      <c r="AK89" s="1505"/>
      <c r="AL89" s="1505"/>
      <c r="AM89" s="1506"/>
    </row>
    <row r="90" spans="2:44" ht="18" customHeight="1">
      <c r="B90" s="498"/>
      <c r="C90" s="1596"/>
      <c r="D90" s="1525"/>
      <c r="E90" s="1701"/>
      <c r="F90" s="1701"/>
      <c r="G90" s="1701"/>
      <c r="H90" s="1701"/>
      <c r="I90" s="1701"/>
      <c r="J90" s="1701"/>
      <c r="K90" s="1701"/>
      <c r="L90" s="1701"/>
      <c r="M90" s="1701"/>
      <c r="N90" s="1701"/>
      <c r="O90" s="1701"/>
      <c r="P90" s="1701"/>
      <c r="Q90" s="1701"/>
      <c r="R90" s="1701"/>
      <c r="S90" s="1603"/>
      <c r="T90" s="1603"/>
      <c r="U90" s="1603"/>
      <c r="V90" s="494"/>
      <c r="W90" s="991" t="s">
        <v>550</v>
      </c>
      <c r="X90" s="992"/>
      <c r="Y90" s="992"/>
      <c r="Z90" s="992"/>
      <c r="AA90" s="992"/>
      <c r="AB90" s="992"/>
      <c r="AC90" s="992"/>
      <c r="AD90" s="992"/>
      <c r="AE90" s="992"/>
      <c r="AF90" s="992"/>
      <c r="AG90" s="992"/>
      <c r="AH90" s="992"/>
      <c r="AI90" s="992"/>
      <c r="AJ90" s="992"/>
      <c r="AK90" s="992"/>
      <c r="AL90" s="992"/>
      <c r="AM90" s="993"/>
    </row>
    <row r="91" spans="2:44" ht="18" customHeight="1">
      <c r="B91" s="498"/>
      <c r="C91" s="1596"/>
      <c r="D91" s="1525"/>
      <c r="E91" s="1701"/>
      <c r="F91" s="1701"/>
      <c r="G91" s="1701"/>
      <c r="H91" s="1701"/>
      <c r="I91" s="1701"/>
      <c r="J91" s="1701"/>
      <c r="K91" s="1701"/>
      <c r="L91" s="1701"/>
      <c r="M91" s="1701"/>
      <c r="N91" s="1701"/>
      <c r="O91" s="1701"/>
      <c r="P91" s="1701"/>
      <c r="Q91" s="1701"/>
      <c r="R91" s="1701"/>
      <c r="S91" s="1603"/>
      <c r="T91" s="1603"/>
      <c r="U91" s="1603"/>
      <c r="V91" s="494"/>
      <c r="W91" s="1507" t="s">
        <v>3</v>
      </c>
      <c r="X91" s="1508"/>
      <c r="Y91" s="1508"/>
      <c r="Z91" s="1508"/>
      <c r="AA91" s="1508"/>
      <c r="AB91" s="1508"/>
      <c r="AC91" s="1508"/>
      <c r="AD91" s="1508"/>
      <c r="AE91" s="1508"/>
      <c r="AF91" s="1508"/>
      <c r="AG91" s="1508"/>
      <c r="AH91" s="1508"/>
      <c r="AI91" s="1508"/>
      <c r="AJ91" s="1508"/>
      <c r="AK91" s="1508"/>
      <c r="AL91" s="1508"/>
      <c r="AM91" s="1509"/>
    </row>
    <row r="92" spans="2:44" ht="18" customHeight="1">
      <c r="B92" s="498"/>
      <c r="C92" s="1670"/>
      <c r="D92" s="1702"/>
      <c r="E92" s="1703"/>
      <c r="F92" s="1703"/>
      <c r="G92" s="1703"/>
      <c r="H92" s="1703"/>
      <c r="I92" s="1703"/>
      <c r="J92" s="1703"/>
      <c r="K92" s="1703"/>
      <c r="L92" s="1703"/>
      <c r="M92" s="1703"/>
      <c r="N92" s="1703"/>
      <c r="O92" s="1703"/>
      <c r="P92" s="1703"/>
      <c r="Q92" s="1703"/>
      <c r="R92" s="1703"/>
      <c r="S92" s="1630"/>
      <c r="T92" s="1630"/>
      <c r="U92" s="1630"/>
      <c r="V92" s="494"/>
      <c r="W92" s="994" t="s">
        <v>552</v>
      </c>
      <c r="X92" s="994"/>
      <c r="Y92" s="994"/>
      <c r="Z92" s="994"/>
      <c r="AA92" s="994"/>
      <c r="AB92" s="994"/>
      <c r="AC92" s="994"/>
      <c r="AD92" s="994"/>
      <c r="AE92" s="994"/>
      <c r="AF92" s="994"/>
      <c r="AG92" s="994"/>
      <c r="AH92" s="994"/>
      <c r="AI92" s="994"/>
      <c r="AJ92" s="994"/>
      <c r="AK92" s="994"/>
      <c r="AL92" s="994"/>
      <c r="AM92" s="995"/>
    </row>
    <row r="93" spans="2:44" ht="18" customHeight="1">
      <c r="B93" s="498"/>
      <c r="C93" s="1595" t="s">
        <v>51</v>
      </c>
      <c r="D93" s="1598" t="s">
        <v>489</v>
      </c>
      <c r="E93" s="1599"/>
      <c r="F93" s="1599"/>
      <c r="G93" s="1599"/>
      <c r="H93" s="1599"/>
      <c r="I93" s="1599"/>
      <c r="J93" s="1599"/>
      <c r="K93" s="1599"/>
      <c r="L93" s="1599"/>
      <c r="M93" s="1599"/>
      <c r="N93" s="1599"/>
      <c r="O93" s="1599"/>
      <c r="P93" s="1599"/>
      <c r="Q93" s="1599"/>
      <c r="R93" s="1599"/>
      <c r="S93" s="1600"/>
      <c r="T93" s="1600"/>
      <c r="U93" s="1600"/>
      <c r="V93" s="1673"/>
      <c r="W93" s="1674"/>
      <c r="X93" s="1674"/>
      <c r="Y93" s="1674"/>
      <c r="Z93" s="1674"/>
      <c r="AA93" s="1674"/>
      <c r="AB93" s="1674"/>
      <c r="AC93" s="1674"/>
      <c r="AD93" s="1674"/>
      <c r="AE93" s="1674"/>
      <c r="AF93" s="1674"/>
      <c r="AG93" s="1674"/>
      <c r="AH93" s="1674"/>
      <c r="AI93" s="1674"/>
      <c r="AJ93" s="1674"/>
      <c r="AK93" s="1675"/>
      <c r="AL93" s="1675"/>
      <c r="AM93" s="1676"/>
    </row>
    <row r="94" spans="2:44" ht="18" customHeight="1">
      <c r="B94" s="498"/>
      <c r="C94" s="1596"/>
      <c r="D94" s="1601"/>
      <c r="E94" s="1602"/>
      <c r="F94" s="1602"/>
      <c r="G94" s="1602"/>
      <c r="H94" s="1602"/>
      <c r="I94" s="1602"/>
      <c r="J94" s="1602"/>
      <c r="K94" s="1602"/>
      <c r="L94" s="1602"/>
      <c r="M94" s="1602"/>
      <c r="N94" s="1602"/>
      <c r="O94" s="1602"/>
      <c r="P94" s="1602"/>
      <c r="Q94" s="1602"/>
      <c r="R94" s="1602"/>
      <c r="S94" s="1603"/>
      <c r="T94" s="1603"/>
      <c r="U94" s="1603"/>
      <c r="V94" s="1677"/>
      <c r="W94" s="1678"/>
      <c r="X94" s="1678"/>
      <c r="Y94" s="1678"/>
      <c r="Z94" s="1678"/>
      <c r="AA94" s="1678"/>
      <c r="AB94" s="1678"/>
      <c r="AC94" s="1678"/>
      <c r="AD94" s="1678"/>
      <c r="AE94" s="1678"/>
      <c r="AF94" s="1678"/>
      <c r="AG94" s="1678"/>
      <c r="AH94" s="1678"/>
      <c r="AI94" s="1678"/>
      <c r="AJ94" s="1678"/>
      <c r="AK94" s="1679"/>
      <c r="AL94" s="1679"/>
      <c r="AM94" s="1680"/>
    </row>
    <row r="95" spans="2:44" ht="36" customHeight="1" thickBot="1">
      <c r="B95" s="498"/>
      <c r="C95" s="1597"/>
      <c r="D95" s="1604"/>
      <c r="E95" s="1605"/>
      <c r="F95" s="1605"/>
      <c r="G95" s="1605"/>
      <c r="H95" s="1605"/>
      <c r="I95" s="1605"/>
      <c r="J95" s="1605"/>
      <c r="K95" s="1605"/>
      <c r="L95" s="1605"/>
      <c r="M95" s="1605"/>
      <c r="N95" s="1605"/>
      <c r="O95" s="1605"/>
      <c r="P95" s="1605"/>
      <c r="Q95" s="1605"/>
      <c r="R95" s="1605"/>
      <c r="S95" s="1606"/>
      <c r="T95" s="1606"/>
      <c r="U95" s="1606"/>
      <c r="V95" s="1681"/>
      <c r="W95" s="1682"/>
      <c r="X95" s="1682"/>
      <c r="Y95" s="1682"/>
      <c r="Z95" s="1682"/>
      <c r="AA95" s="1682"/>
      <c r="AB95" s="1682"/>
      <c r="AC95" s="1682"/>
      <c r="AD95" s="1682"/>
      <c r="AE95" s="1682"/>
      <c r="AF95" s="1682"/>
      <c r="AG95" s="1682"/>
      <c r="AH95" s="1682"/>
      <c r="AI95" s="1682"/>
      <c r="AJ95" s="1682"/>
      <c r="AK95" s="1682"/>
      <c r="AL95" s="1682"/>
      <c r="AM95" s="1683"/>
    </row>
    <row r="96" spans="2:44" ht="18" customHeight="1">
      <c r="B96" s="498"/>
      <c r="C96" s="498" t="s">
        <v>371</v>
      </c>
      <c r="D96" s="498"/>
      <c r="E96" s="498"/>
      <c r="F96" s="498"/>
      <c r="G96" s="498"/>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row>
  </sheetData>
  <sheetProtection algorithmName="SHA-512" hashValue="hv9RL/1YKNkzA6GTKbvONBhIZ2+5bQw3v5I3Cs+Cx7TsMKGWIHdAKv2OS1Gn01PkCTxH4EsrG+QZJr8U9zKJiQ==" saltValue="MtkPR+uz7CQp+a8dCcG56w==" spinCount="100000" sheet="1" insertRows="0"/>
  <mergeCells count="140">
    <mergeCell ref="C76:C79"/>
    <mergeCell ref="D85:U85"/>
    <mergeCell ref="V85:AL85"/>
    <mergeCell ref="V93:AM95"/>
    <mergeCell ref="V80:AM82"/>
    <mergeCell ref="V74:AD74"/>
    <mergeCell ref="AE74:AM74"/>
    <mergeCell ref="V75:AD75"/>
    <mergeCell ref="D47:U47"/>
    <mergeCell ref="V47:AL47"/>
    <mergeCell ref="E48:U48"/>
    <mergeCell ref="V48:AL48"/>
    <mergeCell ref="F49:U49"/>
    <mergeCell ref="C89:C92"/>
    <mergeCell ref="D89:U92"/>
    <mergeCell ref="C93:C95"/>
    <mergeCell ref="D93:U95"/>
    <mergeCell ref="C87:C88"/>
    <mergeCell ref="D87:U88"/>
    <mergeCell ref="V87:AD87"/>
    <mergeCell ref="AE87:AM87"/>
    <mergeCell ref="V88:AD88"/>
    <mergeCell ref="AE88:AM88"/>
    <mergeCell ref="D76:U79"/>
    <mergeCell ref="D71:U72"/>
    <mergeCell ref="V71:AD71"/>
    <mergeCell ref="AE71:AM71"/>
    <mergeCell ref="D44:AM44"/>
    <mergeCell ref="V49:AL49"/>
    <mergeCell ref="F50:U50"/>
    <mergeCell ref="V50:AL50"/>
    <mergeCell ref="V43:AC43"/>
    <mergeCell ref="AD43:AE43"/>
    <mergeCell ref="AF43:AM43"/>
    <mergeCell ref="D61:P61"/>
    <mergeCell ref="V61:AL61"/>
    <mergeCell ref="H62:P62"/>
    <mergeCell ref="V62:AL62"/>
    <mergeCell ref="D63:P63"/>
    <mergeCell ref="V63:AL63"/>
    <mergeCell ref="D43:P43"/>
    <mergeCell ref="D70:U70"/>
    <mergeCell ref="V70:AL70"/>
    <mergeCell ref="C80:C82"/>
    <mergeCell ref="D80:U82"/>
    <mergeCell ref="G56:U56"/>
    <mergeCell ref="V56:AL56"/>
    <mergeCell ref="D58:U58"/>
    <mergeCell ref="V58:AM58"/>
    <mergeCell ref="V51:AL51"/>
    <mergeCell ref="F53:U53"/>
    <mergeCell ref="V53:AL53"/>
    <mergeCell ref="G54:U54"/>
    <mergeCell ref="V54:AL54"/>
    <mergeCell ref="G55:U55"/>
    <mergeCell ref="V55:AL55"/>
    <mergeCell ref="E57:U57"/>
    <mergeCell ref="V57:AL57"/>
    <mergeCell ref="H64:P64"/>
    <mergeCell ref="V64:AL64"/>
    <mergeCell ref="D65:AM65"/>
    <mergeCell ref="D74:U75"/>
    <mergeCell ref="C74:C75"/>
    <mergeCell ref="V52:AL52"/>
    <mergeCell ref="F51:F52"/>
    <mergeCell ref="G52:U52"/>
    <mergeCell ref="G51:U51"/>
    <mergeCell ref="D17:K17"/>
    <mergeCell ref="W17:AM17"/>
    <mergeCell ref="D18:Q20"/>
    <mergeCell ref="W19:AM19"/>
    <mergeCell ref="V21:AM21"/>
    <mergeCell ref="D36:U36"/>
    <mergeCell ref="D21:U21"/>
    <mergeCell ref="D25:U25"/>
    <mergeCell ref="V25:AL25"/>
    <mergeCell ref="D26:U26"/>
    <mergeCell ref="V26:AL26"/>
    <mergeCell ref="D33:U33"/>
    <mergeCell ref="V33:AM33"/>
    <mergeCell ref="V36:AL36"/>
    <mergeCell ref="W18:AM18"/>
    <mergeCell ref="W20:AM20"/>
    <mergeCell ref="V16:AD16"/>
    <mergeCell ref="AE16:AM16"/>
    <mergeCell ref="C2:AM2"/>
    <mergeCell ref="AK4:AL4"/>
    <mergeCell ref="T5:Z5"/>
    <mergeCell ref="T6:Z6"/>
    <mergeCell ref="AA6:AM6"/>
    <mergeCell ref="T9:Z9"/>
    <mergeCell ref="D13:U13"/>
    <mergeCell ref="V13:AL13"/>
    <mergeCell ref="C15:C16"/>
    <mergeCell ref="D14:U14"/>
    <mergeCell ref="V14:AL14"/>
    <mergeCell ref="AA9:AM9"/>
    <mergeCell ref="AA5:AC5"/>
    <mergeCell ref="AD5:AL5"/>
    <mergeCell ref="T8:Z8"/>
    <mergeCell ref="AA8:AM8"/>
    <mergeCell ref="T7:Z7"/>
    <mergeCell ref="AA7:AM7"/>
    <mergeCell ref="D15:U16"/>
    <mergeCell ref="V15:AD15"/>
    <mergeCell ref="AE15:AM15"/>
    <mergeCell ref="C27:C28"/>
    <mergeCell ref="D27:U28"/>
    <mergeCell ref="V27:AD27"/>
    <mergeCell ref="AE27:AM27"/>
    <mergeCell ref="V28:AD28"/>
    <mergeCell ref="AE28:AM28"/>
    <mergeCell ref="D29:K29"/>
    <mergeCell ref="W29:AM29"/>
    <mergeCell ref="D30:Q32"/>
    <mergeCell ref="W30:AM30"/>
    <mergeCell ref="W31:AM31"/>
    <mergeCell ref="W32:AM32"/>
    <mergeCell ref="C37:C41"/>
    <mergeCell ref="F37:U37"/>
    <mergeCell ref="V37:AL37"/>
    <mergeCell ref="F39:U39"/>
    <mergeCell ref="V39:AL39"/>
    <mergeCell ref="D37:E39"/>
    <mergeCell ref="V40:AL40"/>
    <mergeCell ref="E40:U40"/>
    <mergeCell ref="F41:U41"/>
    <mergeCell ref="V41:AL41"/>
    <mergeCell ref="W76:AM76"/>
    <mergeCell ref="W77:AM77"/>
    <mergeCell ref="W78:AM78"/>
    <mergeCell ref="W79:AM79"/>
    <mergeCell ref="W89:AM89"/>
    <mergeCell ref="W90:AM90"/>
    <mergeCell ref="W91:AM91"/>
    <mergeCell ref="W92:AM92"/>
    <mergeCell ref="V38:AL38"/>
    <mergeCell ref="V42:AL42"/>
    <mergeCell ref="V72:AL72"/>
    <mergeCell ref="AE75:AM75"/>
  </mergeCells>
  <phoneticPr fontId="12"/>
  <conditionalFormatting sqref="V44 AA36 AA43">
    <cfRule type="containsBlanks" dxfId="25" priority="39">
      <formula>LEN(TRIM(V36))=0</formula>
    </cfRule>
  </conditionalFormatting>
  <conditionalFormatting sqref="AA37">
    <cfRule type="containsBlanks" dxfId="24" priority="37">
      <formula>LEN(TRIM(AA37))=0</formula>
    </cfRule>
  </conditionalFormatting>
  <conditionalFormatting sqref="AA39">
    <cfRule type="containsBlanks" dxfId="23" priority="36">
      <formula>LEN(TRIM(AA39))=0</formula>
    </cfRule>
  </conditionalFormatting>
  <conditionalFormatting sqref="AA40">
    <cfRule type="containsBlanks" dxfId="22" priority="35">
      <formula>LEN(TRIM(AA40))=0</formula>
    </cfRule>
  </conditionalFormatting>
  <conditionalFormatting sqref="AA41">
    <cfRule type="containsBlanks" dxfId="21" priority="34">
      <formula>LEN(TRIM(AA41))=0</formula>
    </cfRule>
  </conditionalFormatting>
  <conditionalFormatting sqref="AA38">
    <cfRule type="containsBlanks" dxfId="20" priority="31">
      <formula>LEN(TRIM(AA38))=0</formula>
    </cfRule>
  </conditionalFormatting>
  <conditionalFormatting sqref="AA42">
    <cfRule type="containsBlanks" dxfId="19" priority="30">
      <formula>LEN(TRIM(AA42))=0</formula>
    </cfRule>
  </conditionalFormatting>
  <conditionalFormatting sqref="V13:AL13">
    <cfRule type="notContainsBlanks" dxfId="18" priority="21">
      <formula>LEN(TRIM(V13))&gt;0</formula>
    </cfRule>
  </conditionalFormatting>
  <conditionalFormatting sqref="V14:AL14 AE16:AM16 V17:V20 V21:AM21">
    <cfRule type="expression" dxfId="17" priority="19">
      <formula>$V$13=""</formula>
    </cfRule>
  </conditionalFormatting>
  <conditionalFormatting sqref="V14:AL14 AE16:AM16 V17:V20 V21:AM21">
    <cfRule type="expression" dxfId="16" priority="18">
      <formula>$V$13=0</formula>
    </cfRule>
  </conditionalFormatting>
  <conditionalFormatting sqref="V25:AL25">
    <cfRule type="notContainsBlanks" dxfId="15" priority="17">
      <formula>LEN(TRIM(V25))&gt;0</formula>
    </cfRule>
  </conditionalFormatting>
  <conditionalFormatting sqref="V26:AL26 AE28:AM28 V29:V32 V33:AM33">
    <cfRule type="notContainsBlanks" dxfId="14" priority="13">
      <formula>LEN(TRIM(V26))&gt;0</formula>
    </cfRule>
    <cfRule type="expression" dxfId="13" priority="14">
      <formula>$V$25=0</formula>
    </cfRule>
    <cfRule type="expression" dxfId="12" priority="15">
      <formula>$V$25=""</formula>
    </cfRule>
  </conditionalFormatting>
  <conditionalFormatting sqref="AE75:AM75 V76:V79 V80:AM82 AE88:AM88 V89:V92 V93:AM95">
    <cfRule type="notContainsBlanks" dxfId="11" priority="12">
      <formula>LEN(TRIM(V75))&gt;0</formula>
    </cfRule>
  </conditionalFormatting>
  <conditionalFormatting sqref="AE75:AM75 V76:V79 V80:AM82">
    <cfRule type="expression" dxfId="10" priority="11">
      <formula>$V$75="なし"</formula>
    </cfRule>
  </conditionalFormatting>
  <conditionalFormatting sqref="AE88:AM88 V89:V92 V93:AM95">
    <cfRule type="expression" dxfId="9" priority="10">
      <formula>$V$88="なし"</formula>
    </cfRule>
  </conditionalFormatting>
  <conditionalFormatting sqref="V77:V79">
    <cfRule type="expression" dxfId="8" priority="9">
      <formula>$V$76&lt;&gt;""</formula>
    </cfRule>
  </conditionalFormatting>
  <conditionalFormatting sqref="V76 V78:V79">
    <cfRule type="expression" dxfId="7" priority="8">
      <formula>$V$77&lt;&gt;""</formula>
    </cfRule>
  </conditionalFormatting>
  <conditionalFormatting sqref="V76:V77 V79">
    <cfRule type="expression" dxfId="6" priority="7">
      <formula>$V$78&lt;&gt;""</formula>
    </cfRule>
  </conditionalFormatting>
  <conditionalFormatting sqref="V76:V78">
    <cfRule type="expression" dxfId="5" priority="6">
      <formula>$V$79&lt;&gt;""</formula>
    </cfRule>
  </conditionalFormatting>
  <conditionalFormatting sqref="V90:V92">
    <cfRule type="expression" dxfId="4" priority="5">
      <formula>$V$89&lt;&gt;""</formula>
    </cfRule>
  </conditionalFormatting>
  <conditionalFormatting sqref="V89 V91:V92">
    <cfRule type="expression" dxfId="3" priority="4">
      <formula>$V$90&lt;&gt;""</formula>
    </cfRule>
  </conditionalFormatting>
  <conditionalFormatting sqref="V89:V90 V92">
    <cfRule type="expression" dxfId="2" priority="3">
      <formula>$V$91&lt;&gt;""</formula>
    </cfRule>
  </conditionalFormatting>
  <conditionalFormatting sqref="V89:V91">
    <cfRule type="expression" dxfId="1" priority="2">
      <formula>$V$92&lt;&gt;""</formula>
    </cfRule>
  </conditionalFormatting>
  <conditionalFormatting sqref="V58:AM58">
    <cfRule type="notContainsBlanks" dxfId="0" priority="1">
      <formula>LEN(TRIM(V58))&gt;0</formula>
    </cfRule>
  </conditionalFormatting>
  <dataValidations count="4">
    <dataValidation type="list" allowBlank="1" showInputMessage="1" showErrorMessage="1" sqref="AE71:AM71">
      <formula1>$AR$70:$AR$71</formula1>
    </dataValidation>
    <dataValidation type="list" allowBlank="1" showInputMessage="1" showErrorMessage="1" sqref="V76:V79 V17:V20 V89:V92 V29:V32">
      <formula1>$AR$1:$AR$2</formula1>
    </dataValidation>
    <dataValidation type="list" allowBlank="1" showInputMessage="1" showErrorMessage="1" sqref="V58:AM58">
      <formula1>"はい,いいえ"</formula1>
    </dataValidation>
    <dataValidation type="list" allowBlank="1" showInputMessage="1" showErrorMessage="1" sqref="AE75:AM75 AE88:AM88">
      <formula1>$AR$73:$AR$84</formula1>
    </dataValidation>
  </dataValidations>
  <printOptions horizontalCentered="1"/>
  <pageMargins left="0.78740157480314965" right="0.78740157480314965" top="0.59055118110236227" bottom="0.59055118110236227" header="0.51181102362204722" footer="0.51181102362204722"/>
  <pageSetup paperSize="9" scale="72" orientation="portrait" r:id="rId1"/>
  <headerFooter alignWithMargins="0"/>
  <rowBreaks count="1" manualBreakCount="1">
    <brk id="6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70"/>
  <sheetViews>
    <sheetView view="pageBreakPreview" zoomScaleNormal="100" zoomScaleSheetLayoutView="100" workbookViewId="0">
      <selection activeCell="AA2" sqref="AA2"/>
    </sheetView>
  </sheetViews>
  <sheetFormatPr defaultRowHeight="13.5"/>
  <cols>
    <col min="1" max="2" width="1.25" style="51" customWidth="1"/>
    <col min="3" max="4" width="2.625" style="51" customWidth="1"/>
    <col min="5" max="5" width="2.25" style="51" customWidth="1"/>
    <col min="6" max="6" width="7.625" style="51" customWidth="1"/>
    <col min="7" max="7" width="3.625" style="51" customWidth="1"/>
    <col min="8" max="10" width="2.25" style="51" customWidth="1"/>
    <col min="11" max="11" width="7.625" style="51" customWidth="1"/>
    <col min="12" max="12" width="7.125" style="51" customWidth="1"/>
    <col min="13" max="13" width="2.25" style="51" customWidth="1"/>
    <col min="14" max="14" width="7.125" style="51" customWidth="1"/>
    <col min="15" max="15" width="2.25" style="51" customWidth="1"/>
    <col min="16" max="16" width="7.125" style="51" customWidth="1"/>
    <col min="17" max="20" width="2.25" style="51" customWidth="1"/>
    <col min="21" max="21" width="4.125" style="51" customWidth="1"/>
    <col min="22" max="22" width="11.25" style="51" customWidth="1"/>
    <col min="23" max="26" width="2.25" style="51" customWidth="1"/>
    <col min="27" max="16384" width="9" style="51"/>
  </cols>
  <sheetData>
    <row r="1" spans="1:25">
      <c r="A1" s="53" t="s">
        <v>464</v>
      </c>
      <c r="B1" s="53"/>
      <c r="C1" s="53"/>
      <c r="D1" s="53"/>
      <c r="E1" s="53"/>
      <c r="F1" s="53"/>
      <c r="G1" s="53"/>
      <c r="H1" s="53"/>
      <c r="I1" s="53"/>
      <c r="J1" s="53"/>
      <c r="K1" s="53"/>
      <c r="L1" s="53"/>
      <c r="M1" s="53"/>
      <c r="N1" s="53"/>
      <c r="O1" s="53"/>
      <c r="P1" s="53"/>
      <c r="Q1" s="53"/>
      <c r="R1" s="53"/>
      <c r="S1" s="53"/>
      <c r="T1" s="53"/>
      <c r="U1" s="53"/>
      <c r="V1" s="53"/>
      <c r="W1" s="53"/>
      <c r="X1" s="53"/>
      <c r="Y1" s="53"/>
    </row>
    <row r="2" spans="1:25">
      <c r="A2" s="1704" t="s">
        <v>469</v>
      </c>
      <c r="B2" s="1705"/>
      <c r="C2" s="1705"/>
      <c r="D2" s="1705"/>
      <c r="E2" s="1705"/>
      <c r="F2" s="1705"/>
      <c r="G2" s="1705"/>
      <c r="H2" s="1705"/>
      <c r="I2" s="1705"/>
      <c r="J2" s="1705"/>
      <c r="K2" s="1705"/>
      <c r="L2" s="1705"/>
      <c r="M2" s="1705"/>
      <c r="N2" s="1705"/>
      <c r="O2" s="1705"/>
      <c r="P2" s="1705"/>
      <c r="Q2" s="1705"/>
      <c r="R2" s="1705"/>
      <c r="S2" s="1705"/>
      <c r="T2" s="1705"/>
      <c r="U2" s="1705"/>
      <c r="V2" s="1705"/>
      <c r="W2" s="1705"/>
      <c r="X2" s="1705"/>
      <c r="Y2" s="1705"/>
    </row>
    <row r="3" spans="1:25" ht="28.5" customHeight="1">
      <c r="A3" s="1705"/>
      <c r="B3" s="1705"/>
      <c r="C3" s="1705"/>
      <c r="D3" s="1705"/>
      <c r="E3" s="1705"/>
      <c r="F3" s="1705"/>
      <c r="G3" s="1705"/>
      <c r="H3" s="1705"/>
      <c r="I3" s="1705"/>
      <c r="J3" s="1705"/>
      <c r="K3" s="1705"/>
      <c r="L3" s="1705"/>
      <c r="M3" s="1705"/>
      <c r="N3" s="1705"/>
      <c r="O3" s="1705"/>
      <c r="P3" s="1705"/>
      <c r="Q3" s="1705"/>
      <c r="R3" s="1705"/>
      <c r="S3" s="1705"/>
      <c r="T3" s="1705"/>
      <c r="U3" s="1705"/>
      <c r="V3" s="1705"/>
      <c r="W3" s="1705"/>
      <c r="X3" s="1705"/>
      <c r="Y3" s="1705"/>
    </row>
    <row r="4" spans="1:25" ht="12.75" customHeight="1">
      <c r="A4" s="477"/>
      <c r="B4" s="477"/>
      <c r="C4" s="477"/>
      <c r="D4" s="477"/>
      <c r="E4" s="477"/>
      <c r="F4" s="477"/>
      <c r="G4" s="477"/>
      <c r="H4" s="477"/>
      <c r="I4" s="477"/>
      <c r="J4" s="477"/>
      <c r="K4" s="477"/>
      <c r="L4" s="477"/>
      <c r="M4" s="477"/>
      <c r="N4" s="477"/>
      <c r="O4" s="477"/>
      <c r="P4" s="477"/>
      <c r="Q4" s="477"/>
      <c r="R4" s="477"/>
      <c r="S4" s="477"/>
      <c r="T4" s="477"/>
      <c r="U4" s="477"/>
      <c r="V4" s="477"/>
      <c r="W4" s="477"/>
      <c r="X4" s="477"/>
      <c r="Y4" s="477"/>
    </row>
    <row r="5" spans="1:25" ht="13.5" customHeight="1">
      <c r="A5" s="55"/>
      <c r="B5" s="55"/>
      <c r="C5" s="55"/>
      <c r="D5" s="55"/>
      <c r="E5" s="55"/>
      <c r="F5" s="55"/>
      <c r="G5" s="55"/>
      <c r="H5" s="55"/>
      <c r="I5" s="55"/>
      <c r="J5" s="55"/>
      <c r="K5" s="55"/>
      <c r="L5" s="53"/>
      <c r="M5" s="53"/>
      <c r="N5" s="53"/>
      <c r="O5" s="1706">
        <f ca="1">TODAY()</f>
        <v>45219</v>
      </c>
      <c r="P5" s="1706"/>
      <c r="Q5" s="1706"/>
      <c r="R5" s="1706"/>
      <c r="S5" s="1706"/>
      <c r="T5" s="1706"/>
      <c r="U5" s="1706"/>
      <c r="V5" s="1706"/>
      <c r="W5" s="1706"/>
      <c r="X5" s="1706"/>
      <c r="Y5" s="1706"/>
    </row>
    <row r="6" spans="1:25" ht="13.5" customHeight="1" thickBot="1">
      <c r="A6" s="53" t="s">
        <v>463</v>
      </c>
      <c r="B6" s="55"/>
      <c r="C6" s="55"/>
      <c r="D6" s="55"/>
      <c r="E6" s="55"/>
      <c r="F6" s="55"/>
      <c r="G6" s="55"/>
      <c r="H6" s="55"/>
      <c r="I6" s="55"/>
      <c r="J6" s="55"/>
      <c r="K6" s="55"/>
      <c r="L6" s="53"/>
      <c r="M6" s="53"/>
      <c r="N6" s="53"/>
      <c r="O6" s="53"/>
      <c r="P6" s="53"/>
      <c r="Q6" s="53"/>
      <c r="R6" s="53"/>
      <c r="S6" s="53"/>
      <c r="T6" s="53"/>
      <c r="U6" s="53"/>
      <c r="V6" s="53"/>
      <c r="W6" s="53"/>
      <c r="X6" s="53"/>
      <c r="Y6" s="53"/>
    </row>
    <row r="7" spans="1:25">
      <c r="A7" s="53"/>
      <c r="B7" s="53"/>
      <c r="C7" s="53"/>
      <c r="D7" s="53"/>
      <c r="E7" s="53"/>
      <c r="F7" s="53"/>
      <c r="G7" s="53"/>
      <c r="H7" s="53"/>
      <c r="I7" s="53"/>
      <c r="J7" s="53"/>
      <c r="K7" s="53"/>
      <c r="L7" s="1707"/>
      <c r="M7" s="1707"/>
      <c r="N7" s="1707"/>
      <c r="O7" s="1708" t="s">
        <v>462</v>
      </c>
      <c r="P7" s="1709"/>
      <c r="Q7" s="1709"/>
      <c r="R7" s="1710"/>
      <c r="S7" s="1711" t="s">
        <v>64</v>
      </c>
      <c r="T7" s="1759"/>
      <c r="U7" s="1759"/>
      <c r="V7" s="1711">
        <f>①入力シート!E6</f>
        <v>0</v>
      </c>
      <c r="W7" s="1759"/>
      <c r="X7" s="1711" t="s">
        <v>103</v>
      </c>
      <c r="Y7" s="1712"/>
    </row>
    <row r="8" spans="1:25">
      <c r="A8" s="53"/>
      <c r="B8" s="53"/>
      <c r="C8" s="53"/>
      <c r="D8" s="53"/>
      <c r="E8" s="53"/>
      <c r="F8" s="53"/>
      <c r="G8" s="53"/>
      <c r="H8" s="53"/>
      <c r="I8" s="53"/>
      <c r="J8" s="53"/>
      <c r="K8" s="53"/>
      <c r="L8" s="1707"/>
      <c r="M8" s="1707"/>
      <c r="N8" s="1707"/>
      <c r="O8" s="1751" t="s">
        <v>461</v>
      </c>
      <c r="P8" s="1752"/>
      <c r="Q8" s="1752"/>
      <c r="R8" s="1753"/>
      <c r="S8" s="1760">
        <f>①入力シート!D7</f>
        <v>0</v>
      </c>
      <c r="T8" s="1752"/>
      <c r="U8" s="1752"/>
      <c r="V8" s="1752"/>
      <c r="W8" s="1752"/>
      <c r="X8" s="1752"/>
      <c r="Y8" s="1761"/>
    </row>
    <row r="9" spans="1:25">
      <c r="A9" s="53"/>
      <c r="B9" s="53"/>
      <c r="C9" s="53"/>
      <c r="D9" s="53"/>
      <c r="E9" s="53"/>
      <c r="F9" s="53"/>
      <c r="G9" s="53"/>
      <c r="H9" s="53"/>
      <c r="I9" s="53"/>
      <c r="J9" s="53"/>
      <c r="K9" s="53"/>
      <c r="L9" s="1707"/>
      <c r="M9" s="1707"/>
      <c r="N9" s="1707"/>
      <c r="O9" s="1754" t="s">
        <v>460</v>
      </c>
      <c r="P9" s="1752"/>
      <c r="Q9" s="1752"/>
      <c r="R9" s="1753"/>
      <c r="S9" s="1762">
        <f>①入力シート!D8</f>
        <v>0</v>
      </c>
      <c r="T9" s="1752"/>
      <c r="U9" s="1752"/>
      <c r="V9" s="1752"/>
      <c r="W9" s="1752"/>
      <c r="X9" s="1752"/>
      <c r="Y9" s="1761"/>
    </row>
    <row r="10" spans="1:25">
      <c r="A10" s="53"/>
      <c r="B10" s="53"/>
      <c r="C10" s="53"/>
      <c r="D10" s="53"/>
      <c r="E10" s="53"/>
      <c r="F10" s="53"/>
      <c r="G10" s="53"/>
      <c r="H10" s="53"/>
      <c r="I10" s="53"/>
      <c r="J10" s="53"/>
      <c r="K10" s="53"/>
      <c r="L10" s="1707"/>
      <c r="M10" s="1707"/>
      <c r="N10" s="1707"/>
      <c r="O10" s="1755" t="s">
        <v>459</v>
      </c>
      <c r="P10" s="1752"/>
      <c r="Q10" s="1752"/>
      <c r="R10" s="1753"/>
      <c r="S10" s="1762">
        <f>①入力シート!D9</f>
        <v>0</v>
      </c>
      <c r="T10" s="1752"/>
      <c r="U10" s="1752"/>
      <c r="V10" s="1752"/>
      <c r="W10" s="1752"/>
      <c r="X10" s="1752"/>
      <c r="Y10" s="1761"/>
    </row>
    <row r="11" spans="1:25" ht="14.25" thickBot="1">
      <c r="A11" s="53"/>
      <c r="B11" s="53"/>
      <c r="C11" s="53"/>
      <c r="D11" s="53"/>
      <c r="E11" s="53"/>
      <c r="F11" s="53"/>
      <c r="G11" s="53"/>
      <c r="H11" s="53"/>
      <c r="I11" s="53"/>
      <c r="J11" s="53"/>
      <c r="K11" s="53"/>
      <c r="L11" s="1707"/>
      <c r="M11" s="1707"/>
      <c r="N11" s="1707"/>
      <c r="O11" s="1756" t="s">
        <v>458</v>
      </c>
      <c r="P11" s="1757"/>
      <c r="Q11" s="1757"/>
      <c r="R11" s="1758"/>
      <c r="S11" s="1763">
        <f>①入力シート!D10</f>
        <v>0</v>
      </c>
      <c r="T11" s="1757"/>
      <c r="U11" s="1757"/>
      <c r="V11" s="1757"/>
      <c r="W11" s="1757"/>
      <c r="X11" s="1757"/>
      <c r="Y11" s="1764"/>
    </row>
    <row r="12" spans="1:25" ht="6"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row>
    <row r="13" spans="1:25" ht="58.5" customHeight="1">
      <c r="A13" s="53"/>
      <c r="B13" s="53"/>
      <c r="C13" s="53"/>
      <c r="D13" s="53"/>
      <c r="E13" s="1736" t="s">
        <v>465</v>
      </c>
      <c r="F13" s="1736"/>
      <c r="G13" s="1736"/>
      <c r="H13" s="1736"/>
      <c r="I13" s="1736"/>
      <c r="J13" s="1736"/>
      <c r="K13" s="1736"/>
      <c r="L13" s="1737"/>
      <c r="M13" s="1737"/>
      <c r="N13" s="1737"/>
      <c r="O13" s="1737"/>
      <c r="P13" s="1737"/>
      <c r="Q13" s="1737"/>
      <c r="R13" s="1737"/>
      <c r="S13" s="1737"/>
      <c r="T13" s="1737"/>
      <c r="U13" s="1737"/>
      <c r="V13" s="1737"/>
      <c r="W13" s="1737"/>
      <c r="X13" s="1737"/>
      <c r="Y13" s="54"/>
    </row>
    <row r="14" spans="1:25" ht="11.25" customHeight="1">
      <c r="A14" s="1730" t="s">
        <v>457</v>
      </c>
      <c r="B14" s="1730"/>
      <c r="C14" s="1731" t="s">
        <v>473</v>
      </c>
      <c r="D14" s="1731"/>
      <c r="E14" s="1732" t="s">
        <v>456</v>
      </c>
      <c r="F14" s="1713"/>
      <c r="G14" s="1714"/>
      <c r="H14" s="1730" t="s">
        <v>104</v>
      </c>
      <c r="I14" s="1730"/>
      <c r="J14" s="1730"/>
      <c r="K14" s="1730"/>
      <c r="L14" s="1713" t="s">
        <v>467</v>
      </c>
      <c r="M14" s="1713"/>
      <c r="N14" s="1713"/>
      <c r="O14" s="1713"/>
      <c r="P14" s="1713"/>
      <c r="Q14" s="1714"/>
      <c r="R14" s="1717" t="s">
        <v>455</v>
      </c>
      <c r="S14" s="1718"/>
      <c r="T14" s="1718"/>
      <c r="U14" s="1718"/>
      <c r="V14" s="1718"/>
      <c r="W14" s="1718"/>
      <c r="X14" s="1718"/>
      <c r="Y14" s="1719"/>
    </row>
    <row r="15" spans="1:25" ht="11.25" customHeight="1">
      <c r="A15" s="1730"/>
      <c r="B15" s="1730"/>
      <c r="C15" s="1731"/>
      <c r="D15" s="1731"/>
      <c r="E15" s="1733"/>
      <c r="F15" s="1715"/>
      <c r="G15" s="1716"/>
      <c r="H15" s="1730"/>
      <c r="I15" s="1730"/>
      <c r="J15" s="1730"/>
      <c r="K15" s="1730"/>
      <c r="L15" s="1715"/>
      <c r="M15" s="1715"/>
      <c r="N15" s="1715"/>
      <c r="O15" s="1715"/>
      <c r="P15" s="1715"/>
      <c r="Q15" s="1716"/>
      <c r="R15" s="1720"/>
      <c r="S15" s="1720"/>
      <c r="T15" s="1720"/>
      <c r="U15" s="1720"/>
      <c r="V15" s="1720"/>
      <c r="W15" s="1720"/>
      <c r="X15" s="1720"/>
      <c r="Y15" s="1721"/>
    </row>
    <row r="16" spans="1:25" ht="11.25" customHeight="1">
      <c r="A16" s="1730" t="s">
        <v>454</v>
      </c>
      <c r="B16" s="1730"/>
      <c r="C16" s="1731" t="s">
        <v>466</v>
      </c>
      <c r="D16" s="1731"/>
      <c r="E16" s="1730" t="s">
        <v>453</v>
      </c>
      <c r="F16" s="1730"/>
      <c r="G16" s="1730"/>
      <c r="H16" s="1730" t="s">
        <v>452</v>
      </c>
      <c r="I16" s="1730"/>
      <c r="J16" s="1730"/>
      <c r="K16" s="1730"/>
      <c r="L16" s="1722" t="s">
        <v>451</v>
      </c>
      <c r="M16" s="1718" t="s">
        <v>447</v>
      </c>
      <c r="N16" s="1722" t="s">
        <v>451</v>
      </c>
      <c r="O16" s="1718" t="s">
        <v>449</v>
      </c>
      <c r="P16" s="1722" t="s">
        <v>451</v>
      </c>
      <c r="Q16" s="1719" t="s">
        <v>448</v>
      </c>
      <c r="R16" s="1726" t="s">
        <v>450</v>
      </c>
      <c r="S16" s="1727"/>
      <c r="T16" s="1727"/>
      <c r="U16" s="1727"/>
      <c r="V16" s="1727"/>
      <c r="W16" s="1727"/>
      <c r="X16" s="1727"/>
      <c r="Y16" s="1727"/>
    </row>
    <row r="17" spans="1:25" ht="11.25" customHeight="1" thickBot="1">
      <c r="A17" s="1734"/>
      <c r="B17" s="1734"/>
      <c r="C17" s="1735"/>
      <c r="D17" s="1735"/>
      <c r="E17" s="1734"/>
      <c r="F17" s="1734"/>
      <c r="G17" s="1734"/>
      <c r="H17" s="1734"/>
      <c r="I17" s="1734"/>
      <c r="J17" s="1734"/>
      <c r="K17" s="1734"/>
      <c r="L17" s="1723"/>
      <c r="M17" s="1724"/>
      <c r="N17" s="1723"/>
      <c r="O17" s="1724"/>
      <c r="P17" s="1723"/>
      <c r="Q17" s="1725"/>
      <c r="R17" s="1728"/>
      <c r="S17" s="1729"/>
      <c r="T17" s="1729"/>
      <c r="U17" s="1729"/>
      <c r="V17" s="1729"/>
      <c r="W17" s="1729"/>
      <c r="X17" s="1729"/>
      <c r="Y17" s="1729"/>
    </row>
    <row r="18" spans="1:25" ht="11.25" customHeight="1" thickTop="1">
      <c r="A18" s="1738">
        <v>1</v>
      </c>
      <c r="B18" s="1738"/>
      <c r="C18" s="1739" t="s">
        <v>466</v>
      </c>
      <c r="D18" s="1739"/>
      <c r="E18" s="1740"/>
      <c r="F18" s="1740"/>
      <c r="G18" s="1740"/>
      <c r="H18" s="1742"/>
      <c r="I18" s="1742"/>
      <c r="J18" s="1742"/>
      <c r="K18" s="1742"/>
      <c r="L18" s="1766"/>
      <c r="M18" s="1765" t="s">
        <v>447</v>
      </c>
      <c r="N18" s="1766"/>
      <c r="O18" s="1765" t="s">
        <v>449</v>
      </c>
      <c r="P18" s="1766"/>
      <c r="Q18" s="1767" t="s">
        <v>448</v>
      </c>
      <c r="R18" s="1745"/>
      <c r="S18" s="1746"/>
      <c r="T18" s="1746"/>
      <c r="U18" s="1746"/>
      <c r="V18" s="1746"/>
      <c r="W18" s="1746"/>
      <c r="X18" s="1746"/>
      <c r="Y18" s="1746"/>
    </row>
    <row r="19" spans="1:25">
      <c r="A19" s="1730"/>
      <c r="B19" s="1730"/>
      <c r="C19" s="1731"/>
      <c r="D19" s="1731"/>
      <c r="E19" s="1741"/>
      <c r="F19" s="1741"/>
      <c r="G19" s="1741"/>
      <c r="H19" s="1743"/>
      <c r="I19" s="1743"/>
      <c r="J19" s="1743"/>
      <c r="K19" s="1743"/>
      <c r="L19" s="1744"/>
      <c r="M19" s="1720"/>
      <c r="N19" s="1744"/>
      <c r="O19" s="1720"/>
      <c r="P19" s="1744"/>
      <c r="Q19" s="1721"/>
      <c r="R19" s="1726"/>
      <c r="S19" s="1727"/>
      <c r="T19" s="1727"/>
      <c r="U19" s="1727"/>
      <c r="V19" s="1727"/>
      <c r="W19" s="1727"/>
      <c r="X19" s="1727"/>
      <c r="Y19" s="1727"/>
    </row>
    <row r="20" spans="1:25" ht="11.25" customHeight="1">
      <c r="A20" s="1730">
        <v>2</v>
      </c>
      <c r="B20" s="1730"/>
      <c r="C20" s="1731" t="s">
        <v>466</v>
      </c>
      <c r="D20" s="1731"/>
      <c r="E20" s="1741"/>
      <c r="F20" s="1741"/>
      <c r="G20" s="1741"/>
      <c r="H20" s="1743"/>
      <c r="I20" s="1743"/>
      <c r="J20" s="1743"/>
      <c r="K20" s="1743"/>
      <c r="L20" s="1722"/>
      <c r="M20" s="1718" t="s">
        <v>447</v>
      </c>
      <c r="N20" s="1722"/>
      <c r="O20" s="1718" t="s">
        <v>449</v>
      </c>
      <c r="P20" s="1722"/>
      <c r="Q20" s="1719" t="s">
        <v>448</v>
      </c>
      <c r="R20" s="1726"/>
      <c r="S20" s="1727"/>
      <c r="T20" s="1727"/>
      <c r="U20" s="1727"/>
      <c r="V20" s="1727"/>
      <c r="W20" s="1727"/>
      <c r="X20" s="1727"/>
      <c r="Y20" s="1727"/>
    </row>
    <row r="21" spans="1:25" ht="11.25" customHeight="1">
      <c r="A21" s="1730"/>
      <c r="B21" s="1730"/>
      <c r="C21" s="1731"/>
      <c r="D21" s="1731"/>
      <c r="E21" s="1741"/>
      <c r="F21" s="1741"/>
      <c r="G21" s="1741"/>
      <c r="H21" s="1743"/>
      <c r="I21" s="1743"/>
      <c r="J21" s="1743"/>
      <c r="K21" s="1743"/>
      <c r="L21" s="1744"/>
      <c r="M21" s="1720"/>
      <c r="N21" s="1744"/>
      <c r="O21" s="1720"/>
      <c r="P21" s="1744"/>
      <c r="Q21" s="1721"/>
      <c r="R21" s="1726"/>
      <c r="S21" s="1727"/>
      <c r="T21" s="1727"/>
      <c r="U21" s="1727"/>
      <c r="V21" s="1727"/>
      <c r="W21" s="1727"/>
      <c r="X21" s="1727"/>
      <c r="Y21" s="1727"/>
    </row>
    <row r="22" spans="1:25" ht="11.25" customHeight="1">
      <c r="A22" s="1730">
        <v>3</v>
      </c>
      <c r="B22" s="1730"/>
      <c r="C22" s="1731" t="s">
        <v>466</v>
      </c>
      <c r="D22" s="1731"/>
      <c r="E22" s="1741"/>
      <c r="F22" s="1741"/>
      <c r="G22" s="1741"/>
      <c r="H22" s="1743"/>
      <c r="I22" s="1743"/>
      <c r="J22" s="1743"/>
      <c r="K22" s="1743"/>
      <c r="L22" s="1722"/>
      <c r="M22" s="1718" t="s">
        <v>447</v>
      </c>
      <c r="N22" s="1722"/>
      <c r="O22" s="1718" t="s">
        <v>449</v>
      </c>
      <c r="P22" s="1722"/>
      <c r="Q22" s="1719" t="s">
        <v>448</v>
      </c>
      <c r="R22" s="1726"/>
      <c r="S22" s="1727"/>
      <c r="T22" s="1727"/>
      <c r="U22" s="1727"/>
      <c r="V22" s="1727"/>
      <c r="W22" s="1727"/>
      <c r="X22" s="1727"/>
      <c r="Y22" s="1727"/>
    </row>
    <row r="23" spans="1:25" ht="11.25" customHeight="1">
      <c r="A23" s="1730"/>
      <c r="B23" s="1730"/>
      <c r="C23" s="1731"/>
      <c r="D23" s="1731"/>
      <c r="E23" s="1741"/>
      <c r="F23" s="1741"/>
      <c r="G23" s="1741"/>
      <c r="H23" s="1743"/>
      <c r="I23" s="1743"/>
      <c r="J23" s="1743"/>
      <c r="K23" s="1743"/>
      <c r="L23" s="1744"/>
      <c r="M23" s="1720"/>
      <c r="N23" s="1744"/>
      <c r="O23" s="1720"/>
      <c r="P23" s="1744"/>
      <c r="Q23" s="1721"/>
      <c r="R23" s="1726"/>
      <c r="S23" s="1727"/>
      <c r="T23" s="1727"/>
      <c r="U23" s="1727"/>
      <c r="V23" s="1727"/>
      <c r="W23" s="1727"/>
      <c r="X23" s="1727"/>
      <c r="Y23" s="1727"/>
    </row>
    <row r="24" spans="1:25" ht="11.25" customHeight="1">
      <c r="A24" s="1730">
        <v>4</v>
      </c>
      <c r="B24" s="1730"/>
      <c r="C24" s="1731" t="s">
        <v>466</v>
      </c>
      <c r="D24" s="1731"/>
      <c r="E24" s="1741"/>
      <c r="F24" s="1741"/>
      <c r="G24" s="1741"/>
      <c r="H24" s="1743"/>
      <c r="I24" s="1743"/>
      <c r="J24" s="1743"/>
      <c r="K24" s="1743"/>
      <c r="L24" s="1722"/>
      <c r="M24" s="1718" t="s">
        <v>447</v>
      </c>
      <c r="N24" s="1722"/>
      <c r="O24" s="1718" t="s">
        <v>89</v>
      </c>
      <c r="P24" s="1722"/>
      <c r="Q24" s="1719" t="s">
        <v>446</v>
      </c>
      <c r="R24" s="1726"/>
      <c r="S24" s="1727"/>
      <c r="T24" s="1727"/>
      <c r="U24" s="1727"/>
      <c r="V24" s="1727"/>
      <c r="W24" s="1727"/>
      <c r="X24" s="1727"/>
      <c r="Y24" s="1727"/>
    </row>
    <row r="25" spans="1:25" ht="11.25" customHeight="1">
      <c r="A25" s="1730"/>
      <c r="B25" s="1730"/>
      <c r="C25" s="1731"/>
      <c r="D25" s="1731"/>
      <c r="E25" s="1741"/>
      <c r="F25" s="1741"/>
      <c r="G25" s="1741"/>
      <c r="H25" s="1743"/>
      <c r="I25" s="1743"/>
      <c r="J25" s="1743"/>
      <c r="K25" s="1743"/>
      <c r="L25" s="1744"/>
      <c r="M25" s="1720"/>
      <c r="N25" s="1744"/>
      <c r="O25" s="1720"/>
      <c r="P25" s="1744"/>
      <c r="Q25" s="1721"/>
      <c r="R25" s="1726"/>
      <c r="S25" s="1727"/>
      <c r="T25" s="1727"/>
      <c r="U25" s="1727"/>
      <c r="V25" s="1727"/>
      <c r="W25" s="1727"/>
      <c r="X25" s="1727"/>
      <c r="Y25" s="1727"/>
    </row>
    <row r="26" spans="1:25" ht="11.25" customHeight="1">
      <c r="A26" s="1730">
        <v>5</v>
      </c>
      <c r="B26" s="1730"/>
      <c r="C26" s="1731" t="s">
        <v>466</v>
      </c>
      <c r="D26" s="1731"/>
      <c r="E26" s="1741"/>
      <c r="F26" s="1741"/>
      <c r="G26" s="1741"/>
      <c r="H26" s="1743"/>
      <c r="I26" s="1743"/>
      <c r="J26" s="1743"/>
      <c r="K26" s="1743"/>
      <c r="L26" s="1722"/>
      <c r="M26" s="1718" t="s">
        <v>447</v>
      </c>
      <c r="N26" s="1722"/>
      <c r="O26" s="1718" t="s">
        <v>89</v>
      </c>
      <c r="P26" s="1722"/>
      <c r="Q26" s="1719" t="s">
        <v>446</v>
      </c>
      <c r="R26" s="1726"/>
      <c r="S26" s="1727"/>
      <c r="T26" s="1727"/>
      <c r="U26" s="1727"/>
      <c r="V26" s="1727"/>
      <c r="W26" s="1727"/>
      <c r="X26" s="1727"/>
      <c r="Y26" s="1727"/>
    </row>
    <row r="27" spans="1:25" ht="11.25" customHeight="1">
      <c r="A27" s="1730"/>
      <c r="B27" s="1730"/>
      <c r="C27" s="1731"/>
      <c r="D27" s="1731"/>
      <c r="E27" s="1741"/>
      <c r="F27" s="1741"/>
      <c r="G27" s="1741"/>
      <c r="H27" s="1743"/>
      <c r="I27" s="1743"/>
      <c r="J27" s="1743"/>
      <c r="K27" s="1743"/>
      <c r="L27" s="1744"/>
      <c r="M27" s="1720"/>
      <c r="N27" s="1744"/>
      <c r="O27" s="1720"/>
      <c r="P27" s="1744"/>
      <c r="Q27" s="1721"/>
      <c r="R27" s="1726"/>
      <c r="S27" s="1727"/>
      <c r="T27" s="1727"/>
      <c r="U27" s="1727"/>
      <c r="V27" s="1727"/>
      <c r="W27" s="1727"/>
      <c r="X27" s="1727"/>
      <c r="Y27" s="1727"/>
    </row>
    <row r="28" spans="1:25" ht="11.25" customHeight="1">
      <c r="A28" s="1730">
        <v>6</v>
      </c>
      <c r="B28" s="1730"/>
      <c r="C28" s="1731" t="s">
        <v>466</v>
      </c>
      <c r="D28" s="1731"/>
      <c r="E28" s="1741"/>
      <c r="F28" s="1741"/>
      <c r="G28" s="1741"/>
      <c r="H28" s="1743"/>
      <c r="I28" s="1743"/>
      <c r="J28" s="1743"/>
      <c r="K28" s="1743"/>
      <c r="L28" s="1722"/>
      <c r="M28" s="1718" t="s">
        <v>447</v>
      </c>
      <c r="N28" s="1722"/>
      <c r="O28" s="1718" t="s">
        <v>89</v>
      </c>
      <c r="P28" s="1722"/>
      <c r="Q28" s="1719" t="s">
        <v>446</v>
      </c>
      <c r="R28" s="1726"/>
      <c r="S28" s="1727"/>
      <c r="T28" s="1727"/>
      <c r="U28" s="1727"/>
      <c r="V28" s="1727"/>
      <c r="W28" s="1727"/>
      <c r="X28" s="1727"/>
      <c r="Y28" s="1727"/>
    </row>
    <row r="29" spans="1:25" ht="11.25" customHeight="1">
      <c r="A29" s="1730"/>
      <c r="B29" s="1730"/>
      <c r="C29" s="1731"/>
      <c r="D29" s="1731"/>
      <c r="E29" s="1741"/>
      <c r="F29" s="1741"/>
      <c r="G29" s="1741"/>
      <c r="H29" s="1743"/>
      <c r="I29" s="1743"/>
      <c r="J29" s="1743"/>
      <c r="K29" s="1743"/>
      <c r="L29" s="1744"/>
      <c r="M29" s="1720"/>
      <c r="N29" s="1744"/>
      <c r="O29" s="1720"/>
      <c r="P29" s="1744"/>
      <c r="Q29" s="1721"/>
      <c r="R29" s="1726"/>
      <c r="S29" s="1727"/>
      <c r="T29" s="1727"/>
      <c r="U29" s="1727"/>
      <c r="V29" s="1727"/>
      <c r="W29" s="1727"/>
      <c r="X29" s="1727"/>
      <c r="Y29" s="1727"/>
    </row>
    <row r="30" spans="1:25" ht="11.25" customHeight="1">
      <c r="A30" s="1730">
        <v>7</v>
      </c>
      <c r="B30" s="1730"/>
      <c r="C30" s="1731" t="s">
        <v>466</v>
      </c>
      <c r="D30" s="1731"/>
      <c r="E30" s="1741"/>
      <c r="F30" s="1741"/>
      <c r="G30" s="1741"/>
      <c r="H30" s="1743"/>
      <c r="I30" s="1743"/>
      <c r="J30" s="1743"/>
      <c r="K30" s="1743"/>
      <c r="L30" s="1722"/>
      <c r="M30" s="1718" t="s">
        <v>447</v>
      </c>
      <c r="N30" s="1722"/>
      <c r="O30" s="1718" t="s">
        <v>89</v>
      </c>
      <c r="P30" s="1722"/>
      <c r="Q30" s="1719" t="s">
        <v>446</v>
      </c>
      <c r="R30" s="1726"/>
      <c r="S30" s="1727"/>
      <c r="T30" s="1727"/>
      <c r="U30" s="1727"/>
      <c r="V30" s="1727"/>
      <c r="W30" s="1727"/>
      <c r="X30" s="1727"/>
      <c r="Y30" s="1727"/>
    </row>
    <row r="31" spans="1:25" ht="11.25" customHeight="1">
      <c r="A31" s="1730"/>
      <c r="B31" s="1730"/>
      <c r="C31" s="1731"/>
      <c r="D31" s="1731"/>
      <c r="E31" s="1741"/>
      <c r="F31" s="1741"/>
      <c r="G31" s="1741"/>
      <c r="H31" s="1743"/>
      <c r="I31" s="1743"/>
      <c r="J31" s="1743"/>
      <c r="K31" s="1743"/>
      <c r="L31" s="1744"/>
      <c r="M31" s="1720"/>
      <c r="N31" s="1744"/>
      <c r="O31" s="1720"/>
      <c r="P31" s="1744"/>
      <c r="Q31" s="1721"/>
      <c r="R31" s="1726"/>
      <c r="S31" s="1727"/>
      <c r="T31" s="1727"/>
      <c r="U31" s="1727"/>
      <c r="V31" s="1727"/>
      <c r="W31" s="1727"/>
      <c r="X31" s="1727"/>
      <c r="Y31" s="1727"/>
    </row>
    <row r="32" spans="1:25" ht="11.25" customHeight="1">
      <c r="A32" s="1730">
        <v>8</v>
      </c>
      <c r="B32" s="1730"/>
      <c r="C32" s="1731" t="s">
        <v>466</v>
      </c>
      <c r="D32" s="1731"/>
      <c r="E32" s="1741"/>
      <c r="F32" s="1741"/>
      <c r="G32" s="1741"/>
      <c r="H32" s="1743"/>
      <c r="I32" s="1743"/>
      <c r="J32" s="1743"/>
      <c r="K32" s="1743"/>
      <c r="L32" s="1722"/>
      <c r="M32" s="1718" t="s">
        <v>447</v>
      </c>
      <c r="N32" s="1722"/>
      <c r="O32" s="1718" t="s">
        <v>89</v>
      </c>
      <c r="P32" s="1722"/>
      <c r="Q32" s="1719" t="s">
        <v>446</v>
      </c>
      <c r="R32" s="1726"/>
      <c r="S32" s="1727"/>
      <c r="T32" s="1727"/>
      <c r="U32" s="1727"/>
      <c r="V32" s="1727"/>
      <c r="W32" s="1727"/>
      <c r="X32" s="1727"/>
      <c r="Y32" s="1727"/>
    </row>
    <row r="33" spans="1:25" ht="11.25" customHeight="1">
      <c r="A33" s="1730"/>
      <c r="B33" s="1730"/>
      <c r="C33" s="1731"/>
      <c r="D33" s="1731"/>
      <c r="E33" s="1741"/>
      <c r="F33" s="1741"/>
      <c r="G33" s="1741"/>
      <c r="H33" s="1743"/>
      <c r="I33" s="1743"/>
      <c r="J33" s="1743"/>
      <c r="K33" s="1743"/>
      <c r="L33" s="1744"/>
      <c r="M33" s="1720"/>
      <c r="N33" s="1744"/>
      <c r="O33" s="1720"/>
      <c r="P33" s="1744"/>
      <c r="Q33" s="1721"/>
      <c r="R33" s="1726"/>
      <c r="S33" s="1727"/>
      <c r="T33" s="1727"/>
      <c r="U33" s="1727"/>
      <c r="V33" s="1727"/>
      <c r="W33" s="1727"/>
      <c r="X33" s="1727"/>
      <c r="Y33" s="1727"/>
    </row>
    <row r="34" spans="1:25" ht="11.25" customHeight="1">
      <c r="A34" s="1730">
        <v>9</v>
      </c>
      <c r="B34" s="1730"/>
      <c r="C34" s="1731" t="s">
        <v>466</v>
      </c>
      <c r="D34" s="1731"/>
      <c r="E34" s="1741"/>
      <c r="F34" s="1741"/>
      <c r="G34" s="1741"/>
      <c r="H34" s="1743"/>
      <c r="I34" s="1743"/>
      <c r="J34" s="1743"/>
      <c r="K34" s="1743"/>
      <c r="L34" s="1722"/>
      <c r="M34" s="1718" t="s">
        <v>447</v>
      </c>
      <c r="N34" s="1722"/>
      <c r="O34" s="1718" t="s">
        <v>89</v>
      </c>
      <c r="P34" s="1722"/>
      <c r="Q34" s="1719" t="s">
        <v>446</v>
      </c>
      <c r="R34" s="1726"/>
      <c r="S34" s="1727"/>
      <c r="T34" s="1727"/>
      <c r="U34" s="1727"/>
      <c r="V34" s="1727"/>
      <c r="W34" s="1727"/>
      <c r="X34" s="1727"/>
      <c r="Y34" s="1727"/>
    </row>
    <row r="35" spans="1:25" ht="11.25" customHeight="1">
      <c r="A35" s="1730"/>
      <c r="B35" s="1730"/>
      <c r="C35" s="1731"/>
      <c r="D35" s="1731"/>
      <c r="E35" s="1741"/>
      <c r="F35" s="1741"/>
      <c r="G35" s="1741"/>
      <c r="H35" s="1743"/>
      <c r="I35" s="1743"/>
      <c r="J35" s="1743"/>
      <c r="K35" s="1743"/>
      <c r="L35" s="1744"/>
      <c r="M35" s="1720"/>
      <c r="N35" s="1744"/>
      <c r="O35" s="1720"/>
      <c r="P35" s="1744"/>
      <c r="Q35" s="1721"/>
      <c r="R35" s="1726"/>
      <c r="S35" s="1727"/>
      <c r="T35" s="1727"/>
      <c r="U35" s="1727"/>
      <c r="V35" s="1727"/>
      <c r="W35" s="1727"/>
      <c r="X35" s="1727"/>
      <c r="Y35" s="1727"/>
    </row>
    <row r="36" spans="1:25" ht="11.25" customHeight="1">
      <c r="A36" s="1730">
        <v>10</v>
      </c>
      <c r="B36" s="1730"/>
      <c r="C36" s="1731" t="s">
        <v>466</v>
      </c>
      <c r="D36" s="1731"/>
      <c r="E36" s="1741"/>
      <c r="F36" s="1741"/>
      <c r="G36" s="1741"/>
      <c r="H36" s="1743"/>
      <c r="I36" s="1743"/>
      <c r="J36" s="1743"/>
      <c r="K36" s="1743"/>
      <c r="L36" s="1722"/>
      <c r="M36" s="1718" t="s">
        <v>447</v>
      </c>
      <c r="N36" s="1722"/>
      <c r="O36" s="1718" t="s">
        <v>89</v>
      </c>
      <c r="P36" s="1722"/>
      <c r="Q36" s="1719" t="s">
        <v>446</v>
      </c>
      <c r="R36" s="1726"/>
      <c r="S36" s="1727"/>
      <c r="T36" s="1727"/>
      <c r="U36" s="1727"/>
      <c r="V36" s="1727"/>
      <c r="W36" s="1727"/>
      <c r="X36" s="1727"/>
      <c r="Y36" s="1727"/>
    </row>
    <row r="37" spans="1:25" ht="11.25" customHeight="1">
      <c r="A37" s="1730"/>
      <c r="B37" s="1730"/>
      <c r="C37" s="1731"/>
      <c r="D37" s="1731"/>
      <c r="E37" s="1741"/>
      <c r="F37" s="1741"/>
      <c r="G37" s="1741"/>
      <c r="H37" s="1743"/>
      <c r="I37" s="1743"/>
      <c r="J37" s="1743"/>
      <c r="K37" s="1743"/>
      <c r="L37" s="1744"/>
      <c r="M37" s="1720"/>
      <c r="N37" s="1744"/>
      <c r="O37" s="1720"/>
      <c r="P37" s="1744"/>
      <c r="Q37" s="1721"/>
      <c r="R37" s="1726"/>
      <c r="S37" s="1727"/>
      <c r="T37" s="1727"/>
      <c r="U37" s="1727"/>
      <c r="V37" s="1727"/>
      <c r="W37" s="1727"/>
      <c r="X37" s="1727"/>
      <c r="Y37" s="1727"/>
    </row>
    <row r="38" spans="1:25" ht="11.25" customHeight="1">
      <c r="A38" s="1730">
        <v>11</v>
      </c>
      <c r="B38" s="1730"/>
      <c r="C38" s="1731" t="s">
        <v>466</v>
      </c>
      <c r="D38" s="1731"/>
      <c r="E38" s="1741"/>
      <c r="F38" s="1741"/>
      <c r="G38" s="1741"/>
      <c r="H38" s="1743"/>
      <c r="I38" s="1743"/>
      <c r="J38" s="1743"/>
      <c r="K38" s="1743"/>
      <c r="L38" s="1722"/>
      <c r="M38" s="1718" t="s">
        <v>447</v>
      </c>
      <c r="N38" s="1722"/>
      <c r="O38" s="1718" t="s">
        <v>89</v>
      </c>
      <c r="P38" s="1722"/>
      <c r="Q38" s="1719" t="s">
        <v>446</v>
      </c>
      <c r="R38" s="1726"/>
      <c r="S38" s="1727"/>
      <c r="T38" s="1727"/>
      <c r="U38" s="1727"/>
      <c r="V38" s="1727"/>
      <c r="W38" s="1727"/>
      <c r="X38" s="1727"/>
      <c r="Y38" s="1727"/>
    </row>
    <row r="39" spans="1:25" ht="11.25" customHeight="1">
      <c r="A39" s="1730"/>
      <c r="B39" s="1730"/>
      <c r="C39" s="1731"/>
      <c r="D39" s="1731"/>
      <c r="E39" s="1741"/>
      <c r="F39" s="1741"/>
      <c r="G39" s="1741"/>
      <c r="H39" s="1743"/>
      <c r="I39" s="1743"/>
      <c r="J39" s="1743"/>
      <c r="K39" s="1743"/>
      <c r="L39" s="1744"/>
      <c r="M39" s="1720"/>
      <c r="N39" s="1744"/>
      <c r="O39" s="1720"/>
      <c r="P39" s="1744"/>
      <c r="Q39" s="1721"/>
      <c r="R39" s="1726"/>
      <c r="S39" s="1727"/>
      <c r="T39" s="1727"/>
      <c r="U39" s="1727"/>
      <c r="V39" s="1727"/>
      <c r="W39" s="1727"/>
      <c r="X39" s="1727"/>
      <c r="Y39" s="1727"/>
    </row>
    <row r="40" spans="1:25" ht="11.25" customHeight="1">
      <c r="A40" s="1730">
        <v>12</v>
      </c>
      <c r="B40" s="1730"/>
      <c r="C40" s="1731" t="s">
        <v>466</v>
      </c>
      <c r="D40" s="1731"/>
      <c r="E40" s="1741"/>
      <c r="F40" s="1741"/>
      <c r="G40" s="1741"/>
      <c r="H40" s="1743"/>
      <c r="I40" s="1743"/>
      <c r="J40" s="1743"/>
      <c r="K40" s="1743"/>
      <c r="L40" s="1722"/>
      <c r="M40" s="1718" t="s">
        <v>447</v>
      </c>
      <c r="N40" s="1722"/>
      <c r="O40" s="1718" t="s">
        <v>89</v>
      </c>
      <c r="P40" s="1722"/>
      <c r="Q40" s="1719" t="s">
        <v>446</v>
      </c>
      <c r="R40" s="1726"/>
      <c r="S40" s="1727"/>
      <c r="T40" s="1727"/>
      <c r="U40" s="1727"/>
      <c r="V40" s="1727"/>
      <c r="W40" s="1727"/>
      <c r="X40" s="1727"/>
      <c r="Y40" s="1727"/>
    </row>
    <row r="41" spans="1:25" ht="11.25" customHeight="1">
      <c r="A41" s="1730"/>
      <c r="B41" s="1730"/>
      <c r="C41" s="1731"/>
      <c r="D41" s="1731"/>
      <c r="E41" s="1741"/>
      <c r="F41" s="1741"/>
      <c r="G41" s="1741"/>
      <c r="H41" s="1743"/>
      <c r="I41" s="1743"/>
      <c r="J41" s="1743"/>
      <c r="K41" s="1743"/>
      <c r="L41" s="1744"/>
      <c r="M41" s="1720"/>
      <c r="N41" s="1744"/>
      <c r="O41" s="1720"/>
      <c r="P41" s="1744"/>
      <c r="Q41" s="1721"/>
      <c r="R41" s="1726"/>
      <c r="S41" s="1727"/>
      <c r="T41" s="1727"/>
      <c r="U41" s="1727"/>
      <c r="V41" s="1727"/>
      <c r="W41" s="1727"/>
      <c r="X41" s="1727"/>
      <c r="Y41" s="1727"/>
    </row>
    <row r="42" spans="1:25" ht="11.25" customHeight="1">
      <c r="A42" s="1730">
        <v>13</v>
      </c>
      <c r="B42" s="1730"/>
      <c r="C42" s="1731" t="s">
        <v>466</v>
      </c>
      <c r="D42" s="1731"/>
      <c r="E42" s="1741"/>
      <c r="F42" s="1741"/>
      <c r="G42" s="1741"/>
      <c r="H42" s="1743"/>
      <c r="I42" s="1743"/>
      <c r="J42" s="1743"/>
      <c r="K42" s="1743"/>
      <c r="L42" s="1722"/>
      <c r="M42" s="1718" t="s">
        <v>447</v>
      </c>
      <c r="N42" s="1722"/>
      <c r="O42" s="1718" t="s">
        <v>89</v>
      </c>
      <c r="P42" s="1722"/>
      <c r="Q42" s="1719" t="s">
        <v>446</v>
      </c>
      <c r="R42" s="1726"/>
      <c r="S42" s="1727"/>
      <c r="T42" s="1727"/>
      <c r="U42" s="1727"/>
      <c r="V42" s="1727"/>
      <c r="W42" s="1727"/>
      <c r="X42" s="1727"/>
      <c r="Y42" s="1727"/>
    </row>
    <row r="43" spans="1:25" ht="11.25" customHeight="1">
      <c r="A43" s="1730"/>
      <c r="B43" s="1730"/>
      <c r="C43" s="1731"/>
      <c r="D43" s="1731"/>
      <c r="E43" s="1741"/>
      <c r="F43" s="1741"/>
      <c r="G43" s="1741"/>
      <c r="H43" s="1743"/>
      <c r="I43" s="1743"/>
      <c r="J43" s="1743"/>
      <c r="K43" s="1743"/>
      <c r="L43" s="1744"/>
      <c r="M43" s="1720"/>
      <c r="N43" s="1744"/>
      <c r="O43" s="1720"/>
      <c r="P43" s="1744"/>
      <c r="Q43" s="1721"/>
      <c r="R43" s="1726"/>
      <c r="S43" s="1727"/>
      <c r="T43" s="1727"/>
      <c r="U43" s="1727"/>
      <c r="V43" s="1727"/>
      <c r="W43" s="1727"/>
      <c r="X43" s="1727"/>
      <c r="Y43" s="1727"/>
    </row>
    <row r="44" spans="1:25" ht="11.25" customHeight="1">
      <c r="A44" s="1730">
        <v>14</v>
      </c>
      <c r="B44" s="1730"/>
      <c r="C44" s="1731" t="s">
        <v>466</v>
      </c>
      <c r="D44" s="1731"/>
      <c r="E44" s="1741"/>
      <c r="F44" s="1741"/>
      <c r="G44" s="1741"/>
      <c r="H44" s="1743"/>
      <c r="I44" s="1743"/>
      <c r="J44" s="1743"/>
      <c r="K44" s="1743"/>
      <c r="L44" s="1722"/>
      <c r="M44" s="1718" t="s">
        <v>447</v>
      </c>
      <c r="N44" s="1722"/>
      <c r="O44" s="1718" t="s">
        <v>89</v>
      </c>
      <c r="P44" s="1722"/>
      <c r="Q44" s="1719" t="s">
        <v>446</v>
      </c>
      <c r="R44" s="1726"/>
      <c r="S44" s="1727"/>
      <c r="T44" s="1727"/>
      <c r="U44" s="1727"/>
      <c r="V44" s="1727"/>
      <c r="W44" s="1727"/>
      <c r="X44" s="1727"/>
      <c r="Y44" s="1727"/>
    </row>
    <row r="45" spans="1:25" ht="11.25" customHeight="1">
      <c r="A45" s="1730"/>
      <c r="B45" s="1730"/>
      <c r="C45" s="1731"/>
      <c r="D45" s="1731"/>
      <c r="E45" s="1741"/>
      <c r="F45" s="1741"/>
      <c r="G45" s="1741"/>
      <c r="H45" s="1743"/>
      <c r="I45" s="1743"/>
      <c r="J45" s="1743"/>
      <c r="K45" s="1743"/>
      <c r="L45" s="1744"/>
      <c r="M45" s="1720"/>
      <c r="N45" s="1744"/>
      <c r="O45" s="1720"/>
      <c r="P45" s="1744"/>
      <c r="Q45" s="1721"/>
      <c r="R45" s="1726"/>
      <c r="S45" s="1727"/>
      <c r="T45" s="1727"/>
      <c r="U45" s="1727"/>
      <c r="V45" s="1727"/>
      <c r="W45" s="1727"/>
      <c r="X45" s="1727"/>
      <c r="Y45" s="1727"/>
    </row>
    <row r="46" spans="1:25" ht="11.25" customHeight="1">
      <c r="A46" s="1730">
        <v>15</v>
      </c>
      <c r="B46" s="1730"/>
      <c r="C46" s="1731" t="s">
        <v>466</v>
      </c>
      <c r="D46" s="1731"/>
      <c r="E46" s="1741"/>
      <c r="F46" s="1741"/>
      <c r="G46" s="1741"/>
      <c r="H46" s="1743"/>
      <c r="I46" s="1743"/>
      <c r="J46" s="1743"/>
      <c r="K46" s="1743"/>
      <c r="L46" s="1722"/>
      <c r="M46" s="1718" t="s">
        <v>447</v>
      </c>
      <c r="N46" s="1722"/>
      <c r="O46" s="1718" t="s">
        <v>89</v>
      </c>
      <c r="P46" s="1722"/>
      <c r="Q46" s="1719" t="s">
        <v>446</v>
      </c>
      <c r="R46" s="1726"/>
      <c r="S46" s="1727"/>
      <c r="T46" s="1727"/>
      <c r="U46" s="1727"/>
      <c r="V46" s="1727"/>
      <c r="W46" s="1727"/>
      <c r="X46" s="1727"/>
      <c r="Y46" s="1727"/>
    </row>
    <row r="47" spans="1:25" ht="11.25" customHeight="1">
      <c r="A47" s="1730"/>
      <c r="B47" s="1730"/>
      <c r="C47" s="1731"/>
      <c r="D47" s="1731"/>
      <c r="E47" s="1741"/>
      <c r="F47" s="1741"/>
      <c r="G47" s="1741"/>
      <c r="H47" s="1743"/>
      <c r="I47" s="1743"/>
      <c r="J47" s="1743"/>
      <c r="K47" s="1743"/>
      <c r="L47" s="1744"/>
      <c r="M47" s="1720"/>
      <c r="N47" s="1744"/>
      <c r="O47" s="1720"/>
      <c r="P47" s="1744"/>
      <c r="Q47" s="1721"/>
      <c r="R47" s="1726"/>
      <c r="S47" s="1727"/>
      <c r="T47" s="1727"/>
      <c r="U47" s="1727"/>
      <c r="V47" s="1727"/>
      <c r="W47" s="1727"/>
      <c r="X47" s="1727"/>
      <c r="Y47" s="1727"/>
    </row>
    <row r="48" spans="1:25" ht="11.25" customHeight="1">
      <c r="A48" s="1730">
        <v>16</v>
      </c>
      <c r="B48" s="1730"/>
      <c r="C48" s="1731" t="s">
        <v>466</v>
      </c>
      <c r="D48" s="1731"/>
      <c r="E48" s="1741"/>
      <c r="F48" s="1741"/>
      <c r="G48" s="1741"/>
      <c r="H48" s="1743"/>
      <c r="I48" s="1743"/>
      <c r="J48" s="1743"/>
      <c r="K48" s="1743"/>
      <c r="L48" s="1722"/>
      <c r="M48" s="1718" t="s">
        <v>447</v>
      </c>
      <c r="N48" s="1722"/>
      <c r="O48" s="1718" t="s">
        <v>89</v>
      </c>
      <c r="P48" s="1722"/>
      <c r="Q48" s="1719" t="s">
        <v>446</v>
      </c>
      <c r="R48" s="1726"/>
      <c r="S48" s="1727"/>
      <c r="T48" s="1727"/>
      <c r="U48" s="1727"/>
      <c r="V48" s="1727"/>
      <c r="W48" s="1727"/>
      <c r="X48" s="1727"/>
      <c r="Y48" s="1727"/>
    </row>
    <row r="49" spans="1:25" ht="11.25" customHeight="1">
      <c r="A49" s="1730"/>
      <c r="B49" s="1730"/>
      <c r="C49" s="1731"/>
      <c r="D49" s="1731"/>
      <c r="E49" s="1741"/>
      <c r="F49" s="1741"/>
      <c r="G49" s="1741"/>
      <c r="H49" s="1743"/>
      <c r="I49" s="1743"/>
      <c r="J49" s="1743"/>
      <c r="K49" s="1743"/>
      <c r="L49" s="1744"/>
      <c r="M49" s="1720"/>
      <c r="N49" s="1744"/>
      <c r="O49" s="1720"/>
      <c r="P49" s="1744"/>
      <c r="Q49" s="1721"/>
      <c r="R49" s="1726"/>
      <c r="S49" s="1727"/>
      <c r="T49" s="1727"/>
      <c r="U49" s="1727"/>
      <c r="V49" s="1727"/>
      <c r="W49" s="1727"/>
      <c r="X49" s="1727"/>
      <c r="Y49" s="1727"/>
    </row>
    <row r="50" spans="1:25" ht="11.25" customHeight="1">
      <c r="A50" s="1730">
        <v>17</v>
      </c>
      <c r="B50" s="1730"/>
      <c r="C50" s="1731" t="s">
        <v>466</v>
      </c>
      <c r="D50" s="1731"/>
      <c r="E50" s="1741"/>
      <c r="F50" s="1741"/>
      <c r="G50" s="1741"/>
      <c r="H50" s="1743"/>
      <c r="I50" s="1743"/>
      <c r="J50" s="1743"/>
      <c r="K50" s="1743"/>
      <c r="L50" s="1722"/>
      <c r="M50" s="1718" t="s">
        <v>447</v>
      </c>
      <c r="N50" s="1722"/>
      <c r="O50" s="1718" t="s">
        <v>89</v>
      </c>
      <c r="P50" s="1722"/>
      <c r="Q50" s="1719" t="s">
        <v>446</v>
      </c>
      <c r="R50" s="1726"/>
      <c r="S50" s="1727"/>
      <c r="T50" s="1727"/>
      <c r="U50" s="1727"/>
      <c r="V50" s="1727"/>
      <c r="W50" s="1727"/>
      <c r="X50" s="1727"/>
      <c r="Y50" s="1727"/>
    </row>
    <row r="51" spans="1:25" ht="11.25" customHeight="1">
      <c r="A51" s="1730"/>
      <c r="B51" s="1730"/>
      <c r="C51" s="1731"/>
      <c r="D51" s="1731"/>
      <c r="E51" s="1741"/>
      <c r="F51" s="1741"/>
      <c r="G51" s="1741"/>
      <c r="H51" s="1743"/>
      <c r="I51" s="1743"/>
      <c r="J51" s="1743"/>
      <c r="K51" s="1743"/>
      <c r="L51" s="1744"/>
      <c r="M51" s="1720"/>
      <c r="N51" s="1744"/>
      <c r="O51" s="1720"/>
      <c r="P51" s="1744"/>
      <c r="Q51" s="1721"/>
      <c r="R51" s="1726"/>
      <c r="S51" s="1727"/>
      <c r="T51" s="1727"/>
      <c r="U51" s="1727"/>
      <c r="V51" s="1727"/>
      <c r="W51" s="1727"/>
      <c r="X51" s="1727"/>
      <c r="Y51" s="1727"/>
    </row>
    <row r="52" spans="1:25" ht="11.25" customHeight="1">
      <c r="A52" s="1730">
        <v>18</v>
      </c>
      <c r="B52" s="1730"/>
      <c r="C52" s="1731" t="s">
        <v>466</v>
      </c>
      <c r="D52" s="1731"/>
      <c r="E52" s="1741"/>
      <c r="F52" s="1741"/>
      <c r="G52" s="1741"/>
      <c r="H52" s="1743"/>
      <c r="I52" s="1743"/>
      <c r="J52" s="1743"/>
      <c r="K52" s="1743"/>
      <c r="L52" s="1722"/>
      <c r="M52" s="1718" t="s">
        <v>447</v>
      </c>
      <c r="N52" s="1722"/>
      <c r="O52" s="1718" t="s">
        <v>89</v>
      </c>
      <c r="P52" s="1722"/>
      <c r="Q52" s="1719" t="s">
        <v>446</v>
      </c>
      <c r="R52" s="1726"/>
      <c r="S52" s="1727"/>
      <c r="T52" s="1727"/>
      <c r="U52" s="1727"/>
      <c r="V52" s="1727"/>
      <c r="W52" s="1727"/>
      <c r="X52" s="1727"/>
      <c r="Y52" s="1727"/>
    </row>
    <row r="53" spans="1:25" ht="11.25" customHeight="1">
      <c r="A53" s="1730"/>
      <c r="B53" s="1730"/>
      <c r="C53" s="1731"/>
      <c r="D53" s="1731"/>
      <c r="E53" s="1741"/>
      <c r="F53" s="1741"/>
      <c r="G53" s="1741"/>
      <c r="H53" s="1743"/>
      <c r="I53" s="1743"/>
      <c r="J53" s="1743"/>
      <c r="K53" s="1743"/>
      <c r="L53" s="1744"/>
      <c r="M53" s="1720"/>
      <c r="N53" s="1744"/>
      <c r="O53" s="1720"/>
      <c r="P53" s="1744"/>
      <c r="Q53" s="1721"/>
      <c r="R53" s="1726"/>
      <c r="S53" s="1727"/>
      <c r="T53" s="1727"/>
      <c r="U53" s="1727"/>
      <c r="V53" s="1727"/>
      <c r="W53" s="1727"/>
      <c r="X53" s="1727"/>
      <c r="Y53" s="1727"/>
    </row>
    <row r="54" spans="1:25" ht="11.25" customHeight="1">
      <c r="A54" s="1730">
        <v>19</v>
      </c>
      <c r="B54" s="1730"/>
      <c r="C54" s="1731" t="s">
        <v>466</v>
      </c>
      <c r="D54" s="1731"/>
      <c r="E54" s="1741"/>
      <c r="F54" s="1741"/>
      <c r="G54" s="1741"/>
      <c r="H54" s="1743"/>
      <c r="I54" s="1743"/>
      <c r="J54" s="1743"/>
      <c r="K54" s="1743"/>
      <c r="L54" s="1722"/>
      <c r="M54" s="1718" t="s">
        <v>447</v>
      </c>
      <c r="N54" s="1722"/>
      <c r="O54" s="1718" t="s">
        <v>89</v>
      </c>
      <c r="P54" s="1722"/>
      <c r="Q54" s="1719" t="s">
        <v>446</v>
      </c>
      <c r="R54" s="1726"/>
      <c r="S54" s="1727"/>
      <c r="T54" s="1727"/>
      <c r="U54" s="1727"/>
      <c r="V54" s="1727"/>
      <c r="W54" s="1727"/>
      <c r="X54" s="1727"/>
      <c r="Y54" s="1727"/>
    </row>
    <row r="55" spans="1:25" ht="11.25" customHeight="1">
      <c r="A55" s="1730"/>
      <c r="B55" s="1730"/>
      <c r="C55" s="1731"/>
      <c r="D55" s="1731"/>
      <c r="E55" s="1741"/>
      <c r="F55" s="1741"/>
      <c r="G55" s="1741"/>
      <c r="H55" s="1743"/>
      <c r="I55" s="1743"/>
      <c r="J55" s="1743"/>
      <c r="K55" s="1743"/>
      <c r="L55" s="1744"/>
      <c r="M55" s="1720"/>
      <c r="N55" s="1744"/>
      <c r="O55" s="1720"/>
      <c r="P55" s="1744"/>
      <c r="Q55" s="1721"/>
      <c r="R55" s="1726"/>
      <c r="S55" s="1727"/>
      <c r="T55" s="1727"/>
      <c r="U55" s="1727"/>
      <c r="V55" s="1727"/>
      <c r="W55" s="1727"/>
      <c r="X55" s="1727"/>
      <c r="Y55" s="1727"/>
    </row>
    <row r="56" spans="1:25" ht="11.25" customHeight="1">
      <c r="A56" s="1730">
        <v>20</v>
      </c>
      <c r="B56" s="1730"/>
      <c r="C56" s="1731" t="s">
        <v>466</v>
      </c>
      <c r="D56" s="1731"/>
      <c r="E56" s="1741"/>
      <c r="F56" s="1741"/>
      <c r="G56" s="1741"/>
      <c r="H56" s="1743"/>
      <c r="I56" s="1743"/>
      <c r="J56" s="1743"/>
      <c r="K56" s="1743"/>
      <c r="L56" s="1722"/>
      <c r="M56" s="1718" t="s">
        <v>447</v>
      </c>
      <c r="N56" s="1722"/>
      <c r="O56" s="1718" t="s">
        <v>89</v>
      </c>
      <c r="P56" s="1722"/>
      <c r="Q56" s="1719" t="s">
        <v>446</v>
      </c>
      <c r="R56" s="1726"/>
      <c r="S56" s="1727"/>
      <c r="T56" s="1727"/>
      <c r="U56" s="1727"/>
      <c r="V56" s="1727"/>
      <c r="W56" s="1727"/>
      <c r="X56" s="1727"/>
      <c r="Y56" s="1727"/>
    </row>
    <row r="57" spans="1:25" ht="11.25" customHeight="1">
      <c r="A57" s="1730"/>
      <c r="B57" s="1730"/>
      <c r="C57" s="1731"/>
      <c r="D57" s="1731"/>
      <c r="E57" s="1741"/>
      <c r="F57" s="1741"/>
      <c r="G57" s="1741"/>
      <c r="H57" s="1743"/>
      <c r="I57" s="1743"/>
      <c r="J57" s="1743"/>
      <c r="K57" s="1743"/>
      <c r="L57" s="1744"/>
      <c r="M57" s="1720"/>
      <c r="N57" s="1744"/>
      <c r="O57" s="1720"/>
      <c r="P57" s="1744"/>
      <c r="Q57" s="1721"/>
      <c r="R57" s="1726"/>
      <c r="S57" s="1727"/>
      <c r="T57" s="1727"/>
      <c r="U57" s="1727"/>
      <c r="V57" s="1727"/>
      <c r="W57" s="1727"/>
      <c r="X57" s="1727"/>
      <c r="Y57" s="1727"/>
    </row>
    <row r="58" spans="1:25" ht="11.25" customHeight="1">
      <c r="A58" s="478"/>
      <c r="B58" s="478"/>
      <c r="C58" s="495"/>
      <c r="D58" s="495"/>
      <c r="E58" s="496"/>
      <c r="F58" s="496"/>
      <c r="G58" s="496"/>
      <c r="H58" s="478"/>
      <c r="I58" s="478"/>
      <c r="J58" s="478"/>
      <c r="K58" s="478"/>
      <c r="L58" s="67"/>
      <c r="M58" s="66"/>
      <c r="N58" s="67"/>
      <c r="O58" s="66"/>
      <c r="P58" s="67"/>
      <c r="Q58" s="66"/>
      <c r="R58" s="59"/>
      <c r="S58" s="59"/>
      <c r="T58" s="59"/>
      <c r="U58" s="59"/>
      <c r="V58" s="59"/>
      <c r="W58" s="59"/>
      <c r="X58" s="59"/>
      <c r="Y58" s="59"/>
    </row>
    <row r="59" spans="1:25" ht="11.25" customHeight="1">
      <c r="A59" s="53"/>
      <c r="B59" s="53"/>
      <c r="C59" s="53"/>
      <c r="D59" s="53"/>
      <c r="E59" s="53"/>
      <c r="F59" s="53"/>
      <c r="G59" s="53"/>
      <c r="H59" s="53"/>
      <c r="I59" s="53"/>
      <c r="J59" s="53"/>
      <c r="K59" s="53"/>
      <c r="L59" s="1748"/>
      <c r="M59" s="1748"/>
      <c r="N59" s="1748"/>
      <c r="O59" s="1748"/>
      <c r="P59" s="1748"/>
      <c r="Q59" s="1748"/>
      <c r="R59" s="1748"/>
      <c r="S59" s="1748"/>
      <c r="T59" s="1748"/>
      <c r="U59" s="1748"/>
      <c r="V59" s="1748"/>
      <c r="W59" s="1748"/>
      <c r="X59" s="1748"/>
      <c r="Y59" s="1748"/>
    </row>
    <row r="60" spans="1:25" ht="18" customHeight="1">
      <c r="A60" s="53"/>
      <c r="B60" s="53"/>
      <c r="C60" s="53"/>
      <c r="D60" s="53"/>
      <c r="E60" s="53"/>
      <c r="F60" s="53"/>
      <c r="G60" s="53"/>
      <c r="H60" s="53"/>
      <c r="I60" s="53"/>
      <c r="J60" s="53"/>
      <c r="K60" s="53"/>
      <c r="L60" s="62" t="s">
        <v>388</v>
      </c>
      <c r="M60" s="62"/>
      <c r="N60" s="62"/>
      <c r="O60" s="62"/>
      <c r="P60" s="62"/>
      <c r="Q60" s="62"/>
      <c r="R60" s="62"/>
      <c r="S60" s="62"/>
      <c r="T60" s="62"/>
      <c r="U60" s="62"/>
      <c r="V60" s="62"/>
      <c r="W60" s="62"/>
      <c r="X60" s="62"/>
      <c r="Y60" s="62"/>
    </row>
    <row r="61" spans="1:25" ht="18" customHeight="1">
      <c r="A61" s="53"/>
      <c r="B61" s="53"/>
      <c r="C61" s="53"/>
      <c r="D61" s="53"/>
      <c r="E61" s="53"/>
      <c r="F61" s="53"/>
      <c r="G61" s="53"/>
      <c r="H61" s="53"/>
      <c r="I61" s="53"/>
      <c r="J61" s="53"/>
      <c r="K61" s="53"/>
      <c r="L61" s="56" t="s">
        <v>468</v>
      </c>
      <c r="M61" s="56"/>
      <c r="N61" s="56"/>
      <c r="O61" s="1747"/>
      <c r="P61" s="1747"/>
      <c r="Q61" s="1747"/>
      <c r="R61" s="1747"/>
      <c r="S61" s="1747"/>
      <c r="T61" s="1747"/>
      <c r="U61" s="1747"/>
      <c r="V61" s="1747"/>
      <c r="W61" s="1747"/>
      <c r="X61" s="1747"/>
      <c r="Y61" s="57"/>
    </row>
    <row r="62" spans="1:25" ht="12.75" customHeight="1">
      <c r="A62" s="53"/>
      <c r="B62" s="53"/>
      <c r="C62" s="53"/>
      <c r="D62" s="53"/>
      <c r="E62" s="53"/>
      <c r="F62" s="53"/>
      <c r="G62" s="53"/>
      <c r="H62" s="53"/>
      <c r="I62" s="53"/>
      <c r="J62" s="53"/>
      <c r="K62" s="53"/>
      <c r="L62" s="60"/>
      <c r="M62" s="60"/>
      <c r="N62" s="60"/>
      <c r="O62" s="61"/>
      <c r="P62" s="61"/>
      <c r="Q62" s="61"/>
      <c r="R62" s="61"/>
      <c r="S62" s="61"/>
      <c r="T62" s="61"/>
      <c r="U62" s="61"/>
      <c r="V62" s="61"/>
      <c r="W62" s="61"/>
      <c r="X62" s="61"/>
      <c r="Y62" s="58"/>
    </row>
    <row r="63" spans="1:25" ht="13.5" customHeight="1">
      <c r="A63" s="52" t="s">
        <v>445</v>
      </c>
      <c r="B63" s="52"/>
      <c r="C63" s="52"/>
      <c r="D63" s="52"/>
      <c r="E63" s="1749" t="s">
        <v>444</v>
      </c>
      <c r="F63" s="1749"/>
      <c r="G63" s="1749"/>
      <c r="H63" s="1749"/>
      <c r="I63" s="1749"/>
      <c r="J63" s="1749"/>
      <c r="K63" s="1749"/>
      <c r="L63" s="1749"/>
      <c r="M63" s="1749"/>
      <c r="N63" s="1749"/>
      <c r="O63" s="1749"/>
      <c r="P63" s="1749"/>
      <c r="Q63" s="1749"/>
      <c r="R63" s="1749"/>
      <c r="S63" s="1749"/>
      <c r="T63" s="1749"/>
      <c r="U63" s="1749"/>
      <c r="V63" s="1749"/>
      <c r="W63" s="1749"/>
      <c r="X63" s="1749"/>
      <c r="Y63" s="1749"/>
    </row>
    <row r="64" spans="1:25">
      <c r="A64" s="52"/>
      <c r="B64" s="52"/>
      <c r="C64" s="52"/>
      <c r="D64" s="52"/>
      <c r="E64" s="1749"/>
      <c r="F64" s="1749"/>
      <c r="G64" s="1749"/>
      <c r="H64" s="1749"/>
      <c r="I64" s="1749"/>
      <c r="J64" s="1749"/>
      <c r="K64" s="1749"/>
      <c r="L64" s="1749"/>
      <c r="M64" s="1749"/>
      <c r="N64" s="1749"/>
      <c r="O64" s="1749"/>
      <c r="P64" s="1749"/>
      <c r="Q64" s="1749"/>
      <c r="R64" s="1749"/>
      <c r="S64" s="1749"/>
      <c r="T64" s="1749"/>
      <c r="U64" s="1749"/>
      <c r="V64" s="1749"/>
      <c r="W64" s="1749"/>
      <c r="X64" s="1749"/>
      <c r="Y64" s="1749"/>
    </row>
    <row r="65" spans="1:25">
      <c r="A65" s="52"/>
      <c r="B65" s="52"/>
      <c r="C65" s="52"/>
      <c r="D65" s="52"/>
      <c r="E65" s="1749"/>
      <c r="F65" s="1749"/>
      <c r="G65" s="1749"/>
      <c r="H65" s="1749"/>
      <c r="I65" s="1749"/>
      <c r="J65" s="1749"/>
      <c r="K65" s="1749"/>
      <c r="L65" s="1749"/>
      <c r="M65" s="1749"/>
      <c r="N65" s="1749"/>
      <c r="O65" s="1749"/>
      <c r="P65" s="1749"/>
      <c r="Q65" s="1749"/>
      <c r="R65" s="1749"/>
      <c r="S65" s="1749"/>
      <c r="T65" s="1749"/>
      <c r="U65" s="1749"/>
      <c r="V65" s="1749"/>
      <c r="W65" s="1749"/>
      <c r="X65" s="1749"/>
      <c r="Y65" s="1749"/>
    </row>
    <row r="66" spans="1:25">
      <c r="A66" s="52" t="s">
        <v>443</v>
      </c>
      <c r="B66" s="52"/>
      <c r="C66" s="52"/>
      <c r="D66" s="52"/>
      <c r="E66" s="1749" t="s">
        <v>470</v>
      </c>
      <c r="F66" s="1749"/>
      <c r="G66" s="1749"/>
      <c r="H66" s="1749"/>
      <c r="I66" s="1749"/>
      <c r="J66" s="1749"/>
      <c r="K66" s="1749"/>
      <c r="L66" s="1749"/>
      <c r="M66" s="1749"/>
      <c r="N66" s="1749"/>
      <c r="O66" s="1749"/>
      <c r="P66" s="1749"/>
      <c r="Q66" s="1749"/>
      <c r="R66" s="1749"/>
      <c r="S66" s="1749"/>
      <c r="T66" s="1749"/>
      <c r="U66" s="1749"/>
      <c r="V66" s="1749"/>
      <c r="W66" s="1749"/>
      <c r="X66" s="1749"/>
      <c r="Y66" s="1749"/>
    </row>
    <row r="67" spans="1:25">
      <c r="A67" s="52" t="s">
        <v>442</v>
      </c>
      <c r="B67" s="52"/>
      <c r="C67" s="52"/>
      <c r="D67" s="52"/>
      <c r="E67" s="52" t="s">
        <v>471</v>
      </c>
      <c r="F67" s="52"/>
      <c r="G67" s="52"/>
      <c r="H67" s="52"/>
      <c r="I67" s="52"/>
      <c r="J67" s="52"/>
      <c r="K67" s="52"/>
      <c r="L67" s="52"/>
      <c r="M67" s="52"/>
      <c r="N67" s="52"/>
      <c r="O67" s="52"/>
      <c r="P67" s="52"/>
      <c r="Q67" s="52"/>
      <c r="R67" s="52"/>
      <c r="S67" s="52"/>
      <c r="T67" s="52"/>
      <c r="U67" s="52"/>
      <c r="V67" s="52"/>
      <c r="W67" s="52"/>
      <c r="X67" s="52"/>
      <c r="Y67" s="52"/>
    </row>
    <row r="68" spans="1:25" ht="13.5" customHeight="1">
      <c r="A68" s="52" t="s">
        <v>441</v>
      </c>
      <c r="B68" s="52"/>
      <c r="C68" s="52"/>
      <c r="D68" s="52"/>
      <c r="E68" s="1749" t="s">
        <v>472</v>
      </c>
      <c r="F68" s="1750"/>
      <c r="G68" s="1750"/>
      <c r="H68" s="1750"/>
      <c r="I68" s="1750"/>
      <c r="J68" s="1750"/>
      <c r="K68" s="1750"/>
      <c r="L68" s="1750"/>
      <c r="M68" s="1750"/>
      <c r="N68" s="1750"/>
      <c r="O68" s="1750"/>
      <c r="P68" s="1750"/>
      <c r="Q68" s="1750"/>
      <c r="R68" s="1750"/>
      <c r="S68" s="1750"/>
      <c r="T68" s="1750"/>
      <c r="U68" s="1750"/>
      <c r="V68" s="1750"/>
      <c r="W68" s="1750"/>
      <c r="X68" s="1750"/>
      <c r="Y68" s="1750"/>
    </row>
    <row r="69" spans="1:25">
      <c r="A69" s="52"/>
      <c r="B69" s="52"/>
      <c r="C69" s="52"/>
      <c r="D69" s="52"/>
      <c r="E69" s="1750"/>
      <c r="F69" s="1750"/>
      <c r="G69" s="1750"/>
      <c r="H69" s="1750"/>
      <c r="I69" s="1750"/>
      <c r="J69" s="1750"/>
      <c r="K69" s="1750"/>
      <c r="L69" s="1750"/>
      <c r="M69" s="1750"/>
      <c r="N69" s="1750"/>
      <c r="O69" s="1750"/>
      <c r="P69" s="1750"/>
      <c r="Q69" s="1750"/>
      <c r="R69" s="1750"/>
      <c r="S69" s="1750"/>
      <c r="T69" s="1750"/>
      <c r="U69" s="1750"/>
      <c r="V69" s="1750"/>
      <c r="W69" s="1750"/>
      <c r="X69" s="1750"/>
      <c r="Y69" s="1750"/>
    </row>
    <row r="70" spans="1:25" ht="21.95" customHeight="1">
      <c r="A70" s="52"/>
      <c r="B70" s="52"/>
      <c r="C70" s="52"/>
      <c r="D70" s="52"/>
      <c r="E70" s="63"/>
      <c r="F70" s="63"/>
      <c r="G70" s="63"/>
      <c r="H70" s="63"/>
      <c r="I70" s="63"/>
      <c r="J70" s="63"/>
      <c r="K70" s="63"/>
      <c r="L70" s="63"/>
      <c r="M70" s="63"/>
      <c r="N70" s="63"/>
      <c r="O70" s="63"/>
      <c r="P70" s="63"/>
      <c r="Q70" s="63"/>
      <c r="R70" s="63"/>
      <c r="S70" s="63"/>
      <c r="T70" s="63"/>
      <c r="U70" s="63"/>
      <c r="V70" s="63"/>
      <c r="W70" s="63"/>
      <c r="X70" s="63"/>
      <c r="Y70" s="63"/>
    </row>
  </sheetData>
  <sheetProtection algorithmName="SHA-512" hashValue="OpMwC04L4pjDpD/miupB8agGmxz+Z5+iIL0E70/5jXv6L9EW8kz2gkQ5Y2C1WhL8JIN9pGl9r9aJ71yAOwvRrQ==" saltValue="vNdGLacniqW4RP3JSpI9Gg==" spinCount="100000" sheet="1" formatRows="0"/>
  <mergeCells count="262">
    <mergeCell ref="E68:Y69"/>
    <mergeCell ref="O8:R8"/>
    <mergeCell ref="O9:R9"/>
    <mergeCell ref="O10:R10"/>
    <mergeCell ref="O11:R11"/>
    <mergeCell ref="V7:W7"/>
    <mergeCell ref="S7:U7"/>
    <mergeCell ref="S8:Y8"/>
    <mergeCell ref="S9:Y9"/>
    <mergeCell ref="S10:Y10"/>
    <mergeCell ref="S11:Y11"/>
    <mergeCell ref="M18:M19"/>
    <mergeCell ref="L18:L19"/>
    <mergeCell ref="Q20:Q21"/>
    <mergeCell ref="P20:P21"/>
    <mergeCell ref="Q18:Q19"/>
    <mergeCell ref="P18:P19"/>
    <mergeCell ref="O18:O19"/>
    <mergeCell ref="N18:N19"/>
    <mergeCell ref="L22:L23"/>
    <mergeCell ref="Q34:Q35"/>
    <mergeCell ref="P34:P35"/>
    <mergeCell ref="E66:Y66"/>
    <mergeCell ref="R54:Y55"/>
    <mergeCell ref="O38:O39"/>
    <mergeCell ref="L38:L39"/>
    <mergeCell ref="O48:O49"/>
    <mergeCell ref="P48:P49"/>
    <mergeCell ref="Q48:Q49"/>
    <mergeCell ref="R48:Y49"/>
    <mergeCell ref="Q46:Q47"/>
    <mergeCell ref="E63:Y65"/>
    <mergeCell ref="A54:B55"/>
    <mergeCell ref="C54:D55"/>
    <mergeCell ref="E54:G55"/>
    <mergeCell ref="H54:K55"/>
    <mergeCell ref="N54:N55"/>
    <mergeCell ref="M56:M57"/>
    <mergeCell ref="M54:M55"/>
    <mergeCell ref="L54:L55"/>
    <mergeCell ref="O54:O55"/>
    <mergeCell ref="P54:P55"/>
    <mergeCell ref="A56:B57"/>
    <mergeCell ref="C56:D57"/>
    <mergeCell ref="E56:G57"/>
    <mergeCell ref="H56:K57"/>
    <mergeCell ref="N56:N57"/>
    <mergeCell ref="O56:O57"/>
    <mergeCell ref="A46:B47"/>
    <mergeCell ref="C46:D47"/>
    <mergeCell ref="E46:G47"/>
    <mergeCell ref="H46:K47"/>
    <mergeCell ref="A52:B53"/>
    <mergeCell ref="C52:D53"/>
    <mergeCell ref="E52:G53"/>
    <mergeCell ref="H52:K53"/>
    <mergeCell ref="O61:X61"/>
    <mergeCell ref="L56:L57"/>
    <mergeCell ref="Q54:Q55"/>
    <mergeCell ref="L59:Y59"/>
    <mergeCell ref="P52:P53"/>
    <mergeCell ref="Q52:Q53"/>
    <mergeCell ref="Q50:Q51"/>
    <mergeCell ref="P50:P51"/>
    <mergeCell ref="O50:O51"/>
    <mergeCell ref="N50:N51"/>
    <mergeCell ref="M50:M51"/>
    <mergeCell ref="L50:L51"/>
    <mergeCell ref="P56:P57"/>
    <mergeCell ref="Q56:Q57"/>
    <mergeCell ref="R56:Y57"/>
    <mergeCell ref="L48:L49"/>
    <mergeCell ref="R52:Y53"/>
    <mergeCell ref="L52:L53"/>
    <mergeCell ref="M52:M53"/>
    <mergeCell ref="N52:N53"/>
    <mergeCell ref="O52:O53"/>
    <mergeCell ref="R50:Y51"/>
    <mergeCell ref="A48:B49"/>
    <mergeCell ref="C48:D49"/>
    <mergeCell ref="E48:G49"/>
    <mergeCell ref="H48:K49"/>
    <mergeCell ref="M48:M49"/>
    <mergeCell ref="A50:B51"/>
    <mergeCell ref="C50:D51"/>
    <mergeCell ref="E50:G51"/>
    <mergeCell ref="H50:K51"/>
    <mergeCell ref="N48:N49"/>
    <mergeCell ref="Q42:Q43"/>
    <mergeCell ref="R42:Y43"/>
    <mergeCell ref="L42:L43"/>
    <mergeCell ref="M42:M43"/>
    <mergeCell ref="N42:N43"/>
    <mergeCell ref="O42:O43"/>
    <mergeCell ref="P42:P43"/>
    <mergeCell ref="R44:Y45"/>
    <mergeCell ref="O46:O47"/>
    <mergeCell ref="L44:L45"/>
    <mergeCell ref="M44:M45"/>
    <mergeCell ref="N44:N45"/>
    <mergeCell ref="O44:O45"/>
    <mergeCell ref="L46:L47"/>
    <mergeCell ref="M46:M47"/>
    <mergeCell ref="P44:P45"/>
    <mergeCell ref="Q44:Q45"/>
    <mergeCell ref="R46:Y47"/>
    <mergeCell ref="P46:P47"/>
    <mergeCell ref="N46:N47"/>
    <mergeCell ref="A44:B45"/>
    <mergeCell ref="C44:D45"/>
    <mergeCell ref="E44:G45"/>
    <mergeCell ref="H44:K45"/>
    <mergeCell ref="A40:B41"/>
    <mergeCell ref="C40:D41"/>
    <mergeCell ref="E40:G41"/>
    <mergeCell ref="H40:K41"/>
    <mergeCell ref="N38:N39"/>
    <mergeCell ref="M40:M41"/>
    <mergeCell ref="A42:B43"/>
    <mergeCell ref="C42:D43"/>
    <mergeCell ref="E42:G43"/>
    <mergeCell ref="H42:K43"/>
    <mergeCell ref="H38:K39"/>
    <mergeCell ref="M38:M39"/>
    <mergeCell ref="N40:N41"/>
    <mergeCell ref="L40:L41"/>
    <mergeCell ref="R38:Y39"/>
    <mergeCell ref="R40:Y41"/>
    <mergeCell ref="R34:Y35"/>
    <mergeCell ref="A38:B39"/>
    <mergeCell ref="C38:D39"/>
    <mergeCell ref="E38:G39"/>
    <mergeCell ref="A36:B37"/>
    <mergeCell ref="C36:D37"/>
    <mergeCell ref="E36:G37"/>
    <mergeCell ref="H36:K37"/>
    <mergeCell ref="M34:M35"/>
    <mergeCell ref="L34:L35"/>
    <mergeCell ref="Q36:Q37"/>
    <mergeCell ref="P36:P37"/>
    <mergeCell ref="O36:O37"/>
    <mergeCell ref="N36:N37"/>
    <mergeCell ref="M36:M37"/>
    <mergeCell ref="L36:L37"/>
    <mergeCell ref="Q40:Q41"/>
    <mergeCell ref="P40:P41"/>
    <mergeCell ref="O40:O41"/>
    <mergeCell ref="Q38:Q39"/>
    <mergeCell ref="P38:P39"/>
    <mergeCell ref="O34:O35"/>
    <mergeCell ref="R36:Y37"/>
    <mergeCell ref="A34:B35"/>
    <mergeCell ref="C34:D35"/>
    <mergeCell ref="E34:G35"/>
    <mergeCell ref="H34:K35"/>
    <mergeCell ref="A30:B31"/>
    <mergeCell ref="C30:D31"/>
    <mergeCell ref="E30:G31"/>
    <mergeCell ref="A32:B33"/>
    <mergeCell ref="C32:D33"/>
    <mergeCell ref="E32:G33"/>
    <mergeCell ref="H30:K31"/>
    <mergeCell ref="M32:M33"/>
    <mergeCell ref="R30:Y31"/>
    <mergeCell ref="O32:O33"/>
    <mergeCell ref="P32:P33"/>
    <mergeCell ref="Q32:Q33"/>
    <mergeCell ref="P28:P29"/>
    <mergeCell ref="Q28:Q29"/>
    <mergeCell ref="N34:N35"/>
    <mergeCell ref="L32:L33"/>
    <mergeCell ref="L30:L31"/>
    <mergeCell ref="M30:M31"/>
    <mergeCell ref="N30:N31"/>
    <mergeCell ref="O30:O31"/>
    <mergeCell ref="N32:N33"/>
    <mergeCell ref="A28:B29"/>
    <mergeCell ref="C28:D29"/>
    <mergeCell ref="E28:G29"/>
    <mergeCell ref="H28:K29"/>
    <mergeCell ref="R32:Y33"/>
    <mergeCell ref="Q30:Q31"/>
    <mergeCell ref="P30:P31"/>
    <mergeCell ref="H32:K33"/>
    <mergeCell ref="A26:B27"/>
    <mergeCell ref="C26:D27"/>
    <mergeCell ref="E26:G27"/>
    <mergeCell ref="H26:K27"/>
    <mergeCell ref="Q26:Q27"/>
    <mergeCell ref="R26:Y27"/>
    <mergeCell ref="L26:L27"/>
    <mergeCell ref="M26:M27"/>
    <mergeCell ref="N26:N27"/>
    <mergeCell ref="O26:O27"/>
    <mergeCell ref="P26:P27"/>
    <mergeCell ref="R28:Y29"/>
    <mergeCell ref="N28:N29"/>
    <mergeCell ref="O28:O29"/>
    <mergeCell ref="L28:L29"/>
    <mergeCell ref="M28:M29"/>
    <mergeCell ref="R24:Y25"/>
    <mergeCell ref="R22:Y23"/>
    <mergeCell ref="A24:B25"/>
    <mergeCell ref="C24:D25"/>
    <mergeCell ref="E24:G25"/>
    <mergeCell ref="H24:K25"/>
    <mergeCell ref="N24:N25"/>
    <mergeCell ref="M22:M23"/>
    <mergeCell ref="N22:N23"/>
    <mergeCell ref="O22:O23"/>
    <mergeCell ref="P22:P23"/>
    <mergeCell ref="L24:L25"/>
    <mergeCell ref="Q24:Q25"/>
    <mergeCell ref="O24:O25"/>
    <mergeCell ref="P24:P25"/>
    <mergeCell ref="Q22:Q23"/>
    <mergeCell ref="A22:B23"/>
    <mergeCell ref="C22:D23"/>
    <mergeCell ref="M24:M25"/>
    <mergeCell ref="E22:G23"/>
    <mergeCell ref="H22:K23"/>
    <mergeCell ref="A18:B19"/>
    <mergeCell ref="C18:D19"/>
    <mergeCell ref="E18:G19"/>
    <mergeCell ref="H18:K19"/>
    <mergeCell ref="R20:Y21"/>
    <mergeCell ref="L20:L21"/>
    <mergeCell ref="M20:M21"/>
    <mergeCell ref="N20:N21"/>
    <mergeCell ref="O20:O21"/>
    <mergeCell ref="R18:Y19"/>
    <mergeCell ref="E20:G21"/>
    <mergeCell ref="H20:K21"/>
    <mergeCell ref="A20:B21"/>
    <mergeCell ref="C20:D21"/>
    <mergeCell ref="N16:N17"/>
    <mergeCell ref="O16:O17"/>
    <mergeCell ref="P16:P17"/>
    <mergeCell ref="Q16:Q17"/>
    <mergeCell ref="R16:Y17"/>
    <mergeCell ref="L11:N11"/>
    <mergeCell ref="A14:B15"/>
    <mergeCell ref="C14:D15"/>
    <mergeCell ref="E14:G15"/>
    <mergeCell ref="H14:K15"/>
    <mergeCell ref="L16:L17"/>
    <mergeCell ref="A16:B17"/>
    <mergeCell ref="C16:D17"/>
    <mergeCell ref="E16:G17"/>
    <mergeCell ref="H16:K17"/>
    <mergeCell ref="M16:M17"/>
    <mergeCell ref="E13:X13"/>
    <mergeCell ref="A2:Y3"/>
    <mergeCell ref="O5:Y5"/>
    <mergeCell ref="L7:N7"/>
    <mergeCell ref="O7:R7"/>
    <mergeCell ref="X7:Y7"/>
    <mergeCell ref="L14:Q15"/>
    <mergeCell ref="R14:Y15"/>
    <mergeCell ref="L8:N8"/>
    <mergeCell ref="L9:N9"/>
    <mergeCell ref="L10:N10"/>
  </mergeCells>
  <phoneticPr fontId="12"/>
  <dataValidations count="3">
    <dataValidation type="list" allowBlank="1" showInputMessage="1" showErrorMessage="1" sqref="C58:D58">
      <formula1>"Ⅰ,Ⅱ,市,Ⅰ・Ⅱ,Ⅰ・市,Ⅱ・市,Ⅰ・Ⅱ・市"</formula1>
    </dataValidation>
    <dataValidation type="list" allowBlank="1" showInputMessage="1" showErrorMessage="1" sqref="H16:K58">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E16:G58">
      <formula1>"常勤,非常勤,派遣（常勤）,派遣（非常勤）"</formula1>
    </dataValidation>
  </dataValidation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K171"/>
  <sheetViews>
    <sheetView view="pageBreakPreview" topLeftCell="A8" zoomScale="80" zoomScaleNormal="55" zoomScaleSheetLayoutView="80" zoomScalePageLayoutView="46" workbookViewId="0">
      <selection activeCell="A8" sqref="A8"/>
    </sheetView>
  </sheetViews>
  <sheetFormatPr defaultRowHeight="13.5"/>
  <cols>
    <col min="1" max="1" width="4.25" style="9" customWidth="1"/>
    <col min="2" max="3" width="9" style="9"/>
    <col min="4" max="4" width="11.375" style="9" customWidth="1"/>
    <col min="5" max="5" width="9" style="9"/>
    <col min="6" max="7" width="8.875" style="9" customWidth="1"/>
    <col min="8" max="8" width="7.625" style="9" customWidth="1"/>
    <col min="9" max="12" width="15.625" style="9" customWidth="1"/>
    <col min="13" max="13" width="13.625" style="709" customWidth="1"/>
    <col min="14" max="14" width="15.625" style="9" hidden="1" customWidth="1"/>
    <col min="15" max="22" width="15.625" style="9" customWidth="1"/>
    <col min="23" max="23" width="15.625" style="9" hidden="1" customWidth="1"/>
    <col min="24" max="27" width="15.625" style="9" customWidth="1"/>
    <col min="28" max="28" width="15.625" style="9" hidden="1" customWidth="1"/>
    <col min="29" max="29" width="26.75" style="9" customWidth="1"/>
    <col min="30" max="30" width="9" style="9"/>
    <col min="31" max="31" width="30.625" style="9" customWidth="1"/>
    <col min="32" max="32" width="9" style="9" customWidth="1"/>
    <col min="33" max="33" width="2.5" style="9" customWidth="1"/>
    <col min="34" max="34" width="14.75" style="12" hidden="1" customWidth="1"/>
    <col min="35" max="37" width="9" style="9" hidden="1" customWidth="1"/>
    <col min="38" max="38" width="0" style="9" hidden="1" customWidth="1"/>
    <col min="39" max="16384" width="9" style="9"/>
  </cols>
  <sheetData>
    <row r="1" spans="1:63" ht="18.75">
      <c r="A1" s="293" t="s">
        <v>97</v>
      </c>
      <c r="B1" s="294"/>
      <c r="C1" s="294"/>
      <c r="D1" s="294"/>
      <c r="E1" s="294"/>
      <c r="F1" s="294"/>
      <c r="G1" s="294"/>
      <c r="H1" s="294"/>
      <c r="I1" s="294"/>
      <c r="J1" s="294"/>
      <c r="K1" s="294"/>
      <c r="L1" s="294"/>
      <c r="M1" s="699"/>
      <c r="N1" s="295"/>
      <c r="O1" s="294"/>
      <c r="P1" s="294"/>
      <c r="Q1" s="294"/>
      <c r="R1" s="294"/>
      <c r="S1" s="294"/>
      <c r="T1" s="296"/>
      <c r="U1" s="296"/>
      <c r="V1" s="296"/>
      <c r="W1" s="296"/>
      <c r="X1" s="295"/>
      <c r="Y1" s="295"/>
      <c r="Z1" s="295"/>
      <c r="AA1" s="295"/>
      <c r="AB1" s="295"/>
      <c r="AC1" s="295"/>
      <c r="AD1" s="295"/>
      <c r="AE1" s="295"/>
      <c r="AF1" s="294"/>
      <c r="AG1" s="8"/>
      <c r="AH1" s="8"/>
    </row>
    <row r="2" spans="1:63" ht="24">
      <c r="A2" s="297"/>
      <c r="B2" s="294"/>
      <c r="C2" s="294"/>
      <c r="D2" s="294"/>
      <c r="E2" s="294"/>
      <c r="F2" s="294"/>
      <c r="G2" s="298" t="s">
        <v>520</v>
      </c>
      <c r="H2" s="294"/>
      <c r="I2" s="294"/>
      <c r="J2" s="294"/>
      <c r="K2" s="294"/>
      <c r="L2" s="294"/>
      <c r="M2" s="699"/>
      <c r="N2" s="295"/>
      <c r="O2" s="294"/>
      <c r="P2" s="294"/>
      <c r="Q2" s="294"/>
      <c r="R2" s="294"/>
      <c r="S2" s="294"/>
      <c r="T2" s="296"/>
      <c r="U2" s="296"/>
      <c r="V2" s="296"/>
      <c r="W2" s="296"/>
      <c r="X2" s="295"/>
      <c r="Y2" s="295"/>
      <c r="Z2" s="295"/>
      <c r="AA2" s="295"/>
      <c r="AB2" s="295"/>
      <c r="AC2" s="295"/>
      <c r="AD2" s="295"/>
      <c r="AE2" s="295"/>
      <c r="AF2" s="294"/>
      <c r="AG2" s="8"/>
      <c r="AH2" s="8"/>
    </row>
    <row r="3" spans="1:63" ht="21">
      <c r="A3" s="297"/>
      <c r="B3" s="294"/>
      <c r="C3" s="294"/>
      <c r="D3" s="294"/>
      <c r="E3" s="294"/>
      <c r="F3" s="294"/>
      <c r="G3" s="294"/>
      <c r="H3" s="294"/>
      <c r="I3" s="294"/>
      <c r="J3" s="294"/>
      <c r="K3" s="294"/>
      <c r="L3" s="294"/>
      <c r="M3" s="699"/>
      <c r="N3" s="294"/>
      <c r="O3" s="294"/>
      <c r="P3" s="294"/>
      <c r="Q3" s="294"/>
      <c r="R3" s="294"/>
      <c r="S3" s="8"/>
      <c r="T3" s="299" t="s">
        <v>98</v>
      </c>
      <c r="U3" s="802" t="s">
        <v>102</v>
      </c>
      <c r="V3" s="803"/>
      <c r="W3" s="485"/>
      <c r="X3" s="804">
        <f>①入力シート!E6</f>
        <v>0</v>
      </c>
      <c r="Y3" s="804"/>
      <c r="Z3" s="804"/>
      <c r="AA3" s="804"/>
      <c r="AB3" s="804"/>
      <c r="AC3" s="804"/>
      <c r="AD3" s="804"/>
      <c r="AE3" s="300" t="s">
        <v>103</v>
      </c>
      <c r="AF3" s="301"/>
      <c r="AG3" s="8"/>
      <c r="AH3" s="8"/>
    </row>
    <row r="4" spans="1:63" ht="21" customHeight="1">
      <c r="A4" s="297"/>
      <c r="B4" s="294"/>
      <c r="C4" s="294"/>
      <c r="D4" s="294"/>
      <c r="E4" s="294"/>
      <c r="F4" s="294"/>
      <c r="G4" s="294"/>
      <c r="H4" s="294"/>
      <c r="I4" s="294"/>
      <c r="J4" s="294"/>
      <c r="K4" s="294"/>
      <c r="L4" s="294"/>
      <c r="M4" s="699"/>
      <c r="N4" s="484"/>
      <c r="O4" s="294"/>
      <c r="P4" s="799"/>
      <c r="Q4" s="799"/>
      <c r="R4" s="799"/>
      <c r="S4" s="8"/>
      <c r="T4" s="299" t="s">
        <v>62</v>
      </c>
      <c r="U4" s="801">
        <f>①入力シート!D7</f>
        <v>0</v>
      </c>
      <c r="V4" s="801"/>
      <c r="W4" s="801"/>
      <c r="X4" s="801"/>
      <c r="Y4" s="801"/>
      <c r="Z4" s="801"/>
      <c r="AA4" s="801"/>
      <c r="AB4" s="801"/>
      <c r="AC4" s="801"/>
      <c r="AD4" s="801"/>
      <c r="AE4" s="801"/>
      <c r="AF4" s="302"/>
      <c r="AG4" s="8"/>
      <c r="AH4" s="8"/>
    </row>
    <row r="5" spans="1:63" ht="21">
      <c r="A5" s="297"/>
      <c r="B5" s="294"/>
      <c r="C5" s="294"/>
      <c r="D5" s="294"/>
      <c r="E5" s="294"/>
      <c r="F5" s="294"/>
      <c r="G5" s="294"/>
      <c r="H5" s="294"/>
      <c r="I5" s="294"/>
      <c r="J5" s="294"/>
      <c r="K5" s="294"/>
      <c r="L5" s="294"/>
      <c r="M5" s="699"/>
      <c r="N5" s="484"/>
      <c r="O5" s="294"/>
      <c r="P5" s="799"/>
      <c r="Q5" s="799"/>
      <c r="R5" s="799"/>
      <c r="S5" s="8"/>
      <c r="T5" s="299" t="s">
        <v>61</v>
      </c>
      <c r="U5" s="800">
        <f>①入力シート!D8</f>
        <v>0</v>
      </c>
      <c r="V5" s="800"/>
      <c r="W5" s="800"/>
      <c r="X5" s="800"/>
      <c r="Y5" s="800"/>
      <c r="Z5" s="800"/>
      <c r="AA5" s="800"/>
      <c r="AB5" s="800"/>
      <c r="AC5" s="800"/>
      <c r="AD5" s="800"/>
      <c r="AE5" s="800"/>
      <c r="AF5" s="303"/>
      <c r="AG5" s="8"/>
      <c r="AH5" s="8"/>
    </row>
    <row r="6" spans="1:63" ht="21" customHeight="1">
      <c r="A6" s="297"/>
      <c r="B6" s="294"/>
      <c r="C6" s="294"/>
      <c r="D6" s="294"/>
      <c r="E6" s="294"/>
      <c r="F6" s="294"/>
      <c r="G6" s="294"/>
      <c r="H6" s="294"/>
      <c r="I6" s="294"/>
      <c r="J6" s="294"/>
      <c r="K6" s="294"/>
      <c r="L6" s="294"/>
      <c r="M6" s="699"/>
      <c r="N6" s="484"/>
      <c r="O6" s="294"/>
      <c r="P6" s="799"/>
      <c r="Q6" s="799"/>
      <c r="R6" s="799"/>
      <c r="S6" s="8"/>
      <c r="T6" s="299" t="s">
        <v>99</v>
      </c>
      <c r="U6" s="801">
        <f>①入力シート!D9</f>
        <v>0</v>
      </c>
      <c r="V6" s="801"/>
      <c r="W6" s="801"/>
      <c r="X6" s="801"/>
      <c r="Y6" s="801"/>
      <c r="Z6" s="801"/>
      <c r="AA6" s="801"/>
      <c r="AB6" s="801"/>
      <c r="AC6" s="801"/>
      <c r="AD6" s="801"/>
      <c r="AE6" s="801"/>
      <c r="AF6" s="302"/>
      <c r="AG6" s="8"/>
      <c r="AH6" s="8"/>
    </row>
    <row r="7" spans="1:63" ht="25.5">
      <c r="A7" s="304"/>
      <c r="B7" s="304"/>
      <c r="C7" s="304"/>
      <c r="D7" s="304"/>
      <c r="E7" s="304"/>
      <c r="F7" s="304"/>
      <c r="G7" s="304"/>
      <c r="H7" s="304"/>
      <c r="I7" s="304"/>
      <c r="J7" s="304"/>
      <c r="K7" s="304"/>
      <c r="L7" s="305"/>
      <c r="M7" s="700"/>
      <c r="N7" s="481"/>
      <c r="O7" s="306"/>
      <c r="P7" s="805"/>
      <c r="Q7" s="805"/>
      <c r="R7" s="805"/>
      <c r="S7" s="8"/>
      <c r="T7" s="299" t="s">
        <v>100</v>
      </c>
      <c r="U7" s="801">
        <f>①入力シート!D10</f>
        <v>0</v>
      </c>
      <c r="V7" s="801"/>
      <c r="W7" s="801"/>
      <c r="X7" s="801"/>
      <c r="Y7" s="801"/>
      <c r="Z7" s="801"/>
      <c r="AA7" s="801"/>
      <c r="AB7" s="801"/>
      <c r="AC7" s="801"/>
      <c r="AD7" s="801"/>
      <c r="AE7" s="801"/>
      <c r="AF7" s="302"/>
      <c r="AG7" s="8"/>
      <c r="AH7" s="8"/>
    </row>
    <row r="8" spans="1:63" ht="25.5">
      <c r="A8" s="307"/>
      <c r="B8" s="307"/>
      <c r="C8" s="307"/>
      <c r="D8" s="307"/>
      <c r="E8" s="307"/>
      <c r="F8" s="307"/>
      <c r="G8" s="307"/>
      <c r="H8" s="307"/>
      <c r="I8" s="307"/>
      <c r="J8" s="307"/>
      <c r="K8" s="307"/>
      <c r="L8" s="305"/>
      <c r="M8" s="700"/>
      <c r="N8" s="308"/>
      <c r="O8" s="306"/>
      <c r="P8" s="805"/>
      <c r="Q8" s="805"/>
      <c r="R8" s="805"/>
      <c r="S8" s="309"/>
      <c r="T8" s="308"/>
      <c r="U8" s="308"/>
      <c r="V8" s="308"/>
      <c r="W8" s="308"/>
      <c r="X8" s="308"/>
      <c r="Y8" s="308"/>
      <c r="Z8" s="308"/>
      <c r="AA8" s="308"/>
      <c r="AB8" s="308"/>
      <c r="AC8" s="308"/>
      <c r="AD8" s="308"/>
      <c r="AE8" s="295"/>
      <c r="AF8" s="310"/>
      <c r="AG8" s="8"/>
      <c r="AH8" s="8"/>
    </row>
    <row r="9" spans="1:63" ht="25.5">
      <c r="A9" s="307"/>
      <c r="B9" s="307"/>
      <c r="C9" s="307"/>
      <c r="D9" s="307"/>
      <c r="E9" s="307"/>
      <c r="F9" s="307"/>
      <c r="G9" s="307"/>
      <c r="H9" s="307"/>
      <c r="I9" s="307"/>
      <c r="J9" s="307"/>
      <c r="K9" s="307"/>
      <c r="L9" s="305"/>
      <c r="M9" s="700"/>
      <c r="N9" s="311"/>
      <c r="O9" s="306"/>
      <c r="P9" s="481"/>
      <c r="Q9" s="481"/>
      <c r="R9" s="481"/>
      <c r="S9" s="312"/>
      <c r="T9" s="311"/>
      <c r="U9" s="311"/>
      <c r="V9" s="311"/>
      <c r="W9" s="311"/>
      <c r="X9" s="311"/>
      <c r="Y9" s="311"/>
      <c r="Z9" s="311"/>
      <c r="AA9" s="311"/>
      <c r="AB9" s="311"/>
      <c r="AC9" s="311"/>
      <c r="AD9" s="311"/>
      <c r="AE9" s="295"/>
      <c r="AF9" s="310"/>
      <c r="AG9" s="8"/>
      <c r="AH9" s="8"/>
    </row>
    <row r="10" spans="1:63" ht="19.5" customHeight="1" thickBot="1">
      <c r="A10" s="305"/>
      <c r="B10" s="305"/>
      <c r="C10" s="305"/>
      <c r="D10" s="305"/>
      <c r="E10" s="305"/>
      <c r="F10" s="305"/>
      <c r="G10" s="305"/>
      <c r="H10" s="305"/>
      <c r="I10" s="305"/>
      <c r="J10" s="305"/>
      <c r="K10" s="305"/>
      <c r="L10" s="305"/>
      <c r="M10" s="700"/>
      <c r="N10" s="313"/>
      <c r="O10" s="306"/>
      <c r="P10" s="313"/>
      <c r="Q10" s="313"/>
      <c r="R10" s="313"/>
      <c r="S10" s="313"/>
      <c r="T10" s="313"/>
      <c r="U10" s="313"/>
      <c r="V10" s="313"/>
      <c r="W10" s="313"/>
      <c r="X10" s="313"/>
      <c r="Y10" s="313"/>
      <c r="Z10" s="313"/>
      <c r="AA10" s="313"/>
      <c r="AB10" s="313"/>
      <c r="AC10" s="314"/>
      <c r="AD10" s="315"/>
      <c r="AE10" s="315"/>
      <c r="AF10" s="310"/>
      <c r="AG10" s="8"/>
      <c r="AH10" s="8"/>
    </row>
    <row r="11" spans="1:63" ht="34.5" customHeight="1" thickTop="1">
      <c r="A11" s="806" t="s">
        <v>96</v>
      </c>
      <c r="B11" s="809" t="s">
        <v>95</v>
      </c>
      <c r="C11" s="810"/>
      <c r="D11" s="815" t="s">
        <v>556</v>
      </c>
      <c r="E11" s="815" t="s">
        <v>104</v>
      </c>
      <c r="F11" s="809" t="s">
        <v>105</v>
      </c>
      <c r="G11" s="810"/>
      <c r="H11" s="857" t="s">
        <v>94</v>
      </c>
      <c r="I11" s="834" t="s">
        <v>220</v>
      </c>
      <c r="J11" s="835"/>
      <c r="K11" s="835"/>
      <c r="L11" s="835"/>
      <c r="M11" s="835"/>
      <c r="N11" s="835"/>
      <c r="O11" s="836"/>
      <c r="P11" s="852" t="s">
        <v>222</v>
      </c>
      <c r="Q11" s="853"/>
      <c r="R11" s="853"/>
      <c r="S11" s="854"/>
      <c r="T11" s="818" t="s">
        <v>331</v>
      </c>
      <c r="U11" s="818"/>
      <c r="V11" s="818"/>
      <c r="W11" s="818"/>
      <c r="X11" s="810"/>
      <c r="Y11" s="821" t="s">
        <v>235</v>
      </c>
      <c r="Z11" s="822"/>
      <c r="AA11" s="823"/>
      <c r="AB11" s="862" t="s">
        <v>400</v>
      </c>
      <c r="AC11" s="840" t="s">
        <v>332</v>
      </c>
      <c r="AD11" s="843" t="s">
        <v>93</v>
      </c>
      <c r="AE11" s="844"/>
      <c r="AF11" s="845"/>
      <c r="AG11" s="8"/>
      <c r="AH11" s="8"/>
      <c r="AI11" s="627" t="s">
        <v>249</v>
      </c>
    </row>
    <row r="12" spans="1:63" ht="34.5" customHeight="1">
      <c r="A12" s="807"/>
      <c r="B12" s="811"/>
      <c r="C12" s="812"/>
      <c r="D12" s="864"/>
      <c r="E12" s="816"/>
      <c r="F12" s="811"/>
      <c r="G12" s="812"/>
      <c r="H12" s="858"/>
      <c r="I12" s="827" t="s">
        <v>106</v>
      </c>
      <c r="J12" s="828"/>
      <c r="K12" s="828"/>
      <c r="L12" s="829"/>
      <c r="M12" s="830" t="s">
        <v>107</v>
      </c>
      <c r="N12" s="483" t="s">
        <v>401</v>
      </c>
      <c r="O12" s="832" t="s">
        <v>223</v>
      </c>
      <c r="P12" s="837" t="s">
        <v>221</v>
      </c>
      <c r="Q12" s="838"/>
      <c r="R12" s="839"/>
      <c r="S12" s="855" t="s">
        <v>227</v>
      </c>
      <c r="T12" s="819"/>
      <c r="U12" s="819"/>
      <c r="V12" s="819"/>
      <c r="W12" s="819"/>
      <c r="X12" s="820"/>
      <c r="Y12" s="824"/>
      <c r="Z12" s="825"/>
      <c r="AA12" s="826"/>
      <c r="AB12" s="863"/>
      <c r="AC12" s="841"/>
      <c r="AD12" s="846"/>
      <c r="AE12" s="847"/>
      <c r="AF12" s="848"/>
      <c r="AG12" s="8"/>
      <c r="AH12" s="8"/>
      <c r="AI12" s="627" t="s">
        <v>250</v>
      </c>
      <c r="AJ12" s="10"/>
      <c r="AK12" s="10"/>
      <c r="AL12" s="10"/>
      <c r="AM12" s="10"/>
      <c r="AN12" s="10"/>
      <c r="AO12" s="10"/>
      <c r="AP12" s="10"/>
      <c r="AQ12" s="10"/>
      <c r="AR12" s="10"/>
      <c r="AS12" s="10"/>
      <c r="AT12" s="10"/>
      <c r="AU12" s="10"/>
      <c r="AV12" s="10"/>
      <c r="AW12" s="10"/>
      <c r="AX12" s="10"/>
      <c r="AY12" s="10"/>
      <c r="AZ12" s="10"/>
      <c r="BA12" s="10"/>
      <c r="BB12" s="10"/>
      <c r="BC12" s="10"/>
      <c r="BD12" s="10"/>
      <c r="BE12" s="10"/>
      <c r="BF12" s="11"/>
      <c r="BG12" s="11"/>
      <c r="BH12" s="11"/>
      <c r="BI12" s="11"/>
      <c r="BJ12" s="11"/>
      <c r="BK12" s="11"/>
    </row>
    <row r="13" spans="1:63" ht="60" customHeight="1" thickBot="1">
      <c r="A13" s="808"/>
      <c r="B13" s="813"/>
      <c r="C13" s="814"/>
      <c r="D13" s="865"/>
      <c r="E13" s="817"/>
      <c r="F13" s="813"/>
      <c r="G13" s="814"/>
      <c r="H13" s="859"/>
      <c r="I13" s="316" t="s">
        <v>92</v>
      </c>
      <c r="J13" s="317" t="s">
        <v>91</v>
      </c>
      <c r="K13" s="317" t="s">
        <v>90</v>
      </c>
      <c r="L13" s="318" t="s">
        <v>109</v>
      </c>
      <c r="M13" s="831"/>
      <c r="N13" s="482" t="s">
        <v>399</v>
      </c>
      <c r="O13" s="833"/>
      <c r="P13" s="316" t="s">
        <v>224</v>
      </c>
      <c r="Q13" s="317" t="s">
        <v>225</v>
      </c>
      <c r="R13" s="317" t="s">
        <v>226</v>
      </c>
      <c r="S13" s="856"/>
      <c r="T13" s="480" t="s">
        <v>228</v>
      </c>
      <c r="U13" s="482" t="s">
        <v>229</v>
      </c>
      <c r="V13" s="482" t="s">
        <v>230</v>
      </c>
      <c r="W13" s="482" t="s">
        <v>398</v>
      </c>
      <c r="X13" s="319" t="s">
        <v>231</v>
      </c>
      <c r="Y13" s="482" t="s">
        <v>232</v>
      </c>
      <c r="Z13" s="479" t="s">
        <v>233</v>
      </c>
      <c r="AA13" s="320" t="s">
        <v>234</v>
      </c>
      <c r="AB13" s="482" t="s">
        <v>399</v>
      </c>
      <c r="AC13" s="842"/>
      <c r="AD13" s="849"/>
      <c r="AE13" s="850"/>
      <c r="AF13" s="851"/>
      <c r="AG13" s="8"/>
      <c r="AH13" s="8"/>
      <c r="AI13" s="627" t="s">
        <v>367</v>
      </c>
    </row>
    <row r="14" spans="1:63" ht="20.100000000000001" customHeight="1" thickTop="1">
      <c r="A14" s="321">
        <v>1</v>
      </c>
      <c r="B14" s="860"/>
      <c r="C14" s="860"/>
      <c r="D14" s="322"/>
      <c r="E14" s="322"/>
      <c r="F14" s="323"/>
      <c r="G14" s="324" t="s">
        <v>110</v>
      </c>
      <c r="H14" s="325"/>
      <c r="I14" s="326"/>
      <c r="J14" s="327"/>
      <c r="K14" s="327"/>
      <c r="L14" s="328">
        <f>SUM(I14:K14)</f>
        <v>0</v>
      </c>
      <c r="M14" s="701"/>
      <c r="N14" s="628"/>
      <c r="O14" s="330">
        <f>SUM(L14:M14)</f>
        <v>0</v>
      </c>
      <c r="P14" s="331"/>
      <c r="Q14" s="327"/>
      <c r="R14" s="327"/>
      <c r="S14" s="330">
        <f t="shared" ref="S14:S45" si="0">SUM(P14:R14)</f>
        <v>0</v>
      </c>
      <c r="T14" s="329"/>
      <c r="U14" s="329"/>
      <c r="V14" s="327"/>
      <c r="W14" s="328"/>
      <c r="X14" s="332">
        <f t="shared" ref="X14:X45" si="1">SUM(T14:V14)</f>
        <v>0</v>
      </c>
      <c r="Y14" s="406"/>
      <c r="Z14" s="407"/>
      <c r="AA14" s="332">
        <f>Y14+Z14</f>
        <v>0</v>
      </c>
      <c r="AB14" s="628"/>
      <c r="AC14" s="332">
        <f t="shared" ref="AC14:AC45" si="2">IF(D14="○",S14-O14-X14-AA14,0)</f>
        <v>0</v>
      </c>
      <c r="AD14" s="1768"/>
      <c r="AE14" s="1768"/>
      <c r="AF14" s="1768"/>
      <c r="AG14" s="8"/>
      <c r="AH14" s="8"/>
      <c r="AI14" s="627" t="s">
        <v>370</v>
      </c>
    </row>
    <row r="15" spans="1:63" ht="20.100000000000001" customHeight="1">
      <c r="A15" s="333">
        <f t="shared" ref="A15:A78" si="3">A14+1</f>
        <v>2</v>
      </c>
      <c r="B15" s="860"/>
      <c r="C15" s="860"/>
      <c r="D15" s="322"/>
      <c r="E15" s="322"/>
      <c r="F15" s="323"/>
      <c r="G15" s="324" t="s">
        <v>110</v>
      </c>
      <c r="H15" s="325"/>
      <c r="I15" s="326"/>
      <c r="J15" s="327"/>
      <c r="K15" s="327"/>
      <c r="L15" s="335">
        <f t="shared" ref="L15:L63" si="4">SUM(I15:K15)</f>
        <v>0</v>
      </c>
      <c r="M15" s="701"/>
      <c r="N15" s="629"/>
      <c r="O15" s="337">
        <f t="shared" ref="O15:O45" si="5">SUM(L15:M15)</f>
        <v>0</v>
      </c>
      <c r="P15" s="326"/>
      <c r="Q15" s="327"/>
      <c r="R15" s="327"/>
      <c r="S15" s="330">
        <f t="shared" si="0"/>
        <v>0</v>
      </c>
      <c r="T15" s="329"/>
      <c r="U15" s="329"/>
      <c r="V15" s="338"/>
      <c r="W15" s="335"/>
      <c r="X15" s="339">
        <f t="shared" si="1"/>
        <v>0</v>
      </c>
      <c r="Y15" s="408"/>
      <c r="Z15" s="409"/>
      <c r="AA15" s="332">
        <f t="shared" ref="AA15:AA63" si="6">Y15+Z15</f>
        <v>0</v>
      </c>
      <c r="AB15" s="629"/>
      <c r="AC15" s="332">
        <f t="shared" si="2"/>
        <v>0</v>
      </c>
      <c r="AD15" s="1769"/>
      <c r="AE15" s="1769"/>
      <c r="AF15" s="1769"/>
      <c r="AG15" s="8"/>
      <c r="AH15" s="8"/>
      <c r="AI15" s="627" t="s">
        <v>253</v>
      </c>
    </row>
    <row r="16" spans="1:63" ht="20.100000000000001" customHeight="1">
      <c r="A16" s="333">
        <f t="shared" si="3"/>
        <v>3</v>
      </c>
      <c r="B16" s="860"/>
      <c r="C16" s="860"/>
      <c r="D16" s="322"/>
      <c r="E16" s="322"/>
      <c r="F16" s="323"/>
      <c r="G16" s="324" t="s">
        <v>110</v>
      </c>
      <c r="H16" s="325"/>
      <c r="I16" s="326"/>
      <c r="J16" s="327"/>
      <c r="K16" s="327"/>
      <c r="L16" s="335">
        <f t="shared" si="4"/>
        <v>0</v>
      </c>
      <c r="M16" s="701"/>
      <c r="N16" s="629"/>
      <c r="O16" s="337">
        <f t="shared" si="5"/>
        <v>0</v>
      </c>
      <c r="P16" s="326"/>
      <c r="Q16" s="327"/>
      <c r="R16" s="327"/>
      <c r="S16" s="330">
        <f t="shared" si="0"/>
        <v>0</v>
      </c>
      <c r="T16" s="329"/>
      <c r="U16" s="329"/>
      <c r="V16" s="338"/>
      <c r="W16" s="335"/>
      <c r="X16" s="339">
        <f t="shared" si="1"/>
        <v>0</v>
      </c>
      <c r="Y16" s="408"/>
      <c r="Z16" s="409"/>
      <c r="AA16" s="332">
        <f t="shared" si="6"/>
        <v>0</v>
      </c>
      <c r="AB16" s="629"/>
      <c r="AC16" s="332">
        <f t="shared" si="2"/>
        <v>0</v>
      </c>
      <c r="AD16" s="1769"/>
      <c r="AE16" s="1769"/>
      <c r="AF16" s="1769"/>
      <c r="AG16" s="8"/>
      <c r="AH16" s="8"/>
      <c r="AI16" s="627" t="s">
        <v>254</v>
      </c>
    </row>
    <row r="17" spans="1:35" ht="20.100000000000001" customHeight="1">
      <c r="A17" s="333">
        <f t="shared" si="3"/>
        <v>4</v>
      </c>
      <c r="B17" s="860"/>
      <c r="C17" s="860"/>
      <c r="D17" s="322"/>
      <c r="E17" s="322"/>
      <c r="F17" s="323"/>
      <c r="G17" s="324" t="s">
        <v>110</v>
      </c>
      <c r="H17" s="325"/>
      <c r="I17" s="326"/>
      <c r="J17" s="327"/>
      <c r="K17" s="327"/>
      <c r="L17" s="335">
        <f t="shared" si="4"/>
        <v>0</v>
      </c>
      <c r="M17" s="701"/>
      <c r="N17" s="629"/>
      <c r="O17" s="337">
        <f t="shared" si="5"/>
        <v>0</v>
      </c>
      <c r="P17" s="326"/>
      <c r="Q17" s="327"/>
      <c r="R17" s="327"/>
      <c r="S17" s="330">
        <f t="shared" si="0"/>
        <v>0</v>
      </c>
      <c r="T17" s="329"/>
      <c r="U17" s="329"/>
      <c r="V17" s="338"/>
      <c r="W17" s="335"/>
      <c r="X17" s="339">
        <f t="shared" si="1"/>
        <v>0</v>
      </c>
      <c r="Y17" s="408"/>
      <c r="Z17" s="409"/>
      <c r="AA17" s="332">
        <f t="shared" si="6"/>
        <v>0</v>
      </c>
      <c r="AB17" s="629"/>
      <c r="AC17" s="332">
        <f t="shared" si="2"/>
        <v>0</v>
      </c>
      <c r="AD17" s="1769"/>
      <c r="AE17" s="1769"/>
      <c r="AF17" s="1769"/>
      <c r="AG17" s="8"/>
      <c r="AH17" s="8"/>
      <c r="AI17" s="627" t="s">
        <v>87</v>
      </c>
    </row>
    <row r="18" spans="1:35" ht="20.100000000000001" customHeight="1">
      <c r="A18" s="333">
        <f t="shared" si="3"/>
        <v>5</v>
      </c>
      <c r="B18" s="860"/>
      <c r="C18" s="860"/>
      <c r="D18" s="322"/>
      <c r="E18" s="322"/>
      <c r="F18" s="323"/>
      <c r="G18" s="324" t="s">
        <v>110</v>
      </c>
      <c r="H18" s="325"/>
      <c r="I18" s="326"/>
      <c r="J18" s="327"/>
      <c r="K18" s="327"/>
      <c r="L18" s="335">
        <f t="shared" si="4"/>
        <v>0</v>
      </c>
      <c r="M18" s="701"/>
      <c r="N18" s="629"/>
      <c r="O18" s="337">
        <f t="shared" si="5"/>
        <v>0</v>
      </c>
      <c r="P18" s="326"/>
      <c r="Q18" s="327"/>
      <c r="R18" s="327"/>
      <c r="S18" s="330">
        <f t="shared" si="0"/>
        <v>0</v>
      </c>
      <c r="T18" s="329"/>
      <c r="U18" s="329"/>
      <c r="V18" s="338"/>
      <c r="W18" s="335"/>
      <c r="X18" s="339">
        <f t="shared" si="1"/>
        <v>0</v>
      </c>
      <c r="Y18" s="408"/>
      <c r="Z18" s="409"/>
      <c r="AA18" s="332">
        <f t="shared" si="6"/>
        <v>0</v>
      </c>
      <c r="AB18" s="629"/>
      <c r="AC18" s="332">
        <f t="shared" si="2"/>
        <v>0</v>
      </c>
      <c r="AD18" s="1769"/>
      <c r="AE18" s="1769"/>
      <c r="AF18" s="1769"/>
      <c r="AG18" s="8"/>
      <c r="AH18" s="8"/>
      <c r="AI18" s="627" t="s">
        <v>108</v>
      </c>
    </row>
    <row r="19" spans="1:35" ht="20.100000000000001" customHeight="1">
      <c r="A19" s="333">
        <f t="shared" si="3"/>
        <v>6</v>
      </c>
      <c r="B19" s="860"/>
      <c r="C19" s="860"/>
      <c r="D19" s="322"/>
      <c r="E19" s="322"/>
      <c r="F19" s="323"/>
      <c r="G19" s="324" t="s">
        <v>110</v>
      </c>
      <c r="H19" s="325"/>
      <c r="I19" s="326"/>
      <c r="J19" s="327"/>
      <c r="K19" s="327"/>
      <c r="L19" s="335">
        <f t="shared" si="4"/>
        <v>0</v>
      </c>
      <c r="M19" s="701"/>
      <c r="N19" s="629"/>
      <c r="O19" s="337">
        <f t="shared" si="5"/>
        <v>0</v>
      </c>
      <c r="P19" s="326"/>
      <c r="Q19" s="338"/>
      <c r="R19" s="327"/>
      <c r="S19" s="330">
        <f t="shared" si="0"/>
        <v>0</v>
      </c>
      <c r="T19" s="329"/>
      <c r="U19" s="329"/>
      <c r="V19" s="338"/>
      <c r="W19" s="335"/>
      <c r="X19" s="339">
        <f t="shared" si="1"/>
        <v>0</v>
      </c>
      <c r="Y19" s="408"/>
      <c r="Z19" s="409"/>
      <c r="AA19" s="332">
        <f t="shared" si="6"/>
        <v>0</v>
      </c>
      <c r="AB19" s="629"/>
      <c r="AC19" s="332">
        <f t="shared" si="2"/>
        <v>0</v>
      </c>
      <c r="AD19" s="1769"/>
      <c r="AE19" s="1769"/>
      <c r="AF19" s="1769"/>
      <c r="AG19" s="8"/>
      <c r="AH19" s="8"/>
      <c r="AI19" s="627" t="s">
        <v>255</v>
      </c>
    </row>
    <row r="20" spans="1:35" ht="20.100000000000001" customHeight="1">
      <c r="A20" s="333">
        <f t="shared" si="3"/>
        <v>7</v>
      </c>
      <c r="B20" s="860"/>
      <c r="C20" s="860"/>
      <c r="D20" s="322"/>
      <c r="E20" s="322"/>
      <c r="F20" s="323"/>
      <c r="G20" s="324" t="s">
        <v>110</v>
      </c>
      <c r="H20" s="325"/>
      <c r="I20" s="326"/>
      <c r="J20" s="327"/>
      <c r="K20" s="327"/>
      <c r="L20" s="335">
        <f t="shared" si="4"/>
        <v>0</v>
      </c>
      <c r="M20" s="701"/>
      <c r="N20" s="629"/>
      <c r="O20" s="337">
        <f t="shared" si="5"/>
        <v>0</v>
      </c>
      <c r="P20" s="326"/>
      <c r="Q20" s="338"/>
      <c r="R20" s="327"/>
      <c r="S20" s="330">
        <f t="shared" si="0"/>
        <v>0</v>
      </c>
      <c r="T20" s="329"/>
      <c r="U20" s="329"/>
      <c r="V20" s="338"/>
      <c r="W20" s="335"/>
      <c r="X20" s="339">
        <f t="shared" si="1"/>
        <v>0</v>
      </c>
      <c r="Y20" s="408"/>
      <c r="Z20" s="409"/>
      <c r="AA20" s="332">
        <f t="shared" si="6"/>
        <v>0</v>
      </c>
      <c r="AB20" s="629"/>
      <c r="AC20" s="332">
        <f t="shared" si="2"/>
        <v>0</v>
      </c>
      <c r="AD20" s="1769"/>
      <c r="AE20" s="1769"/>
      <c r="AF20" s="1769"/>
      <c r="AG20" s="8"/>
      <c r="AH20" s="8"/>
      <c r="AI20" s="627" t="s">
        <v>86</v>
      </c>
    </row>
    <row r="21" spans="1:35" ht="20.100000000000001" customHeight="1">
      <c r="A21" s="333">
        <f t="shared" si="3"/>
        <v>8</v>
      </c>
      <c r="B21" s="860"/>
      <c r="C21" s="860"/>
      <c r="D21" s="322"/>
      <c r="E21" s="322"/>
      <c r="F21" s="323"/>
      <c r="G21" s="324" t="s">
        <v>110</v>
      </c>
      <c r="H21" s="325"/>
      <c r="I21" s="326"/>
      <c r="J21" s="327"/>
      <c r="K21" s="327"/>
      <c r="L21" s="335">
        <f t="shared" si="4"/>
        <v>0</v>
      </c>
      <c r="M21" s="701"/>
      <c r="N21" s="629"/>
      <c r="O21" s="337">
        <f t="shared" si="5"/>
        <v>0</v>
      </c>
      <c r="P21" s="326"/>
      <c r="Q21" s="338"/>
      <c r="R21" s="327"/>
      <c r="S21" s="330">
        <f t="shared" si="0"/>
        <v>0</v>
      </c>
      <c r="T21" s="329"/>
      <c r="U21" s="329"/>
      <c r="V21" s="338"/>
      <c r="W21" s="335"/>
      <c r="X21" s="339">
        <f t="shared" si="1"/>
        <v>0</v>
      </c>
      <c r="Y21" s="408"/>
      <c r="Z21" s="409"/>
      <c r="AA21" s="332">
        <f t="shared" si="6"/>
        <v>0</v>
      </c>
      <c r="AB21" s="629"/>
      <c r="AC21" s="332">
        <f t="shared" si="2"/>
        <v>0</v>
      </c>
      <c r="AD21" s="1769"/>
      <c r="AE21" s="1769"/>
      <c r="AF21" s="1769"/>
      <c r="AG21" s="8"/>
      <c r="AH21" s="8"/>
      <c r="AI21" s="627" t="s">
        <v>256</v>
      </c>
    </row>
    <row r="22" spans="1:35" ht="20.100000000000001" customHeight="1">
      <c r="A22" s="333">
        <f t="shared" si="3"/>
        <v>9</v>
      </c>
      <c r="B22" s="860"/>
      <c r="C22" s="860"/>
      <c r="D22" s="322"/>
      <c r="E22" s="322"/>
      <c r="F22" s="323"/>
      <c r="G22" s="324" t="s">
        <v>110</v>
      </c>
      <c r="H22" s="325"/>
      <c r="I22" s="326"/>
      <c r="J22" s="327"/>
      <c r="K22" s="327"/>
      <c r="L22" s="335">
        <f t="shared" si="4"/>
        <v>0</v>
      </c>
      <c r="M22" s="701"/>
      <c r="N22" s="629"/>
      <c r="O22" s="337">
        <f t="shared" si="5"/>
        <v>0</v>
      </c>
      <c r="P22" s="326"/>
      <c r="Q22" s="338"/>
      <c r="R22" s="327"/>
      <c r="S22" s="330">
        <f t="shared" si="0"/>
        <v>0</v>
      </c>
      <c r="T22" s="329"/>
      <c r="U22" s="329"/>
      <c r="V22" s="338"/>
      <c r="W22" s="335"/>
      <c r="X22" s="339">
        <f t="shared" si="1"/>
        <v>0</v>
      </c>
      <c r="Y22" s="408"/>
      <c r="Z22" s="409"/>
      <c r="AA22" s="332">
        <f t="shared" si="6"/>
        <v>0</v>
      </c>
      <c r="AB22" s="629"/>
      <c r="AC22" s="332">
        <f t="shared" si="2"/>
        <v>0</v>
      </c>
      <c r="AD22" s="1769"/>
      <c r="AE22" s="1769"/>
      <c r="AF22" s="1769"/>
      <c r="AG22" s="8"/>
      <c r="AH22" s="8"/>
      <c r="AI22" s="627" t="s">
        <v>257</v>
      </c>
    </row>
    <row r="23" spans="1:35" ht="20.100000000000001" customHeight="1">
      <c r="A23" s="333">
        <f t="shared" si="3"/>
        <v>10</v>
      </c>
      <c r="B23" s="860"/>
      <c r="C23" s="860"/>
      <c r="D23" s="322"/>
      <c r="E23" s="322"/>
      <c r="F23" s="323"/>
      <c r="G23" s="324" t="s">
        <v>110</v>
      </c>
      <c r="H23" s="325"/>
      <c r="I23" s="326"/>
      <c r="J23" s="327"/>
      <c r="K23" s="327"/>
      <c r="L23" s="335">
        <f t="shared" si="4"/>
        <v>0</v>
      </c>
      <c r="M23" s="702"/>
      <c r="N23" s="629"/>
      <c r="O23" s="337">
        <f t="shared" si="5"/>
        <v>0</v>
      </c>
      <c r="P23" s="326"/>
      <c r="Q23" s="338"/>
      <c r="R23" s="327"/>
      <c r="S23" s="330">
        <f t="shared" si="0"/>
        <v>0</v>
      </c>
      <c r="T23" s="329"/>
      <c r="U23" s="329"/>
      <c r="V23" s="338"/>
      <c r="W23" s="335"/>
      <c r="X23" s="339">
        <f t="shared" si="1"/>
        <v>0</v>
      </c>
      <c r="Y23" s="408"/>
      <c r="Z23" s="409"/>
      <c r="AA23" s="332">
        <f t="shared" si="6"/>
        <v>0</v>
      </c>
      <c r="AB23" s="629"/>
      <c r="AC23" s="332">
        <f t="shared" si="2"/>
        <v>0</v>
      </c>
      <c r="AD23" s="1769"/>
      <c r="AE23" s="1769"/>
      <c r="AF23" s="1769"/>
      <c r="AG23" s="8"/>
      <c r="AH23" s="8"/>
      <c r="AI23" s="627" t="s">
        <v>258</v>
      </c>
    </row>
    <row r="24" spans="1:35" ht="20.100000000000001" customHeight="1">
      <c r="A24" s="333">
        <f t="shared" si="3"/>
        <v>11</v>
      </c>
      <c r="B24" s="860"/>
      <c r="C24" s="860"/>
      <c r="D24" s="322"/>
      <c r="E24" s="322"/>
      <c r="F24" s="323"/>
      <c r="G24" s="324" t="s">
        <v>110</v>
      </c>
      <c r="H24" s="340"/>
      <c r="I24" s="341"/>
      <c r="J24" s="338"/>
      <c r="K24" s="338"/>
      <c r="L24" s="335">
        <f t="shared" si="4"/>
        <v>0</v>
      </c>
      <c r="M24" s="702"/>
      <c r="N24" s="629"/>
      <c r="O24" s="337">
        <f t="shared" si="5"/>
        <v>0</v>
      </c>
      <c r="P24" s="341"/>
      <c r="Q24" s="338"/>
      <c r="R24" s="338"/>
      <c r="S24" s="330">
        <f t="shared" si="0"/>
        <v>0</v>
      </c>
      <c r="T24" s="336"/>
      <c r="U24" s="338"/>
      <c r="V24" s="338"/>
      <c r="W24" s="335"/>
      <c r="X24" s="339">
        <f t="shared" si="1"/>
        <v>0</v>
      </c>
      <c r="Y24" s="408"/>
      <c r="Z24" s="409"/>
      <c r="AA24" s="332">
        <f t="shared" si="6"/>
        <v>0</v>
      </c>
      <c r="AB24" s="629"/>
      <c r="AC24" s="332">
        <f t="shared" si="2"/>
        <v>0</v>
      </c>
      <c r="AD24" s="1769"/>
      <c r="AE24" s="1769"/>
      <c r="AF24" s="1769"/>
      <c r="AG24" s="8"/>
      <c r="AH24" s="8"/>
      <c r="AI24" s="627" t="s">
        <v>259</v>
      </c>
    </row>
    <row r="25" spans="1:35" ht="20.100000000000001" customHeight="1">
      <c r="A25" s="333">
        <f t="shared" si="3"/>
        <v>12</v>
      </c>
      <c r="B25" s="860"/>
      <c r="C25" s="860"/>
      <c r="D25" s="334"/>
      <c r="E25" s="322"/>
      <c r="F25" s="323"/>
      <c r="G25" s="324" t="s">
        <v>110</v>
      </c>
      <c r="H25" s="340"/>
      <c r="I25" s="341"/>
      <c r="J25" s="338"/>
      <c r="K25" s="338"/>
      <c r="L25" s="335">
        <f t="shared" si="4"/>
        <v>0</v>
      </c>
      <c r="M25" s="702"/>
      <c r="N25" s="629"/>
      <c r="O25" s="337">
        <f t="shared" si="5"/>
        <v>0</v>
      </c>
      <c r="P25" s="341"/>
      <c r="Q25" s="338"/>
      <c r="R25" s="338"/>
      <c r="S25" s="330">
        <f t="shared" si="0"/>
        <v>0</v>
      </c>
      <c r="T25" s="336"/>
      <c r="U25" s="338"/>
      <c r="V25" s="338"/>
      <c r="W25" s="335"/>
      <c r="X25" s="339">
        <f t="shared" si="1"/>
        <v>0</v>
      </c>
      <c r="Y25" s="408"/>
      <c r="Z25" s="409"/>
      <c r="AA25" s="332">
        <f t="shared" si="6"/>
        <v>0</v>
      </c>
      <c r="AB25" s="629"/>
      <c r="AC25" s="332">
        <f t="shared" si="2"/>
        <v>0</v>
      </c>
      <c r="AD25" s="1769"/>
      <c r="AE25" s="1769"/>
      <c r="AF25" s="1769"/>
      <c r="AG25" s="8"/>
      <c r="AH25" s="8"/>
      <c r="AI25" s="627"/>
    </row>
    <row r="26" spans="1:35" ht="20.100000000000001" customHeight="1">
      <c r="A26" s="333">
        <f t="shared" si="3"/>
        <v>13</v>
      </c>
      <c r="B26" s="860"/>
      <c r="C26" s="860"/>
      <c r="D26" s="334"/>
      <c r="E26" s="322"/>
      <c r="F26" s="323"/>
      <c r="G26" s="324" t="s">
        <v>110</v>
      </c>
      <c r="H26" s="340"/>
      <c r="I26" s="341"/>
      <c r="J26" s="338"/>
      <c r="K26" s="338"/>
      <c r="L26" s="335">
        <f t="shared" si="4"/>
        <v>0</v>
      </c>
      <c r="M26" s="702"/>
      <c r="N26" s="629"/>
      <c r="O26" s="337">
        <f t="shared" si="5"/>
        <v>0</v>
      </c>
      <c r="P26" s="341"/>
      <c r="Q26" s="338"/>
      <c r="R26" s="338"/>
      <c r="S26" s="330">
        <f t="shared" si="0"/>
        <v>0</v>
      </c>
      <c r="T26" s="336"/>
      <c r="U26" s="338"/>
      <c r="V26" s="338"/>
      <c r="W26" s="335"/>
      <c r="X26" s="339">
        <f t="shared" si="1"/>
        <v>0</v>
      </c>
      <c r="Y26" s="408"/>
      <c r="Z26" s="409"/>
      <c r="AA26" s="332">
        <f t="shared" si="6"/>
        <v>0</v>
      </c>
      <c r="AB26" s="629"/>
      <c r="AC26" s="332">
        <f t="shared" si="2"/>
        <v>0</v>
      </c>
      <c r="AD26" s="1769"/>
      <c r="AE26" s="1769"/>
      <c r="AF26" s="1769"/>
      <c r="AG26" s="8"/>
      <c r="AH26" s="8"/>
      <c r="AI26" s="627"/>
    </row>
    <row r="27" spans="1:35" ht="20.100000000000001" customHeight="1">
      <c r="A27" s="333">
        <f t="shared" si="3"/>
        <v>14</v>
      </c>
      <c r="B27" s="860"/>
      <c r="C27" s="860"/>
      <c r="D27" s="334"/>
      <c r="E27" s="322"/>
      <c r="F27" s="323"/>
      <c r="G27" s="324" t="s">
        <v>110</v>
      </c>
      <c r="H27" s="340"/>
      <c r="I27" s="341"/>
      <c r="J27" s="338"/>
      <c r="K27" s="338"/>
      <c r="L27" s="335">
        <f t="shared" si="4"/>
        <v>0</v>
      </c>
      <c r="M27" s="702"/>
      <c r="N27" s="629"/>
      <c r="O27" s="337">
        <f t="shared" si="5"/>
        <v>0</v>
      </c>
      <c r="P27" s="341"/>
      <c r="Q27" s="338"/>
      <c r="R27" s="338"/>
      <c r="S27" s="330">
        <f t="shared" si="0"/>
        <v>0</v>
      </c>
      <c r="T27" s="336"/>
      <c r="U27" s="338"/>
      <c r="V27" s="338"/>
      <c r="W27" s="335"/>
      <c r="X27" s="339">
        <f t="shared" si="1"/>
        <v>0</v>
      </c>
      <c r="Y27" s="408"/>
      <c r="Z27" s="409"/>
      <c r="AA27" s="332">
        <f t="shared" si="6"/>
        <v>0</v>
      </c>
      <c r="AB27" s="629"/>
      <c r="AC27" s="332">
        <f t="shared" si="2"/>
        <v>0</v>
      </c>
      <c r="AD27" s="1769"/>
      <c r="AE27" s="1769"/>
      <c r="AF27" s="1769"/>
      <c r="AG27" s="8"/>
      <c r="AH27" s="8"/>
    </row>
    <row r="28" spans="1:35" ht="20.100000000000001" customHeight="1">
      <c r="A28" s="333">
        <f t="shared" si="3"/>
        <v>15</v>
      </c>
      <c r="B28" s="860"/>
      <c r="C28" s="860"/>
      <c r="D28" s="334"/>
      <c r="E28" s="322"/>
      <c r="F28" s="323"/>
      <c r="G28" s="324" t="s">
        <v>110</v>
      </c>
      <c r="H28" s="340"/>
      <c r="I28" s="341"/>
      <c r="J28" s="338"/>
      <c r="K28" s="338"/>
      <c r="L28" s="335">
        <f t="shared" si="4"/>
        <v>0</v>
      </c>
      <c r="M28" s="702"/>
      <c r="N28" s="629"/>
      <c r="O28" s="337">
        <f t="shared" si="5"/>
        <v>0</v>
      </c>
      <c r="P28" s="341"/>
      <c r="Q28" s="338"/>
      <c r="R28" s="338"/>
      <c r="S28" s="330">
        <f t="shared" si="0"/>
        <v>0</v>
      </c>
      <c r="T28" s="336"/>
      <c r="U28" s="338"/>
      <c r="V28" s="338"/>
      <c r="W28" s="335"/>
      <c r="X28" s="339">
        <f t="shared" si="1"/>
        <v>0</v>
      </c>
      <c r="Y28" s="408"/>
      <c r="Z28" s="409"/>
      <c r="AA28" s="332">
        <f t="shared" si="6"/>
        <v>0</v>
      </c>
      <c r="AB28" s="629"/>
      <c r="AC28" s="332">
        <f t="shared" si="2"/>
        <v>0</v>
      </c>
      <c r="AD28" s="1769"/>
      <c r="AE28" s="1769"/>
      <c r="AF28" s="1769"/>
      <c r="AG28" s="8"/>
      <c r="AH28" s="8"/>
    </row>
    <row r="29" spans="1:35" ht="20.100000000000001" customHeight="1">
      <c r="A29" s="333">
        <f t="shared" si="3"/>
        <v>16</v>
      </c>
      <c r="B29" s="860"/>
      <c r="C29" s="860"/>
      <c r="D29" s="334"/>
      <c r="E29" s="322"/>
      <c r="F29" s="323"/>
      <c r="G29" s="324" t="s">
        <v>110</v>
      </c>
      <c r="H29" s="340"/>
      <c r="I29" s="341"/>
      <c r="J29" s="338"/>
      <c r="K29" s="338"/>
      <c r="L29" s="335">
        <f t="shared" si="4"/>
        <v>0</v>
      </c>
      <c r="M29" s="702"/>
      <c r="N29" s="629"/>
      <c r="O29" s="337">
        <f t="shared" si="5"/>
        <v>0</v>
      </c>
      <c r="P29" s="341"/>
      <c r="Q29" s="338"/>
      <c r="R29" s="338"/>
      <c r="S29" s="330">
        <f t="shared" si="0"/>
        <v>0</v>
      </c>
      <c r="T29" s="336"/>
      <c r="U29" s="338"/>
      <c r="V29" s="338"/>
      <c r="W29" s="335"/>
      <c r="X29" s="339">
        <f t="shared" si="1"/>
        <v>0</v>
      </c>
      <c r="Y29" s="408"/>
      <c r="Z29" s="409"/>
      <c r="AA29" s="332">
        <f t="shared" si="6"/>
        <v>0</v>
      </c>
      <c r="AB29" s="629"/>
      <c r="AC29" s="332">
        <f t="shared" si="2"/>
        <v>0</v>
      </c>
      <c r="AD29" s="1769"/>
      <c r="AE29" s="1769"/>
      <c r="AF29" s="1769"/>
      <c r="AG29" s="8"/>
      <c r="AH29" s="8"/>
    </row>
    <row r="30" spans="1:35" ht="20.100000000000001" customHeight="1">
      <c r="A30" s="333">
        <f t="shared" si="3"/>
        <v>17</v>
      </c>
      <c r="B30" s="860"/>
      <c r="C30" s="860"/>
      <c r="D30" s="334"/>
      <c r="E30" s="322"/>
      <c r="F30" s="323"/>
      <c r="G30" s="324" t="s">
        <v>110</v>
      </c>
      <c r="H30" s="340"/>
      <c r="I30" s="341"/>
      <c r="J30" s="338"/>
      <c r="K30" s="338"/>
      <c r="L30" s="335">
        <f t="shared" si="4"/>
        <v>0</v>
      </c>
      <c r="M30" s="702"/>
      <c r="N30" s="629"/>
      <c r="O30" s="337">
        <f t="shared" si="5"/>
        <v>0</v>
      </c>
      <c r="P30" s="341"/>
      <c r="Q30" s="338"/>
      <c r="R30" s="338"/>
      <c r="S30" s="330">
        <f t="shared" si="0"/>
        <v>0</v>
      </c>
      <c r="T30" s="336"/>
      <c r="U30" s="338"/>
      <c r="V30" s="338"/>
      <c r="W30" s="335"/>
      <c r="X30" s="339">
        <f t="shared" si="1"/>
        <v>0</v>
      </c>
      <c r="Y30" s="408"/>
      <c r="Z30" s="409"/>
      <c r="AA30" s="332">
        <f t="shared" si="6"/>
        <v>0</v>
      </c>
      <c r="AB30" s="629"/>
      <c r="AC30" s="332">
        <f t="shared" si="2"/>
        <v>0</v>
      </c>
      <c r="AD30" s="1769"/>
      <c r="AE30" s="1769"/>
      <c r="AF30" s="1769"/>
      <c r="AG30" s="8"/>
      <c r="AH30" s="8"/>
    </row>
    <row r="31" spans="1:35" ht="20.100000000000001" customHeight="1">
      <c r="A31" s="333">
        <f t="shared" si="3"/>
        <v>18</v>
      </c>
      <c r="B31" s="860"/>
      <c r="C31" s="860"/>
      <c r="D31" s="334"/>
      <c r="E31" s="322"/>
      <c r="F31" s="323"/>
      <c r="G31" s="324" t="s">
        <v>110</v>
      </c>
      <c r="H31" s="340"/>
      <c r="I31" s="341"/>
      <c r="J31" s="338"/>
      <c r="K31" s="338"/>
      <c r="L31" s="335">
        <f t="shared" si="4"/>
        <v>0</v>
      </c>
      <c r="M31" s="702"/>
      <c r="N31" s="629"/>
      <c r="O31" s="337">
        <f t="shared" si="5"/>
        <v>0</v>
      </c>
      <c r="P31" s="341"/>
      <c r="Q31" s="338"/>
      <c r="R31" s="338"/>
      <c r="S31" s="330">
        <f t="shared" si="0"/>
        <v>0</v>
      </c>
      <c r="T31" s="336"/>
      <c r="U31" s="338"/>
      <c r="V31" s="338"/>
      <c r="W31" s="335"/>
      <c r="X31" s="339">
        <f t="shared" si="1"/>
        <v>0</v>
      </c>
      <c r="Y31" s="408"/>
      <c r="Z31" s="409"/>
      <c r="AA31" s="332">
        <f t="shared" si="6"/>
        <v>0</v>
      </c>
      <c r="AB31" s="629"/>
      <c r="AC31" s="332">
        <f t="shared" si="2"/>
        <v>0</v>
      </c>
      <c r="AD31" s="1769"/>
      <c r="AE31" s="1769"/>
      <c r="AF31" s="1769"/>
      <c r="AG31" s="8"/>
      <c r="AH31" s="8"/>
    </row>
    <row r="32" spans="1:35" ht="20.100000000000001" customHeight="1">
      <c r="A32" s="333">
        <f t="shared" si="3"/>
        <v>19</v>
      </c>
      <c r="B32" s="860"/>
      <c r="C32" s="860"/>
      <c r="D32" s="334"/>
      <c r="E32" s="322"/>
      <c r="F32" s="323"/>
      <c r="G32" s="324" t="s">
        <v>110</v>
      </c>
      <c r="H32" s="340"/>
      <c r="I32" s="341"/>
      <c r="J32" s="338"/>
      <c r="K32" s="338"/>
      <c r="L32" s="335">
        <f t="shared" si="4"/>
        <v>0</v>
      </c>
      <c r="M32" s="702"/>
      <c r="N32" s="629"/>
      <c r="O32" s="337">
        <f t="shared" si="5"/>
        <v>0</v>
      </c>
      <c r="P32" s="341"/>
      <c r="Q32" s="338"/>
      <c r="R32" s="338"/>
      <c r="S32" s="330">
        <f t="shared" si="0"/>
        <v>0</v>
      </c>
      <c r="T32" s="336"/>
      <c r="U32" s="338"/>
      <c r="V32" s="338"/>
      <c r="W32" s="335"/>
      <c r="X32" s="339">
        <f t="shared" si="1"/>
        <v>0</v>
      </c>
      <c r="Y32" s="408"/>
      <c r="Z32" s="409"/>
      <c r="AA32" s="332">
        <f t="shared" si="6"/>
        <v>0</v>
      </c>
      <c r="AB32" s="629"/>
      <c r="AC32" s="332">
        <f t="shared" si="2"/>
        <v>0</v>
      </c>
      <c r="AD32" s="1769"/>
      <c r="AE32" s="1769"/>
      <c r="AF32" s="1769"/>
      <c r="AG32" s="8"/>
      <c r="AH32" s="8"/>
    </row>
    <row r="33" spans="1:34" ht="20.100000000000001" customHeight="1">
      <c r="A33" s="333">
        <f t="shared" si="3"/>
        <v>20</v>
      </c>
      <c r="B33" s="860"/>
      <c r="C33" s="860"/>
      <c r="D33" s="334"/>
      <c r="E33" s="322"/>
      <c r="F33" s="323"/>
      <c r="G33" s="324" t="s">
        <v>110</v>
      </c>
      <c r="H33" s="340"/>
      <c r="I33" s="341"/>
      <c r="J33" s="338"/>
      <c r="K33" s="338"/>
      <c r="L33" s="335">
        <f t="shared" si="4"/>
        <v>0</v>
      </c>
      <c r="M33" s="702"/>
      <c r="N33" s="629"/>
      <c r="O33" s="337">
        <f t="shared" si="5"/>
        <v>0</v>
      </c>
      <c r="P33" s="341"/>
      <c r="Q33" s="338"/>
      <c r="R33" s="338"/>
      <c r="S33" s="330">
        <f t="shared" si="0"/>
        <v>0</v>
      </c>
      <c r="T33" s="336"/>
      <c r="U33" s="338"/>
      <c r="V33" s="338"/>
      <c r="W33" s="335"/>
      <c r="X33" s="339">
        <f t="shared" si="1"/>
        <v>0</v>
      </c>
      <c r="Y33" s="408"/>
      <c r="Z33" s="409"/>
      <c r="AA33" s="332">
        <f t="shared" si="6"/>
        <v>0</v>
      </c>
      <c r="AB33" s="629"/>
      <c r="AC33" s="332">
        <f t="shared" si="2"/>
        <v>0</v>
      </c>
      <c r="AD33" s="1769"/>
      <c r="AE33" s="1769"/>
      <c r="AF33" s="1769"/>
      <c r="AG33" s="8"/>
      <c r="AH33" s="8"/>
    </row>
    <row r="34" spans="1:34" ht="20.100000000000001" customHeight="1">
      <c r="A34" s="333">
        <f t="shared" si="3"/>
        <v>21</v>
      </c>
      <c r="B34" s="860"/>
      <c r="C34" s="860"/>
      <c r="D34" s="334"/>
      <c r="E34" s="322"/>
      <c r="F34" s="323"/>
      <c r="G34" s="324" t="s">
        <v>110</v>
      </c>
      <c r="H34" s="340"/>
      <c r="I34" s="341"/>
      <c r="J34" s="338"/>
      <c r="K34" s="338"/>
      <c r="L34" s="335">
        <f t="shared" si="4"/>
        <v>0</v>
      </c>
      <c r="M34" s="702"/>
      <c r="N34" s="629"/>
      <c r="O34" s="337">
        <f t="shared" si="5"/>
        <v>0</v>
      </c>
      <c r="P34" s="341"/>
      <c r="Q34" s="338"/>
      <c r="R34" s="338"/>
      <c r="S34" s="330">
        <f t="shared" si="0"/>
        <v>0</v>
      </c>
      <c r="T34" s="336"/>
      <c r="U34" s="338"/>
      <c r="V34" s="338"/>
      <c r="W34" s="335"/>
      <c r="X34" s="339">
        <f t="shared" si="1"/>
        <v>0</v>
      </c>
      <c r="Y34" s="408"/>
      <c r="Z34" s="409"/>
      <c r="AA34" s="332">
        <f t="shared" si="6"/>
        <v>0</v>
      </c>
      <c r="AB34" s="629"/>
      <c r="AC34" s="332">
        <f t="shared" si="2"/>
        <v>0</v>
      </c>
      <c r="AD34" s="1769"/>
      <c r="AE34" s="1769"/>
      <c r="AF34" s="1769"/>
      <c r="AG34" s="8"/>
      <c r="AH34" s="8"/>
    </row>
    <row r="35" spans="1:34" ht="20.100000000000001" customHeight="1">
      <c r="A35" s="333">
        <f t="shared" si="3"/>
        <v>22</v>
      </c>
      <c r="B35" s="860"/>
      <c r="C35" s="860"/>
      <c r="D35" s="334"/>
      <c r="E35" s="322"/>
      <c r="F35" s="323"/>
      <c r="G35" s="324" t="s">
        <v>110</v>
      </c>
      <c r="H35" s="340"/>
      <c r="I35" s="341"/>
      <c r="J35" s="338"/>
      <c r="K35" s="338"/>
      <c r="L35" s="335">
        <f t="shared" si="4"/>
        <v>0</v>
      </c>
      <c r="M35" s="702"/>
      <c r="N35" s="629"/>
      <c r="O35" s="337">
        <f t="shared" si="5"/>
        <v>0</v>
      </c>
      <c r="P35" s="341"/>
      <c r="Q35" s="338"/>
      <c r="R35" s="338"/>
      <c r="S35" s="330">
        <f t="shared" si="0"/>
        <v>0</v>
      </c>
      <c r="T35" s="336"/>
      <c r="U35" s="338"/>
      <c r="V35" s="338"/>
      <c r="W35" s="335"/>
      <c r="X35" s="339">
        <f t="shared" si="1"/>
        <v>0</v>
      </c>
      <c r="Y35" s="408"/>
      <c r="Z35" s="409"/>
      <c r="AA35" s="332">
        <f t="shared" si="6"/>
        <v>0</v>
      </c>
      <c r="AB35" s="629"/>
      <c r="AC35" s="332">
        <f t="shared" si="2"/>
        <v>0</v>
      </c>
      <c r="AD35" s="1769"/>
      <c r="AE35" s="1769"/>
      <c r="AF35" s="1769"/>
      <c r="AG35" s="8"/>
      <c r="AH35" s="8"/>
    </row>
    <row r="36" spans="1:34" ht="20.100000000000001" customHeight="1">
      <c r="A36" s="333">
        <f t="shared" si="3"/>
        <v>23</v>
      </c>
      <c r="B36" s="860"/>
      <c r="C36" s="860"/>
      <c r="D36" s="334"/>
      <c r="E36" s="322"/>
      <c r="F36" s="323"/>
      <c r="G36" s="324" t="s">
        <v>110</v>
      </c>
      <c r="H36" s="340"/>
      <c r="I36" s="341"/>
      <c r="J36" s="338"/>
      <c r="K36" s="338"/>
      <c r="L36" s="335">
        <f t="shared" si="4"/>
        <v>0</v>
      </c>
      <c r="M36" s="702"/>
      <c r="N36" s="629"/>
      <c r="O36" s="337">
        <f t="shared" si="5"/>
        <v>0</v>
      </c>
      <c r="P36" s="341"/>
      <c r="Q36" s="338"/>
      <c r="R36" s="338"/>
      <c r="S36" s="330">
        <f t="shared" si="0"/>
        <v>0</v>
      </c>
      <c r="T36" s="336"/>
      <c r="U36" s="338"/>
      <c r="V36" s="338"/>
      <c r="W36" s="335"/>
      <c r="X36" s="339">
        <f t="shared" si="1"/>
        <v>0</v>
      </c>
      <c r="Y36" s="408"/>
      <c r="Z36" s="409"/>
      <c r="AA36" s="332">
        <f t="shared" si="6"/>
        <v>0</v>
      </c>
      <c r="AB36" s="629"/>
      <c r="AC36" s="332">
        <f t="shared" si="2"/>
        <v>0</v>
      </c>
      <c r="AD36" s="1769"/>
      <c r="AE36" s="1769"/>
      <c r="AF36" s="1769"/>
      <c r="AG36" s="8"/>
      <c r="AH36" s="8"/>
    </row>
    <row r="37" spans="1:34" ht="20.100000000000001" customHeight="1">
      <c r="A37" s="333">
        <f t="shared" si="3"/>
        <v>24</v>
      </c>
      <c r="B37" s="860"/>
      <c r="C37" s="860"/>
      <c r="D37" s="334"/>
      <c r="E37" s="322"/>
      <c r="F37" s="323"/>
      <c r="G37" s="324" t="s">
        <v>110</v>
      </c>
      <c r="H37" s="340"/>
      <c r="I37" s="341"/>
      <c r="J37" s="338"/>
      <c r="K37" s="338"/>
      <c r="L37" s="335">
        <f t="shared" si="4"/>
        <v>0</v>
      </c>
      <c r="M37" s="702"/>
      <c r="N37" s="629"/>
      <c r="O37" s="337">
        <f t="shared" si="5"/>
        <v>0</v>
      </c>
      <c r="P37" s="341"/>
      <c r="Q37" s="338"/>
      <c r="R37" s="338"/>
      <c r="S37" s="330">
        <f t="shared" si="0"/>
        <v>0</v>
      </c>
      <c r="T37" s="336"/>
      <c r="U37" s="338"/>
      <c r="V37" s="338"/>
      <c r="W37" s="335"/>
      <c r="X37" s="339">
        <f t="shared" si="1"/>
        <v>0</v>
      </c>
      <c r="Y37" s="408"/>
      <c r="Z37" s="409"/>
      <c r="AA37" s="332">
        <f t="shared" si="6"/>
        <v>0</v>
      </c>
      <c r="AB37" s="629"/>
      <c r="AC37" s="332">
        <f t="shared" si="2"/>
        <v>0</v>
      </c>
      <c r="AD37" s="1769"/>
      <c r="AE37" s="1769"/>
      <c r="AF37" s="1769"/>
      <c r="AG37" s="8"/>
      <c r="AH37" s="8"/>
    </row>
    <row r="38" spans="1:34" ht="20.100000000000001" customHeight="1">
      <c r="A38" s="333">
        <f t="shared" si="3"/>
        <v>25</v>
      </c>
      <c r="B38" s="860"/>
      <c r="C38" s="860"/>
      <c r="D38" s="334"/>
      <c r="E38" s="322"/>
      <c r="F38" s="323"/>
      <c r="G38" s="324" t="s">
        <v>110</v>
      </c>
      <c r="H38" s="340"/>
      <c r="I38" s="341"/>
      <c r="J38" s="338"/>
      <c r="K38" s="338"/>
      <c r="L38" s="335">
        <f t="shared" si="4"/>
        <v>0</v>
      </c>
      <c r="M38" s="702"/>
      <c r="N38" s="629"/>
      <c r="O38" s="337">
        <f t="shared" si="5"/>
        <v>0</v>
      </c>
      <c r="P38" s="341"/>
      <c r="Q38" s="338"/>
      <c r="R38" s="338"/>
      <c r="S38" s="330">
        <f t="shared" si="0"/>
        <v>0</v>
      </c>
      <c r="T38" s="336"/>
      <c r="U38" s="338"/>
      <c r="V38" s="338"/>
      <c r="W38" s="335"/>
      <c r="X38" s="339">
        <f t="shared" si="1"/>
        <v>0</v>
      </c>
      <c r="Y38" s="408"/>
      <c r="Z38" s="409"/>
      <c r="AA38" s="332">
        <f t="shared" si="6"/>
        <v>0</v>
      </c>
      <c r="AB38" s="629"/>
      <c r="AC38" s="332">
        <f t="shared" si="2"/>
        <v>0</v>
      </c>
      <c r="AD38" s="1769"/>
      <c r="AE38" s="1769"/>
      <c r="AF38" s="1769"/>
      <c r="AG38" s="8"/>
      <c r="AH38" s="8"/>
    </row>
    <row r="39" spans="1:34" ht="20.100000000000001" customHeight="1">
      <c r="A39" s="333">
        <f t="shared" si="3"/>
        <v>26</v>
      </c>
      <c r="B39" s="860"/>
      <c r="C39" s="860"/>
      <c r="D39" s="334"/>
      <c r="E39" s="322"/>
      <c r="F39" s="323"/>
      <c r="G39" s="324" t="s">
        <v>110</v>
      </c>
      <c r="H39" s="340"/>
      <c r="I39" s="341"/>
      <c r="J39" s="338"/>
      <c r="K39" s="338"/>
      <c r="L39" s="335">
        <f t="shared" si="4"/>
        <v>0</v>
      </c>
      <c r="M39" s="702"/>
      <c r="N39" s="629"/>
      <c r="O39" s="337">
        <f t="shared" si="5"/>
        <v>0</v>
      </c>
      <c r="P39" s="341"/>
      <c r="Q39" s="338"/>
      <c r="R39" s="338"/>
      <c r="S39" s="330">
        <f t="shared" si="0"/>
        <v>0</v>
      </c>
      <c r="T39" s="336"/>
      <c r="U39" s="338"/>
      <c r="V39" s="338"/>
      <c r="W39" s="335"/>
      <c r="X39" s="339">
        <f t="shared" si="1"/>
        <v>0</v>
      </c>
      <c r="Y39" s="408"/>
      <c r="Z39" s="409"/>
      <c r="AA39" s="332">
        <f t="shared" si="6"/>
        <v>0</v>
      </c>
      <c r="AB39" s="629"/>
      <c r="AC39" s="332">
        <f t="shared" si="2"/>
        <v>0</v>
      </c>
      <c r="AD39" s="1769"/>
      <c r="AE39" s="1769"/>
      <c r="AF39" s="1769"/>
      <c r="AG39" s="8"/>
      <c r="AH39" s="8"/>
    </row>
    <row r="40" spans="1:34" ht="20.100000000000001" customHeight="1">
      <c r="A40" s="333">
        <f t="shared" si="3"/>
        <v>27</v>
      </c>
      <c r="B40" s="860"/>
      <c r="C40" s="860"/>
      <c r="D40" s="334"/>
      <c r="E40" s="322"/>
      <c r="F40" s="323"/>
      <c r="G40" s="324" t="s">
        <v>110</v>
      </c>
      <c r="H40" s="340"/>
      <c r="I40" s="341"/>
      <c r="J40" s="338"/>
      <c r="K40" s="338"/>
      <c r="L40" s="335">
        <f t="shared" si="4"/>
        <v>0</v>
      </c>
      <c r="M40" s="702"/>
      <c r="N40" s="629"/>
      <c r="O40" s="337">
        <f t="shared" si="5"/>
        <v>0</v>
      </c>
      <c r="P40" s="341"/>
      <c r="Q40" s="338"/>
      <c r="R40" s="338"/>
      <c r="S40" s="330">
        <f t="shared" si="0"/>
        <v>0</v>
      </c>
      <c r="T40" s="336"/>
      <c r="U40" s="338"/>
      <c r="V40" s="338"/>
      <c r="W40" s="335"/>
      <c r="X40" s="339">
        <f t="shared" si="1"/>
        <v>0</v>
      </c>
      <c r="Y40" s="408"/>
      <c r="Z40" s="409"/>
      <c r="AA40" s="332">
        <f t="shared" si="6"/>
        <v>0</v>
      </c>
      <c r="AB40" s="629"/>
      <c r="AC40" s="332">
        <f t="shared" si="2"/>
        <v>0</v>
      </c>
      <c r="AD40" s="1769"/>
      <c r="AE40" s="1769"/>
      <c r="AF40" s="1769"/>
      <c r="AG40" s="8"/>
      <c r="AH40" s="8"/>
    </row>
    <row r="41" spans="1:34" ht="20.100000000000001" customHeight="1">
      <c r="A41" s="333">
        <f t="shared" si="3"/>
        <v>28</v>
      </c>
      <c r="B41" s="860"/>
      <c r="C41" s="860"/>
      <c r="D41" s="334"/>
      <c r="E41" s="322"/>
      <c r="F41" s="323"/>
      <c r="G41" s="324" t="s">
        <v>110</v>
      </c>
      <c r="H41" s="340"/>
      <c r="I41" s="341"/>
      <c r="J41" s="338"/>
      <c r="K41" s="338"/>
      <c r="L41" s="335">
        <f t="shared" si="4"/>
        <v>0</v>
      </c>
      <c r="M41" s="702"/>
      <c r="N41" s="629"/>
      <c r="O41" s="337">
        <f t="shared" si="5"/>
        <v>0</v>
      </c>
      <c r="P41" s="341"/>
      <c r="Q41" s="338"/>
      <c r="R41" s="338"/>
      <c r="S41" s="330">
        <f t="shared" si="0"/>
        <v>0</v>
      </c>
      <c r="T41" s="336"/>
      <c r="U41" s="338"/>
      <c r="V41" s="338"/>
      <c r="W41" s="335"/>
      <c r="X41" s="339">
        <f t="shared" si="1"/>
        <v>0</v>
      </c>
      <c r="Y41" s="408"/>
      <c r="Z41" s="409"/>
      <c r="AA41" s="332">
        <f t="shared" si="6"/>
        <v>0</v>
      </c>
      <c r="AB41" s="629"/>
      <c r="AC41" s="332">
        <f t="shared" si="2"/>
        <v>0</v>
      </c>
      <c r="AD41" s="1769"/>
      <c r="AE41" s="1769"/>
      <c r="AF41" s="1769"/>
      <c r="AG41" s="8"/>
      <c r="AH41" s="8"/>
    </row>
    <row r="42" spans="1:34" ht="20.100000000000001" customHeight="1">
      <c r="A42" s="333">
        <f t="shared" si="3"/>
        <v>29</v>
      </c>
      <c r="B42" s="860"/>
      <c r="C42" s="860"/>
      <c r="D42" s="334"/>
      <c r="E42" s="322"/>
      <c r="F42" s="323"/>
      <c r="G42" s="324" t="s">
        <v>110</v>
      </c>
      <c r="H42" s="340"/>
      <c r="I42" s="341"/>
      <c r="J42" s="338"/>
      <c r="K42" s="338"/>
      <c r="L42" s="335">
        <f t="shared" si="4"/>
        <v>0</v>
      </c>
      <c r="M42" s="702"/>
      <c r="N42" s="629"/>
      <c r="O42" s="337">
        <f t="shared" si="5"/>
        <v>0</v>
      </c>
      <c r="P42" s="341"/>
      <c r="Q42" s="338"/>
      <c r="R42" s="338"/>
      <c r="S42" s="330">
        <f t="shared" si="0"/>
        <v>0</v>
      </c>
      <c r="T42" s="336"/>
      <c r="U42" s="338"/>
      <c r="V42" s="338"/>
      <c r="W42" s="335"/>
      <c r="X42" s="339">
        <f t="shared" si="1"/>
        <v>0</v>
      </c>
      <c r="Y42" s="408"/>
      <c r="Z42" s="409"/>
      <c r="AA42" s="332">
        <f t="shared" si="6"/>
        <v>0</v>
      </c>
      <c r="AB42" s="629"/>
      <c r="AC42" s="332">
        <f t="shared" si="2"/>
        <v>0</v>
      </c>
      <c r="AD42" s="1769"/>
      <c r="AE42" s="1769"/>
      <c r="AF42" s="1769"/>
      <c r="AG42" s="8"/>
      <c r="AH42" s="8"/>
    </row>
    <row r="43" spans="1:34" ht="20.100000000000001" customHeight="1">
      <c r="A43" s="333">
        <f t="shared" si="3"/>
        <v>30</v>
      </c>
      <c r="B43" s="860"/>
      <c r="C43" s="860"/>
      <c r="D43" s="334"/>
      <c r="E43" s="322"/>
      <c r="F43" s="323"/>
      <c r="G43" s="324" t="s">
        <v>110</v>
      </c>
      <c r="H43" s="340"/>
      <c r="I43" s="341"/>
      <c r="J43" s="338"/>
      <c r="K43" s="338"/>
      <c r="L43" s="335">
        <f t="shared" si="4"/>
        <v>0</v>
      </c>
      <c r="M43" s="702"/>
      <c r="N43" s="629"/>
      <c r="O43" s="337">
        <f t="shared" si="5"/>
        <v>0</v>
      </c>
      <c r="P43" s="341"/>
      <c r="Q43" s="338"/>
      <c r="R43" s="338"/>
      <c r="S43" s="330">
        <f t="shared" si="0"/>
        <v>0</v>
      </c>
      <c r="T43" s="336"/>
      <c r="U43" s="338"/>
      <c r="V43" s="338"/>
      <c r="W43" s="335"/>
      <c r="X43" s="339">
        <f t="shared" si="1"/>
        <v>0</v>
      </c>
      <c r="Y43" s="408"/>
      <c r="Z43" s="409"/>
      <c r="AA43" s="332">
        <f t="shared" si="6"/>
        <v>0</v>
      </c>
      <c r="AB43" s="629"/>
      <c r="AC43" s="332">
        <f t="shared" si="2"/>
        <v>0</v>
      </c>
      <c r="AD43" s="1769"/>
      <c r="AE43" s="1769"/>
      <c r="AF43" s="1769"/>
      <c r="AG43" s="8"/>
      <c r="AH43" s="8"/>
    </row>
    <row r="44" spans="1:34" ht="20.100000000000001" customHeight="1">
      <c r="A44" s="333">
        <f t="shared" si="3"/>
        <v>31</v>
      </c>
      <c r="B44" s="860"/>
      <c r="C44" s="860"/>
      <c r="D44" s="334"/>
      <c r="E44" s="322"/>
      <c r="F44" s="323"/>
      <c r="G44" s="324" t="s">
        <v>110</v>
      </c>
      <c r="H44" s="340"/>
      <c r="I44" s="341"/>
      <c r="J44" s="338"/>
      <c r="K44" s="338"/>
      <c r="L44" s="335">
        <f t="shared" si="4"/>
        <v>0</v>
      </c>
      <c r="M44" s="702"/>
      <c r="N44" s="629"/>
      <c r="O44" s="337">
        <f t="shared" si="5"/>
        <v>0</v>
      </c>
      <c r="P44" s="341"/>
      <c r="Q44" s="338"/>
      <c r="R44" s="338"/>
      <c r="S44" s="330">
        <f t="shared" si="0"/>
        <v>0</v>
      </c>
      <c r="T44" s="336"/>
      <c r="U44" s="338"/>
      <c r="V44" s="338"/>
      <c r="W44" s="335"/>
      <c r="X44" s="339">
        <f t="shared" si="1"/>
        <v>0</v>
      </c>
      <c r="Y44" s="408"/>
      <c r="Z44" s="409"/>
      <c r="AA44" s="332">
        <f t="shared" si="6"/>
        <v>0</v>
      </c>
      <c r="AB44" s="629"/>
      <c r="AC44" s="332">
        <f t="shared" si="2"/>
        <v>0</v>
      </c>
      <c r="AD44" s="1769"/>
      <c r="AE44" s="1769"/>
      <c r="AF44" s="1769"/>
      <c r="AG44" s="8"/>
      <c r="AH44" s="8"/>
    </row>
    <row r="45" spans="1:34" ht="20.100000000000001" customHeight="1">
      <c r="A45" s="333">
        <f t="shared" si="3"/>
        <v>32</v>
      </c>
      <c r="B45" s="860"/>
      <c r="C45" s="860"/>
      <c r="D45" s="334"/>
      <c r="E45" s="322"/>
      <c r="F45" s="323"/>
      <c r="G45" s="324" t="s">
        <v>110</v>
      </c>
      <c r="H45" s="340"/>
      <c r="I45" s="341"/>
      <c r="J45" s="338"/>
      <c r="K45" s="338"/>
      <c r="L45" s="335">
        <f t="shared" si="4"/>
        <v>0</v>
      </c>
      <c r="M45" s="702"/>
      <c r="N45" s="629"/>
      <c r="O45" s="337">
        <f t="shared" si="5"/>
        <v>0</v>
      </c>
      <c r="P45" s="341"/>
      <c r="Q45" s="338"/>
      <c r="R45" s="338"/>
      <c r="S45" s="330">
        <f t="shared" si="0"/>
        <v>0</v>
      </c>
      <c r="T45" s="336"/>
      <c r="U45" s="338"/>
      <c r="V45" s="338"/>
      <c r="W45" s="335"/>
      <c r="X45" s="339">
        <f t="shared" si="1"/>
        <v>0</v>
      </c>
      <c r="Y45" s="408"/>
      <c r="Z45" s="409"/>
      <c r="AA45" s="332">
        <f t="shared" si="6"/>
        <v>0</v>
      </c>
      <c r="AB45" s="629"/>
      <c r="AC45" s="332">
        <f t="shared" si="2"/>
        <v>0</v>
      </c>
      <c r="AD45" s="1769"/>
      <c r="AE45" s="1769"/>
      <c r="AF45" s="1769"/>
      <c r="AG45" s="8"/>
      <c r="AH45" s="8"/>
    </row>
    <row r="46" spans="1:34" ht="20.100000000000001" customHeight="1">
      <c r="A46" s="333">
        <f t="shared" si="3"/>
        <v>33</v>
      </c>
      <c r="B46" s="860"/>
      <c r="C46" s="860"/>
      <c r="D46" s="334"/>
      <c r="E46" s="322"/>
      <c r="F46" s="323"/>
      <c r="G46" s="324" t="s">
        <v>110</v>
      </c>
      <c r="H46" s="340"/>
      <c r="I46" s="341"/>
      <c r="J46" s="338"/>
      <c r="K46" s="338"/>
      <c r="L46" s="335">
        <f t="shared" si="4"/>
        <v>0</v>
      </c>
      <c r="M46" s="702"/>
      <c r="N46" s="629"/>
      <c r="O46" s="337">
        <f t="shared" ref="O46:O62" si="7">SUM(L46:M46)</f>
        <v>0</v>
      </c>
      <c r="P46" s="341"/>
      <c r="Q46" s="338"/>
      <c r="R46" s="338"/>
      <c r="S46" s="330">
        <f t="shared" ref="S46:S63" si="8">SUM(P46:R46)</f>
        <v>0</v>
      </c>
      <c r="T46" s="336"/>
      <c r="U46" s="338"/>
      <c r="V46" s="338"/>
      <c r="W46" s="335"/>
      <c r="X46" s="339">
        <f t="shared" ref="X46:X63" si="9">SUM(T46:V46)</f>
        <v>0</v>
      </c>
      <c r="Y46" s="408"/>
      <c r="Z46" s="409"/>
      <c r="AA46" s="332">
        <f t="shared" si="6"/>
        <v>0</v>
      </c>
      <c r="AB46" s="629"/>
      <c r="AC46" s="332">
        <f t="shared" ref="AC46:AC95" si="10">IF(D46="○",S46-O46-X46-AA46,0)</f>
        <v>0</v>
      </c>
      <c r="AD46" s="1769"/>
      <c r="AE46" s="1769"/>
      <c r="AF46" s="1769"/>
      <c r="AG46" s="8"/>
      <c r="AH46" s="8"/>
    </row>
    <row r="47" spans="1:34" ht="20.100000000000001" customHeight="1">
      <c r="A47" s="333">
        <f t="shared" si="3"/>
        <v>34</v>
      </c>
      <c r="B47" s="860"/>
      <c r="C47" s="860"/>
      <c r="D47" s="334"/>
      <c r="E47" s="322"/>
      <c r="F47" s="323"/>
      <c r="G47" s="324" t="s">
        <v>110</v>
      </c>
      <c r="H47" s="340"/>
      <c r="I47" s="341"/>
      <c r="J47" s="338"/>
      <c r="K47" s="338"/>
      <c r="L47" s="335">
        <f t="shared" si="4"/>
        <v>0</v>
      </c>
      <c r="M47" s="702"/>
      <c r="N47" s="629"/>
      <c r="O47" s="337">
        <f t="shared" si="7"/>
        <v>0</v>
      </c>
      <c r="P47" s="341"/>
      <c r="Q47" s="338"/>
      <c r="R47" s="338"/>
      <c r="S47" s="330">
        <f t="shared" si="8"/>
        <v>0</v>
      </c>
      <c r="T47" s="336"/>
      <c r="U47" s="338"/>
      <c r="V47" s="338"/>
      <c r="W47" s="335"/>
      <c r="X47" s="339">
        <f t="shared" si="9"/>
        <v>0</v>
      </c>
      <c r="Y47" s="408"/>
      <c r="Z47" s="409"/>
      <c r="AA47" s="332">
        <f t="shared" si="6"/>
        <v>0</v>
      </c>
      <c r="AB47" s="629"/>
      <c r="AC47" s="332">
        <f t="shared" si="10"/>
        <v>0</v>
      </c>
      <c r="AD47" s="1769"/>
      <c r="AE47" s="1769"/>
      <c r="AF47" s="1769"/>
      <c r="AG47" s="8"/>
      <c r="AH47" s="8"/>
    </row>
    <row r="48" spans="1:34" ht="20.100000000000001" customHeight="1">
      <c r="A48" s="333">
        <f t="shared" si="3"/>
        <v>35</v>
      </c>
      <c r="B48" s="860"/>
      <c r="C48" s="860"/>
      <c r="D48" s="334"/>
      <c r="E48" s="322"/>
      <c r="F48" s="323"/>
      <c r="G48" s="324" t="s">
        <v>110</v>
      </c>
      <c r="H48" s="340"/>
      <c r="I48" s="341"/>
      <c r="J48" s="338"/>
      <c r="K48" s="338"/>
      <c r="L48" s="335">
        <f t="shared" si="4"/>
        <v>0</v>
      </c>
      <c r="M48" s="702"/>
      <c r="N48" s="629"/>
      <c r="O48" s="337">
        <f t="shared" si="7"/>
        <v>0</v>
      </c>
      <c r="P48" s="341"/>
      <c r="Q48" s="338"/>
      <c r="R48" s="338"/>
      <c r="S48" s="330">
        <f t="shared" si="8"/>
        <v>0</v>
      </c>
      <c r="T48" s="336"/>
      <c r="U48" s="338"/>
      <c r="V48" s="338"/>
      <c r="W48" s="335"/>
      <c r="X48" s="339">
        <f t="shared" si="9"/>
        <v>0</v>
      </c>
      <c r="Y48" s="408"/>
      <c r="Z48" s="409"/>
      <c r="AA48" s="332">
        <f t="shared" si="6"/>
        <v>0</v>
      </c>
      <c r="AB48" s="629"/>
      <c r="AC48" s="332">
        <f t="shared" si="10"/>
        <v>0</v>
      </c>
      <c r="AD48" s="1769"/>
      <c r="AE48" s="1769"/>
      <c r="AF48" s="1769"/>
      <c r="AG48" s="8"/>
      <c r="AH48" s="8"/>
    </row>
    <row r="49" spans="1:35" ht="20.100000000000001" customHeight="1">
      <c r="A49" s="333">
        <f t="shared" si="3"/>
        <v>36</v>
      </c>
      <c r="B49" s="860"/>
      <c r="C49" s="860"/>
      <c r="D49" s="334"/>
      <c r="E49" s="322"/>
      <c r="F49" s="323"/>
      <c r="G49" s="324" t="s">
        <v>110</v>
      </c>
      <c r="H49" s="340"/>
      <c r="I49" s="341"/>
      <c r="J49" s="338"/>
      <c r="K49" s="338"/>
      <c r="L49" s="335">
        <f t="shared" si="4"/>
        <v>0</v>
      </c>
      <c r="M49" s="702"/>
      <c r="N49" s="629"/>
      <c r="O49" s="337">
        <f t="shared" si="7"/>
        <v>0</v>
      </c>
      <c r="P49" s="341"/>
      <c r="Q49" s="338"/>
      <c r="R49" s="338"/>
      <c r="S49" s="330">
        <f t="shared" si="8"/>
        <v>0</v>
      </c>
      <c r="T49" s="336"/>
      <c r="U49" s="338"/>
      <c r="V49" s="338"/>
      <c r="W49" s="335"/>
      <c r="X49" s="339">
        <f t="shared" si="9"/>
        <v>0</v>
      </c>
      <c r="Y49" s="408"/>
      <c r="Z49" s="409"/>
      <c r="AA49" s="332">
        <f t="shared" si="6"/>
        <v>0</v>
      </c>
      <c r="AB49" s="629"/>
      <c r="AC49" s="332">
        <f t="shared" si="10"/>
        <v>0</v>
      </c>
      <c r="AD49" s="1769"/>
      <c r="AE49" s="1769"/>
      <c r="AF49" s="1769"/>
      <c r="AG49" s="8"/>
      <c r="AH49" s="8"/>
    </row>
    <row r="50" spans="1:35" ht="20.100000000000001" customHeight="1">
      <c r="A50" s="333">
        <f t="shared" si="3"/>
        <v>37</v>
      </c>
      <c r="B50" s="860"/>
      <c r="C50" s="860"/>
      <c r="D50" s="334"/>
      <c r="E50" s="322"/>
      <c r="F50" s="323"/>
      <c r="G50" s="324" t="s">
        <v>110</v>
      </c>
      <c r="H50" s="340"/>
      <c r="I50" s="341"/>
      <c r="J50" s="338"/>
      <c r="K50" s="338"/>
      <c r="L50" s="335">
        <f t="shared" si="4"/>
        <v>0</v>
      </c>
      <c r="M50" s="702"/>
      <c r="N50" s="629"/>
      <c r="O50" s="337">
        <f t="shared" si="7"/>
        <v>0</v>
      </c>
      <c r="P50" s="341"/>
      <c r="Q50" s="338"/>
      <c r="R50" s="338"/>
      <c r="S50" s="330">
        <f t="shared" si="8"/>
        <v>0</v>
      </c>
      <c r="T50" s="336"/>
      <c r="U50" s="338"/>
      <c r="V50" s="338"/>
      <c r="W50" s="335"/>
      <c r="X50" s="339">
        <f t="shared" si="9"/>
        <v>0</v>
      </c>
      <c r="Y50" s="408"/>
      <c r="Z50" s="409"/>
      <c r="AA50" s="332">
        <f t="shared" si="6"/>
        <v>0</v>
      </c>
      <c r="AB50" s="629"/>
      <c r="AC50" s="332">
        <f t="shared" si="10"/>
        <v>0</v>
      </c>
      <c r="AD50" s="1769"/>
      <c r="AE50" s="1769"/>
      <c r="AF50" s="1769"/>
      <c r="AG50" s="8"/>
      <c r="AH50" s="8"/>
    </row>
    <row r="51" spans="1:35" ht="20.100000000000001" customHeight="1">
      <c r="A51" s="333">
        <f t="shared" si="3"/>
        <v>38</v>
      </c>
      <c r="B51" s="860"/>
      <c r="C51" s="860"/>
      <c r="D51" s="334"/>
      <c r="E51" s="322"/>
      <c r="F51" s="323"/>
      <c r="G51" s="324" t="s">
        <v>110</v>
      </c>
      <c r="H51" s="340"/>
      <c r="I51" s="341"/>
      <c r="J51" s="338"/>
      <c r="K51" s="338"/>
      <c r="L51" s="335">
        <f t="shared" si="4"/>
        <v>0</v>
      </c>
      <c r="M51" s="702"/>
      <c r="N51" s="629"/>
      <c r="O51" s="337">
        <f t="shared" si="7"/>
        <v>0</v>
      </c>
      <c r="P51" s="341"/>
      <c r="Q51" s="338"/>
      <c r="R51" s="338"/>
      <c r="S51" s="330">
        <f t="shared" si="8"/>
        <v>0</v>
      </c>
      <c r="T51" s="336"/>
      <c r="U51" s="338"/>
      <c r="V51" s="338"/>
      <c r="W51" s="335"/>
      <c r="X51" s="339">
        <f t="shared" si="9"/>
        <v>0</v>
      </c>
      <c r="Y51" s="408"/>
      <c r="Z51" s="409"/>
      <c r="AA51" s="332">
        <f t="shared" si="6"/>
        <v>0</v>
      </c>
      <c r="AB51" s="629"/>
      <c r="AC51" s="332">
        <f t="shared" si="10"/>
        <v>0</v>
      </c>
      <c r="AD51" s="1769"/>
      <c r="AE51" s="1769"/>
      <c r="AF51" s="1769"/>
      <c r="AG51" s="8"/>
      <c r="AH51" s="8"/>
    </row>
    <row r="52" spans="1:35" ht="20.100000000000001" customHeight="1">
      <c r="A52" s="333">
        <f t="shared" si="3"/>
        <v>39</v>
      </c>
      <c r="B52" s="860"/>
      <c r="C52" s="860"/>
      <c r="D52" s="334"/>
      <c r="E52" s="322"/>
      <c r="F52" s="323"/>
      <c r="G52" s="324" t="s">
        <v>110</v>
      </c>
      <c r="H52" s="340"/>
      <c r="I52" s="341"/>
      <c r="J52" s="338"/>
      <c r="K52" s="338"/>
      <c r="L52" s="335">
        <f t="shared" si="4"/>
        <v>0</v>
      </c>
      <c r="M52" s="702"/>
      <c r="N52" s="629"/>
      <c r="O52" s="337">
        <f t="shared" si="7"/>
        <v>0</v>
      </c>
      <c r="P52" s="341"/>
      <c r="Q52" s="338"/>
      <c r="R52" s="338"/>
      <c r="S52" s="330">
        <f t="shared" si="8"/>
        <v>0</v>
      </c>
      <c r="T52" s="336"/>
      <c r="U52" s="338"/>
      <c r="V52" s="338"/>
      <c r="W52" s="335"/>
      <c r="X52" s="339">
        <f t="shared" si="9"/>
        <v>0</v>
      </c>
      <c r="Y52" s="408"/>
      <c r="Z52" s="409"/>
      <c r="AA52" s="332">
        <f t="shared" si="6"/>
        <v>0</v>
      </c>
      <c r="AB52" s="629"/>
      <c r="AC52" s="332">
        <f t="shared" si="10"/>
        <v>0</v>
      </c>
      <c r="AD52" s="1769"/>
      <c r="AE52" s="1769"/>
      <c r="AF52" s="1769"/>
      <c r="AG52" s="8"/>
      <c r="AH52" s="8"/>
    </row>
    <row r="53" spans="1:35" ht="20.100000000000001" customHeight="1">
      <c r="A53" s="333">
        <f t="shared" si="3"/>
        <v>40</v>
      </c>
      <c r="B53" s="860"/>
      <c r="C53" s="860"/>
      <c r="D53" s="334"/>
      <c r="E53" s="322"/>
      <c r="F53" s="323"/>
      <c r="G53" s="324" t="s">
        <v>110</v>
      </c>
      <c r="H53" s="340"/>
      <c r="I53" s="341"/>
      <c r="J53" s="338"/>
      <c r="K53" s="338"/>
      <c r="L53" s="335">
        <f t="shared" si="4"/>
        <v>0</v>
      </c>
      <c r="M53" s="702"/>
      <c r="N53" s="629"/>
      <c r="O53" s="337">
        <f t="shared" si="7"/>
        <v>0</v>
      </c>
      <c r="P53" s="341"/>
      <c r="Q53" s="338"/>
      <c r="R53" s="338"/>
      <c r="S53" s="330">
        <f t="shared" si="8"/>
        <v>0</v>
      </c>
      <c r="T53" s="336"/>
      <c r="U53" s="338"/>
      <c r="V53" s="338"/>
      <c r="W53" s="335"/>
      <c r="X53" s="339">
        <f t="shared" si="9"/>
        <v>0</v>
      </c>
      <c r="Y53" s="408"/>
      <c r="Z53" s="409"/>
      <c r="AA53" s="332">
        <f t="shared" si="6"/>
        <v>0</v>
      </c>
      <c r="AB53" s="629"/>
      <c r="AC53" s="332">
        <f t="shared" si="10"/>
        <v>0</v>
      </c>
      <c r="AD53" s="1769"/>
      <c r="AE53" s="1769"/>
      <c r="AF53" s="1769"/>
      <c r="AG53" s="8"/>
      <c r="AH53" s="8"/>
    </row>
    <row r="54" spans="1:35" ht="20.100000000000001" customHeight="1">
      <c r="A54" s="333">
        <f t="shared" si="3"/>
        <v>41</v>
      </c>
      <c r="B54" s="860"/>
      <c r="C54" s="860"/>
      <c r="D54" s="334"/>
      <c r="E54" s="322"/>
      <c r="F54" s="323"/>
      <c r="G54" s="324" t="s">
        <v>110</v>
      </c>
      <c r="H54" s="340"/>
      <c r="I54" s="341"/>
      <c r="J54" s="338"/>
      <c r="K54" s="338"/>
      <c r="L54" s="335">
        <f t="shared" si="4"/>
        <v>0</v>
      </c>
      <c r="M54" s="702"/>
      <c r="N54" s="629"/>
      <c r="O54" s="337">
        <f t="shared" si="7"/>
        <v>0</v>
      </c>
      <c r="P54" s="341"/>
      <c r="Q54" s="338"/>
      <c r="R54" s="338"/>
      <c r="S54" s="330">
        <f t="shared" si="8"/>
        <v>0</v>
      </c>
      <c r="T54" s="336"/>
      <c r="U54" s="338"/>
      <c r="V54" s="338"/>
      <c r="W54" s="335"/>
      <c r="X54" s="339">
        <f t="shared" si="9"/>
        <v>0</v>
      </c>
      <c r="Y54" s="408"/>
      <c r="Z54" s="409"/>
      <c r="AA54" s="332">
        <f t="shared" si="6"/>
        <v>0</v>
      </c>
      <c r="AB54" s="629"/>
      <c r="AC54" s="332">
        <f t="shared" si="10"/>
        <v>0</v>
      </c>
      <c r="AD54" s="1769"/>
      <c r="AE54" s="1769"/>
      <c r="AF54" s="1769"/>
      <c r="AG54" s="8"/>
      <c r="AH54" s="8"/>
    </row>
    <row r="55" spans="1:35" ht="20.100000000000001" customHeight="1">
      <c r="A55" s="333">
        <f t="shared" si="3"/>
        <v>42</v>
      </c>
      <c r="B55" s="860"/>
      <c r="C55" s="860"/>
      <c r="D55" s="334"/>
      <c r="E55" s="322"/>
      <c r="F55" s="323"/>
      <c r="G55" s="324" t="s">
        <v>110</v>
      </c>
      <c r="H55" s="340"/>
      <c r="I55" s="341"/>
      <c r="J55" s="338"/>
      <c r="K55" s="338"/>
      <c r="L55" s="335">
        <f t="shared" si="4"/>
        <v>0</v>
      </c>
      <c r="M55" s="702"/>
      <c r="N55" s="629"/>
      <c r="O55" s="337">
        <f t="shared" si="7"/>
        <v>0</v>
      </c>
      <c r="P55" s="341"/>
      <c r="Q55" s="338"/>
      <c r="R55" s="338"/>
      <c r="S55" s="330">
        <f t="shared" si="8"/>
        <v>0</v>
      </c>
      <c r="T55" s="336"/>
      <c r="U55" s="338"/>
      <c r="V55" s="338"/>
      <c r="W55" s="335"/>
      <c r="X55" s="339">
        <f t="shared" si="9"/>
        <v>0</v>
      </c>
      <c r="Y55" s="408"/>
      <c r="Z55" s="409"/>
      <c r="AA55" s="332">
        <f t="shared" si="6"/>
        <v>0</v>
      </c>
      <c r="AB55" s="629"/>
      <c r="AC55" s="332">
        <f t="shared" si="10"/>
        <v>0</v>
      </c>
      <c r="AD55" s="1769"/>
      <c r="AE55" s="1769"/>
      <c r="AF55" s="1769"/>
      <c r="AG55" s="8"/>
      <c r="AH55" s="8"/>
    </row>
    <row r="56" spans="1:35" ht="20.100000000000001" customHeight="1">
      <c r="A56" s="333">
        <f t="shared" si="3"/>
        <v>43</v>
      </c>
      <c r="B56" s="860"/>
      <c r="C56" s="860"/>
      <c r="D56" s="334"/>
      <c r="E56" s="322"/>
      <c r="F56" s="323"/>
      <c r="G56" s="324" t="s">
        <v>110</v>
      </c>
      <c r="H56" s="340"/>
      <c r="I56" s="341"/>
      <c r="J56" s="338"/>
      <c r="K56" s="338"/>
      <c r="L56" s="335">
        <f t="shared" si="4"/>
        <v>0</v>
      </c>
      <c r="M56" s="702"/>
      <c r="N56" s="629"/>
      <c r="O56" s="337">
        <f t="shared" si="7"/>
        <v>0</v>
      </c>
      <c r="P56" s="341"/>
      <c r="Q56" s="338"/>
      <c r="R56" s="338"/>
      <c r="S56" s="330">
        <f t="shared" si="8"/>
        <v>0</v>
      </c>
      <c r="T56" s="336"/>
      <c r="U56" s="338"/>
      <c r="V56" s="338"/>
      <c r="W56" s="335"/>
      <c r="X56" s="339">
        <f t="shared" si="9"/>
        <v>0</v>
      </c>
      <c r="Y56" s="408"/>
      <c r="Z56" s="409"/>
      <c r="AA56" s="332">
        <f t="shared" si="6"/>
        <v>0</v>
      </c>
      <c r="AB56" s="629"/>
      <c r="AC56" s="332">
        <f t="shared" si="10"/>
        <v>0</v>
      </c>
      <c r="AD56" s="1769"/>
      <c r="AE56" s="1769"/>
      <c r="AF56" s="1769"/>
      <c r="AG56" s="8"/>
      <c r="AH56" s="8"/>
    </row>
    <row r="57" spans="1:35" ht="20.100000000000001" customHeight="1">
      <c r="A57" s="333">
        <f t="shared" si="3"/>
        <v>44</v>
      </c>
      <c r="B57" s="860"/>
      <c r="C57" s="860"/>
      <c r="D57" s="334"/>
      <c r="E57" s="322"/>
      <c r="F57" s="323"/>
      <c r="G57" s="324" t="s">
        <v>110</v>
      </c>
      <c r="H57" s="340"/>
      <c r="I57" s="341"/>
      <c r="J57" s="338"/>
      <c r="K57" s="338"/>
      <c r="L57" s="335">
        <f t="shared" si="4"/>
        <v>0</v>
      </c>
      <c r="M57" s="702"/>
      <c r="N57" s="629"/>
      <c r="O57" s="337">
        <f t="shared" si="7"/>
        <v>0</v>
      </c>
      <c r="P57" s="341"/>
      <c r="Q57" s="338"/>
      <c r="R57" s="338"/>
      <c r="S57" s="330">
        <f t="shared" si="8"/>
        <v>0</v>
      </c>
      <c r="T57" s="336"/>
      <c r="U57" s="338"/>
      <c r="V57" s="338"/>
      <c r="W57" s="335"/>
      <c r="X57" s="339">
        <f t="shared" si="9"/>
        <v>0</v>
      </c>
      <c r="Y57" s="408"/>
      <c r="Z57" s="409"/>
      <c r="AA57" s="332">
        <f t="shared" si="6"/>
        <v>0</v>
      </c>
      <c r="AB57" s="629"/>
      <c r="AC57" s="332">
        <f t="shared" si="10"/>
        <v>0</v>
      </c>
      <c r="AD57" s="1769"/>
      <c r="AE57" s="1769"/>
      <c r="AF57" s="1769"/>
      <c r="AG57" s="8"/>
      <c r="AH57" s="8"/>
    </row>
    <row r="58" spans="1:35" ht="20.100000000000001" customHeight="1">
      <c r="A58" s="333">
        <f t="shared" si="3"/>
        <v>45</v>
      </c>
      <c r="B58" s="860"/>
      <c r="C58" s="860"/>
      <c r="D58" s="334"/>
      <c r="E58" s="322"/>
      <c r="F58" s="323"/>
      <c r="G58" s="324" t="s">
        <v>110</v>
      </c>
      <c r="H58" s="340"/>
      <c r="I58" s="341"/>
      <c r="J58" s="338"/>
      <c r="K58" s="338"/>
      <c r="L58" s="335">
        <f t="shared" si="4"/>
        <v>0</v>
      </c>
      <c r="M58" s="702"/>
      <c r="N58" s="629"/>
      <c r="O58" s="337">
        <f t="shared" si="7"/>
        <v>0</v>
      </c>
      <c r="P58" s="341"/>
      <c r="Q58" s="338"/>
      <c r="R58" s="338"/>
      <c r="S58" s="330">
        <f t="shared" si="8"/>
        <v>0</v>
      </c>
      <c r="T58" s="336"/>
      <c r="U58" s="338"/>
      <c r="V58" s="338"/>
      <c r="W58" s="335"/>
      <c r="X58" s="339">
        <f t="shared" si="9"/>
        <v>0</v>
      </c>
      <c r="Y58" s="408"/>
      <c r="Z58" s="409"/>
      <c r="AA58" s="332">
        <f t="shared" si="6"/>
        <v>0</v>
      </c>
      <c r="AB58" s="629"/>
      <c r="AC58" s="332">
        <f t="shared" si="10"/>
        <v>0</v>
      </c>
      <c r="AD58" s="1769"/>
      <c r="AE58" s="1769"/>
      <c r="AF58" s="1769"/>
      <c r="AG58" s="8"/>
      <c r="AH58" s="8"/>
    </row>
    <row r="59" spans="1:35" ht="20.100000000000001" customHeight="1">
      <c r="A59" s="333">
        <f t="shared" si="3"/>
        <v>46</v>
      </c>
      <c r="B59" s="860"/>
      <c r="C59" s="860"/>
      <c r="D59" s="334"/>
      <c r="E59" s="322"/>
      <c r="F59" s="323"/>
      <c r="G59" s="324" t="s">
        <v>110</v>
      </c>
      <c r="H59" s="340"/>
      <c r="I59" s="341"/>
      <c r="J59" s="338"/>
      <c r="K59" s="338"/>
      <c r="L59" s="335">
        <f t="shared" si="4"/>
        <v>0</v>
      </c>
      <c r="M59" s="702"/>
      <c r="N59" s="629"/>
      <c r="O59" s="337">
        <f t="shared" si="7"/>
        <v>0</v>
      </c>
      <c r="P59" s="341"/>
      <c r="Q59" s="338"/>
      <c r="R59" s="338"/>
      <c r="S59" s="330">
        <f t="shared" si="8"/>
        <v>0</v>
      </c>
      <c r="T59" s="336"/>
      <c r="U59" s="338"/>
      <c r="V59" s="338"/>
      <c r="W59" s="335"/>
      <c r="X59" s="339">
        <f t="shared" si="9"/>
        <v>0</v>
      </c>
      <c r="Y59" s="408"/>
      <c r="Z59" s="409"/>
      <c r="AA59" s="332">
        <f t="shared" si="6"/>
        <v>0</v>
      </c>
      <c r="AB59" s="629"/>
      <c r="AC59" s="332">
        <f t="shared" si="10"/>
        <v>0</v>
      </c>
      <c r="AD59" s="1769"/>
      <c r="AE59" s="1769"/>
      <c r="AF59" s="1769"/>
      <c r="AG59" s="8"/>
      <c r="AH59" s="8"/>
    </row>
    <row r="60" spans="1:35" ht="20.100000000000001" customHeight="1">
      <c r="A60" s="333">
        <f t="shared" si="3"/>
        <v>47</v>
      </c>
      <c r="B60" s="860"/>
      <c r="C60" s="860"/>
      <c r="D60" s="334"/>
      <c r="E60" s="322"/>
      <c r="F60" s="323"/>
      <c r="G60" s="324" t="s">
        <v>110</v>
      </c>
      <c r="H60" s="340"/>
      <c r="I60" s="341"/>
      <c r="J60" s="338"/>
      <c r="K60" s="338"/>
      <c r="L60" s="335">
        <f t="shared" si="4"/>
        <v>0</v>
      </c>
      <c r="M60" s="702"/>
      <c r="N60" s="629"/>
      <c r="O60" s="337">
        <f t="shared" si="7"/>
        <v>0</v>
      </c>
      <c r="P60" s="341"/>
      <c r="Q60" s="338"/>
      <c r="R60" s="338"/>
      <c r="S60" s="330">
        <f t="shared" si="8"/>
        <v>0</v>
      </c>
      <c r="T60" s="336"/>
      <c r="U60" s="338"/>
      <c r="V60" s="338"/>
      <c r="W60" s="335"/>
      <c r="X60" s="339">
        <f t="shared" si="9"/>
        <v>0</v>
      </c>
      <c r="Y60" s="408"/>
      <c r="Z60" s="409"/>
      <c r="AA60" s="332">
        <f t="shared" si="6"/>
        <v>0</v>
      </c>
      <c r="AB60" s="629"/>
      <c r="AC60" s="332">
        <f t="shared" si="10"/>
        <v>0</v>
      </c>
      <c r="AD60" s="1769"/>
      <c r="AE60" s="1769"/>
      <c r="AF60" s="1769"/>
      <c r="AG60" s="8"/>
      <c r="AH60" s="8"/>
    </row>
    <row r="61" spans="1:35" ht="20.100000000000001" customHeight="1">
      <c r="A61" s="333">
        <f t="shared" si="3"/>
        <v>48</v>
      </c>
      <c r="B61" s="860"/>
      <c r="C61" s="860"/>
      <c r="D61" s="334"/>
      <c r="E61" s="322"/>
      <c r="F61" s="323"/>
      <c r="G61" s="324" t="s">
        <v>110</v>
      </c>
      <c r="H61" s="340"/>
      <c r="I61" s="341"/>
      <c r="J61" s="338"/>
      <c r="K61" s="338"/>
      <c r="L61" s="335">
        <f t="shared" si="4"/>
        <v>0</v>
      </c>
      <c r="M61" s="702"/>
      <c r="N61" s="629"/>
      <c r="O61" s="337">
        <f t="shared" si="7"/>
        <v>0</v>
      </c>
      <c r="P61" s="341"/>
      <c r="Q61" s="338"/>
      <c r="R61" s="338"/>
      <c r="S61" s="330">
        <f t="shared" si="8"/>
        <v>0</v>
      </c>
      <c r="T61" s="336"/>
      <c r="U61" s="338"/>
      <c r="V61" s="338"/>
      <c r="W61" s="335"/>
      <c r="X61" s="339">
        <f t="shared" si="9"/>
        <v>0</v>
      </c>
      <c r="Y61" s="408"/>
      <c r="Z61" s="409"/>
      <c r="AA61" s="332">
        <f t="shared" si="6"/>
        <v>0</v>
      </c>
      <c r="AB61" s="629"/>
      <c r="AC61" s="332">
        <f t="shared" si="10"/>
        <v>0</v>
      </c>
      <c r="AD61" s="1769"/>
      <c r="AE61" s="1769"/>
      <c r="AF61" s="1769"/>
      <c r="AG61" s="8"/>
      <c r="AH61" s="8"/>
    </row>
    <row r="62" spans="1:35" ht="20.100000000000001" customHeight="1">
      <c r="A62" s="333">
        <f t="shared" si="3"/>
        <v>49</v>
      </c>
      <c r="B62" s="860"/>
      <c r="C62" s="860"/>
      <c r="D62" s="334"/>
      <c r="E62" s="322"/>
      <c r="F62" s="323"/>
      <c r="G62" s="324" t="s">
        <v>110</v>
      </c>
      <c r="H62" s="340"/>
      <c r="I62" s="341"/>
      <c r="J62" s="338"/>
      <c r="K62" s="338"/>
      <c r="L62" s="335">
        <f t="shared" si="4"/>
        <v>0</v>
      </c>
      <c r="M62" s="702"/>
      <c r="N62" s="629"/>
      <c r="O62" s="337">
        <f t="shared" si="7"/>
        <v>0</v>
      </c>
      <c r="P62" s="341"/>
      <c r="Q62" s="338"/>
      <c r="R62" s="338"/>
      <c r="S62" s="330">
        <f t="shared" si="8"/>
        <v>0</v>
      </c>
      <c r="T62" s="336"/>
      <c r="U62" s="338"/>
      <c r="V62" s="338"/>
      <c r="W62" s="335"/>
      <c r="X62" s="339">
        <f t="shared" si="9"/>
        <v>0</v>
      </c>
      <c r="Y62" s="408"/>
      <c r="Z62" s="409"/>
      <c r="AA62" s="332">
        <f t="shared" si="6"/>
        <v>0</v>
      </c>
      <c r="AB62" s="629"/>
      <c r="AC62" s="332">
        <f t="shared" si="10"/>
        <v>0</v>
      </c>
      <c r="AD62" s="1769"/>
      <c r="AE62" s="1769"/>
      <c r="AF62" s="1769"/>
      <c r="AG62" s="8"/>
      <c r="AH62" s="8"/>
    </row>
    <row r="63" spans="1:35" ht="20.100000000000001" customHeight="1">
      <c r="A63" s="333">
        <f t="shared" si="3"/>
        <v>50</v>
      </c>
      <c r="B63" s="860"/>
      <c r="C63" s="860"/>
      <c r="D63" s="334"/>
      <c r="E63" s="322"/>
      <c r="F63" s="323"/>
      <c r="G63" s="324" t="s">
        <v>110</v>
      </c>
      <c r="H63" s="340"/>
      <c r="I63" s="341"/>
      <c r="J63" s="338"/>
      <c r="K63" s="338"/>
      <c r="L63" s="335">
        <f t="shared" si="4"/>
        <v>0</v>
      </c>
      <c r="M63" s="702"/>
      <c r="N63" s="629"/>
      <c r="O63" s="337">
        <f>SUM(L63:M63)</f>
        <v>0</v>
      </c>
      <c r="P63" s="341"/>
      <c r="Q63" s="338"/>
      <c r="R63" s="338"/>
      <c r="S63" s="330">
        <f t="shared" si="8"/>
        <v>0</v>
      </c>
      <c r="T63" s="336"/>
      <c r="U63" s="338"/>
      <c r="V63" s="338"/>
      <c r="W63" s="335"/>
      <c r="X63" s="339">
        <f t="shared" si="9"/>
        <v>0</v>
      </c>
      <c r="Y63" s="408"/>
      <c r="Z63" s="409"/>
      <c r="AA63" s="332">
        <f t="shared" si="6"/>
        <v>0</v>
      </c>
      <c r="AB63" s="629"/>
      <c r="AC63" s="332">
        <f t="shared" si="10"/>
        <v>0</v>
      </c>
      <c r="AD63" s="1769"/>
      <c r="AE63" s="1769"/>
      <c r="AF63" s="1769"/>
      <c r="AG63" s="8"/>
      <c r="AH63" s="8"/>
    </row>
    <row r="64" spans="1:35" ht="20.100000000000001" customHeight="1">
      <c r="A64" s="321">
        <v>51</v>
      </c>
      <c r="B64" s="860"/>
      <c r="C64" s="860"/>
      <c r="D64" s="322"/>
      <c r="E64" s="322"/>
      <c r="F64" s="323"/>
      <c r="G64" s="324" t="s">
        <v>110</v>
      </c>
      <c r="H64" s="325"/>
      <c r="I64" s="326"/>
      <c r="J64" s="327"/>
      <c r="K64" s="327"/>
      <c r="L64" s="328">
        <f>SUM(I64:K64)</f>
        <v>0</v>
      </c>
      <c r="M64" s="701"/>
      <c r="N64" s="628"/>
      <c r="O64" s="330">
        <f>SUM(L64:M64)</f>
        <v>0</v>
      </c>
      <c r="P64" s="331"/>
      <c r="Q64" s="327"/>
      <c r="R64" s="327"/>
      <c r="S64" s="330">
        <f t="shared" ref="S64:S95" si="11">SUM(P64:R64)</f>
        <v>0</v>
      </c>
      <c r="T64" s="329"/>
      <c r="U64" s="329"/>
      <c r="V64" s="327"/>
      <c r="W64" s="328"/>
      <c r="X64" s="332">
        <f t="shared" ref="X64:X95" si="12">SUM(T64:V64)</f>
        <v>0</v>
      </c>
      <c r="Y64" s="406"/>
      <c r="Z64" s="407"/>
      <c r="AA64" s="332">
        <f>Y64+Z64</f>
        <v>0</v>
      </c>
      <c r="AB64" s="628"/>
      <c r="AC64" s="332">
        <f t="shared" si="10"/>
        <v>0</v>
      </c>
      <c r="AD64" s="1768"/>
      <c r="AE64" s="1768"/>
      <c r="AF64" s="1768"/>
      <c r="AG64" s="8"/>
      <c r="AH64" s="8"/>
      <c r="AI64" s="627" t="s">
        <v>370</v>
      </c>
    </row>
    <row r="65" spans="1:35" ht="20.100000000000001" customHeight="1">
      <c r="A65" s="333">
        <f t="shared" si="3"/>
        <v>52</v>
      </c>
      <c r="B65" s="860"/>
      <c r="C65" s="860"/>
      <c r="D65" s="322"/>
      <c r="E65" s="322"/>
      <c r="F65" s="323"/>
      <c r="G65" s="324" t="s">
        <v>110</v>
      </c>
      <c r="H65" s="325"/>
      <c r="I65" s="326"/>
      <c r="J65" s="327"/>
      <c r="K65" s="327"/>
      <c r="L65" s="335">
        <f t="shared" ref="L65:L113" si="13">SUM(I65:K65)</f>
        <v>0</v>
      </c>
      <c r="M65" s="701"/>
      <c r="N65" s="629"/>
      <c r="O65" s="337">
        <f t="shared" ref="O65:O112" si="14">SUM(L65:M65)</f>
        <v>0</v>
      </c>
      <c r="P65" s="326"/>
      <c r="Q65" s="338"/>
      <c r="R65" s="327"/>
      <c r="S65" s="330">
        <f t="shared" si="11"/>
        <v>0</v>
      </c>
      <c r="T65" s="329"/>
      <c r="U65" s="329"/>
      <c r="V65" s="338"/>
      <c r="W65" s="335"/>
      <c r="X65" s="339">
        <f t="shared" si="12"/>
        <v>0</v>
      </c>
      <c r="Y65" s="408"/>
      <c r="Z65" s="409"/>
      <c r="AA65" s="332">
        <f t="shared" ref="AA65:AA113" si="15">Y65+Z65</f>
        <v>0</v>
      </c>
      <c r="AB65" s="629"/>
      <c r="AC65" s="332">
        <f t="shared" si="10"/>
        <v>0</v>
      </c>
      <c r="AD65" s="1769"/>
      <c r="AE65" s="1769"/>
      <c r="AF65" s="1769"/>
      <c r="AG65" s="8"/>
      <c r="AH65" s="8"/>
      <c r="AI65" s="627" t="s">
        <v>253</v>
      </c>
    </row>
    <row r="66" spans="1:35" ht="20.100000000000001" customHeight="1">
      <c r="A66" s="333">
        <f t="shared" si="3"/>
        <v>53</v>
      </c>
      <c r="B66" s="860"/>
      <c r="C66" s="860"/>
      <c r="D66" s="322"/>
      <c r="E66" s="322"/>
      <c r="F66" s="323"/>
      <c r="G66" s="324" t="s">
        <v>110</v>
      </c>
      <c r="H66" s="325"/>
      <c r="I66" s="326"/>
      <c r="J66" s="327"/>
      <c r="K66" s="327"/>
      <c r="L66" s="335">
        <f t="shared" si="13"/>
        <v>0</v>
      </c>
      <c r="M66" s="701"/>
      <c r="N66" s="629"/>
      <c r="O66" s="337">
        <f t="shared" si="14"/>
        <v>0</v>
      </c>
      <c r="P66" s="326"/>
      <c r="Q66" s="338"/>
      <c r="R66" s="327"/>
      <c r="S66" s="330">
        <f t="shared" si="11"/>
        <v>0</v>
      </c>
      <c r="T66" s="329"/>
      <c r="U66" s="329"/>
      <c r="V66" s="338"/>
      <c r="W66" s="335"/>
      <c r="X66" s="339">
        <f t="shared" si="12"/>
        <v>0</v>
      </c>
      <c r="Y66" s="408"/>
      <c r="Z66" s="409"/>
      <c r="AA66" s="332">
        <f t="shared" si="15"/>
        <v>0</v>
      </c>
      <c r="AB66" s="629"/>
      <c r="AC66" s="332">
        <f t="shared" si="10"/>
        <v>0</v>
      </c>
      <c r="AD66" s="1769"/>
      <c r="AE66" s="1769"/>
      <c r="AF66" s="1769"/>
      <c r="AG66" s="8"/>
      <c r="AH66" s="8"/>
      <c r="AI66" s="627" t="s">
        <v>254</v>
      </c>
    </row>
    <row r="67" spans="1:35" ht="20.100000000000001" customHeight="1">
      <c r="A67" s="333">
        <f t="shared" si="3"/>
        <v>54</v>
      </c>
      <c r="B67" s="860"/>
      <c r="C67" s="860"/>
      <c r="D67" s="322"/>
      <c r="E67" s="322"/>
      <c r="F67" s="323"/>
      <c r="G67" s="324" t="s">
        <v>110</v>
      </c>
      <c r="H67" s="325"/>
      <c r="I67" s="326"/>
      <c r="J67" s="327"/>
      <c r="K67" s="327"/>
      <c r="L67" s="335">
        <f t="shared" si="13"/>
        <v>0</v>
      </c>
      <c r="M67" s="701"/>
      <c r="N67" s="629"/>
      <c r="O67" s="337">
        <f t="shared" si="14"/>
        <v>0</v>
      </c>
      <c r="P67" s="326"/>
      <c r="Q67" s="338"/>
      <c r="R67" s="327"/>
      <c r="S67" s="330">
        <f t="shared" si="11"/>
        <v>0</v>
      </c>
      <c r="T67" s="329"/>
      <c r="U67" s="329"/>
      <c r="V67" s="338"/>
      <c r="W67" s="335"/>
      <c r="X67" s="339">
        <f t="shared" si="12"/>
        <v>0</v>
      </c>
      <c r="Y67" s="408"/>
      <c r="Z67" s="409"/>
      <c r="AA67" s="332">
        <f t="shared" si="15"/>
        <v>0</v>
      </c>
      <c r="AB67" s="629"/>
      <c r="AC67" s="332">
        <f t="shared" si="10"/>
        <v>0</v>
      </c>
      <c r="AD67" s="1769"/>
      <c r="AE67" s="1769"/>
      <c r="AF67" s="1769"/>
      <c r="AG67" s="8"/>
      <c r="AH67" s="8"/>
      <c r="AI67" s="627" t="s">
        <v>87</v>
      </c>
    </row>
    <row r="68" spans="1:35" ht="20.100000000000001" customHeight="1">
      <c r="A68" s="333">
        <f t="shared" si="3"/>
        <v>55</v>
      </c>
      <c r="B68" s="860"/>
      <c r="C68" s="860"/>
      <c r="D68" s="322"/>
      <c r="E68" s="322"/>
      <c r="F68" s="323"/>
      <c r="G68" s="324" t="s">
        <v>110</v>
      </c>
      <c r="H68" s="325"/>
      <c r="I68" s="326"/>
      <c r="J68" s="327"/>
      <c r="K68" s="327"/>
      <c r="L68" s="335">
        <f t="shared" si="13"/>
        <v>0</v>
      </c>
      <c r="M68" s="701"/>
      <c r="N68" s="629"/>
      <c r="O68" s="337">
        <f t="shared" si="14"/>
        <v>0</v>
      </c>
      <c r="P68" s="326"/>
      <c r="Q68" s="338"/>
      <c r="R68" s="327"/>
      <c r="S68" s="330">
        <f t="shared" si="11"/>
        <v>0</v>
      </c>
      <c r="T68" s="329"/>
      <c r="U68" s="329"/>
      <c r="V68" s="338"/>
      <c r="W68" s="335"/>
      <c r="X68" s="339">
        <f t="shared" si="12"/>
        <v>0</v>
      </c>
      <c r="Y68" s="408"/>
      <c r="Z68" s="409"/>
      <c r="AA68" s="332">
        <f t="shared" si="15"/>
        <v>0</v>
      </c>
      <c r="AB68" s="629"/>
      <c r="AC68" s="332">
        <f t="shared" si="10"/>
        <v>0</v>
      </c>
      <c r="AD68" s="1769"/>
      <c r="AE68" s="1769"/>
      <c r="AF68" s="1769"/>
      <c r="AG68" s="8"/>
      <c r="AH68" s="8"/>
      <c r="AI68" s="627" t="s">
        <v>108</v>
      </c>
    </row>
    <row r="69" spans="1:35" ht="20.100000000000001" customHeight="1">
      <c r="A69" s="333">
        <f t="shared" si="3"/>
        <v>56</v>
      </c>
      <c r="B69" s="860"/>
      <c r="C69" s="860"/>
      <c r="D69" s="322"/>
      <c r="E69" s="322"/>
      <c r="F69" s="323"/>
      <c r="G69" s="324" t="s">
        <v>110</v>
      </c>
      <c r="H69" s="325"/>
      <c r="I69" s="326"/>
      <c r="J69" s="327"/>
      <c r="K69" s="327"/>
      <c r="L69" s="335">
        <f t="shared" si="13"/>
        <v>0</v>
      </c>
      <c r="M69" s="701"/>
      <c r="N69" s="629"/>
      <c r="O69" s="337">
        <f t="shared" si="14"/>
        <v>0</v>
      </c>
      <c r="P69" s="326"/>
      <c r="Q69" s="338"/>
      <c r="R69" s="327"/>
      <c r="S69" s="330">
        <f t="shared" si="11"/>
        <v>0</v>
      </c>
      <c r="T69" s="329"/>
      <c r="U69" s="329"/>
      <c r="V69" s="338"/>
      <c r="W69" s="335"/>
      <c r="X69" s="339">
        <f t="shared" si="12"/>
        <v>0</v>
      </c>
      <c r="Y69" s="408"/>
      <c r="Z69" s="409"/>
      <c r="AA69" s="332">
        <f t="shared" si="15"/>
        <v>0</v>
      </c>
      <c r="AB69" s="629"/>
      <c r="AC69" s="332">
        <f t="shared" si="10"/>
        <v>0</v>
      </c>
      <c r="AD69" s="1769"/>
      <c r="AE69" s="1769"/>
      <c r="AF69" s="1769"/>
      <c r="AG69" s="8"/>
      <c r="AH69" s="8"/>
      <c r="AI69" s="627" t="s">
        <v>255</v>
      </c>
    </row>
    <row r="70" spans="1:35" ht="20.100000000000001" customHeight="1">
      <c r="A70" s="333">
        <f t="shared" si="3"/>
        <v>57</v>
      </c>
      <c r="B70" s="860"/>
      <c r="C70" s="860"/>
      <c r="D70" s="322"/>
      <c r="E70" s="322"/>
      <c r="F70" s="323"/>
      <c r="G70" s="324" t="s">
        <v>110</v>
      </c>
      <c r="H70" s="325"/>
      <c r="I70" s="326"/>
      <c r="J70" s="327"/>
      <c r="K70" s="327"/>
      <c r="L70" s="335">
        <f t="shared" si="13"/>
        <v>0</v>
      </c>
      <c r="M70" s="701"/>
      <c r="N70" s="629"/>
      <c r="O70" s="337">
        <f t="shared" si="14"/>
        <v>0</v>
      </c>
      <c r="P70" s="326"/>
      <c r="Q70" s="338"/>
      <c r="R70" s="327"/>
      <c r="S70" s="330">
        <f t="shared" si="11"/>
        <v>0</v>
      </c>
      <c r="T70" s="329"/>
      <c r="U70" s="329"/>
      <c r="V70" s="338"/>
      <c r="W70" s="335"/>
      <c r="X70" s="339">
        <f t="shared" si="12"/>
        <v>0</v>
      </c>
      <c r="Y70" s="408"/>
      <c r="Z70" s="409"/>
      <c r="AA70" s="332">
        <f t="shared" si="15"/>
        <v>0</v>
      </c>
      <c r="AB70" s="629"/>
      <c r="AC70" s="332">
        <f t="shared" si="10"/>
        <v>0</v>
      </c>
      <c r="AD70" s="1769"/>
      <c r="AE70" s="1769"/>
      <c r="AF70" s="1769"/>
      <c r="AG70" s="8"/>
      <c r="AH70" s="8"/>
      <c r="AI70" s="627" t="s">
        <v>86</v>
      </c>
    </row>
    <row r="71" spans="1:35" ht="20.100000000000001" customHeight="1">
      <c r="A71" s="333">
        <f t="shared" si="3"/>
        <v>58</v>
      </c>
      <c r="B71" s="860"/>
      <c r="C71" s="860"/>
      <c r="D71" s="322"/>
      <c r="E71" s="322"/>
      <c r="F71" s="323"/>
      <c r="G71" s="324" t="s">
        <v>110</v>
      </c>
      <c r="H71" s="325"/>
      <c r="I71" s="326"/>
      <c r="J71" s="327"/>
      <c r="K71" s="327"/>
      <c r="L71" s="335">
        <f t="shared" si="13"/>
        <v>0</v>
      </c>
      <c r="M71" s="701"/>
      <c r="N71" s="629"/>
      <c r="O71" s="337">
        <f t="shared" si="14"/>
        <v>0</v>
      </c>
      <c r="P71" s="326"/>
      <c r="Q71" s="338"/>
      <c r="R71" s="327"/>
      <c r="S71" s="330">
        <f t="shared" si="11"/>
        <v>0</v>
      </c>
      <c r="T71" s="329"/>
      <c r="U71" s="329"/>
      <c r="V71" s="338"/>
      <c r="W71" s="335"/>
      <c r="X71" s="339">
        <f t="shared" si="12"/>
        <v>0</v>
      </c>
      <c r="Y71" s="408"/>
      <c r="Z71" s="409"/>
      <c r="AA71" s="332">
        <f t="shared" si="15"/>
        <v>0</v>
      </c>
      <c r="AB71" s="629"/>
      <c r="AC71" s="332">
        <f t="shared" si="10"/>
        <v>0</v>
      </c>
      <c r="AD71" s="1769"/>
      <c r="AE71" s="1769"/>
      <c r="AF71" s="1769"/>
      <c r="AG71" s="8"/>
      <c r="AH71" s="8"/>
      <c r="AI71" s="627" t="s">
        <v>256</v>
      </c>
    </row>
    <row r="72" spans="1:35" ht="20.100000000000001" customHeight="1">
      <c r="A72" s="333">
        <f t="shared" si="3"/>
        <v>59</v>
      </c>
      <c r="B72" s="860"/>
      <c r="C72" s="860"/>
      <c r="D72" s="322"/>
      <c r="E72" s="322"/>
      <c r="F72" s="323"/>
      <c r="G72" s="324" t="s">
        <v>110</v>
      </c>
      <c r="H72" s="325"/>
      <c r="I72" s="326"/>
      <c r="J72" s="327"/>
      <c r="K72" s="327"/>
      <c r="L72" s="335">
        <f t="shared" si="13"/>
        <v>0</v>
      </c>
      <c r="M72" s="701"/>
      <c r="N72" s="629"/>
      <c r="O72" s="337">
        <f t="shared" si="14"/>
        <v>0</v>
      </c>
      <c r="P72" s="326"/>
      <c r="Q72" s="338"/>
      <c r="R72" s="327"/>
      <c r="S72" s="330">
        <f t="shared" si="11"/>
        <v>0</v>
      </c>
      <c r="T72" s="329"/>
      <c r="U72" s="329"/>
      <c r="V72" s="338"/>
      <c r="W72" s="335"/>
      <c r="X72" s="339">
        <f t="shared" si="12"/>
        <v>0</v>
      </c>
      <c r="Y72" s="408"/>
      <c r="Z72" s="409"/>
      <c r="AA72" s="332">
        <f t="shared" si="15"/>
        <v>0</v>
      </c>
      <c r="AB72" s="629"/>
      <c r="AC72" s="332">
        <f t="shared" si="10"/>
        <v>0</v>
      </c>
      <c r="AD72" s="1769"/>
      <c r="AE72" s="1769"/>
      <c r="AF72" s="1769"/>
      <c r="AG72" s="8"/>
      <c r="AH72" s="8"/>
      <c r="AI72" s="627" t="s">
        <v>257</v>
      </c>
    </row>
    <row r="73" spans="1:35" ht="20.100000000000001" customHeight="1">
      <c r="A73" s="333">
        <f t="shared" si="3"/>
        <v>60</v>
      </c>
      <c r="B73" s="860"/>
      <c r="C73" s="860"/>
      <c r="D73" s="322"/>
      <c r="E73" s="322"/>
      <c r="F73" s="323"/>
      <c r="G73" s="324" t="s">
        <v>110</v>
      </c>
      <c r="H73" s="325"/>
      <c r="I73" s="326"/>
      <c r="J73" s="327"/>
      <c r="K73" s="327"/>
      <c r="L73" s="335">
        <f t="shared" si="13"/>
        <v>0</v>
      </c>
      <c r="M73" s="702"/>
      <c r="N73" s="629"/>
      <c r="O73" s="337">
        <f t="shared" si="14"/>
        <v>0</v>
      </c>
      <c r="P73" s="326"/>
      <c r="Q73" s="338"/>
      <c r="R73" s="327"/>
      <c r="S73" s="330">
        <f t="shared" si="11"/>
        <v>0</v>
      </c>
      <c r="T73" s="329"/>
      <c r="U73" s="329"/>
      <c r="V73" s="338"/>
      <c r="W73" s="335"/>
      <c r="X73" s="339">
        <f t="shared" si="12"/>
        <v>0</v>
      </c>
      <c r="Y73" s="408"/>
      <c r="Z73" s="409"/>
      <c r="AA73" s="332">
        <f t="shared" si="15"/>
        <v>0</v>
      </c>
      <c r="AB73" s="629"/>
      <c r="AC73" s="332">
        <f t="shared" si="10"/>
        <v>0</v>
      </c>
      <c r="AD73" s="1769"/>
      <c r="AE73" s="1769"/>
      <c r="AF73" s="1769"/>
      <c r="AG73" s="8"/>
      <c r="AH73" s="8"/>
      <c r="AI73" s="627" t="s">
        <v>258</v>
      </c>
    </row>
    <row r="74" spans="1:35" ht="20.100000000000001" customHeight="1">
      <c r="A74" s="333">
        <f t="shared" si="3"/>
        <v>61</v>
      </c>
      <c r="B74" s="860"/>
      <c r="C74" s="860"/>
      <c r="D74" s="322"/>
      <c r="E74" s="322"/>
      <c r="F74" s="323"/>
      <c r="G74" s="324" t="s">
        <v>110</v>
      </c>
      <c r="H74" s="340"/>
      <c r="I74" s="341"/>
      <c r="J74" s="338"/>
      <c r="K74" s="338"/>
      <c r="L74" s="335">
        <f t="shared" si="13"/>
        <v>0</v>
      </c>
      <c r="M74" s="702"/>
      <c r="N74" s="629"/>
      <c r="O74" s="337">
        <f t="shared" si="14"/>
        <v>0</v>
      </c>
      <c r="P74" s="341"/>
      <c r="Q74" s="338"/>
      <c r="R74" s="338"/>
      <c r="S74" s="330">
        <f t="shared" si="11"/>
        <v>0</v>
      </c>
      <c r="T74" s="336"/>
      <c r="U74" s="338"/>
      <c r="V74" s="338"/>
      <c r="W74" s="335"/>
      <c r="X74" s="339">
        <f t="shared" si="12"/>
        <v>0</v>
      </c>
      <c r="Y74" s="408"/>
      <c r="Z74" s="409"/>
      <c r="AA74" s="332">
        <f t="shared" si="15"/>
        <v>0</v>
      </c>
      <c r="AB74" s="629"/>
      <c r="AC74" s="332">
        <f t="shared" si="10"/>
        <v>0</v>
      </c>
      <c r="AD74" s="1769"/>
      <c r="AE74" s="1769"/>
      <c r="AF74" s="1769"/>
      <c r="AG74" s="8"/>
      <c r="AH74" s="8"/>
      <c r="AI74" s="627" t="s">
        <v>259</v>
      </c>
    </row>
    <row r="75" spans="1:35" ht="20.100000000000001" customHeight="1">
      <c r="A75" s="333">
        <f t="shared" si="3"/>
        <v>62</v>
      </c>
      <c r="B75" s="860"/>
      <c r="C75" s="860"/>
      <c r="D75" s="334"/>
      <c r="E75" s="322"/>
      <c r="F75" s="323"/>
      <c r="G75" s="324" t="s">
        <v>110</v>
      </c>
      <c r="H75" s="340"/>
      <c r="I75" s="341"/>
      <c r="J75" s="338"/>
      <c r="K75" s="338"/>
      <c r="L75" s="335">
        <f t="shared" si="13"/>
        <v>0</v>
      </c>
      <c r="M75" s="702"/>
      <c r="N75" s="629"/>
      <c r="O75" s="337">
        <f t="shared" si="14"/>
        <v>0</v>
      </c>
      <c r="P75" s="341"/>
      <c r="Q75" s="338"/>
      <c r="R75" s="338"/>
      <c r="S75" s="330">
        <f t="shared" si="11"/>
        <v>0</v>
      </c>
      <c r="T75" s="336"/>
      <c r="U75" s="338"/>
      <c r="V75" s="338"/>
      <c r="W75" s="335"/>
      <c r="X75" s="339">
        <f t="shared" si="12"/>
        <v>0</v>
      </c>
      <c r="Y75" s="408"/>
      <c r="Z75" s="409"/>
      <c r="AA75" s="332">
        <f t="shared" si="15"/>
        <v>0</v>
      </c>
      <c r="AB75" s="629"/>
      <c r="AC75" s="332">
        <f t="shared" si="10"/>
        <v>0</v>
      </c>
      <c r="AD75" s="1769"/>
      <c r="AE75" s="1769"/>
      <c r="AF75" s="1769"/>
      <c r="AG75" s="8"/>
      <c r="AH75" s="8"/>
      <c r="AI75" s="627"/>
    </row>
    <row r="76" spans="1:35" ht="20.100000000000001" customHeight="1">
      <c r="A76" s="333">
        <f t="shared" si="3"/>
        <v>63</v>
      </c>
      <c r="B76" s="860"/>
      <c r="C76" s="860"/>
      <c r="D76" s="334"/>
      <c r="E76" s="322"/>
      <c r="F76" s="323"/>
      <c r="G76" s="324" t="s">
        <v>110</v>
      </c>
      <c r="H76" s="340"/>
      <c r="I76" s="341"/>
      <c r="J76" s="338"/>
      <c r="K76" s="338"/>
      <c r="L76" s="335">
        <f t="shared" si="13"/>
        <v>0</v>
      </c>
      <c r="M76" s="702"/>
      <c r="N76" s="629"/>
      <c r="O76" s="337">
        <f t="shared" si="14"/>
        <v>0</v>
      </c>
      <c r="P76" s="341"/>
      <c r="Q76" s="338"/>
      <c r="R76" s="338"/>
      <c r="S76" s="330">
        <f t="shared" si="11"/>
        <v>0</v>
      </c>
      <c r="T76" s="336"/>
      <c r="U76" s="338"/>
      <c r="V76" s="338"/>
      <c r="W76" s="335"/>
      <c r="X76" s="339">
        <f t="shared" si="12"/>
        <v>0</v>
      </c>
      <c r="Y76" s="408"/>
      <c r="Z76" s="409"/>
      <c r="AA76" s="332">
        <f t="shared" si="15"/>
        <v>0</v>
      </c>
      <c r="AB76" s="629"/>
      <c r="AC76" s="332">
        <f t="shared" si="10"/>
        <v>0</v>
      </c>
      <c r="AD76" s="1769"/>
      <c r="AE76" s="1769"/>
      <c r="AF76" s="1769"/>
      <c r="AG76" s="8"/>
      <c r="AH76" s="8"/>
      <c r="AI76" s="627"/>
    </row>
    <row r="77" spans="1:35" ht="20.100000000000001" customHeight="1">
      <c r="A77" s="333">
        <f t="shared" si="3"/>
        <v>64</v>
      </c>
      <c r="B77" s="860"/>
      <c r="C77" s="860"/>
      <c r="D77" s="334"/>
      <c r="E77" s="322"/>
      <c r="F77" s="323"/>
      <c r="G77" s="324" t="s">
        <v>110</v>
      </c>
      <c r="H77" s="340"/>
      <c r="I77" s="341"/>
      <c r="J77" s="338"/>
      <c r="K77" s="338"/>
      <c r="L77" s="335">
        <f t="shared" si="13"/>
        <v>0</v>
      </c>
      <c r="M77" s="702"/>
      <c r="N77" s="629"/>
      <c r="O77" s="337">
        <f t="shared" si="14"/>
        <v>0</v>
      </c>
      <c r="P77" s="341"/>
      <c r="Q77" s="338"/>
      <c r="R77" s="338"/>
      <c r="S77" s="330">
        <f t="shared" si="11"/>
        <v>0</v>
      </c>
      <c r="T77" s="336"/>
      <c r="U77" s="338"/>
      <c r="V77" s="338"/>
      <c r="W77" s="335"/>
      <c r="X77" s="339">
        <f t="shared" si="12"/>
        <v>0</v>
      </c>
      <c r="Y77" s="408"/>
      <c r="Z77" s="409"/>
      <c r="AA77" s="332">
        <f t="shared" si="15"/>
        <v>0</v>
      </c>
      <c r="AB77" s="629"/>
      <c r="AC77" s="332">
        <f t="shared" si="10"/>
        <v>0</v>
      </c>
      <c r="AD77" s="1769"/>
      <c r="AE77" s="1769"/>
      <c r="AF77" s="1769"/>
      <c r="AG77" s="8"/>
      <c r="AH77" s="8"/>
    </row>
    <row r="78" spans="1:35" ht="20.100000000000001" customHeight="1">
      <c r="A78" s="333">
        <f t="shared" si="3"/>
        <v>65</v>
      </c>
      <c r="B78" s="860"/>
      <c r="C78" s="860"/>
      <c r="D78" s="334"/>
      <c r="E78" s="322"/>
      <c r="F78" s="323"/>
      <c r="G78" s="324" t="s">
        <v>110</v>
      </c>
      <c r="H78" s="340"/>
      <c r="I78" s="341"/>
      <c r="J78" s="338"/>
      <c r="K78" s="338"/>
      <c r="L78" s="335">
        <f t="shared" si="13"/>
        <v>0</v>
      </c>
      <c r="M78" s="702"/>
      <c r="N78" s="629"/>
      <c r="O78" s="337">
        <f t="shared" si="14"/>
        <v>0</v>
      </c>
      <c r="P78" s="341"/>
      <c r="Q78" s="338"/>
      <c r="R78" s="338"/>
      <c r="S78" s="330">
        <f t="shared" si="11"/>
        <v>0</v>
      </c>
      <c r="T78" s="336"/>
      <c r="U78" s="338"/>
      <c r="V78" s="338"/>
      <c r="W78" s="335"/>
      <c r="X78" s="339">
        <f t="shared" si="12"/>
        <v>0</v>
      </c>
      <c r="Y78" s="408"/>
      <c r="Z78" s="409"/>
      <c r="AA78" s="332">
        <f t="shared" si="15"/>
        <v>0</v>
      </c>
      <c r="AB78" s="629"/>
      <c r="AC78" s="332">
        <f t="shared" si="10"/>
        <v>0</v>
      </c>
      <c r="AD78" s="1769"/>
      <c r="AE78" s="1769"/>
      <c r="AF78" s="1769"/>
      <c r="AG78" s="8"/>
      <c r="AH78" s="8"/>
    </row>
    <row r="79" spans="1:35" ht="20.100000000000001" customHeight="1">
      <c r="A79" s="333">
        <f t="shared" ref="A79:A113" si="16">A78+1</f>
        <v>66</v>
      </c>
      <c r="B79" s="860"/>
      <c r="C79" s="860"/>
      <c r="D79" s="334"/>
      <c r="E79" s="322"/>
      <c r="F79" s="323"/>
      <c r="G79" s="324" t="s">
        <v>110</v>
      </c>
      <c r="H79" s="340"/>
      <c r="I79" s="341"/>
      <c r="J79" s="338"/>
      <c r="K79" s="338"/>
      <c r="L79" s="335">
        <f t="shared" si="13"/>
        <v>0</v>
      </c>
      <c r="M79" s="702"/>
      <c r="N79" s="629"/>
      <c r="O79" s="337">
        <f t="shared" si="14"/>
        <v>0</v>
      </c>
      <c r="P79" s="341"/>
      <c r="Q79" s="338"/>
      <c r="R79" s="338"/>
      <c r="S79" s="330">
        <f t="shared" si="11"/>
        <v>0</v>
      </c>
      <c r="T79" s="336"/>
      <c r="U79" s="338"/>
      <c r="V79" s="338"/>
      <c r="W79" s="335"/>
      <c r="X79" s="339">
        <f t="shared" si="12"/>
        <v>0</v>
      </c>
      <c r="Y79" s="408"/>
      <c r="Z79" s="409"/>
      <c r="AA79" s="332">
        <f t="shared" si="15"/>
        <v>0</v>
      </c>
      <c r="AB79" s="629"/>
      <c r="AC79" s="332">
        <f t="shared" si="10"/>
        <v>0</v>
      </c>
      <c r="AD79" s="1769"/>
      <c r="AE79" s="1769"/>
      <c r="AF79" s="1769"/>
      <c r="AG79" s="8"/>
      <c r="AH79" s="8"/>
    </row>
    <row r="80" spans="1:35" ht="20.100000000000001" customHeight="1">
      <c r="A80" s="333">
        <f t="shared" si="16"/>
        <v>67</v>
      </c>
      <c r="B80" s="860"/>
      <c r="C80" s="860"/>
      <c r="D80" s="334"/>
      <c r="E80" s="322"/>
      <c r="F80" s="323"/>
      <c r="G80" s="324" t="s">
        <v>110</v>
      </c>
      <c r="H80" s="340"/>
      <c r="I80" s="341"/>
      <c r="J80" s="338"/>
      <c r="K80" s="338"/>
      <c r="L80" s="335">
        <f t="shared" si="13"/>
        <v>0</v>
      </c>
      <c r="M80" s="702"/>
      <c r="N80" s="629"/>
      <c r="O80" s="337">
        <f t="shared" si="14"/>
        <v>0</v>
      </c>
      <c r="P80" s="341"/>
      <c r="Q80" s="338"/>
      <c r="R80" s="338"/>
      <c r="S80" s="330">
        <f t="shared" si="11"/>
        <v>0</v>
      </c>
      <c r="T80" s="336"/>
      <c r="U80" s="338"/>
      <c r="V80" s="338"/>
      <c r="W80" s="335"/>
      <c r="X80" s="339">
        <f t="shared" si="12"/>
        <v>0</v>
      </c>
      <c r="Y80" s="408"/>
      <c r="Z80" s="409"/>
      <c r="AA80" s="332">
        <f t="shared" si="15"/>
        <v>0</v>
      </c>
      <c r="AB80" s="629"/>
      <c r="AC80" s="332">
        <f t="shared" si="10"/>
        <v>0</v>
      </c>
      <c r="AD80" s="1769"/>
      <c r="AE80" s="1769"/>
      <c r="AF80" s="1769"/>
      <c r="AG80" s="8"/>
      <c r="AH80" s="8"/>
    </row>
    <row r="81" spans="1:34" ht="20.100000000000001" customHeight="1">
      <c r="A81" s="333">
        <f t="shared" si="16"/>
        <v>68</v>
      </c>
      <c r="B81" s="860"/>
      <c r="C81" s="860"/>
      <c r="D81" s="334"/>
      <c r="E81" s="322"/>
      <c r="F81" s="323"/>
      <c r="G81" s="324" t="s">
        <v>110</v>
      </c>
      <c r="H81" s="340"/>
      <c r="I81" s="341"/>
      <c r="J81" s="338"/>
      <c r="K81" s="338"/>
      <c r="L81" s="335">
        <f t="shared" si="13"/>
        <v>0</v>
      </c>
      <c r="M81" s="702"/>
      <c r="N81" s="629"/>
      <c r="O81" s="337">
        <f t="shared" si="14"/>
        <v>0</v>
      </c>
      <c r="P81" s="341"/>
      <c r="Q81" s="338"/>
      <c r="R81" s="338"/>
      <c r="S81" s="330">
        <f t="shared" si="11"/>
        <v>0</v>
      </c>
      <c r="T81" s="336"/>
      <c r="U81" s="338"/>
      <c r="V81" s="338"/>
      <c r="W81" s="335"/>
      <c r="X81" s="339">
        <f t="shared" si="12"/>
        <v>0</v>
      </c>
      <c r="Y81" s="408"/>
      <c r="Z81" s="409"/>
      <c r="AA81" s="332">
        <f t="shared" si="15"/>
        <v>0</v>
      </c>
      <c r="AB81" s="629"/>
      <c r="AC81" s="332">
        <f t="shared" si="10"/>
        <v>0</v>
      </c>
      <c r="AD81" s="1769"/>
      <c r="AE81" s="1769"/>
      <c r="AF81" s="1769"/>
      <c r="AG81" s="8"/>
      <c r="AH81" s="8"/>
    </row>
    <row r="82" spans="1:34" ht="20.100000000000001" customHeight="1">
      <c r="A82" s="333">
        <f t="shared" si="16"/>
        <v>69</v>
      </c>
      <c r="B82" s="860"/>
      <c r="C82" s="860"/>
      <c r="D82" s="334"/>
      <c r="E82" s="322"/>
      <c r="F82" s="323"/>
      <c r="G82" s="324" t="s">
        <v>110</v>
      </c>
      <c r="H82" s="340"/>
      <c r="I82" s="341"/>
      <c r="J82" s="338"/>
      <c r="K82" s="338"/>
      <c r="L82" s="335">
        <f t="shared" si="13"/>
        <v>0</v>
      </c>
      <c r="M82" s="702"/>
      <c r="N82" s="629"/>
      <c r="O82" s="337">
        <f t="shared" si="14"/>
        <v>0</v>
      </c>
      <c r="P82" s="341"/>
      <c r="Q82" s="338"/>
      <c r="R82" s="338"/>
      <c r="S82" s="330">
        <f t="shared" si="11"/>
        <v>0</v>
      </c>
      <c r="T82" s="336"/>
      <c r="U82" s="338"/>
      <c r="V82" s="338"/>
      <c r="W82" s="335"/>
      <c r="X82" s="339">
        <f t="shared" si="12"/>
        <v>0</v>
      </c>
      <c r="Y82" s="408"/>
      <c r="Z82" s="409"/>
      <c r="AA82" s="332">
        <f t="shared" si="15"/>
        <v>0</v>
      </c>
      <c r="AB82" s="629"/>
      <c r="AC82" s="332">
        <f t="shared" si="10"/>
        <v>0</v>
      </c>
      <c r="AD82" s="1769"/>
      <c r="AE82" s="1769"/>
      <c r="AF82" s="1769"/>
      <c r="AG82" s="8"/>
      <c r="AH82" s="8"/>
    </row>
    <row r="83" spans="1:34" ht="20.100000000000001" customHeight="1">
      <c r="A83" s="333">
        <f t="shared" si="16"/>
        <v>70</v>
      </c>
      <c r="B83" s="860"/>
      <c r="C83" s="860"/>
      <c r="D83" s="334"/>
      <c r="E83" s="322"/>
      <c r="F83" s="323"/>
      <c r="G83" s="324" t="s">
        <v>110</v>
      </c>
      <c r="H83" s="340"/>
      <c r="I83" s="341"/>
      <c r="J83" s="338"/>
      <c r="K83" s="338"/>
      <c r="L83" s="335">
        <f t="shared" si="13"/>
        <v>0</v>
      </c>
      <c r="M83" s="702"/>
      <c r="N83" s="629"/>
      <c r="O83" s="337">
        <f t="shared" si="14"/>
        <v>0</v>
      </c>
      <c r="P83" s="341"/>
      <c r="Q83" s="338"/>
      <c r="R83" s="338"/>
      <c r="S83" s="330">
        <f t="shared" si="11"/>
        <v>0</v>
      </c>
      <c r="T83" s="336"/>
      <c r="U83" s="338"/>
      <c r="V83" s="338"/>
      <c r="W83" s="335"/>
      <c r="X83" s="339">
        <f t="shared" si="12"/>
        <v>0</v>
      </c>
      <c r="Y83" s="408"/>
      <c r="Z83" s="409"/>
      <c r="AA83" s="332">
        <f t="shared" si="15"/>
        <v>0</v>
      </c>
      <c r="AB83" s="629"/>
      <c r="AC83" s="332">
        <f t="shared" si="10"/>
        <v>0</v>
      </c>
      <c r="AD83" s="1769"/>
      <c r="AE83" s="1769"/>
      <c r="AF83" s="1769"/>
      <c r="AG83" s="8"/>
      <c r="AH83" s="8"/>
    </row>
    <row r="84" spans="1:34" ht="20.100000000000001" customHeight="1">
      <c r="A84" s="333">
        <f t="shared" si="16"/>
        <v>71</v>
      </c>
      <c r="B84" s="860"/>
      <c r="C84" s="860"/>
      <c r="D84" s="334"/>
      <c r="E84" s="322"/>
      <c r="F84" s="323"/>
      <c r="G84" s="324" t="s">
        <v>110</v>
      </c>
      <c r="H84" s="340"/>
      <c r="I84" s="341"/>
      <c r="J84" s="338"/>
      <c r="K84" s="338"/>
      <c r="L84" s="335">
        <f t="shared" si="13"/>
        <v>0</v>
      </c>
      <c r="M84" s="702"/>
      <c r="N84" s="629"/>
      <c r="O84" s="337">
        <f t="shared" si="14"/>
        <v>0</v>
      </c>
      <c r="P84" s="341"/>
      <c r="Q84" s="338"/>
      <c r="R84" s="338"/>
      <c r="S84" s="330">
        <f t="shared" si="11"/>
        <v>0</v>
      </c>
      <c r="T84" s="336"/>
      <c r="U84" s="338"/>
      <c r="V84" s="338"/>
      <c r="W84" s="335"/>
      <c r="X84" s="339">
        <f t="shared" si="12"/>
        <v>0</v>
      </c>
      <c r="Y84" s="408"/>
      <c r="Z84" s="409"/>
      <c r="AA84" s="332">
        <f t="shared" si="15"/>
        <v>0</v>
      </c>
      <c r="AB84" s="629"/>
      <c r="AC84" s="332">
        <f t="shared" si="10"/>
        <v>0</v>
      </c>
      <c r="AD84" s="1769"/>
      <c r="AE84" s="1769"/>
      <c r="AF84" s="1769"/>
      <c r="AG84" s="8"/>
      <c r="AH84" s="8"/>
    </row>
    <row r="85" spans="1:34" ht="20.100000000000001" customHeight="1">
      <c r="A85" s="333">
        <f t="shared" si="16"/>
        <v>72</v>
      </c>
      <c r="B85" s="860"/>
      <c r="C85" s="860"/>
      <c r="D85" s="334"/>
      <c r="E85" s="322"/>
      <c r="F85" s="323"/>
      <c r="G85" s="324" t="s">
        <v>110</v>
      </c>
      <c r="H85" s="340"/>
      <c r="I85" s="341"/>
      <c r="J85" s="338"/>
      <c r="K85" s="338"/>
      <c r="L85" s="335">
        <f t="shared" si="13"/>
        <v>0</v>
      </c>
      <c r="M85" s="702"/>
      <c r="N85" s="629"/>
      <c r="O85" s="337">
        <f t="shared" si="14"/>
        <v>0</v>
      </c>
      <c r="P85" s="341"/>
      <c r="Q85" s="338"/>
      <c r="R85" s="338"/>
      <c r="S85" s="330">
        <f t="shared" si="11"/>
        <v>0</v>
      </c>
      <c r="T85" s="336"/>
      <c r="U85" s="338"/>
      <c r="V85" s="338"/>
      <c r="W85" s="335"/>
      <c r="X85" s="339">
        <f t="shared" si="12"/>
        <v>0</v>
      </c>
      <c r="Y85" s="408"/>
      <c r="Z85" s="409"/>
      <c r="AA85" s="332">
        <f t="shared" si="15"/>
        <v>0</v>
      </c>
      <c r="AB85" s="629"/>
      <c r="AC85" s="332">
        <f t="shared" si="10"/>
        <v>0</v>
      </c>
      <c r="AD85" s="1769"/>
      <c r="AE85" s="1769"/>
      <c r="AF85" s="1769"/>
      <c r="AG85" s="8"/>
      <c r="AH85" s="8"/>
    </row>
    <row r="86" spans="1:34" ht="20.100000000000001" customHeight="1">
      <c r="A86" s="333">
        <f t="shared" si="16"/>
        <v>73</v>
      </c>
      <c r="B86" s="860"/>
      <c r="C86" s="860"/>
      <c r="D86" s="334"/>
      <c r="E86" s="322"/>
      <c r="F86" s="323"/>
      <c r="G86" s="324" t="s">
        <v>110</v>
      </c>
      <c r="H86" s="340"/>
      <c r="I86" s="341"/>
      <c r="J86" s="338"/>
      <c r="K86" s="338"/>
      <c r="L86" s="335">
        <f t="shared" si="13"/>
        <v>0</v>
      </c>
      <c r="M86" s="702"/>
      <c r="N86" s="629"/>
      <c r="O86" s="337">
        <f t="shared" si="14"/>
        <v>0</v>
      </c>
      <c r="P86" s="341"/>
      <c r="Q86" s="338"/>
      <c r="R86" s="338"/>
      <c r="S86" s="330">
        <f t="shared" si="11"/>
        <v>0</v>
      </c>
      <c r="T86" s="336"/>
      <c r="U86" s="338"/>
      <c r="V86" s="338"/>
      <c r="W86" s="335"/>
      <c r="X86" s="339">
        <f t="shared" si="12"/>
        <v>0</v>
      </c>
      <c r="Y86" s="408"/>
      <c r="Z86" s="409"/>
      <c r="AA86" s="332">
        <f t="shared" si="15"/>
        <v>0</v>
      </c>
      <c r="AB86" s="629"/>
      <c r="AC86" s="332">
        <f t="shared" si="10"/>
        <v>0</v>
      </c>
      <c r="AD86" s="1769"/>
      <c r="AE86" s="1769"/>
      <c r="AF86" s="1769"/>
      <c r="AG86" s="8"/>
      <c r="AH86" s="8"/>
    </row>
    <row r="87" spans="1:34" ht="20.100000000000001" customHeight="1">
      <c r="A87" s="333">
        <f t="shared" si="16"/>
        <v>74</v>
      </c>
      <c r="B87" s="860"/>
      <c r="C87" s="860"/>
      <c r="D87" s="334"/>
      <c r="E87" s="322"/>
      <c r="F87" s="323"/>
      <c r="G87" s="324" t="s">
        <v>110</v>
      </c>
      <c r="H87" s="340"/>
      <c r="I87" s="341"/>
      <c r="J87" s="338"/>
      <c r="K87" s="338"/>
      <c r="L87" s="335">
        <f t="shared" si="13"/>
        <v>0</v>
      </c>
      <c r="M87" s="702"/>
      <c r="N87" s="629"/>
      <c r="O87" s="337">
        <f t="shared" si="14"/>
        <v>0</v>
      </c>
      <c r="P87" s="341"/>
      <c r="Q87" s="338"/>
      <c r="R87" s="338"/>
      <c r="S87" s="330">
        <f t="shared" si="11"/>
        <v>0</v>
      </c>
      <c r="T87" s="336"/>
      <c r="U87" s="338"/>
      <c r="V87" s="338"/>
      <c r="W87" s="335"/>
      <c r="X87" s="339">
        <f t="shared" si="12"/>
        <v>0</v>
      </c>
      <c r="Y87" s="408"/>
      <c r="Z87" s="409"/>
      <c r="AA87" s="332">
        <f t="shared" si="15"/>
        <v>0</v>
      </c>
      <c r="AB87" s="629"/>
      <c r="AC87" s="332">
        <f t="shared" si="10"/>
        <v>0</v>
      </c>
      <c r="AD87" s="1769"/>
      <c r="AE87" s="1769"/>
      <c r="AF87" s="1769"/>
      <c r="AG87" s="8"/>
      <c r="AH87" s="8"/>
    </row>
    <row r="88" spans="1:34" ht="20.100000000000001" customHeight="1">
      <c r="A88" s="333">
        <f t="shared" si="16"/>
        <v>75</v>
      </c>
      <c r="B88" s="860"/>
      <c r="C88" s="860"/>
      <c r="D88" s="334"/>
      <c r="E88" s="322"/>
      <c r="F88" s="323"/>
      <c r="G88" s="324" t="s">
        <v>110</v>
      </c>
      <c r="H88" s="340"/>
      <c r="I88" s="341"/>
      <c r="J88" s="338"/>
      <c r="K88" s="338"/>
      <c r="L88" s="335">
        <f t="shared" si="13"/>
        <v>0</v>
      </c>
      <c r="M88" s="702"/>
      <c r="N88" s="629"/>
      <c r="O88" s="337">
        <f t="shared" si="14"/>
        <v>0</v>
      </c>
      <c r="P88" s="341"/>
      <c r="Q88" s="338"/>
      <c r="R88" s="338"/>
      <c r="S88" s="330">
        <f t="shared" si="11"/>
        <v>0</v>
      </c>
      <c r="T88" s="336"/>
      <c r="U88" s="338"/>
      <c r="V88" s="338"/>
      <c r="W88" s="335"/>
      <c r="X88" s="339">
        <f t="shared" si="12"/>
        <v>0</v>
      </c>
      <c r="Y88" s="408"/>
      <c r="Z88" s="409"/>
      <c r="AA88" s="332">
        <f t="shared" si="15"/>
        <v>0</v>
      </c>
      <c r="AB88" s="629"/>
      <c r="AC88" s="332">
        <f t="shared" si="10"/>
        <v>0</v>
      </c>
      <c r="AD88" s="1769"/>
      <c r="AE88" s="1769"/>
      <c r="AF88" s="1769"/>
      <c r="AG88" s="8"/>
      <c r="AH88" s="8"/>
    </row>
    <row r="89" spans="1:34" ht="20.100000000000001" customHeight="1">
      <c r="A89" s="333">
        <f t="shared" si="16"/>
        <v>76</v>
      </c>
      <c r="B89" s="860"/>
      <c r="C89" s="860"/>
      <c r="D89" s="334"/>
      <c r="E89" s="322"/>
      <c r="F89" s="323"/>
      <c r="G89" s="324" t="s">
        <v>110</v>
      </c>
      <c r="H89" s="340"/>
      <c r="I89" s="341"/>
      <c r="J89" s="338"/>
      <c r="K89" s="338"/>
      <c r="L89" s="335">
        <f t="shared" si="13"/>
        <v>0</v>
      </c>
      <c r="M89" s="702"/>
      <c r="N89" s="629"/>
      <c r="O89" s="337">
        <f t="shared" si="14"/>
        <v>0</v>
      </c>
      <c r="P89" s="341"/>
      <c r="Q89" s="338"/>
      <c r="R89" s="338"/>
      <c r="S89" s="330">
        <f t="shared" si="11"/>
        <v>0</v>
      </c>
      <c r="T89" s="336"/>
      <c r="U89" s="338"/>
      <c r="V89" s="338"/>
      <c r="W89" s="335"/>
      <c r="X89" s="339">
        <f t="shared" si="12"/>
        <v>0</v>
      </c>
      <c r="Y89" s="408"/>
      <c r="Z89" s="409"/>
      <c r="AA89" s="332">
        <f t="shared" si="15"/>
        <v>0</v>
      </c>
      <c r="AB89" s="629"/>
      <c r="AC89" s="332">
        <f t="shared" si="10"/>
        <v>0</v>
      </c>
      <c r="AD89" s="1769"/>
      <c r="AE89" s="1769"/>
      <c r="AF89" s="1769"/>
      <c r="AG89" s="8"/>
      <c r="AH89" s="8"/>
    </row>
    <row r="90" spans="1:34" ht="20.100000000000001" customHeight="1">
      <c r="A90" s="333">
        <f t="shared" si="16"/>
        <v>77</v>
      </c>
      <c r="B90" s="860"/>
      <c r="C90" s="860"/>
      <c r="D90" s="334"/>
      <c r="E90" s="322"/>
      <c r="F90" s="323"/>
      <c r="G90" s="324" t="s">
        <v>110</v>
      </c>
      <c r="H90" s="340"/>
      <c r="I90" s="341"/>
      <c r="J90" s="338"/>
      <c r="K90" s="338"/>
      <c r="L90" s="335">
        <f t="shared" si="13"/>
        <v>0</v>
      </c>
      <c r="M90" s="702"/>
      <c r="N90" s="629"/>
      <c r="O90" s="337">
        <f t="shared" si="14"/>
        <v>0</v>
      </c>
      <c r="P90" s="341"/>
      <c r="Q90" s="338"/>
      <c r="R90" s="338"/>
      <c r="S90" s="330">
        <f t="shared" si="11"/>
        <v>0</v>
      </c>
      <c r="T90" s="336"/>
      <c r="U90" s="338"/>
      <c r="V90" s="338"/>
      <c r="W90" s="335"/>
      <c r="X90" s="339">
        <f t="shared" si="12"/>
        <v>0</v>
      </c>
      <c r="Y90" s="408"/>
      <c r="Z90" s="409"/>
      <c r="AA90" s="332">
        <f t="shared" si="15"/>
        <v>0</v>
      </c>
      <c r="AB90" s="629"/>
      <c r="AC90" s="332">
        <f t="shared" si="10"/>
        <v>0</v>
      </c>
      <c r="AD90" s="1769"/>
      <c r="AE90" s="1769"/>
      <c r="AF90" s="1769"/>
      <c r="AG90" s="8"/>
      <c r="AH90" s="8"/>
    </row>
    <row r="91" spans="1:34" ht="20.100000000000001" customHeight="1">
      <c r="A91" s="333">
        <f t="shared" si="16"/>
        <v>78</v>
      </c>
      <c r="B91" s="860"/>
      <c r="C91" s="860"/>
      <c r="D91" s="334"/>
      <c r="E91" s="322"/>
      <c r="F91" s="323"/>
      <c r="G91" s="324" t="s">
        <v>110</v>
      </c>
      <c r="H91" s="340"/>
      <c r="I91" s="341"/>
      <c r="J91" s="338"/>
      <c r="K91" s="338"/>
      <c r="L91" s="335">
        <f t="shared" si="13"/>
        <v>0</v>
      </c>
      <c r="M91" s="702"/>
      <c r="N91" s="629"/>
      <c r="O91" s="337">
        <f t="shared" si="14"/>
        <v>0</v>
      </c>
      <c r="P91" s="341"/>
      <c r="Q91" s="338"/>
      <c r="R91" s="338"/>
      <c r="S91" s="330">
        <f t="shared" si="11"/>
        <v>0</v>
      </c>
      <c r="T91" s="336"/>
      <c r="U91" s="338"/>
      <c r="V91" s="338"/>
      <c r="W91" s="335"/>
      <c r="X91" s="339">
        <f t="shared" si="12"/>
        <v>0</v>
      </c>
      <c r="Y91" s="408"/>
      <c r="Z91" s="409"/>
      <c r="AA91" s="332">
        <f t="shared" si="15"/>
        <v>0</v>
      </c>
      <c r="AB91" s="629"/>
      <c r="AC91" s="332">
        <f t="shared" si="10"/>
        <v>0</v>
      </c>
      <c r="AD91" s="1769"/>
      <c r="AE91" s="1769"/>
      <c r="AF91" s="1769"/>
      <c r="AG91" s="8"/>
      <c r="AH91" s="8"/>
    </row>
    <row r="92" spans="1:34" ht="20.100000000000001" customHeight="1">
      <c r="A92" s="333">
        <f t="shared" si="16"/>
        <v>79</v>
      </c>
      <c r="B92" s="860"/>
      <c r="C92" s="860"/>
      <c r="D92" s="334"/>
      <c r="E92" s="322"/>
      <c r="F92" s="323"/>
      <c r="G92" s="324" t="s">
        <v>110</v>
      </c>
      <c r="H92" s="340"/>
      <c r="I92" s="341"/>
      <c r="J92" s="338"/>
      <c r="K92" s="338"/>
      <c r="L92" s="335">
        <f t="shared" si="13"/>
        <v>0</v>
      </c>
      <c r="M92" s="702"/>
      <c r="N92" s="629"/>
      <c r="O92" s="337">
        <f t="shared" si="14"/>
        <v>0</v>
      </c>
      <c r="P92" s="341"/>
      <c r="Q92" s="338"/>
      <c r="R92" s="338"/>
      <c r="S92" s="330">
        <f t="shared" si="11"/>
        <v>0</v>
      </c>
      <c r="T92" s="336"/>
      <c r="U92" s="338"/>
      <c r="V92" s="338"/>
      <c r="W92" s="335"/>
      <c r="X92" s="339">
        <f t="shared" si="12"/>
        <v>0</v>
      </c>
      <c r="Y92" s="408"/>
      <c r="Z92" s="409"/>
      <c r="AA92" s="332">
        <f t="shared" si="15"/>
        <v>0</v>
      </c>
      <c r="AB92" s="629"/>
      <c r="AC92" s="332">
        <f t="shared" si="10"/>
        <v>0</v>
      </c>
      <c r="AD92" s="1769"/>
      <c r="AE92" s="1769"/>
      <c r="AF92" s="1769"/>
      <c r="AG92" s="8"/>
      <c r="AH92" s="8"/>
    </row>
    <row r="93" spans="1:34" ht="20.100000000000001" customHeight="1">
      <c r="A93" s="333">
        <f t="shared" si="16"/>
        <v>80</v>
      </c>
      <c r="B93" s="860"/>
      <c r="C93" s="860"/>
      <c r="D93" s="334"/>
      <c r="E93" s="322"/>
      <c r="F93" s="323"/>
      <c r="G93" s="324" t="s">
        <v>110</v>
      </c>
      <c r="H93" s="340"/>
      <c r="I93" s="341"/>
      <c r="J93" s="338"/>
      <c r="K93" s="338"/>
      <c r="L93" s="335">
        <f t="shared" si="13"/>
        <v>0</v>
      </c>
      <c r="M93" s="702"/>
      <c r="N93" s="629"/>
      <c r="O93" s="337">
        <f t="shared" si="14"/>
        <v>0</v>
      </c>
      <c r="P93" s="341"/>
      <c r="Q93" s="338"/>
      <c r="R93" s="338"/>
      <c r="S93" s="330">
        <f t="shared" si="11"/>
        <v>0</v>
      </c>
      <c r="T93" s="336"/>
      <c r="U93" s="338"/>
      <c r="V93" s="338"/>
      <c r="W93" s="335"/>
      <c r="X93" s="339">
        <f t="shared" si="12"/>
        <v>0</v>
      </c>
      <c r="Y93" s="408"/>
      <c r="Z93" s="409"/>
      <c r="AA93" s="332">
        <f t="shared" si="15"/>
        <v>0</v>
      </c>
      <c r="AB93" s="629"/>
      <c r="AC93" s="332">
        <f t="shared" si="10"/>
        <v>0</v>
      </c>
      <c r="AD93" s="1769"/>
      <c r="AE93" s="1769"/>
      <c r="AF93" s="1769"/>
      <c r="AG93" s="8"/>
      <c r="AH93" s="8"/>
    </row>
    <row r="94" spans="1:34" ht="20.100000000000001" customHeight="1">
      <c r="A94" s="333">
        <f t="shared" si="16"/>
        <v>81</v>
      </c>
      <c r="B94" s="860"/>
      <c r="C94" s="860"/>
      <c r="D94" s="334"/>
      <c r="E94" s="322"/>
      <c r="F94" s="323"/>
      <c r="G94" s="324" t="s">
        <v>110</v>
      </c>
      <c r="H94" s="340"/>
      <c r="I94" s="341"/>
      <c r="J94" s="338"/>
      <c r="K94" s="338"/>
      <c r="L94" s="335">
        <f t="shared" si="13"/>
        <v>0</v>
      </c>
      <c r="M94" s="702"/>
      <c r="N94" s="629"/>
      <c r="O94" s="337">
        <f t="shared" si="14"/>
        <v>0</v>
      </c>
      <c r="P94" s="341"/>
      <c r="Q94" s="338"/>
      <c r="R94" s="338"/>
      <c r="S94" s="330">
        <f t="shared" si="11"/>
        <v>0</v>
      </c>
      <c r="T94" s="336"/>
      <c r="U94" s="338"/>
      <c r="V94" s="338"/>
      <c r="W94" s="335"/>
      <c r="X94" s="339">
        <f t="shared" si="12"/>
        <v>0</v>
      </c>
      <c r="Y94" s="408"/>
      <c r="Z94" s="409"/>
      <c r="AA94" s="332">
        <f t="shared" si="15"/>
        <v>0</v>
      </c>
      <c r="AB94" s="629"/>
      <c r="AC94" s="332">
        <f t="shared" si="10"/>
        <v>0</v>
      </c>
      <c r="AD94" s="1769"/>
      <c r="AE94" s="1769"/>
      <c r="AF94" s="1769"/>
      <c r="AG94" s="8"/>
      <c r="AH94" s="8"/>
    </row>
    <row r="95" spans="1:34" ht="20.100000000000001" customHeight="1">
      <c r="A95" s="333">
        <f t="shared" si="16"/>
        <v>82</v>
      </c>
      <c r="B95" s="860"/>
      <c r="C95" s="860"/>
      <c r="D95" s="334"/>
      <c r="E95" s="322"/>
      <c r="F95" s="323"/>
      <c r="G95" s="324" t="s">
        <v>110</v>
      </c>
      <c r="H95" s="340"/>
      <c r="I95" s="341"/>
      <c r="J95" s="338"/>
      <c r="K95" s="338"/>
      <c r="L95" s="335">
        <f t="shared" si="13"/>
        <v>0</v>
      </c>
      <c r="M95" s="702"/>
      <c r="N95" s="629"/>
      <c r="O95" s="337">
        <f t="shared" si="14"/>
        <v>0</v>
      </c>
      <c r="P95" s="341"/>
      <c r="Q95" s="338"/>
      <c r="R95" s="338"/>
      <c r="S95" s="330">
        <f t="shared" si="11"/>
        <v>0</v>
      </c>
      <c r="T95" s="336"/>
      <c r="U95" s="338"/>
      <c r="V95" s="338"/>
      <c r="W95" s="335"/>
      <c r="X95" s="339">
        <f t="shared" si="12"/>
        <v>0</v>
      </c>
      <c r="Y95" s="408"/>
      <c r="Z95" s="409"/>
      <c r="AA95" s="332">
        <f t="shared" si="15"/>
        <v>0</v>
      </c>
      <c r="AB95" s="629"/>
      <c r="AC95" s="332">
        <f t="shared" si="10"/>
        <v>0</v>
      </c>
      <c r="AD95" s="1769"/>
      <c r="AE95" s="1769"/>
      <c r="AF95" s="1769"/>
      <c r="AG95" s="8"/>
      <c r="AH95" s="8"/>
    </row>
    <row r="96" spans="1:34" ht="20.100000000000001" customHeight="1">
      <c r="A96" s="333">
        <f t="shared" si="16"/>
        <v>83</v>
      </c>
      <c r="B96" s="860"/>
      <c r="C96" s="860"/>
      <c r="D96" s="334"/>
      <c r="E96" s="322"/>
      <c r="F96" s="323"/>
      <c r="G96" s="324" t="s">
        <v>110</v>
      </c>
      <c r="H96" s="340"/>
      <c r="I96" s="341"/>
      <c r="J96" s="338"/>
      <c r="K96" s="338"/>
      <c r="L96" s="335">
        <f t="shared" si="13"/>
        <v>0</v>
      </c>
      <c r="M96" s="702"/>
      <c r="N96" s="629"/>
      <c r="O96" s="337">
        <f t="shared" si="14"/>
        <v>0</v>
      </c>
      <c r="P96" s="341"/>
      <c r="Q96" s="338"/>
      <c r="R96" s="338"/>
      <c r="S96" s="330">
        <f t="shared" ref="S96:S113" si="17">SUM(P96:R96)</f>
        <v>0</v>
      </c>
      <c r="T96" s="336"/>
      <c r="U96" s="338"/>
      <c r="V96" s="338"/>
      <c r="W96" s="335"/>
      <c r="X96" s="339">
        <f t="shared" ref="X96:X113" si="18">SUM(T96:V96)</f>
        <v>0</v>
      </c>
      <c r="Y96" s="408"/>
      <c r="Z96" s="409"/>
      <c r="AA96" s="332">
        <f t="shared" si="15"/>
        <v>0</v>
      </c>
      <c r="AB96" s="629"/>
      <c r="AC96" s="332">
        <f t="shared" ref="AC96:AC113" si="19">IF(D96="○",S96-O96-X96-AA96,0)</f>
        <v>0</v>
      </c>
      <c r="AD96" s="1769"/>
      <c r="AE96" s="1769"/>
      <c r="AF96" s="1769"/>
      <c r="AG96" s="8"/>
      <c r="AH96" s="8"/>
    </row>
    <row r="97" spans="1:34" ht="20.100000000000001" customHeight="1">
      <c r="A97" s="333">
        <f t="shared" si="16"/>
        <v>84</v>
      </c>
      <c r="B97" s="860"/>
      <c r="C97" s="860"/>
      <c r="D97" s="334"/>
      <c r="E97" s="322"/>
      <c r="F97" s="323"/>
      <c r="G97" s="324" t="s">
        <v>110</v>
      </c>
      <c r="H97" s="340"/>
      <c r="I97" s="341"/>
      <c r="J97" s="338"/>
      <c r="K97" s="338"/>
      <c r="L97" s="335">
        <f t="shared" si="13"/>
        <v>0</v>
      </c>
      <c r="M97" s="702"/>
      <c r="N97" s="629"/>
      <c r="O97" s="337">
        <f t="shared" si="14"/>
        <v>0</v>
      </c>
      <c r="P97" s="341"/>
      <c r="Q97" s="338"/>
      <c r="R97" s="338"/>
      <c r="S97" s="330">
        <f t="shared" si="17"/>
        <v>0</v>
      </c>
      <c r="T97" s="336"/>
      <c r="U97" s="338"/>
      <c r="V97" s="338"/>
      <c r="W97" s="335"/>
      <c r="X97" s="339">
        <f t="shared" si="18"/>
        <v>0</v>
      </c>
      <c r="Y97" s="408"/>
      <c r="Z97" s="409"/>
      <c r="AA97" s="332">
        <f t="shared" si="15"/>
        <v>0</v>
      </c>
      <c r="AB97" s="629"/>
      <c r="AC97" s="332">
        <f t="shared" si="19"/>
        <v>0</v>
      </c>
      <c r="AD97" s="1769"/>
      <c r="AE97" s="1769"/>
      <c r="AF97" s="1769"/>
      <c r="AG97" s="8"/>
      <c r="AH97" s="8"/>
    </row>
    <row r="98" spans="1:34" ht="20.100000000000001" customHeight="1">
      <c r="A98" s="333">
        <f t="shared" si="16"/>
        <v>85</v>
      </c>
      <c r="B98" s="860"/>
      <c r="C98" s="860"/>
      <c r="D98" s="334"/>
      <c r="E98" s="322"/>
      <c r="F98" s="323"/>
      <c r="G98" s="324" t="s">
        <v>110</v>
      </c>
      <c r="H98" s="340"/>
      <c r="I98" s="341"/>
      <c r="J98" s="338"/>
      <c r="K98" s="338"/>
      <c r="L98" s="335">
        <f t="shared" si="13"/>
        <v>0</v>
      </c>
      <c r="M98" s="702"/>
      <c r="N98" s="629"/>
      <c r="O98" s="337">
        <f t="shared" si="14"/>
        <v>0</v>
      </c>
      <c r="P98" s="341"/>
      <c r="Q98" s="338"/>
      <c r="R98" s="338"/>
      <c r="S98" s="330">
        <f t="shared" si="17"/>
        <v>0</v>
      </c>
      <c r="T98" s="336"/>
      <c r="U98" s="338"/>
      <c r="V98" s="338"/>
      <c r="W98" s="335"/>
      <c r="X98" s="339">
        <f t="shared" si="18"/>
        <v>0</v>
      </c>
      <c r="Y98" s="408"/>
      <c r="Z98" s="409"/>
      <c r="AA98" s="332">
        <f t="shared" si="15"/>
        <v>0</v>
      </c>
      <c r="AB98" s="629"/>
      <c r="AC98" s="332">
        <f t="shared" si="19"/>
        <v>0</v>
      </c>
      <c r="AD98" s="1769"/>
      <c r="AE98" s="1769"/>
      <c r="AF98" s="1769"/>
      <c r="AG98" s="8"/>
      <c r="AH98" s="8"/>
    </row>
    <row r="99" spans="1:34" ht="20.100000000000001" customHeight="1">
      <c r="A99" s="333">
        <f t="shared" si="16"/>
        <v>86</v>
      </c>
      <c r="B99" s="860"/>
      <c r="C99" s="860"/>
      <c r="D99" s="334"/>
      <c r="E99" s="322"/>
      <c r="F99" s="323"/>
      <c r="G99" s="324" t="s">
        <v>110</v>
      </c>
      <c r="H99" s="340"/>
      <c r="I99" s="341"/>
      <c r="J99" s="338"/>
      <c r="K99" s="338"/>
      <c r="L99" s="335">
        <f t="shared" si="13"/>
        <v>0</v>
      </c>
      <c r="M99" s="702"/>
      <c r="N99" s="629"/>
      <c r="O99" s="337">
        <f t="shared" si="14"/>
        <v>0</v>
      </c>
      <c r="P99" s="341"/>
      <c r="Q99" s="338"/>
      <c r="R99" s="338"/>
      <c r="S99" s="330">
        <f t="shared" si="17"/>
        <v>0</v>
      </c>
      <c r="T99" s="336"/>
      <c r="U99" s="338"/>
      <c r="V99" s="338"/>
      <c r="W99" s="335"/>
      <c r="X99" s="339">
        <f t="shared" si="18"/>
        <v>0</v>
      </c>
      <c r="Y99" s="408"/>
      <c r="Z99" s="409"/>
      <c r="AA99" s="332">
        <f t="shared" si="15"/>
        <v>0</v>
      </c>
      <c r="AB99" s="629"/>
      <c r="AC99" s="332">
        <f t="shared" si="19"/>
        <v>0</v>
      </c>
      <c r="AD99" s="1769"/>
      <c r="AE99" s="1769"/>
      <c r="AF99" s="1769"/>
      <c r="AG99" s="8"/>
      <c r="AH99" s="8"/>
    </row>
    <row r="100" spans="1:34" ht="20.100000000000001" customHeight="1">
      <c r="A100" s="333">
        <f t="shared" si="16"/>
        <v>87</v>
      </c>
      <c r="B100" s="860"/>
      <c r="C100" s="860"/>
      <c r="D100" s="334"/>
      <c r="E100" s="322"/>
      <c r="F100" s="323"/>
      <c r="G100" s="324" t="s">
        <v>110</v>
      </c>
      <c r="H100" s="340"/>
      <c r="I100" s="341"/>
      <c r="J100" s="338"/>
      <c r="K100" s="338"/>
      <c r="L100" s="335">
        <f t="shared" si="13"/>
        <v>0</v>
      </c>
      <c r="M100" s="702"/>
      <c r="N100" s="629"/>
      <c r="O100" s="337">
        <f t="shared" si="14"/>
        <v>0</v>
      </c>
      <c r="P100" s="341"/>
      <c r="Q100" s="338"/>
      <c r="R100" s="338"/>
      <c r="S100" s="330">
        <f t="shared" si="17"/>
        <v>0</v>
      </c>
      <c r="T100" s="336"/>
      <c r="U100" s="338"/>
      <c r="V100" s="338"/>
      <c r="W100" s="335"/>
      <c r="X100" s="339">
        <f t="shared" si="18"/>
        <v>0</v>
      </c>
      <c r="Y100" s="408"/>
      <c r="Z100" s="409"/>
      <c r="AA100" s="332">
        <f t="shared" si="15"/>
        <v>0</v>
      </c>
      <c r="AB100" s="629"/>
      <c r="AC100" s="332">
        <f t="shared" si="19"/>
        <v>0</v>
      </c>
      <c r="AD100" s="1769"/>
      <c r="AE100" s="1769"/>
      <c r="AF100" s="1769"/>
      <c r="AG100" s="8"/>
      <c r="AH100" s="8"/>
    </row>
    <row r="101" spans="1:34" ht="20.100000000000001" customHeight="1">
      <c r="A101" s="333">
        <f t="shared" si="16"/>
        <v>88</v>
      </c>
      <c r="B101" s="860"/>
      <c r="C101" s="860"/>
      <c r="D101" s="334"/>
      <c r="E101" s="322"/>
      <c r="F101" s="323"/>
      <c r="G101" s="324" t="s">
        <v>110</v>
      </c>
      <c r="H101" s="340"/>
      <c r="I101" s="341"/>
      <c r="J101" s="338"/>
      <c r="K101" s="338"/>
      <c r="L101" s="335">
        <f t="shared" si="13"/>
        <v>0</v>
      </c>
      <c r="M101" s="702"/>
      <c r="N101" s="629"/>
      <c r="O101" s="337">
        <f t="shared" si="14"/>
        <v>0</v>
      </c>
      <c r="P101" s="341"/>
      <c r="Q101" s="338"/>
      <c r="R101" s="338"/>
      <c r="S101" s="330">
        <f t="shared" si="17"/>
        <v>0</v>
      </c>
      <c r="T101" s="336"/>
      <c r="U101" s="338"/>
      <c r="V101" s="338"/>
      <c r="W101" s="335"/>
      <c r="X101" s="339">
        <f t="shared" si="18"/>
        <v>0</v>
      </c>
      <c r="Y101" s="408"/>
      <c r="Z101" s="409"/>
      <c r="AA101" s="332">
        <f t="shared" si="15"/>
        <v>0</v>
      </c>
      <c r="AB101" s="629"/>
      <c r="AC101" s="332">
        <f t="shared" si="19"/>
        <v>0</v>
      </c>
      <c r="AD101" s="1769"/>
      <c r="AE101" s="1769"/>
      <c r="AF101" s="1769"/>
      <c r="AG101" s="8"/>
      <c r="AH101" s="8"/>
    </row>
    <row r="102" spans="1:34" ht="20.100000000000001" customHeight="1">
      <c r="A102" s="333">
        <f t="shared" si="16"/>
        <v>89</v>
      </c>
      <c r="B102" s="860"/>
      <c r="C102" s="860"/>
      <c r="D102" s="334"/>
      <c r="E102" s="322"/>
      <c r="F102" s="323"/>
      <c r="G102" s="324" t="s">
        <v>110</v>
      </c>
      <c r="H102" s="340"/>
      <c r="I102" s="341"/>
      <c r="J102" s="338"/>
      <c r="K102" s="338"/>
      <c r="L102" s="335">
        <f t="shared" si="13"/>
        <v>0</v>
      </c>
      <c r="M102" s="702"/>
      <c r="N102" s="629"/>
      <c r="O102" s="337">
        <f t="shared" si="14"/>
        <v>0</v>
      </c>
      <c r="P102" s="341"/>
      <c r="Q102" s="338"/>
      <c r="R102" s="338"/>
      <c r="S102" s="330">
        <f t="shared" si="17"/>
        <v>0</v>
      </c>
      <c r="T102" s="336"/>
      <c r="U102" s="338"/>
      <c r="V102" s="338"/>
      <c r="W102" s="335"/>
      <c r="X102" s="339">
        <f t="shared" si="18"/>
        <v>0</v>
      </c>
      <c r="Y102" s="408"/>
      <c r="Z102" s="409"/>
      <c r="AA102" s="332">
        <f t="shared" si="15"/>
        <v>0</v>
      </c>
      <c r="AB102" s="629"/>
      <c r="AC102" s="332">
        <f t="shared" si="19"/>
        <v>0</v>
      </c>
      <c r="AD102" s="1769"/>
      <c r="AE102" s="1769"/>
      <c r="AF102" s="1769"/>
      <c r="AG102" s="8"/>
      <c r="AH102" s="8"/>
    </row>
    <row r="103" spans="1:34" ht="20.100000000000001" customHeight="1">
      <c r="A103" s="333">
        <f t="shared" si="16"/>
        <v>90</v>
      </c>
      <c r="B103" s="860"/>
      <c r="C103" s="860"/>
      <c r="D103" s="334"/>
      <c r="E103" s="322"/>
      <c r="F103" s="323"/>
      <c r="G103" s="324" t="s">
        <v>110</v>
      </c>
      <c r="H103" s="340"/>
      <c r="I103" s="341"/>
      <c r="J103" s="338"/>
      <c r="K103" s="338"/>
      <c r="L103" s="335">
        <f t="shared" si="13"/>
        <v>0</v>
      </c>
      <c r="M103" s="702"/>
      <c r="N103" s="629"/>
      <c r="O103" s="337">
        <f t="shared" si="14"/>
        <v>0</v>
      </c>
      <c r="P103" s="341"/>
      <c r="Q103" s="338"/>
      <c r="R103" s="338"/>
      <c r="S103" s="330">
        <f t="shared" si="17"/>
        <v>0</v>
      </c>
      <c r="T103" s="336"/>
      <c r="U103" s="338"/>
      <c r="V103" s="338"/>
      <c r="W103" s="335"/>
      <c r="X103" s="339">
        <f t="shared" si="18"/>
        <v>0</v>
      </c>
      <c r="Y103" s="408"/>
      <c r="Z103" s="409"/>
      <c r="AA103" s="332">
        <f t="shared" si="15"/>
        <v>0</v>
      </c>
      <c r="AB103" s="629"/>
      <c r="AC103" s="332">
        <f t="shared" si="19"/>
        <v>0</v>
      </c>
      <c r="AD103" s="1769"/>
      <c r="AE103" s="1769"/>
      <c r="AF103" s="1769"/>
      <c r="AG103" s="8"/>
      <c r="AH103" s="8"/>
    </row>
    <row r="104" spans="1:34" ht="20.100000000000001" customHeight="1">
      <c r="A104" s="333">
        <f t="shared" si="16"/>
        <v>91</v>
      </c>
      <c r="B104" s="860"/>
      <c r="C104" s="860"/>
      <c r="D104" s="334"/>
      <c r="E104" s="322"/>
      <c r="F104" s="323"/>
      <c r="G104" s="324" t="s">
        <v>110</v>
      </c>
      <c r="H104" s="340"/>
      <c r="I104" s="341"/>
      <c r="J104" s="338"/>
      <c r="K104" s="338"/>
      <c r="L104" s="335">
        <f t="shared" si="13"/>
        <v>0</v>
      </c>
      <c r="M104" s="702"/>
      <c r="N104" s="629"/>
      <c r="O104" s="337">
        <f t="shared" si="14"/>
        <v>0</v>
      </c>
      <c r="P104" s="341"/>
      <c r="Q104" s="338"/>
      <c r="R104" s="338"/>
      <c r="S104" s="330">
        <f t="shared" si="17"/>
        <v>0</v>
      </c>
      <c r="T104" s="336"/>
      <c r="U104" s="338"/>
      <c r="V104" s="338"/>
      <c r="W104" s="335"/>
      <c r="X104" s="339">
        <f t="shared" si="18"/>
        <v>0</v>
      </c>
      <c r="Y104" s="408"/>
      <c r="Z104" s="409"/>
      <c r="AA104" s="332">
        <f t="shared" si="15"/>
        <v>0</v>
      </c>
      <c r="AB104" s="629"/>
      <c r="AC104" s="332">
        <f t="shared" si="19"/>
        <v>0</v>
      </c>
      <c r="AD104" s="1769"/>
      <c r="AE104" s="1769"/>
      <c r="AF104" s="1769"/>
      <c r="AG104" s="8"/>
      <c r="AH104" s="8"/>
    </row>
    <row r="105" spans="1:34" ht="20.100000000000001" customHeight="1">
      <c r="A105" s="333">
        <f t="shared" si="16"/>
        <v>92</v>
      </c>
      <c r="B105" s="860"/>
      <c r="C105" s="860"/>
      <c r="D105" s="334"/>
      <c r="E105" s="322"/>
      <c r="F105" s="323"/>
      <c r="G105" s="324" t="s">
        <v>110</v>
      </c>
      <c r="H105" s="340"/>
      <c r="I105" s="341"/>
      <c r="J105" s="338"/>
      <c r="K105" s="338"/>
      <c r="L105" s="335">
        <f t="shared" si="13"/>
        <v>0</v>
      </c>
      <c r="M105" s="702"/>
      <c r="N105" s="629"/>
      <c r="O105" s="337">
        <f t="shared" si="14"/>
        <v>0</v>
      </c>
      <c r="P105" s="341"/>
      <c r="Q105" s="338"/>
      <c r="R105" s="338"/>
      <c r="S105" s="330">
        <f t="shared" si="17"/>
        <v>0</v>
      </c>
      <c r="T105" s="336"/>
      <c r="U105" s="338"/>
      <c r="V105" s="338"/>
      <c r="W105" s="335"/>
      <c r="X105" s="339">
        <f t="shared" si="18"/>
        <v>0</v>
      </c>
      <c r="Y105" s="408"/>
      <c r="Z105" s="409"/>
      <c r="AA105" s="332">
        <f t="shared" si="15"/>
        <v>0</v>
      </c>
      <c r="AB105" s="629"/>
      <c r="AC105" s="332">
        <f t="shared" si="19"/>
        <v>0</v>
      </c>
      <c r="AD105" s="1769"/>
      <c r="AE105" s="1769"/>
      <c r="AF105" s="1769"/>
      <c r="AG105" s="8"/>
      <c r="AH105" s="8"/>
    </row>
    <row r="106" spans="1:34" ht="20.100000000000001" customHeight="1">
      <c r="A106" s="333">
        <f t="shared" si="16"/>
        <v>93</v>
      </c>
      <c r="B106" s="860"/>
      <c r="C106" s="860"/>
      <c r="D106" s="334"/>
      <c r="E106" s="322"/>
      <c r="F106" s="323"/>
      <c r="G106" s="324" t="s">
        <v>110</v>
      </c>
      <c r="H106" s="340"/>
      <c r="I106" s="341"/>
      <c r="J106" s="338"/>
      <c r="K106" s="338"/>
      <c r="L106" s="335">
        <f t="shared" si="13"/>
        <v>0</v>
      </c>
      <c r="M106" s="702"/>
      <c r="N106" s="629"/>
      <c r="O106" s="337">
        <f t="shared" si="14"/>
        <v>0</v>
      </c>
      <c r="P106" s="341"/>
      <c r="Q106" s="338"/>
      <c r="R106" s="338"/>
      <c r="S106" s="330">
        <f t="shared" si="17"/>
        <v>0</v>
      </c>
      <c r="T106" s="336"/>
      <c r="U106" s="338"/>
      <c r="V106" s="338"/>
      <c r="W106" s="335"/>
      <c r="X106" s="339">
        <f t="shared" si="18"/>
        <v>0</v>
      </c>
      <c r="Y106" s="408"/>
      <c r="Z106" s="409"/>
      <c r="AA106" s="332">
        <f t="shared" si="15"/>
        <v>0</v>
      </c>
      <c r="AB106" s="629"/>
      <c r="AC106" s="332">
        <f t="shared" si="19"/>
        <v>0</v>
      </c>
      <c r="AD106" s="1769"/>
      <c r="AE106" s="1769"/>
      <c r="AF106" s="1769"/>
      <c r="AG106" s="8"/>
      <c r="AH106" s="8"/>
    </row>
    <row r="107" spans="1:34" ht="20.100000000000001" customHeight="1">
      <c r="A107" s="333">
        <f t="shared" si="16"/>
        <v>94</v>
      </c>
      <c r="B107" s="860"/>
      <c r="C107" s="860"/>
      <c r="D107" s="334"/>
      <c r="E107" s="322"/>
      <c r="F107" s="323"/>
      <c r="G107" s="324" t="s">
        <v>110</v>
      </c>
      <c r="H107" s="340"/>
      <c r="I107" s="341"/>
      <c r="J107" s="338"/>
      <c r="K107" s="338"/>
      <c r="L107" s="335">
        <f t="shared" si="13"/>
        <v>0</v>
      </c>
      <c r="M107" s="702"/>
      <c r="N107" s="629"/>
      <c r="O107" s="337">
        <f t="shared" si="14"/>
        <v>0</v>
      </c>
      <c r="P107" s="341"/>
      <c r="Q107" s="338"/>
      <c r="R107" s="338"/>
      <c r="S107" s="330">
        <f t="shared" si="17"/>
        <v>0</v>
      </c>
      <c r="T107" s="336"/>
      <c r="U107" s="338"/>
      <c r="V107" s="338"/>
      <c r="W107" s="335"/>
      <c r="X107" s="339">
        <f t="shared" si="18"/>
        <v>0</v>
      </c>
      <c r="Y107" s="408"/>
      <c r="Z107" s="409"/>
      <c r="AA107" s="332">
        <f t="shared" si="15"/>
        <v>0</v>
      </c>
      <c r="AB107" s="629"/>
      <c r="AC107" s="332">
        <f t="shared" si="19"/>
        <v>0</v>
      </c>
      <c r="AD107" s="1769"/>
      <c r="AE107" s="1769"/>
      <c r="AF107" s="1769"/>
      <c r="AG107" s="8"/>
      <c r="AH107" s="8"/>
    </row>
    <row r="108" spans="1:34" ht="20.100000000000001" customHeight="1">
      <c r="A108" s="333">
        <f t="shared" si="16"/>
        <v>95</v>
      </c>
      <c r="B108" s="860"/>
      <c r="C108" s="860"/>
      <c r="D108" s="334"/>
      <c r="E108" s="322"/>
      <c r="F108" s="323"/>
      <c r="G108" s="324" t="s">
        <v>110</v>
      </c>
      <c r="H108" s="340"/>
      <c r="I108" s="341"/>
      <c r="J108" s="338"/>
      <c r="K108" s="338"/>
      <c r="L108" s="335">
        <f t="shared" si="13"/>
        <v>0</v>
      </c>
      <c r="M108" s="702"/>
      <c r="N108" s="629"/>
      <c r="O108" s="337">
        <f t="shared" si="14"/>
        <v>0</v>
      </c>
      <c r="P108" s="341"/>
      <c r="Q108" s="338"/>
      <c r="R108" s="338"/>
      <c r="S108" s="330">
        <f t="shared" si="17"/>
        <v>0</v>
      </c>
      <c r="T108" s="336"/>
      <c r="U108" s="338"/>
      <c r="V108" s="338"/>
      <c r="W108" s="335"/>
      <c r="X108" s="339">
        <f t="shared" si="18"/>
        <v>0</v>
      </c>
      <c r="Y108" s="408"/>
      <c r="Z108" s="409"/>
      <c r="AA108" s="332">
        <f t="shared" si="15"/>
        <v>0</v>
      </c>
      <c r="AB108" s="629"/>
      <c r="AC108" s="332">
        <f t="shared" si="19"/>
        <v>0</v>
      </c>
      <c r="AD108" s="1769"/>
      <c r="AE108" s="1769"/>
      <c r="AF108" s="1769"/>
      <c r="AG108" s="8"/>
      <c r="AH108" s="8"/>
    </row>
    <row r="109" spans="1:34" ht="20.100000000000001" customHeight="1">
      <c r="A109" s="333">
        <f t="shared" si="16"/>
        <v>96</v>
      </c>
      <c r="B109" s="860"/>
      <c r="C109" s="860"/>
      <c r="D109" s="334"/>
      <c r="E109" s="322"/>
      <c r="F109" s="323"/>
      <c r="G109" s="324" t="s">
        <v>110</v>
      </c>
      <c r="H109" s="340"/>
      <c r="I109" s="341"/>
      <c r="J109" s="338"/>
      <c r="K109" s="338"/>
      <c r="L109" s="335">
        <f t="shared" si="13"/>
        <v>0</v>
      </c>
      <c r="M109" s="702"/>
      <c r="N109" s="629"/>
      <c r="O109" s="337">
        <f t="shared" si="14"/>
        <v>0</v>
      </c>
      <c r="P109" s="341"/>
      <c r="Q109" s="338"/>
      <c r="R109" s="338"/>
      <c r="S109" s="330">
        <f t="shared" si="17"/>
        <v>0</v>
      </c>
      <c r="T109" s="336"/>
      <c r="U109" s="338"/>
      <c r="V109" s="338"/>
      <c r="W109" s="335"/>
      <c r="X109" s="339">
        <f t="shared" si="18"/>
        <v>0</v>
      </c>
      <c r="Y109" s="408"/>
      <c r="Z109" s="409"/>
      <c r="AA109" s="332">
        <f t="shared" si="15"/>
        <v>0</v>
      </c>
      <c r="AB109" s="629"/>
      <c r="AC109" s="332">
        <f t="shared" si="19"/>
        <v>0</v>
      </c>
      <c r="AD109" s="1769"/>
      <c r="AE109" s="1769"/>
      <c r="AF109" s="1769"/>
      <c r="AG109" s="8"/>
      <c r="AH109" s="8"/>
    </row>
    <row r="110" spans="1:34" ht="20.100000000000001" customHeight="1">
      <c r="A110" s="333">
        <f t="shared" si="16"/>
        <v>97</v>
      </c>
      <c r="B110" s="860"/>
      <c r="C110" s="860"/>
      <c r="D110" s="334"/>
      <c r="E110" s="322"/>
      <c r="F110" s="323"/>
      <c r="G110" s="324" t="s">
        <v>110</v>
      </c>
      <c r="H110" s="340"/>
      <c r="I110" s="341"/>
      <c r="J110" s="338"/>
      <c r="K110" s="338"/>
      <c r="L110" s="335">
        <f t="shared" si="13"/>
        <v>0</v>
      </c>
      <c r="M110" s="702"/>
      <c r="N110" s="629"/>
      <c r="O110" s="337">
        <f t="shared" si="14"/>
        <v>0</v>
      </c>
      <c r="P110" s="341"/>
      <c r="Q110" s="338"/>
      <c r="R110" s="338"/>
      <c r="S110" s="330">
        <f t="shared" si="17"/>
        <v>0</v>
      </c>
      <c r="T110" s="336"/>
      <c r="U110" s="338"/>
      <c r="V110" s="338"/>
      <c r="W110" s="335"/>
      <c r="X110" s="339">
        <f t="shared" si="18"/>
        <v>0</v>
      </c>
      <c r="Y110" s="408"/>
      <c r="Z110" s="409"/>
      <c r="AA110" s="332">
        <f t="shared" si="15"/>
        <v>0</v>
      </c>
      <c r="AB110" s="629"/>
      <c r="AC110" s="332">
        <f t="shared" si="19"/>
        <v>0</v>
      </c>
      <c r="AD110" s="1769"/>
      <c r="AE110" s="1769"/>
      <c r="AF110" s="1769"/>
      <c r="AG110" s="8"/>
      <c r="AH110" s="8"/>
    </row>
    <row r="111" spans="1:34" ht="20.100000000000001" customHeight="1">
      <c r="A111" s="333">
        <f t="shared" si="16"/>
        <v>98</v>
      </c>
      <c r="B111" s="860"/>
      <c r="C111" s="860"/>
      <c r="D111" s="334"/>
      <c r="E111" s="322"/>
      <c r="F111" s="323"/>
      <c r="G111" s="324" t="s">
        <v>110</v>
      </c>
      <c r="H111" s="340"/>
      <c r="I111" s="341"/>
      <c r="J111" s="338"/>
      <c r="K111" s="338"/>
      <c r="L111" s="335">
        <f t="shared" si="13"/>
        <v>0</v>
      </c>
      <c r="M111" s="702"/>
      <c r="N111" s="629"/>
      <c r="O111" s="337">
        <f t="shared" si="14"/>
        <v>0</v>
      </c>
      <c r="P111" s="341"/>
      <c r="Q111" s="338"/>
      <c r="R111" s="338"/>
      <c r="S111" s="330">
        <f t="shared" si="17"/>
        <v>0</v>
      </c>
      <c r="T111" s="336"/>
      <c r="U111" s="338"/>
      <c r="V111" s="338"/>
      <c r="W111" s="335"/>
      <c r="X111" s="339">
        <f t="shared" si="18"/>
        <v>0</v>
      </c>
      <c r="Y111" s="408"/>
      <c r="Z111" s="409"/>
      <c r="AA111" s="332">
        <f t="shared" si="15"/>
        <v>0</v>
      </c>
      <c r="AB111" s="629"/>
      <c r="AC111" s="332">
        <f t="shared" si="19"/>
        <v>0</v>
      </c>
      <c r="AD111" s="1769"/>
      <c r="AE111" s="1769"/>
      <c r="AF111" s="1769"/>
      <c r="AG111" s="8"/>
      <c r="AH111" s="8"/>
    </row>
    <row r="112" spans="1:34" ht="20.100000000000001" customHeight="1">
      <c r="A112" s="333">
        <f t="shared" si="16"/>
        <v>99</v>
      </c>
      <c r="B112" s="860"/>
      <c r="C112" s="860"/>
      <c r="D112" s="334"/>
      <c r="E112" s="322"/>
      <c r="F112" s="323"/>
      <c r="G112" s="324" t="s">
        <v>110</v>
      </c>
      <c r="H112" s="340"/>
      <c r="I112" s="341"/>
      <c r="J112" s="338"/>
      <c r="K112" s="338"/>
      <c r="L112" s="335">
        <f t="shared" si="13"/>
        <v>0</v>
      </c>
      <c r="M112" s="702"/>
      <c r="N112" s="629"/>
      <c r="O112" s="337">
        <f t="shared" si="14"/>
        <v>0</v>
      </c>
      <c r="P112" s="341"/>
      <c r="Q112" s="338"/>
      <c r="R112" s="338"/>
      <c r="S112" s="330">
        <f t="shared" si="17"/>
        <v>0</v>
      </c>
      <c r="T112" s="336"/>
      <c r="U112" s="338"/>
      <c r="V112" s="338"/>
      <c r="W112" s="335"/>
      <c r="X112" s="339">
        <f t="shared" si="18"/>
        <v>0</v>
      </c>
      <c r="Y112" s="408"/>
      <c r="Z112" s="409"/>
      <c r="AA112" s="332">
        <f t="shared" si="15"/>
        <v>0</v>
      </c>
      <c r="AB112" s="629"/>
      <c r="AC112" s="332">
        <f t="shared" si="19"/>
        <v>0</v>
      </c>
      <c r="AD112" s="1769"/>
      <c r="AE112" s="1769"/>
      <c r="AF112" s="1769"/>
      <c r="AG112" s="8"/>
      <c r="AH112" s="8"/>
    </row>
    <row r="113" spans="1:34" ht="20.100000000000001" customHeight="1">
      <c r="A113" s="333">
        <f t="shared" si="16"/>
        <v>100</v>
      </c>
      <c r="B113" s="860"/>
      <c r="C113" s="860"/>
      <c r="D113" s="334"/>
      <c r="E113" s="322"/>
      <c r="F113" s="323"/>
      <c r="G113" s="324" t="s">
        <v>110</v>
      </c>
      <c r="H113" s="340"/>
      <c r="I113" s="341"/>
      <c r="J113" s="338"/>
      <c r="K113" s="338"/>
      <c r="L113" s="335">
        <f t="shared" si="13"/>
        <v>0</v>
      </c>
      <c r="M113" s="702"/>
      <c r="N113" s="629"/>
      <c r="O113" s="337">
        <f>SUM(L113:M113)</f>
        <v>0</v>
      </c>
      <c r="P113" s="341"/>
      <c r="Q113" s="338"/>
      <c r="R113" s="338"/>
      <c r="S113" s="330">
        <f t="shared" si="17"/>
        <v>0</v>
      </c>
      <c r="T113" s="336"/>
      <c r="U113" s="338"/>
      <c r="V113" s="338"/>
      <c r="W113" s="335"/>
      <c r="X113" s="339">
        <f t="shared" si="18"/>
        <v>0</v>
      </c>
      <c r="Y113" s="408"/>
      <c r="Z113" s="409"/>
      <c r="AA113" s="332">
        <f t="shared" si="15"/>
        <v>0</v>
      </c>
      <c r="AB113" s="629"/>
      <c r="AC113" s="332">
        <f t="shared" si="19"/>
        <v>0</v>
      </c>
      <c r="AD113" s="1769"/>
      <c r="AE113" s="1769"/>
      <c r="AF113" s="1769"/>
      <c r="AG113" s="8"/>
      <c r="AH113" s="8"/>
    </row>
    <row r="114" spans="1:34" ht="20.25" customHeight="1" thickBot="1">
      <c r="A114" s="885" t="s">
        <v>88</v>
      </c>
      <c r="B114" s="886"/>
      <c r="C114" s="886"/>
      <c r="D114" s="886"/>
      <c r="E114" s="886"/>
      <c r="F114" s="886"/>
      <c r="G114" s="886"/>
      <c r="H114" s="887"/>
      <c r="I114" s="342">
        <f>SUM(I14:I113)</f>
        <v>0</v>
      </c>
      <c r="J114" s="343">
        <f>SUM(J14:J113)</f>
        <v>0</v>
      </c>
      <c r="K114" s="343">
        <f>SUM(K14:K113)</f>
        <v>0</v>
      </c>
      <c r="L114" s="343">
        <f>SUM(L14:L113)</f>
        <v>0</v>
      </c>
      <c r="M114" s="703">
        <f>SUM(M14:M113)</f>
        <v>0</v>
      </c>
      <c r="N114" s="345">
        <f t="shared" ref="N114" si="20">SUM(N14:N63)</f>
        <v>0</v>
      </c>
      <c r="O114" s="346">
        <f>SUM(O14:O113)</f>
        <v>0</v>
      </c>
      <c r="P114" s="342">
        <f>SUM(P14:P113)</f>
        <v>0</v>
      </c>
      <c r="Q114" s="343">
        <f>SUM(Q14:Q113)</f>
        <v>0</v>
      </c>
      <c r="R114" s="343">
        <f t="shared" ref="R114:S114" si="21">SUM(R14:R113)</f>
        <v>0</v>
      </c>
      <c r="S114" s="343">
        <f t="shared" si="21"/>
        <v>0</v>
      </c>
      <c r="T114" s="343">
        <f t="shared" ref="T114" si="22">SUM(T14:T113)</f>
        <v>0</v>
      </c>
      <c r="U114" s="343">
        <f t="shared" ref="U114" si="23">SUM(U14:U113)</f>
        <v>0</v>
      </c>
      <c r="V114" s="343">
        <f t="shared" ref="V114" si="24">SUM(V14:V113)</f>
        <v>0</v>
      </c>
      <c r="W114" s="343">
        <f t="shared" ref="W114" si="25">SUM(W14:W113)</f>
        <v>0</v>
      </c>
      <c r="X114" s="343">
        <f t="shared" ref="X114" si="26">SUM(X14:X113)</f>
        <v>0</v>
      </c>
      <c r="Y114" s="343">
        <f t="shared" ref="Y114" si="27">SUM(Y14:Y113)</f>
        <v>0</v>
      </c>
      <c r="Z114" s="343">
        <f t="shared" ref="Z114" si="28">SUM(Z14:Z113)</f>
        <v>0</v>
      </c>
      <c r="AA114" s="343">
        <f t="shared" ref="AA114" si="29">SUM(AA14:AA113)</f>
        <v>0</v>
      </c>
      <c r="AB114" s="345">
        <f t="shared" ref="AB114" si="30">SUM(AB14:AB63)</f>
        <v>0</v>
      </c>
      <c r="AC114" s="344" t="e">
        <f>SUM(AC14:AC113)-O131</f>
        <v>#DIV/0!</v>
      </c>
      <c r="AD114" s="861"/>
      <c r="AE114" s="861"/>
      <c r="AF114" s="861"/>
      <c r="AG114" s="8"/>
      <c r="AH114" s="8"/>
    </row>
    <row r="115" spans="1:34" ht="18.75" customHeight="1" thickTop="1" thickBot="1">
      <c r="A115" s="24"/>
      <c r="B115" s="23"/>
      <c r="C115" s="23"/>
      <c r="D115" s="23"/>
      <c r="E115" s="23"/>
      <c r="F115" s="23"/>
      <c r="G115" s="23"/>
      <c r="H115" s="23"/>
      <c r="I115" s="23"/>
      <c r="J115" s="23"/>
      <c r="K115" s="23"/>
      <c r="L115" s="23"/>
      <c r="M115" s="347" t="e">
        <f>M114*①入力シート!M45</f>
        <v>#DIV/0!</v>
      </c>
      <c r="N115" s="348"/>
      <c r="O115" s="919" t="s">
        <v>238</v>
      </c>
      <c r="P115" s="920"/>
      <c r="Q115" s="920"/>
      <c r="R115" s="920"/>
      <c r="S115" s="23"/>
      <c r="T115" s="348"/>
      <c r="U115" s="348"/>
      <c r="V115" s="348"/>
      <c r="W115" s="348"/>
      <c r="X115" s="348"/>
      <c r="Y115" s="348"/>
      <c r="Z115" s="348"/>
      <c r="AA115" s="348"/>
      <c r="AB115" s="348"/>
      <c r="AC115" s="349" t="str">
        <f>IFERROR(AC114*①入力シート!M45,"")</f>
        <v/>
      </c>
      <c r="AD115" s="888" t="s">
        <v>368</v>
      </c>
      <c r="AE115" s="889"/>
      <c r="AF115" s="889"/>
      <c r="AG115" s="8"/>
      <c r="AH115" s="8"/>
    </row>
    <row r="116" spans="1:34" ht="18.75" customHeight="1">
      <c r="A116" s="350"/>
      <c r="B116" s="348"/>
      <c r="C116" s="348"/>
      <c r="D116" s="348"/>
      <c r="E116" s="348"/>
      <c r="F116" s="348"/>
      <c r="G116" s="348"/>
      <c r="H116" s="348"/>
      <c r="I116" s="348"/>
      <c r="J116" s="348"/>
      <c r="K116" s="348"/>
      <c r="L116" s="348"/>
      <c r="M116" s="704"/>
      <c r="N116" s="348"/>
      <c r="O116" s="348"/>
      <c r="P116" s="348"/>
      <c r="Q116" s="348"/>
      <c r="R116" s="348"/>
      <c r="S116" s="348"/>
      <c r="T116" s="348"/>
      <c r="U116" s="348"/>
      <c r="V116" s="348"/>
      <c r="W116" s="348"/>
      <c r="X116" s="348"/>
      <c r="Y116" s="348"/>
      <c r="Z116" s="348"/>
      <c r="AA116" s="348"/>
      <c r="AB116" s="348"/>
      <c r="AC116" s="351"/>
      <c r="AD116" s="352"/>
      <c r="AE116" s="352"/>
      <c r="AF116" s="353"/>
      <c r="AG116" s="8"/>
      <c r="AH116" s="8"/>
    </row>
    <row r="117" spans="1:34" ht="2.25" customHeight="1" thickBot="1">
      <c r="A117" s="350"/>
      <c r="B117" s="24"/>
      <c r="C117" s="24"/>
      <c r="D117" s="24"/>
      <c r="E117" s="24"/>
      <c r="F117" s="24"/>
      <c r="G117" s="24"/>
      <c r="H117" s="24"/>
      <c r="I117" s="24"/>
      <c r="J117" s="24"/>
      <c r="K117" s="348"/>
      <c r="L117" s="348"/>
      <c r="M117" s="704"/>
      <c r="N117" s="348"/>
      <c r="O117" s="348"/>
      <c r="P117" s="348"/>
      <c r="Q117" s="348"/>
      <c r="R117" s="348"/>
      <c r="S117" s="348"/>
      <c r="T117" s="348"/>
      <c r="U117" s="348"/>
      <c r="V117" s="348"/>
      <c r="W117" s="348"/>
      <c r="X117" s="348"/>
      <c r="Y117" s="348"/>
      <c r="Z117" s="348"/>
      <c r="AA117" s="348"/>
      <c r="AB117" s="348"/>
      <c r="AC117" s="351"/>
      <c r="AD117" s="352"/>
      <c r="AE117" s="352"/>
      <c r="AF117" s="353"/>
      <c r="AG117" s="8"/>
      <c r="AH117" s="8"/>
    </row>
    <row r="118" spans="1:34" ht="18.75" customHeight="1">
      <c r="A118" s="350"/>
      <c r="B118" s="24"/>
      <c r="C118" s="24"/>
      <c r="D118" s="24"/>
      <c r="E118" s="24"/>
      <c r="F118" s="921"/>
      <c r="G118" s="24"/>
      <c r="H118" s="24"/>
      <c r="I118" s="24"/>
      <c r="J118" s="24"/>
      <c r="K118" s="890" t="s">
        <v>237</v>
      </c>
      <c r="L118" s="891"/>
      <c r="M118" s="892"/>
      <c r="N118" s="354"/>
      <c r="O118" s="348"/>
      <c r="P118" s="355" t="s">
        <v>210</v>
      </c>
      <c r="Q118" s="356"/>
      <c r="R118" s="357"/>
      <c r="S118" s="356"/>
      <c r="T118" s="356"/>
      <c r="U118" s="356"/>
      <c r="V118" s="356"/>
      <c r="W118" s="356"/>
      <c r="X118" s="356"/>
      <c r="Y118" s="354"/>
      <c r="Z118" s="354"/>
      <c r="AA118" s="354"/>
      <c r="AB118" s="354"/>
      <c r="AC118" s="354"/>
      <c r="AD118" s="354"/>
      <c r="AE118" s="358"/>
      <c r="AF118" s="357"/>
      <c r="AG118" s="23"/>
      <c r="AH118" s="23"/>
    </row>
    <row r="119" spans="1:34" ht="18.75" customHeight="1">
      <c r="A119" s="350"/>
      <c r="B119" s="24"/>
      <c r="C119" s="24"/>
      <c r="D119" s="24"/>
      <c r="E119" s="24"/>
      <c r="F119" s="921"/>
      <c r="G119" s="24"/>
      <c r="H119" s="24"/>
      <c r="I119" s="24"/>
      <c r="J119" s="24"/>
      <c r="K119" s="893"/>
      <c r="L119" s="894"/>
      <c r="M119" s="895"/>
      <c r="N119" s="359"/>
      <c r="O119" s="348"/>
      <c r="P119" s="355" t="s">
        <v>211</v>
      </c>
      <c r="Q119" s="359"/>
      <c r="R119" s="357"/>
      <c r="S119" s="359"/>
      <c r="T119" s="359"/>
      <c r="U119" s="359"/>
      <c r="V119" s="359"/>
      <c r="W119" s="359"/>
      <c r="X119" s="359"/>
      <c r="Y119" s="359"/>
      <c r="Z119" s="359"/>
      <c r="AA119" s="359"/>
      <c r="AB119" s="359"/>
      <c r="AC119" s="356"/>
      <c r="AD119" s="356"/>
      <c r="AE119" s="358"/>
      <c r="AF119" s="357"/>
      <c r="AG119" s="24"/>
      <c r="AH119" s="24"/>
    </row>
    <row r="120" spans="1:34" ht="18.75" customHeight="1" thickBot="1">
      <c r="A120" s="350"/>
      <c r="B120" s="24"/>
      <c r="C120" s="24"/>
      <c r="D120" s="24"/>
      <c r="E120" s="24"/>
      <c r="F120" s="921"/>
      <c r="G120" s="24"/>
      <c r="H120" s="24"/>
      <c r="I120" s="24"/>
      <c r="J120" s="24"/>
      <c r="K120" s="896"/>
      <c r="L120" s="897"/>
      <c r="M120" s="898"/>
      <c r="N120" s="359"/>
      <c r="O120" s="348"/>
      <c r="P120" s="355" t="s">
        <v>212</v>
      </c>
      <c r="Q120" s="359"/>
      <c r="R120" s="357"/>
      <c r="S120" s="359"/>
      <c r="T120" s="359"/>
      <c r="U120" s="359"/>
      <c r="V120" s="359"/>
      <c r="W120" s="359"/>
      <c r="X120" s="359"/>
      <c r="Y120" s="359"/>
      <c r="Z120" s="359"/>
      <c r="AA120" s="359"/>
      <c r="AB120" s="359"/>
      <c r="AC120" s="354"/>
      <c r="AD120" s="354"/>
      <c r="AE120" s="358"/>
      <c r="AF120" s="357"/>
      <c r="AG120" s="23"/>
      <c r="AH120" s="23"/>
    </row>
    <row r="121" spans="1:34" s="15" customFormat="1" ht="18.75" customHeight="1">
      <c r="A121" s="360"/>
      <c r="B121" s="360"/>
      <c r="C121" s="360"/>
      <c r="D121" s="360"/>
      <c r="E121" s="360"/>
      <c r="F121" s="360"/>
      <c r="G121" s="360"/>
      <c r="H121" s="360"/>
      <c r="I121" s="360"/>
      <c r="J121" s="360"/>
      <c r="K121" s="899" t="e">
        <f>M114+M115</f>
        <v>#DIV/0!</v>
      </c>
      <c r="L121" s="900"/>
      <c r="M121" s="901"/>
      <c r="N121" s="361"/>
      <c r="O121" s="25"/>
      <c r="P121" s="362" t="s">
        <v>207</v>
      </c>
      <c r="Q121" s="361" t="s">
        <v>208</v>
      </c>
      <c r="R121" s="361"/>
      <c r="S121" s="361"/>
      <c r="T121" s="361"/>
      <c r="U121" s="361"/>
      <c r="V121" s="361"/>
      <c r="W121" s="361"/>
      <c r="X121" s="361"/>
      <c r="Y121" s="361"/>
      <c r="Z121" s="361"/>
      <c r="AA121" s="361"/>
      <c r="AB121" s="361"/>
      <c r="AC121" s="361"/>
      <c r="AD121" s="361"/>
      <c r="AE121" s="361"/>
      <c r="AF121" s="361"/>
      <c r="AG121" s="361"/>
      <c r="AH121" s="25"/>
    </row>
    <row r="122" spans="1:34" ht="18.75" customHeight="1">
      <c r="A122" s="350"/>
      <c r="B122" s="24"/>
      <c r="C122" s="24"/>
      <c r="D122" s="24"/>
      <c r="E122" s="24"/>
      <c r="F122" s="24"/>
      <c r="G122" s="24"/>
      <c r="H122" s="24"/>
      <c r="I122" s="24"/>
      <c r="J122" s="24"/>
      <c r="K122" s="899"/>
      <c r="L122" s="900"/>
      <c r="M122" s="901"/>
      <c r="N122" s="361"/>
      <c r="O122" s="8"/>
      <c r="P122" s="362" t="s">
        <v>213</v>
      </c>
      <c r="Q122" s="361" t="s">
        <v>214</v>
      </c>
      <c r="R122" s="361"/>
      <c r="S122" s="361"/>
      <c r="T122" s="361"/>
      <c r="U122" s="361"/>
      <c r="V122" s="361"/>
      <c r="W122" s="361"/>
      <c r="X122" s="361"/>
      <c r="Y122" s="361"/>
      <c r="Z122" s="361"/>
      <c r="AA122" s="361"/>
      <c r="AB122" s="361"/>
      <c r="AC122" s="361"/>
      <c r="AD122" s="361"/>
      <c r="AE122" s="361"/>
      <c r="AF122" s="361"/>
      <c r="AG122" s="361"/>
      <c r="AH122" s="26"/>
    </row>
    <row r="123" spans="1:34" ht="19.5" customHeight="1" thickBot="1">
      <c r="A123" s="350"/>
      <c r="B123" s="24"/>
      <c r="C123" s="24"/>
      <c r="D123" s="24"/>
      <c r="E123" s="24"/>
      <c r="F123" s="24"/>
      <c r="G123" s="24"/>
      <c r="H123" s="24"/>
      <c r="I123" s="24"/>
      <c r="J123" s="24"/>
      <c r="K123" s="902"/>
      <c r="L123" s="903"/>
      <c r="M123" s="904"/>
      <c r="N123" s="361"/>
      <c r="O123" s="8"/>
      <c r="P123" s="362" t="s">
        <v>215</v>
      </c>
      <c r="Q123" s="361" t="s">
        <v>216</v>
      </c>
      <c r="R123" s="361"/>
      <c r="S123" s="361"/>
      <c r="T123" s="361"/>
      <c r="U123" s="361"/>
      <c r="V123" s="361"/>
      <c r="W123" s="361"/>
      <c r="X123" s="361"/>
      <c r="Y123" s="361"/>
      <c r="Z123" s="361"/>
      <c r="AA123" s="361"/>
      <c r="AB123" s="361"/>
      <c r="AC123" s="361"/>
      <c r="AD123" s="361"/>
      <c r="AE123" s="361"/>
      <c r="AF123" s="361"/>
      <c r="AG123" s="361"/>
      <c r="AH123" s="27"/>
    </row>
    <row r="124" spans="1:34" ht="18.75" customHeight="1">
      <c r="A124" s="350"/>
      <c r="B124" s="24"/>
      <c r="C124" s="24"/>
      <c r="D124" s="24"/>
      <c r="E124" s="24"/>
      <c r="F124" s="24"/>
      <c r="G124" s="24"/>
      <c r="H124" s="24"/>
      <c r="I124" s="24"/>
      <c r="J124" s="24"/>
      <c r="K124" s="348"/>
      <c r="L124" s="8"/>
      <c r="M124" s="705"/>
      <c r="N124" s="361"/>
      <c r="O124" s="8"/>
      <c r="P124" s="362" t="s">
        <v>209</v>
      </c>
      <c r="Q124" s="361" t="s">
        <v>539</v>
      </c>
      <c r="R124" s="361"/>
      <c r="S124" s="361"/>
      <c r="T124" s="361"/>
      <c r="U124" s="361"/>
      <c r="V124" s="361"/>
      <c r="W124" s="361"/>
      <c r="X124" s="361"/>
      <c r="Y124" s="361"/>
      <c r="Z124" s="361"/>
      <c r="AA124" s="361"/>
      <c r="AB124" s="361"/>
      <c r="AC124" s="361"/>
      <c r="AD124" s="361"/>
      <c r="AE124" s="361"/>
      <c r="AF124" s="361"/>
      <c r="AG124" s="361"/>
      <c r="AH124" s="28"/>
    </row>
    <row r="125" spans="1:34" ht="18.75" customHeight="1">
      <c r="A125" s="350"/>
      <c r="B125" s="24"/>
      <c r="C125" s="24"/>
      <c r="D125" s="24"/>
      <c r="E125" s="24"/>
      <c r="F125" s="24"/>
      <c r="G125" s="24"/>
      <c r="H125" s="24"/>
      <c r="I125" s="24"/>
      <c r="J125" s="24"/>
      <c r="K125" s="348"/>
      <c r="L125" s="8"/>
      <c r="M125" s="705"/>
      <c r="N125" s="363"/>
      <c r="O125" s="8"/>
      <c r="P125" s="362"/>
      <c r="Q125" s="361" t="s">
        <v>540</v>
      </c>
      <c r="R125" s="357"/>
      <c r="S125" s="363"/>
      <c r="T125" s="363"/>
      <c r="U125" s="363"/>
      <c r="V125" s="363"/>
      <c r="W125" s="363"/>
      <c r="X125" s="363"/>
      <c r="Y125" s="363"/>
      <c r="Z125" s="363"/>
      <c r="AA125" s="363"/>
      <c r="AB125" s="363"/>
      <c r="AC125" s="363"/>
      <c r="AD125" s="363"/>
      <c r="AE125" s="364"/>
      <c r="AF125" s="357"/>
      <c r="AG125" s="29"/>
      <c r="AH125" s="29"/>
    </row>
    <row r="126" spans="1:34" ht="18.75" customHeight="1">
      <c r="A126" s="350"/>
      <c r="B126" s="24"/>
      <c r="C126" s="24"/>
      <c r="D126" s="24"/>
      <c r="E126" s="24"/>
      <c r="F126" s="24"/>
      <c r="G126" s="24"/>
      <c r="H126" s="24"/>
      <c r="I126" s="24"/>
      <c r="J126" s="24"/>
      <c r="K126" s="348"/>
      <c r="L126" s="8"/>
      <c r="M126" s="705"/>
      <c r="N126" s="361"/>
      <c r="O126" s="8"/>
      <c r="P126" s="362"/>
      <c r="Q126" s="361"/>
      <c r="R126" s="357"/>
      <c r="S126" s="361"/>
      <c r="T126" s="361"/>
      <c r="U126" s="361"/>
      <c r="V126" s="361"/>
      <c r="W126" s="361"/>
      <c r="X126" s="361"/>
      <c r="Y126" s="361"/>
      <c r="Z126" s="361"/>
      <c r="AA126" s="361"/>
      <c r="AB126" s="361"/>
      <c r="AC126" s="361"/>
      <c r="AD126" s="361"/>
      <c r="AE126" s="365"/>
      <c r="AF126" s="357"/>
      <c r="AG126" s="30"/>
      <c r="AH126" s="30"/>
    </row>
    <row r="127" spans="1:34" ht="18.75" customHeight="1" thickBot="1">
      <c r="A127" s="350"/>
      <c r="B127" s="24"/>
      <c r="C127" s="24"/>
      <c r="D127" s="24"/>
      <c r="E127" s="24"/>
      <c r="F127" s="24"/>
      <c r="G127" s="24"/>
      <c r="H127" s="24"/>
      <c r="I127" s="24"/>
      <c r="J127" s="24"/>
      <c r="K127" s="348"/>
      <c r="L127" s="8"/>
      <c r="M127" s="705"/>
      <c r="N127" s="361"/>
      <c r="O127" s="8"/>
      <c r="P127" s="362"/>
      <c r="Q127" s="361"/>
      <c r="R127" s="357"/>
      <c r="S127" s="361"/>
      <c r="T127" s="361"/>
      <c r="U127" s="361"/>
      <c r="V127" s="361"/>
      <c r="W127" s="361"/>
      <c r="X127" s="361"/>
      <c r="Y127" s="361"/>
      <c r="Z127" s="361"/>
      <c r="AA127" s="361"/>
      <c r="AB127" s="361"/>
      <c r="AC127" s="361"/>
      <c r="AD127" s="361"/>
      <c r="AE127" s="365"/>
      <c r="AF127" s="357"/>
      <c r="AG127" s="31"/>
      <c r="AH127" s="31"/>
    </row>
    <row r="128" spans="1:34" ht="21" customHeight="1">
      <c r="A128" s="358" t="s">
        <v>111</v>
      </c>
      <c r="B128" s="24"/>
      <c r="C128" s="24"/>
      <c r="D128" s="24"/>
      <c r="E128" s="24"/>
      <c r="F128" s="24"/>
      <c r="G128" s="24"/>
      <c r="H128" s="24"/>
      <c r="I128" s="24"/>
      <c r="J128" s="24"/>
      <c r="K128" s="875" t="s">
        <v>240</v>
      </c>
      <c r="L128" s="905"/>
      <c r="M128" s="906"/>
      <c r="N128" s="358"/>
      <c r="O128" s="875" t="s">
        <v>236</v>
      </c>
      <c r="P128" s="876"/>
      <c r="Q128" s="877"/>
      <c r="R128" s="358"/>
      <c r="S128" s="884"/>
      <c r="T128" s="884"/>
      <c r="U128" s="884"/>
      <c r="V128" s="884"/>
      <c r="W128" s="884"/>
      <c r="X128" s="884"/>
      <c r="Y128" s="884"/>
      <c r="Z128" s="884"/>
      <c r="AA128" s="884"/>
      <c r="AB128" s="884"/>
      <c r="AC128" s="884"/>
      <c r="AD128" s="884"/>
      <c r="AE128" s="884"/>
      <c r="AF128" s="884"/>
      <c r="AG128" s="8"/>
      <c r="AH128" s="8"/>
    </row>
    <row r="129" spans="1:34" ht="21" customHeight="1">
      <c r="A129" s="358"/>
      <c r="B129" s="24"/>
      <c r="C129" s="24"/>
      <c r="D129" s="24"/>
      <c r="E129" s="24"/>
      <c r="F129" s="24"/>
      <c r="G129" s="24"/>
      <c r="H129" s="24"/>
      <c r="I129" s="24"/>
      <c r="J129" s="24"/>
      <c r="K129" s="907"/>
      <c r="L129" s="908"/>
      <c r="M129" s="909"/>
      <c r="N129" s="23"/>
      <c r="O129" s="878"/>
      <c r="P129" s="879"/>
      <c r="Q129" s="880"/>
      <c r="R129" s="358"/>
      <c r="S129" s="23"/>
      <c r="T129" s="23"/>
      <c r="U129" s="23"/>
      <c r="V129" s="23"/>
      <c r="W129" s="23"/>
      <c r="X129" s="23"/>
      <c r="Y129" s="23"/>
      <c r="Z129" s="23"/>
      <c r="AA129" s="23"/>
      <c r="AB129" s="23"/>
      <c r="AC129" s="366"/>
      <c r="AD129" s="367"/>
      <c r="AE129" s="367"/>
      <c r="AF129" s="368"/>
      <c r="AG129" s="8"/>
      <c r="AH129" s="8"/>
    </row>
    <row r="130" spans="1:34" ht="21" customHeight="1" thickBot="1">
      <c r="A130" s="369"/>
      <c r="B130" s="369"/>
      <c r="C130" s="369"/>
      <c r="D130" s="369"/>
      <c r="E130" s="369"/>
      <c r="F130" s="369"/>
      <c r="G130" s="369"/>
      <c r="H130" s="369"/>
      <c r="I130" s="369"/>
      <c r="J130" s="369"/>
      <c r="K130" s="910"/>
      <c r="L130" s="911"/>
      <c r="M130" s="912"/>
      <c r="N130" s="23"/>
      <c r="O130" s="881"/>
      <c r="P130" s="882"/>
      <c r="Q130" s="883"/>
      <c r="R130" s="369"/>
      <c r="S130" s="23"/>
      <c r="T130" s="23"/>
      <c r="U130" s="23"/>
      <c r="V130" s="23"/>
      <c r="W130" s="23"/>
      <c r="X130" s="23"/>
      <c r="Y130" s="23"/>
      <c r="Z130" s="23"/>
      <c r="AA130" s="23"/>
      <c r="AB130" s="23"/>
      <c r="AC130" s="366"/>
      <c r="AD130" s="367"/>
      <c r="AE130" s="367"/>
      <c r="AF130" s="368"/>
      <c r="AG130" s="8"/>
      <c r="AH130" s="8"/>
    </row>
    <row r="131" spans="1:34" ht="17.25" customHeight="1">
      <c r="A131" s="8"/>
      <c r="B131" s="370"/>
      <c r="C131" s="371"/>
      <c r="D131" s="371"/>
      <c r="E131" s="371"/>
      <c r="F131" s="371"/>
      <c r="G131" s="371"/>
      <c r="H131" s="371"/>
      <c r="I131" s="371"/>
      <c r="J131" s="371"/>
      <c r="K131" s="913" t="e">
        <f>(①入力シート!F19+①入力シート!F20)/①入力シート!F24*(VLOOKUP(①入力シート!F23,①入力シート!N21:O23,2))</f>
        <v>#DIV/0!</v>
      </c>
      <c r="L131" s="914"/>
      <c r="M131" s="915"/>
      <c r="N131" s="8"/>
      <c r="O131" s="866" t="e">
        <f>IF((K131-K121)&lt;0,0,K131-K121)</f>
        <v>#DIV/0!</v>
      </c>
      <c r="P131" s="867"/>
      <c r="Q131" s="868"/>
      <c r="R131" s="371"/>
      <c r="S131" s="371"/>
      <c r="T131" s="8"/>
      <c r="U131" s="8"/>
      <c r="V131" s="8"/>
      <c r="W131" s="8"/>
      <c r="X131" s="8"/>
      <c r="Y131" s="8"/>
      <c r="Z131" s="8"/>
      <c r="AA131" s="8"/>
      <c r="AB131" s="8"/>
      <c r="AC131" s="8"/>
      <c r="AD131" s="8"/>
      <c r="AE131" s="8"/>
      <c r="AF131" s="8"/>
      <c r="AG131" s="8"/>
      <c r="AH131" s="8"/>
    </row>
    <row r="132" spans="1:34" ht="17.25" customHeight="1">
      <c r="A132" s="8"/>
      <c r="B132" s="370"/>
      <c r="C132" s="370"/>
      <c r="D132" s="370"/>
      <c r="E132" s="370"/>
      <c r="F132" s="370"/>
      <c r="G132" s="370"/>
      <c r="H132" s="370"/>
      <c r="I132" s="370"/>
      <c r="J132" s="370"/>
      <c r="K132" s="913"/>
      <c r="L132" s="914"/>
      <c r="M132" s="915"/>
      <c r="N132" s="8"/>
      <c r="O132" s="869"/>
      <c r="P132" s="870"/>
      <c r="Q132" s="871"/>
      <c r="R132" s="370"/>
      <c r="S132" s="370"/>
      <c r="T132" s="8"/>
      <c r="U132" s="8"/>
      <c r="V132" s="8"/>
      <c r="W132" s="8"/>
      <c r="X132" s="8"/>
      <c r="Y132" s="8"/>
      <c r="Z132" s="8"/>
      <c r="AA132" s="8"/>
      <c r="AB132" s="8"/>
      <c r="AC132" s="8"/>
      <c r="AD132" s="8"/>
      <c r="AE132" s="8"/>
      <c r="AF132" s="8"/>
      <c r="AG132" s="8"/>
      <c r="AH132" s="8"/>
    </row>
    <row r="133" spans="1:34" ht="17.25" customHeight="1">
      <c r="A133" s="8"/>
      <c r="B133" s="370"/>
      <c r="C133" s="370"/>
      <c r="D133" s="370"/>
      <c r="E133" s="370"/>
      <c r="F133" s="370"/>
      <c r="G133" s="370"/>
      <c r="H133" s="370"/>
      <c r="I133" s="370"/>
      <c r="J133" s="370"/>
      <c r="K133" s="913"/>
      <c r="L133" s="914"/>
      <c r="M133" s="915"/>
      <c r="N133" s="8"/>
      <c r="O133" s="869"/>
      <c r="P133" s="870"/>
      <c r="Q133" s="871"/>
      <c r="R133" s="370"/>
      <c r="S133" s="370"/>
      <c r="T133" s="8"/>
      <c r="U133" s="8"/>
      <c r="V133" s="8"/>
      <c r="W133" s="8"/>
      <c r="X133" s="8"/>
      <c r="Y133" s="8"/>
      <c r="Z133" s="8"/>
      <c r="AA133" s="8"/>
      <c r="AB133" s="8"/>
      <c r="AC133" s="8"/>
      <c r="AD133" s="8"/>
      <c r="AE133" s="8"/>
      <c r="AF133" s="8"/>
      <c r="AG133" s="8"/>
      <c r="AH133" s="8"/>
    </row>
    <row r="134" spans="1:34" ht="18" customHeight="1" thickBot="1">
      <c r="A134" s="8"/>
      <c r="B134" s="370"/>
      <c r="C134" s="371"/>
      <c r="D134" s="371"/>
      <c r="E134" s="371"/>
      <c r="F134" s="371"/>
      <c r="G134" s="371"/>
      <c r="H134" s="371"/>
      <c r="I134" s="371"/>
      <c r="J134" s="371"/>
      <c r="K134" s="916"/>
      <c r="L134" s="917"/>
      <c r="M134" s="918"/>
      <c r="N134" s="8"/>
      <c r="O134" s="872"/>
      <c r="P134" s="873"/>
      <c r="Q134" s="874"/>
      <c r="R134" s="371"/>
      <c r="S134" s="371"/>
      <c r="T134" s="8"/>
      <c r="U134" s="8"/>
      <c r="V134" s="8"/>
      <c r="W134" s="8"/>
      <c r="X134" s="8"/>
      <c r="Y134" s="8"/>
      <c r="Z134" s="8"/>
      <c r="AA134" s="8"/>
      <c r="AB134" s="8"/>
      <c r="AC134" s="8"/>
      <c r="AD134" s="8"/>
      <c r="AE134" s="8"/>
      <c r="AF134" s="8"/>
      <c r="AG134" s="8"/>
      <c r="AH134" s="8"/>
    </row>
    <row r="135" spans="1:34" ht="17.25">
      <c r="A135" s="8"/>
      <c r="B135" s="370"/>
      <c r="C135" s="370"/>
      <c r="D135" s="370"/>
      <c r="E135" s="370"/>
      <c r="F135" s="370"/>
      <c r="G135" s="370"/>
      <c r="H135" s="370"/>
      <c r="I135" s="370"/>
      <c r="J135" s="370"/>
      <c r="K135" s="370"/>
      <c r="L135" s="370"/>
      <c r="M135" s="706"/>
      <c r="N135" s="8"/>
      <c r="O135" s="370"/>
      <c r="P135" s="370"/>
      <c r="Q135" s="370"/>
      <c r="R135" s="370"/>
      <c r="S135" s="370"/>
      <c r="T135" s="8"/>
      <c r="U135" s="8"/>
      <c r="V135" s="8"/>
      <c r="W135" s="8"/>
      <c r="X135" s="8"/>
      <c r="Y135" s="8"/>
      <c r="Z135" s="8"/>
      <c r="AA135" s="8"/>
      <c r="AB135" s="8"/>
      <c r="AC135" s="8"/>
      <c r="AD135" s="8"/>
      <c r="AE135" s="8"/>
      <c r="AF135" s="8"/>
      <c r="AG135" s="8"/>
      <c r="AH135" s="8"/>
    </row>
    <row r="136" spans="1:34" ht="17.25">
      <c r="A136" s="8"/>
      <c r="B136" s="370"/>
      <c r="C136" s="370"/>
      <c r="D136" s="370"/>
      <c r="E136" s="370"/>
      <c r="F136" s="370"/>
      <c r="G136" s="370"/>
      <c r="H136" s="370"/>
      <c r="I136" s="370"/>
      <c r="J136" s="370"/>
      <c r="K136" s="370"/>
      <c r="L136" s="370"/>
      <c r="M136" s="706"/>
      <c r="N136" s="8"/>
      <c r="O136" s="370"/>
      <c r="P136" s="370"/>
      <c r="Q136" s="370"/>
      <c r="R136" s="370"/>
      <c r="S136" s="370"/>
      <c r="T136" s="8"/>
      <c r="U136" s="8"/>
      <c r="V136" s="8"/>
      <c r="W136" s="8"/>
      <c r="X136" s="8"/>
      <c r="Y136" s="8"/>
      <c r="Z136" s="8"/>
      <c r="AA136" s="8"/>
      <c r="AB136" s="8"/>
      <c r="AC136" s="8"/>
      <c r="AD136" s="8"/>
      <c r="AE136" s="8"/>
      <c r="AF136" s="8"/>
      <c r="AG136" s="8"/>
      <c r="AH136" s="8"/>
    </row>
    <row r="137" spans="1:34" ht="17.25">
      <c r="A137" s="21"/>
      <c r="B137" s="372"/>
      <c r="C137" s="372"/>
      <c r="D137" s="372"/>
      <c r="E137" s="372"/>
      <c r="F137" s="372"/>
      <c r="G137" s="372"/>
      <c r="H137" s="372"/>
      <c r="I137" s="372"/>
      <c r="J137" s="372"/>
      <c r="K137" s="372"/>
      <c r="L137" s="372"/>
      <c r="M137" s="707"/>
      <c r="N137" s="21"/>
      <c r="O137" s="372"/>
      <c r="P137" s="372"/>
      <c r="Q137" s="372"/>
      <c r="R137" s="372"/>
      <c r="S137" s="372"/>
      <c r="T137" s="21"/>
      <c r="U137" s="21"/>
      <c r="V137" s="21"/>
      <c r="W137" s="21"/>
      <c r="X137" s="21"/>
      <c r="Y137" s="21"/>
      <c r="Z137" s="21"/>
      <c r="AA137" s="21"/>
      <c r="AB137" s="21"/>
      <c r="AC137" s="21"/>
      <c r="AD137" s="21"/>
      <c r="AE137" s="21"/>
      <c r="AF137" s="21"/>
      <c r="AG137" s="21"/>
      <c r="AH137" s="21"/>
    </row>
    <row r="138" spans="1:34">
      <c r="A138" s="21"/>
      <c r="B138" s="21"/>
      <c r="C138" s="21"/>
      <c r="D138" s="21"/>
      <c r="E138" s="21"/>
      <c r="F138" s="21"/>
      <c r="G138" s="21"/>
      <c r="H138" s="21"/>
      <c r="I138" s="21"/>
      <c r="J138" s="21"/>
      <c r="K138" s="21"/>
      <c r="L138" s="21"/>
      <c r="M138" s="708"/>
      <c r="N138" s="21"/>
      <c r="O138" s="21"/>
      <c r="P138" s="21"/>
      <c r="Q138" s="21"/>
      <c r="R138" s="21"/>
      <c r="S138" s="21"/>
      <c r="T138" s="21"/>
      <c r="U138" s="21"/>
      <c r="V138" s="21"/>
      <c r="W138" s="21"/>
      <c r="X138" s="21"/>
      <c r="Y138" s="21"/>
      <c r="Z138" s="21"/>
      <c r="AA138" s="21"/>
      <c r="AB138" s="21"/>
      <c r="AC138" s="21"/>
      <c r="AD138" s="21"/>
      <c r="AE138" s="21"/>
      <c r="AF138" s="21"/>
      <c r="AG138" s="21"/>
      <c r="AH138" s="21"/>
    </row>
    <row r="139" spans="1:34">
      <c r="A139" s="21"/>
      <c r="B139" s="21"/>
      <c r="C139" s="21"/>
      <c r="D139" s="21"/>
      <c r="E139" s="21"/>
      <c r="F139" s="21"/>
      <c r="G139" s="21"/>
      <c r="H139" s="21"/>
      <c r="I139" s="21"/>
      <c r="J139" s="21"/>
      <c r="K139" s="21"/>
      <c r="L139" s="21"/>
      <c r="M139" s="708"/>
      <c r="N139" s="21"/>
      <c r="O139" s="21"/>
      <c r="P139" s="21"/>
      <c r="Q139" s="21"/>
      <c r="R139" s="21"/>
      <c r="S139" s="21"/>
      <c r="T139" s="21"/>
      <c r="U139" s="21"/>
      <c r="V139" s="21"/>
      <c r="W139" s="21"/>
      <c r="X139" s="21"/>
      <c r="Y139" s="21"/>
      <c r="Z139" s="21"/>
      <c r="AA139" s="21"/>
      <c r="AB139" s="21"/>
      <c r="AC139" s="21"/>
      <c r="AD139" s="21"/>
      <c r="AE139" s="21"/>
      <c r="AF139" s="21"/>
      <c r="AG139" s="21"/>
      <c r="AH139" s="21"/>
    </row>
    <row r="140" spans="1:34">
      <c r="A140" s="21"/>
      <c r="B140" s="21"/>
      <c r="C140" s="21"/>
      <c r="D140" s="21"/>
      <c r="E140" s="21"/>
      <c r="F140" s="21"/>
      <c r="G140" s="21"/>
      <c r="H140" s="21"/>
      <c r="I140" s="21"/>
      <c r="J140" s="21"/>
      <c r="K140" s="21"/>
      <c r="L140" s="21"/>
      <c r="M140" s="708"/>
      <c r="N140" s="21"/>
      <c r="O140" s="21"/>
      <c r="P140" s="21"/>
      <c r="Q140" s="21"/>
      <c r="R140" s="21"/>
      <c r="S140" s="21"/>
      <c r="T140" s="21"/>
      <c r="U140" s="21"/>
      <c r="V140" s="21"/>
      <c r="W140" s="21"/>
      <c r="X140" s="21"/>
      <c r="Y140" s="21"/>
      <c r="Z140" s="21"/>
      <c r="AA140" s="21"/>
      <c r="AB140" s="21"/>
      <c r="AC140" s="21"/>
      <c r="AD140" s="21"/>
      <c r="AE140" s="21"/>
      <c r="AF140" s="21"/>
      <c r="AG140" s="21"/>
      <c r="AH140" s="21"/>
    </row>
    <row r="141" spans="1:34">
      <c r="A141" s="21"/>
      <c r="B141" s="21"/>
      <c r="C141" s="21"/>
      <c r="D141" s="21"/>
      <c r="E141" s="21"/>
      <c r="F141" s="21"/>
      <c r="G141" s="21"/>
      <c r="H141" s="21"/>
      <c r="I141" s="21"/>
      <c r="J141" s="21"/>
      <c r="K141" s="21"/>
      <c r="L141" s="21"/>
      <c r="M141" s="708"/>
      <c r="N141" s="21"/>
      <c r="O141" s="21"/>
      <c r="P141" s="21"/>
      <c r="Q141" s="21"/>
      <c r="R141" s="21"/>
      <c r="S141" s="21"/>
      <c r="T141" s="21"/>
      <c r="U141" s="21"/>
      <c r="V141" s="21"/>
      <c r="W141" s="21"/>
      <c r="X141" s="21"/>
      <c r="Y141" s="21"/>
      <c r="Z141" s="21"/>
      <c r="AA141" s="21"/>
      <c r="AB141" s="21"/>
      <c r="AC141" s="21"/>
      <c r="AD141" s="21"/>
      <c r="AE141" s="21"/>
      <c r="AF141" s="21"/>
      <c r="AG141" s="21"/>
      <c r="AH141" s="21"/>
    </row>
    <row r="142" spans="1:34">
      <c r="A142" s="21"/>
      <c r="B142" s="21"/>
      <c r="C142" s="21"/>
      <c r="D142" s="21"/>
      <c r="E142" s="21"/>
      <c r="F142" s="21"/>
      <c r="G142" s="21"/>
      <c r="H142" s="21"/>
      <c r="I142" s="21"/>
      <c r="J142" s="21"/>
      <c r="K142" s="21"/>
      <c r="L142" s="21"/>
      <c r="M142" s="708"/>
      <c r="N142" s="21"/>
      <c r="O142" s="21"/>
      <c r="P142" s="21"/>
      <c r="Q142" s="21"/>
      <c r="R142" s="21"/>
      <c r="S142" s="21"/>
      <c r="T142" s="21"/>
      <c r="U142" s="21"/>
      <c r="V142" s="21"/>
      <c r="W142" s="21"/>
      <c r="X142" s="21"/>
      <c r="Y142" s="21"/>
      <c r="Z142" s="21"/>
      <c r="AA142" s="21"/>
      <c r="AB142" s="21"/>
      <c r="AC142" s="21"/>
      <c r="AD142" s="21"/>
      <c r="AE142" s="21"/>
      <c r="AF142" s="21"/>
      <c r="AG142" s="21"/>
      <c r="AH142" s="21"/>
    </row>
    <row r="143" spans="1:34">
      <c r="A143" s="21"/>
      <c r="B143" s="21"/>
      <c r="C143" s="21"/>
      <c r="D143" s="21"/>
      <c r="E143" s="21"/>
      <c r="F143" s="21"/>
      <c r="G143" s="21"/>
      <c r="H143" s="21"/>
      <c r="I143" s="21"/>
      <c r="J143" s="21"/>
      <c r="K143" s="21"/>
      <c r="L143" s="21"/>
      <c r="M143" s="708"/>
      <c r="N143" s="21"/>
      <c r="O143" s="21"/>
      <c r="P143" s="21"/>
      <c r="Q143" s="21"/>
      <c r="R143" s="21"/>
      <c r="S143" s="21"/>
      <c r="T143" s="21"/>
      <c r="U143" s="21"/>
      <c r="V143" s="21"/>
      <c r="W143" s="21"/>
      <c r="X143" s="21"/>
      <c r="Y143" s="21"/>
      <c r="Z143" s="21"/>
      <c r="AA143" s="21"/>
      <c r="AB143" s="21"/>
      <c r="AC143" s="21"/>
      <c r="AD143" s="21"/>
      <c r="AE143" s="21"/>
      <c r="AF143" s="21"/>
      <c r="AG143" s="21"/>
      <c r="AH143" s="21"/>
    </row>
    <row r="144" spans="1:34">
      <c r="A144" s="21"/>
      <c r="B144" s="21"/>
      <c r="C144" s="21"/>
      <c r="D144" s="21"/>
      <c r="E144" s="21"/>
      <c r="F144" s="21"/>
      <c r="G144" s="21"/>
      <c r="H144" s="21"/>
      <c r="I144" s="21"/>
      <c r="J144" s="21"/>
      <c r="K144" s="21"/>
      <c r="L144" s="21"/>
      <c r="M144" s="708"/>
      <c r="N144" s="21"/>
      <c r="O144" s="21"/>
      <c r="P144" s="21"/>
      <c r="Q144" s="21"/>
      <c r="R144" s="21"/>
      <c r="S144" s="21"/>
      <c r="T144" s="21"/>
      <c r="U144" s="21"/>
      <c r="V144" s="21"/>
      <c r="W144" s="21"/>
      <c r="X144" s="21"/>
      <c r="Y144" s="21"/>
      <c r="Z144" s="21"/>
      <c r="AA144" s="21"/>
      <c r="AB144" s="21"/>
      <c r="AC144" s="21"/>
      <c r="AD144" s="21"/>
      <c r="AE144" s="21"/>
      <c r="AF144" s="21"/>
      <c r="AG144" s="21"/>
      <c r="AH144" s="21"/>
    </row>
    <row r="145" spans="1:34">
      <c r="A145" s="21"/>
      <c r="B145" s="21"/>
      <c r="C145" s="21"/>
      <c r="D145" s="21"/>
      <c r="E145" s="21"/>
      <c r="F145" s="21"/>
      <c r="G145" s="21"/>
      <c r="H145" s="21"/>
      <c r="I145" s="21"/>
      <c r="J145" s="21"/>
      <c r="K145" s="21"/>
      <c r="L145" s="21"/>
      <c r="M145" s="708"/>
      <c r="N145" s="21"/>
      <c r="O145" s="21"/>
      <c r="P145" s="21"/>
      <c r="Q145" s="21"/>
      <c r="R145" s="21"/>
      <c r="S145" s="21"/>
      <c r="T145" s="21"/>
      <c r="U145" s="21"/>
      <c r="V145" s="21"/>
      <c r="W145" s="21"/>
      <c r="X145" s="21"/>
      <c r="Y145" s="21"/>
      <c r="Z145" s="21"/>
      <c r="AA145" s="21"/>
      <c r="AB145" s="21"/>
      <c r="AC145" s="21"/>
      <c r="AD145" s="21"/>
      <c r="AE145" s="21"/>
      <c r="AF145" s="21"/>
      <c r="AG145" s="21"/>
      <c r="AH145" s="21"/>
    </row>
    <row r="146" spans="1:34">
      <c r="A146" s="21"/>
      <c r="B146" s="21"/>
      <c r="C146" s="21"/>
      <c r="D146" s="21"/>
      <c r="E146" s="21"/>
      <c r="F146" s="21"/>
      <c r="G146" s="21"/>
      <c r="H146" s="21"/>
      <c r="I146" s="21"/>
      <c r="J146" s="21"/>
      <c r="K146" s="21"/>
      <c r="L146" s="21"/>
      <c r="M146" s="708"/>
      <c r="N146" s="21"/>
      <c r="O146" s="21"/>
      <c r="P146" s="21"/>
      <c r="Q146" s="21"/>
      <c r="R146" s="21"/>
      <c r="S146" s="21"/>
      <c r="T146" s="21"/>
      <c r="U146" s="21"/>
      <c r="V146" s="21"/>
      <c r="W146" s="21"/>
      <c r="X146" s="21"/>
      <c r="Y146" s="21"/>
      <c r="Z146" s="21"/>
      <c r="AA146" s="21"/>
      <c r="AB146" s="21"/>
      <c r="AC146" s="21"/>
      <c r="AD146" s="21"/>
      <c r="AE146" s="21"/>
      <c r="AF146" s="21"/>
      <c r="AG146" s="21"/>
      <c r="AH146" s="21"/>
    </row>
    <row r="147" spans="1:34" hidden="1">
      <c r="A147" s="21"/>
      <c r="B147" s="21"/>
      <c r="C147" s="21" t="s">
        <v>112</v>
      </c>
      <c r="D147" s="21"/>
      <c r="E147" s="21"/>
      <c r="F147" s="21"/>
      <c r="G147" s="21"/>
      <c r="H147" s="21"/>
      <c r="I147" s="21"/>
      <c r="J147" s="21"/>
      <c r="K147" s="21"/>
      <c r="L147" s="21"/>
      <c r="M147" s="708"/>
      <c r="N147" s="21"/>
      <c r="O147" s="21"/>
      <c r="P147" s="21"/>
      <c r="Q147" s="21"/>
      <c r="R147" s="21"/>
      <c r="S147" s="21"/>
      <c r="T147" s="21"/>
      <c r="U147" s="21"/>
      <c r="V147" s="21"/>
      <c r="W147" s="21"/>
      <c r="X147" s="21"/>
      <c r="Y147" s="21"/>
      <c r="Z147" s="21"/>
      <c r="AA147" s="21"/>
      <c r="AB147" s="21"/>
      <c r="AC147" s="21"/>
      <c r="AD147" s="21"/>
      <c r="AE147" s="21"/>
      <c r="AF147" s="21"/>
      <c r="AG147" s="21"/>
      <c r="AH147" s="21"/>
    </row>
    <row r="148" spans="1:34" hidden="1">
      <c r="A148" s="21"/>
      <c r="B148" s="21"/>
      <c r="C148" s="21" t="s">
        <v>113</v>
      </c>
      <c r="D148" s="21"/>
      <c r="E148" s="21"/>
      <c r="F148" s="21"/>
      <c r="G148" s="21"/>
      <c r="H148" s="21"/>
      <c r="I148" s="21"/>
      <c r="J148" s="21"/>
      <c r="K148" s="21"/>
      <c r="L148" s="21"/>
      <c r="M148" s="708"/>
      <c r="N148" s="21"/>
      <c r="O148" s="21"/>
      <c r="P148" s="21"/>
      <c r="Q148" s="21"/>
      <c r="R148" s="21"/>
      <c r="S148" s="21"/>
      <c r="T148" s="21"/>
      <c r="U148" s="21"/>
      <c r="V148" s="21"/>
      <c r="W148" s="21"/>
      <c r="X148" s="21"/>
      <c r="Y148" s="21"/>
      <c r="Z148" s="21"/>
      <c r="AA148" s="21"/>
      <c r="AB148" s="21"/>
      <c r="AC148" s="21"/>
      <c r="AD148" s="21"/>
      <c r="AE148" s="21"/>
      <c r="AF148" s="21"/>
      <c r="AG148" s="21"/>
      <c r="AH148" s="21"/>
    </row>
    <row r="149" spans="1:34">
      <c r="A149" s="21"/>
      <c r="B149" s="21"/>
      <c r="C149" s="21"/>
      <c r="D149" s="21"/>
      <c r="E149" s="21"/>
      <c r="F149" s="21"/>
      <c r="G149" s="21"/>
      <c r="H149" s="21"/>
      <c r="I149" s="21"/>
      <c r="J149" s="21"/>
      <c r="K149" s="21"/>
      <c r="L149" s="21"/>
      <c r="M149" s="708"/>
      <c r="N149" s="21"/>
      <c r="O149" s="21"/>
      <c r="P149" s="21"/>
      <c r="Q149" s="21"/>
      <c r="R149" s="21"/>
      <c r="S149" s="21"/>
      <c r="T149" s="21"/>
      <c r="U149" s="21"/>
      <c r="V149" s="21"/>
      <c r="W149" s="21"/>
      <c r="X149" s="21"/>
      <c r="Y149" s="21"/>
      <c r="Z149" s="21"/>
      <c r="AA149" s="21"/>
      <c r="AB149" s="21"/>
      <c r="AC149" s="21"/>
      <c r="AD149" s="21"/>
      <c r="AE149" s="21"/>
      <c r="AF149" s="21"/>
      <c r="AG149" s="21"/>
      <c r="AH149" s="21"/>
    </row>
    <row r="150" spans="1:34">
      <c r="A150" s="21"/>
      <c r="B150" s="21"/>
      <c r="C150" s="21"/>
      <c r="D150" s="21"/>
      <c r="E150" s="21"/>
      <c r="F150" s="21"/>
      <c r="G150" s="21"/>
      <c r="H150" s="21"/>
      <c r="I150" s="21"/>
      <c r="J150" s="21"/>
      <c r="K150" s="21"/>
      <c r="L150" s="21"/>
      <c r="M150" s="708"/>
      <c r="N150" s="21"/>
      <c r="O150" s="21"/>
      <c r="P150" s="21"/>
      <c r="Q150" s="21"/>
      <c r="R150" s="21"/>
      <c r="S150" s="21"/>
      <c r="T150" s="21"/>
      <c r="U150" s="21"/>
      <c r="V150" s="21"/>
      <c r="W150" s="21"/>
      <c r="X150" s="21"/>
      <c r="Y150" s="21"/>
      <c r="Z150" s="21"/>
      <c r="AA150" s="21"/>
      <c r="AB150" s="21"/>
      <c r="AC150" s="21"/>
      <c r="AD150" s="21"/>
      <c r="AE150" s="21"/>
      <c r="AF150" s="21"/>
      <c r="AG150" s="21"/>
      <c r="AH150" s="21"/>
    </row>
    <row r="151" spans="1:34">
      <c r="A151" s="21"/>
      <c r="B151" s="21"/>
      <c r="C151" s="21"/>
      <c r="D151" s="21"/>
      <c r="E151" s="21"/>
      <c r="F151" s="21"/>
      <c r="G151" s="21"/>
      <c r="H151" s="21"/>
      <c r="I151" s="21"/>
      <c r="J151" s="21"/>
      <c r="K151" s="21"/>
      <c r="L151" s="21"/>
      <c r="M151" s="708"/>
      <c r="N151" s="21"/>
      <c r="O151" s="21"/>
      <c r="P151" s="21"/>
      <c r="Q151" s="21"/>
      <c r="R151" s="21"/>
      <c r="S151" s="21"/>
      <c r="T151" s="21"/>
      <c r="U151" s="21"/>
      <c r="V151" s="21"/>
      <c r="W151" s="21"/>
      <c r="X151" s="21"/>
      <c r="Y151" s="21"/>
      <c r="Z151" s="21"/>
      <c r="AA151" s="21"/>
      <c r="AB151" s="21"/>
      <c r="AC151" s="21"/>
      <c r="AD151" s="21"/>
      <c r="AE151" s="21"/>
      <c r="AF151" s="21"/>
      <c r="AG151" s="21"/>
      <c r="AH151" s="21"/>
    </row>
    <row r="152" spans="1:34">
      <c r="A152" s="21"/>
      <c r="B152" s="21"/>
      <c r="C152" s="21"/>
      <c r="D152" s="21"/>
      <c r="E152" s="21"/>
      <c r="F152" s="21"/>
      <c r="G152" s="21"/>
      <c r="H152" s="21"/>
      <c r="I152" s="21"/>
      <c r="J152" s="21"/>
      <c r="K152" s="21"/>
      <c r="L152" s="21"/>
      <c r="M152" s="708"/>
      <c r="N152" s="21"/>
      <c r="O152" s="21"/>
      <c r="P152" s="21"/>
      <c r="Q152" s="21"/>
      <c r="R152" s="21"/>
      <c r="S152" s="21"/>
      <c r="T152" s="21"/>
      <c r="U152" s="21"/>
      <c r="V152" s="21"/>
      <c r="W152" s="21"/>
      <c r="X152" s="21"/>
      <c r="Y152" s="21"/>
      <c r="Z152" s="21"/>
      <c r="AA152" s="21"/>
      <c r="AB152" s="21"/>
      <c r="AC152" s="21"/>
      <c r="AD152" s="21"/>
      <c r="AE152" s="21"/>
      <c r="AF152" s="21"/>
      <c r="AG152" s="21"/>
      <c r="AH152" s="21"/>
    </row>
    <row r="153" spans="1:34">
      <c r="A153" s="21"/>
      <c r="B153" s="21"/>
      <c r="C153" s="21"/>
      <c r="D153" s="21"/>
      <c r="E153" s="21"/>
      <c r="F153" s="21"/>
      <c r="G153" s="21"/>
      <c r="H153" s="21"/>
      <c r="I153" s="21"/>
      <c r="J153" s="21"/>
      <c r="K153" s="21"/>
      <c r="L153" s="21"/>
      <c r="M153" s="708"/>
      <c r="N153" s="21"/>
      <c r="O153" s="21"/>
      <c r="P153" s="21"/>
      <c r="Q153" s="21"/>
      <c r="R153" s="21"/>
      <c r="S153" s="21"/>
      <c r="T153" s="21"/>
      <c r="U153" s="21"/>
      <c r="V153" s="21"/>
      <c r="W153" s="21"/>
      <c r="X153" s="21"/>
      <c r="Y153" s="21"/>
      <c r="Z153" s="21"/>
      <c r="AA153" s="21"/>
      <c r="AB153" s="21"/>
      <c r="AC153" s="21"/>
      <c r="AD153" s="21"/>
      <c r="AE153" s="21"/>
      <c r="AF153" s="21"/>
      <c r="AG153" s="21"/>
      <c r="AH153" s="21"/>
    </row>
    <row r="154" spans="1:34">
      <c r="A154" s="21"/>
      <c r="B154" s="21"/>
      <c r="C154" s="21"/>
      <c r="D154" s="21"/>
      <c r="E154" s="21"/>
      <c r="F154" s="21"/>
      <c r="G154" s="21"/>
      <c r="H154" s="21"/>
      <c r="I154" s="21"/>
      <c r="J154" s="21"/>
      <c r="K154" s="21"/>
      <c r="L154" s="21"/>
      <c r="M154" s="708"/>
      <c r="N154" s="21"/>
      <c r="O154" s="21"/>
      <c r="P154" s="21"/>
      <c r="Q154" s="21"/>
      <c r="R154" s="21"/>
      <c r="S154" s="21"/>
      <c r="T154" s="21"/>
      <c r="U154" s="21"/>
      <c r="V154" s="21"/>
      <c r="W154" s="21"/>
      <c r="X154" s="21"/>
      <c r="Y154" s="21"/>
      <c r="Z154" s="21"/>
      <c r="AA154" s="21"/>
      <c r="AB154" s="21"/>
      <c r="AC154" s="21"/>
      <c r="AD154" s="21"/>
      <c r="AE154" s="21"/>
      <c r="AF154" s="21"/>
      <c r="AG154" s="21"/>
      <c r="AH154" s="21"/>
    </row>
    <row r="155" spans="1:34">
      <c r="A155" s="21"/>
      <c r="B155" s="21"/>
      <c r="C155" s="21"/>
      <c r="D155" s="21"/>
      <c r="E155" s="21"/>
      <c r="F155" s="21"/>
      <c r="G155" s="21"/>
      <c r="H155" s="21"/>
      <c r="I155" s="21"/>
      <c r="J155" s="21"/>
      <c r="K155" s="21"/>
      <c r="L155" s="21"/>
      <c r="M155" s="708"/>
      <c r="N155" s="21"/>
      <c r="O155" s="21"/>
      <c r="P155" s="21"/>
      <c r="Q155" s="21"/>
      <c r="R155" s="21"/>
      <c r="S155" s="21"/>
      <c r="T155" s="21"/>
      <c r="U155" s="21"/>
      <c r="V155" s="21"/>
      <c r="W155" s="21"/>
      <c r="X155" s="21"/>
      <c r="Y155" s="21"/>
      <c r="Z155" s="21"/>
      <c r="AA155" s="21"/>
      <c r="AB155" s="21"/>
      <c r="AC155" s="21"/>
      <c r="AD155" s="21"/>
      <c r="AE155" s="21"/>
      <c r="AF155" s="21"/>
      <c r="AG155" s="21"/>
      <c r="AH155" s="21"/>
    </row>
    <row r="156" spans="1:34">
      <c r="A156" s="21"/>
      <c r="B156" s="21"/>
      <c r="C156" s="21"/>
      <c r="D156" s="21"/>
      <c r="E156" s="21"/>
      <c r="F156" s="21"/>
      <c r="G156" s="21"/>
      <c r="H156" s="21"/>
      <c r="I156" s="21"/>
      <c r="J156" s="21"/>
      <c r="K156" s="21"/>
      <c r="L156" s="21"/>
      <c r="M156" s="708"/>
      <c r="N156" s="21"/>
      <c r="O156" s="21"/>
      <c r="P156" s="21"/>
      <c r="Q156" s="21"/>
      <c r="R156" s="21"/>
      <c r="S156" s="21"/>
      <c r="T156" s="21"/>
      <c r="U156" s="21"/>
      <c r="V156" s="21"/>
      <c r="W156" s="21"/>
      <c r="X156" s="21"/>
      <c r="Y156" s="21"/>
      <c r="Z156" s="21"/>
      <c r="AA156" s="21"/>
      <c r="AB156" s="21"/>
      <c r="AC156" s="21"/>
      <c r="AD156" s="21"/>
      <c r="AE156" s="21"/>
      <c r="AF156" s="21"/>
      <c r="AG156" s="21"/>
      <c r="AH156" s="21"/>
    </row>
    <row r="157" spans="1:34">
      <c r="A157" s="21"/>
      <c r="B157" s="21"/>
      <c r="C157" s="21"/>
      <c r="D157" s="21"/>
      <c r="E157" s="21"/>
      <c r="F157" s="21"/>
      <c r="G157" s="21"/>
      <c r="H157" s="21"/>
      <c r="I157" s="21"/>
      <c r="J157" s="21"/>
      <c r="K157" s="21"/>
      <c r="L157" s="21"/>
      <c r="M157" s="708"/>
      <c r="N157" s="21"/>
      <c r="O157" s="21"/>
      <c r="P157" s="21"/>
      <c r="Q157" s="21"/>
      <c r="R157" s="21"/>
      <c r="S157" s="21"/>
      <c r="T157" s="21"/>
      <c r="U157" s="21"/>
      <c r="V157" s="21"/>
      <c r="W157" s="21"/>
      <c r="X157" s="21"/>
      <c r="Y157" s="21"/>
      <c r="Z157" s="21"/>
      <c r="AA157" s="21"/>
      <c r="AB157" s="21"/>
      <c r="AC157" s="21"/>
      <c r="AD157" s="21"/>
      <c r="AE157" s="21"/>
      <c r="AF157" s="21"/>
      <c r="AG157" s="21"/>
      <c r="AH157" s="21"/>
    </row>
    <row r="158" spans="1:34">
      <c r="A158" s="21"/>
      <c r="B158" s="21"/>
      <c r="C158" s="21"/>
      <c r="D158" s="21"/>
      <c r="E158" s="21"/>
      <c r="F158" s="21"/>
      <c r="G158" s="21"/>
      <c r="H158" s="21"/>
      <c r="I158" s="21"/>
      <c r="J158" s="21"/>
      <c r="K158" s="21"/>
      <c r="L158" s="21"/>
      <c r="M158" s="708"/>
      <c r="N158" s="21"/>
      <c r="O158" s="21"/>
      <c r="P158" s="21"/>
      <c r="Q158" s="21"/>
      <c r="R158" s="21"/>
      <c r="S158" s="21"/>
      <c r="T158" s="21"/>
      <c r="U158" s="21"/>
      <c r="V158" s="21"/>
      <c r="W158" s="21"/>
      <c r="X158" s="21"/>
      <c r="Y158" s="21"/>
      <c r="Z158" s="21"/>
      <c r="AA158" s="21"/>
      <c r="AB158" s="21"/>
      <c r="AC158" s="21"/>
      <c r="AD158" s="21"/>
      <c r="AE158" s="21"/>
      <c r="AF158" s="21"/>
      <c r="AG158" s="21"/>
      <c r="AH158" s="21"/>
    </row>
    <row r="159" spans="1:34">
      <c r="A159" s="21"/>
      <c r="B159" s="21"/>
      <c r="C159" s="21"/>
      <c r="D159" s="21"/>
      <c r="E159" s="21"/>
      <c r="F159" s="21"/>
      <c r="G159" s="21"/>
      <c r="H159" s="21"/>
      <c r="I159" s="21"/>
      <c r="J159" s="21"/>
      <c r="K159" s="21"/>
      <c r="L159" s="21"/>
      <c r="M159" s="708"/>
      <c r="N159" s="21"/>
      <c r="O159" s="21"/>
      <c r="P159" s="21"/>
      <c r="Q159" s="21"/>
      <c r="R159" s="21"/>
      <c r="S159" s="21"/>
      <c r="T159" s="21"/>
      <c r="U159" s="21"/>
      <c r="V159" s="21"/>
      <c r="W159" s="21"/>
      <c r="X159" s="21"/>
      <c r="Y159" s="21"/>
      <c r="Z159" s="21"/>
      <c r="AA159" s="21"/>
      <c r="AB159" s="21"/>
      <c r="AC159" s="21"/>
      <c r="AD159" s="21"/>
      <c r="AE159" s="21"/>
      <c r="AF159" s="21"/>
      <c r="AG159" s="21"/>
      <c r="AH159" s="21"/>
    </row>
    <row r="160" spans="1:34">
      <c r="A160" s="21"/>
      <c r="B160" s="21"/>
      <c r="C160" s="21"/>
      <c r="D160" s="21"/>
      <c r="E160" s="21"/>
      <c r="F160" s="21"/>
      <c r="G160" s="21"/>
      <c r="H160" s="21"/>
      <c r="I160" s="21"/>
      <c r="J160" s="21"/>
      <c r="K160" s="21"/>
      <c r="L160" s="21"/>
      <c r="M160" s="708"/>
      <c r="N160" s="21"/>
      <c r="O160" s="21"/>
      <c r="P160" s="21"/>
      <c r="Q160" s="21"/>
      <c r="R160" s="21"/>
      <c r="S160" s="21"/>
      <c r="T160" s="21"/>
      <c r="U160" s="21"/>
      <c r="V160" s="21"/>
      <c r="W160" s="21"/>
      <c r="X160" s="21"/>
      <c r="Y160" s="21"/>
      <c r="Z160" s="21"/>
      <c r="AA160" s="21"/>
      <c r="AB160" s="21"/>
      <c r="AC160" s="21"/>
      <c r="AD160" s="21"/>
      <c r="AE160" s="21"/>
      <c r="AF160" s="21"/>
      <c r="AG160" s="21"/>
      <c r="AH160" s="21"/>
    </row>
    <row r="161" spans="1:34">
      <c r="A161" s="21"/>
      <c r="B161" s="21"/>
      <c r="C161" s="21"/>
      <c r="D161" s="21"/>
      <c r="E161" s="21"/>
      <c r="F161" s="21"/>
      <c r="G161" s="21"/>
      <c r="H161" s="21"/>
      <c r="I161" s="21"/>
      <c r="J161" s="21"/>
      <c r="K161" s="21"/>
      <c r="L161" s="21"/>
      <c r="M161" s="708"/>
      <c r="N161" s="21"/>
      <c r="O161" s="21"/>
      <c r="P161" s="21"/>
      <c r="Q161" s="21"/>
      <c r="R161" s="21"/>
      <c r="S161" s="21"/>
      <c r="T161" s="21"/>
      <c r="U161" s="21"/>
      <c r="V161" s="21"/>
      <c r="W161" s="21"/>
      <c r="X161" s="21"/>
      <c r="Y161" s="21"/>
      <c r="Z161" s="21"/>
      <c r="AA161" s="21"/>
      <c r="AB161" s="21"/>
      <c r="AC161" s="21"/>
      <c r="AD161" s="21"/>
      <c r="AE161" s="21"/>
      <c r="AF161" s="21"/>
      <c r="AG161" s="21"/>
      <c r="AH161" s="21"/>
    </row>
    <row r="162" spans="1:34">
      <c r="A162" s="21"/>
      <c r="B162" s="21"/>
      <c r="C162" s="21"/>
      <c r="D162" s="21"/>
      <c r="E162" s="21"/>
      <c r="F162" s="21"/>
      <c r="G162" s="21"/>
      <c r="H162" s="21"/>
      <c r="I162" s="21"/>
      <c r="J162" s="21"/>
      <c r="K162" s="21"/>
      <c r="L162" s="21"/>
      <c r="M162" s="708"/>
      <c r="N162" s="21"/>
      <c r="O162" s="21"/>
      <c r="P162" s="21"/>
      <c r="Q162" s="21"/>
      <c r="R162" s="21"/>
      <c r="S162" s="21"/>
      <c r="T162" s="21"/>
      <c r="U162" s="21"/>
      <c r="V162" s="21"/>
      <c r="W162" s="21"/>
      <c r="X162" s="21"/>
      <c r="Y162" s="21"/>
      <c r="Z162" s="21"/>
      <c r="AA162" s="21"/>
      <c r="AB162" s="21"/>
      <c r="AC162" s="21"/>
      <c r="AD162" s="21"/>
      <c r="AE162" s="21"/>
      <c r="AF162" s="21"/>
      <c r="AG162" s="21"/>
      <c r="AH162" s="21"/>
    </row>
    <row r="163" spans="1:34">
      <c r="A163" s="21"/>
      <c r="B163" s="21"/>
      <c r="C163" s="21"/>
      <c r="D163" s="21"/>
      <c r="E163" s="21"/>
      <c r="F163" s="21"/>
      <c r="G163" s="21"/>
      <c r="H163" s="21"/>
      <c r="I163" s="21"/>
      <c r="J163" s="21"/>
      <c r="K163" s="21"/>
      <c r="L163" s="21"/>
      <c r="M163" s="708"/>
      <c r="N163" s="21"/>
      <c r="O163" s="21"/>
      <c r="P163" s="21"/>
      <c r="Q163" s="21"/>
      <c r="R163" s="21"/>
      <c r="S163" s="21"/>
      <c r="T163" s="21"/>
      <c r="U163" s="21"/>
      <c r="V163" s="21"/>
      <c r="W163" s="21"/>
      <c r="X163" s="21"/>
      <c r="Y163" s="21"/>
      <c r="Z163" s="21"/>
      <c r="AA163" s="21"/>
      <c r="AB163" s="21"/>
      <c r="AC163" s="21"/>
      <c r="AD163" s="21"/>
      <c r="AE163" s="21"/>
      <c r="AF163" s="21"/>
      <c r="AG163" s="21"/>
      <c r="AH163" s="21"/>
    </row>
    <row r="164" spans="1:34">
      <c r="A164" s="21"/>
      <c r="B164" s="21"/>
      <c r="C164" s="21"/>
      <c r="D164" s="21"/>
      <c r="E164" s="21"/>
      <c r="F164" s="21"/>
      <c r="G164" s="21"/>
      <c r="H164" s="21"/>
      <c r="I164" s="21"/>
      <c r="J164" s="21"/>
      <c r="K164" s="21"/>
      <c r="L164" s="21"/>
      <c r="M164" s="708"/>
      <c r="N164" s="21"/>
      <c r="O164" s="21"/>
      <c r="P164" s="21"/>
      <c r="Q164" s="21"/>
      <c r="R164" s="21"/>
      <c r="S164" s="21"/>
      <c r="T164" s="21"/>
      <c r="U164" s="21"/>
      <c r="V164" s="21"/>
      <c r="W164" s="21"/>
      <c r="X164" s="21"/>
      <c r="Y164" s="21"/>
      <c r="Z164" s="21"/>
      <c r="AA164" s="21"/>
      <c r="AB164" s="21"/>
      <c r="AC164" s="21"/>
      <c r="AD164" s="21"/>
      <c r="AE164" s="21"/>
      <c r="AF164" s="21"/>
      <c r="AG164" s="21"/>
      <c r="AH164" s="21"/>
    </row>
    <row r="165" spans="1:34">
      <c r="A165" s="21"/>
      <c r="B165" s="21"/>
      <c r="C165" s="21"/>
      <c r="D165" s="21"/>
      <c r="E165" s="21"/>
      <c r="F165" s="21"/>
      <c r="G165" s="21"/>
      <c r="H165" s="21"/>
      <c r="I165" s="21"/>
      <c r="J165" s="21"/>
      <c r="K165" s="21"/>
      <c r="L165" s="21"/>
      <c r="M165" s="708"/>
      <c r="N165" s="21"/>
      <c r="O165" s="21"/>
      <c r="P165" s="21"/>
      <c r="Q165" s="21"/>
      <c r="R165" s="21"/>
      <c r="S165" s="21"/>
      <c r="T165" s="21"/>
      <c r="U165" s="21"/>
      <c r="V165" s="21"/>
      <c r="W165" s="21"/>
      <c r="X165" s="21"/>
      <c r="Y165" s="21"/>
      <c r="Z165" s="21"/>
      <c r="AA165" s="21"/>
      <c r="AB165" s="21"/>
      <c r="AC165" s="21"/>
      <c r="AD165" s="21"/>
      <c r="AE165" s="21"/>
      <c r="AF165" s="21"/>
      <c r="AG165" s="21"/>
      <c r="AH165" s="21"/>
    </row>
    <row r="166" spans="1:34">
      <c r="A166" s="21"/>
      <c r="B166" s="21"/>
      <c r="C166" s="21"/>
      <c r="D166" s="21"/>
      <c r="E166" s="21"/>
      <c r="F166" s="21"/>
      <c r="G166" s="21"/>
      <c r="H166" s="21"/>
      <c r="I166" s="21"/>
      <c r="J166" s="21"/>
      <c r="K166" s="21"/>
      <c r="L166" s="21"/>
      <c r="M166" s="708"/>
      <c r="N166" s="21"/>
      <c r="O166" s="21"/>
      <c r="P166" s="21"/>
      <c r="Q166" s="21"/>
      <c r="R166" s="21"/>
      <c r="S166" s="21"/>
      <c r="T166" s="21"/>
      <c r="U166" s="21"/>
      <c r="V166" s="21"/>
      <c r="W166" s="21"/>
      <c r="X166" s="21"/>
      <c r="Y166" s="21"/>
      <c r="Z166" s="21"/>
      <c r="AA166" s="21"/>
      <c r="AB166" s="21"/>
      <c r="AC166" s="21"/>
      <c r="AD166" s="21"/>
      <c r="AE166" s="21"/>
      <c r="AF166" s="21"/>
      <c r="AG166" s="21"/>
      <c r="AH166" s="21"/>
    </row>
    <row r="167" spans="1:34">
      <c r="A167" s="21"/>
      <c r="B167" s="21"/>
      <c r="C167" s="21"/>
      <c r="D167" s="21"/>
      <c r="E167" s="21"/>
      <c r="F167" s="21"/>
      <c r="G167" s="21"/>
      <c r="H167" s="21"/>
      <c r="I167" s="21"/>
      <c r="J167" s="21"/>
      <c r="K167" s="21"/>
      <c r="L167" s="21"/>
      <c r="M167" s="708"/>
      <c r="N167" s="21"/>
      <c r="O167" s="21"/>
      <c r="P167" s="21"/>
      <c r="Q167" s="21"/>
      <c r="R167" s="21"/>
      <c r="S167" s="21"/>
      <c r="T167" s="21"/>
      <c r="U167" s="21"/>
      <c r="V167" s="21"/>
      <c r="W167" s="21"/>
      <c r="X167" s="21"/>
      <c r="Y167" s="21"/>
      <c r="Z167" s="21"/>
      <c r="AA167" s="21"/>
      <c r="AB167" s="21"/>
      <c r="AC167" s="21"/>
      <c r="AD167" s="21"/>
      <c r="AE167" s="21"/>
      <c r="AF167" s="21"/>
      <c r="AG167" s="21"/>
      <c r="AH167" s="21"/>
    </row>
    <row r="168" spans="1:34">
      <c r="A168" s="21"/>
      <c r="B168" s="21"/>
      <c r="C168" s="21"/>
      <c r="D168" s="21"/>
      <c r="E168" s="21"/>
      <c r="F168" s="21"/>
      <c r="G168" s="21"/>
      <c r="H168" s="21"/>
      <c r="I168" s="21"/>
      <c r="J168" s="21"/>
      <c r="K168" s="21"/>
      <c r="L168" s="21"/>
      <c r="M168" s="708"/>
      <c r="N168" s="21"/>
      <c r="O168" s="21"/>
      <c r="P168" s="21"/>
      <c r="Q168" s="21"/>
      <c r="R168" s="21"/>
      <c r="S168" s="21"/>
      <c r="T168" s="21"/>
      <c r="U168" s="21"/>
      <c r="V168" s="21"/>
      <c r="W168" s="21"/>
      <c r="X168" s="21"/>
      <c r="Y168" s="21"/>
      <c r="Z168" s="21"/>
      <c r="AA168" s="21"/>
      <c r="AB168" s="21"/>
      <c r="AC168" s="21"/>
      <c r="AD168" s="21"/>
      <c r="AE168" s="21"/>
      <c r="AF168" s="21"/>
      <c r="AG168" s="21"/>
      <c r="AH168" s="21"/>
    </row>
    <row r="169" spans="1:34">
      <c r="A169" s="21"/>
      <c r="B169" s="21"/>
      <c r="C169" s="21"/>
      <c r="D169" s="21"/>
      <c r="E169" s="21"/>
      <c r="F169" s="21"/>
      <c r="G169" s="21"/>
      <c r="H169" s="21"/>
      <c r="I169" s="21"/>
      <c r="J169" s="21"/>
      <c r="K169" s="21"/>
      <c r="L169" s="21"/>
      <c r="M169" s="708"/>
      <c r="N169" s="21"/>
      <c r="O169" s="21"/>
      <c r="P169" s="21"/>
      <c r="Q169" s="21"/>
      <c r="R169" s="21"/>
      <c r="S169" s="21"/>
      <c r="T169" s="21"/>
      <c r="U169" s="21"/>
      <c r="V169" s="21"/>
      <c r="W169" s="21"/>
      <c r="X169" s="21"/>
      <c r="Y169" s="21"/>
      <c r="Z169" s="21"/>
      <c r="AA169" s="21"/>
      <c r="AB169" s="21"/>
      <c r="AC169" s="21"/>
      <c r="AD169" s="21"/>
      <c r="AE169" s="21"/>
      <c r="AF169" s="21"/>
      <c r="AG169" s="21"/>
      <c r="AH169" s="21"/>
    </row>
    <row r="170" spans="1:34">
      <c r="A170" s="21"/>
      <c r="B170" s="21"/>
      <c r="C170" s="21"/>
      <c r="D170" s="21"/>
      <c r="E170" s="21"/>
      <c r="F170" s="21"/>
      <c r="G170" s="21"/>
      <c r="H170" s="21"/>
      <c r="I170" s="21"/>
      <c r="J170" s="21"/>
      <c r="K170" s="21"/>
      <c r="L170" s="21"/>
      <c r="M170" s="708"/>
      <c r="N170" s="21"/>
      <c r="O170" s="21"/>
      <c r="P170" s="21"/>
      <c r="Q170" s="21"/>
      <c r="R170" s="21"/>
      <c r="S170" s="21"/>
      <c r="T170" s="21"/>
      <c r="U170" s="21"/>
      <c r="V170" s="21"/>
      <c r="W170" s="21"/>
      <c r="X170" s="21"/>
      <c r="Y170" s="21"/>
      <c r="Z170" s="21"/>
      <c r="AA170" s="21"/>
      <c r="AB170" s="21"/>
      <c r="AC170" s="21"/>
      <c r="AD170" s="21"/>
      <c r="AE170" s="21"/>
      <c r="AF170" s="21"/>
      <c r="AG170" s="21"/>
      <c r="AH170" s="21"/>
    </row>
    <row r="171" spans="1:34">
      <c r="A171" s="21"/>
      <c r="B171" s="21"/>
      <c r="C171" s="21"/>
      <c r="D171" s="21"/>
      <c r="E171" s="21"/>
      <c r="F171" s="21"/>
      <c r="G171" s="21"/>
      <c r="H171" s="21"/>
      <c r="I171" s="21"/>
      <c r="J171" s="21"/>
      <c r="K171" s="21"/>
      <c r="L171" s="21"/>
      <c r="M171" s="708"/>
      <c r="N171" s="21"/>
      <c r="O171" s="21"/>
      <c r="P171" s="21"/>
      <c r="Q171" s="21"/>
      <c r="R171" s="21"/>
      <c r="S171" s="21"/>
      <c r="T171" s="21"/>
      <c r="U171" s="21"/>
      <c r="V171" s="21"/>
      <c r="W171" s="21"/>
      <c r="X171" s="21"/>
      <c r="Y171" s="21"/>
      <c r="Z171" s="21"/>
      <c r="AA171" s="21"/>
      <c r="AB171" s="21"/>
      <c r="AC171" s="21"/>
      <c r="AD171" s="21"/>
      <c r="AE171" s="21"/>
      <c r="AF171" s="21"/>
      <c r="AG171" s="21"/>
      <c r="AH171" s="21"/>
    </row>
  </sheetData>
  <sheetProtection algorithmName="SHA-512" hashValue="WMJBBP/EBcj3linNuJO+nM+D0BFCf/Yh9AIPer66il95+0BnS8Web/8foUwHBpfGUMvclT0LFTuAALakrK/OFQ==" saltValue="0loWiWW7y1bAHaJDtxXvlw==" spinCount="100000" sheet="1" formatCells="0"/>
  <mergeCells count="241">
    <mergeCell ref="B112:C112"/>
    <mergeCell ref="AD112:AF112"/>
    <mergeCell ref="B113:C113"/>
    <mergeCell ref="AD113:AF113"/>
    <mergeCell ref="B107:C107"/>
    <mergeCell ref="AD107:AF107"/>
    <mergeCell ref="B108:C108"/>
    <mergeCell ref="AD108:AF108"/>
    <mergeCell ref="B109:C109"/>
    <mergeCell ref="AD109:AF109"/>
    <mergeCell ref="B110:C110"/>
    <mergeCell ref="AD110:AF110"/>
    <mergeCell ref="B111:C111"/>
    <mergeCell ref="AD111:AF111"/>
    <mergeCell ref="B102:C102"/>
    <mergeCell ref="AD102:AF102"/>
    <mergeCell ref="B103:C103"/>
    <mergeCell ref="AD103:AF103"/>
    <mergeCell ref="B104:C104"/>
    <mergeCell ref="AD104:AF104"/>
    <mergeCell ref="B105:C105"/>
    <mergeCell ref="AD105:AF105"/>
    <mergeCell ref="B106:C106"/>
    <mergeCell ref="AD106:AF106"/>
    <mergeCell ref="B97:C97"/>
    <mergeCell ref="AD97:AF97"/>
    <mergeCell ref="B98:C98"/>
    <mergeCell ref="AD98:AF98"/>
    <mergeCell ref="B99:C99"/>
    <mergeCell ref="AD99:AF99"/>
    <mergeCell ref="B100:C100"/>
    <mergeCell ref="AD100:AF100"/>
    <mergeCell ref="B101:C101"/>
    <mergeCell ref="AD101:AF101"/>
    <mergeCell ref="B92:C92"/>
    <mergeCell ref="AD92:AF92"/>
    <mergeCell ref="B93:C93"/>
    <mergeCell ref="AD93:AF93"/>
    <mergeCell ref="B94:C94"/>
    <mergeCell ref="AD94:AF94"/>
    <mergeCell ref="B95:C95"/>
    <mergeCell ref="AD95:AF95"/>
    <mergeCell ref="B96:C96"/>
    <mergeCell ref="AD96:AF96"/>
    <mergeCell ref="B87:C87"/>
    <mergeCell ref="AD87:AF87"/>
    <mergeCell ref="B88:C88"/>
    <mergeCell ref="AD88:AF88"/>
    <mergeCell ref="B89:C89"/>
    <mergeCell ref="AD89:AF89"/>
    <mergeCell ref="B90:C90"/>
    <mergeCell ref="AD90:AF90"/>
    <mergeCell ref="B91:C91"/>
    <mergeCell ref="AD91:AF91"/>
    <mergeCell ref="B82:C82"/>
    <mergeCell ref="AD82:AF82"/>
    <mergeCell ref="B83:C83"/>
    <mergeCell ref="AD83:AF83"/>
    <mergeCell ref="B84:C84"/>
    <mergeCell ref="AD84:AF84"/>
    <mergeCell ref="B85:C85"/>
    <mergeCell ref="AD85:AF85"/>
    <mergeCell ref="B86:C86"/>
    <mergeCell ref="AD86:AF86"/>
    <mergeCell ref="B77:C77"/>
    <mergeCell ref="AD77:AF77"/>
    <mergeCell ref="B78:C78"/>
    <mergeCell ref="AD78:AF78"/>
    <mergeCell ref="B79:C79"/>
    <mergeCell ref="AD79:AF79"/>
    <mergeCell ref="B80:C80"/>
    <mergeCell ref="AD80:AF80"/>
    <mergeCell ref="B81:C81"/>
    <mergeCell ref="AD81:AF81"/>
    <mergeCell ref="B72:C72"/>
    <mergeCell ref="AD72:AF72"/>
    <mergeCell ref="B73:C73"/>
    <mergeCell ref="AD73:AF73"/>
    <mergeCell ref="B74:C74"/>
    <mergeCell ref="AD74:AF74"/>
    <mergeCell ref="B75:C75"/>
    <mergeCell ref="AD75:AF75"/>
    <mergeCell ref="B76:C76"/>
    <mergeCell ref="AD76:AF76"/>
    <mergeCell ref="B67:C67"/>
    <mergeCell ref="AD67:AF67"/>
    <mergeCell ref="B68:C68"/>
    <mergeCell ref="AD68:AF68"/>
    <mergeCell ref="B69:C69"/>
    <mergeCell ref="AD69:AF69"/>
    <mergeCell ref="B70:C70"/>
    <mergeCell ref="AD70:AF70"/>
    <mergeCell ref="B71:C71"/>
    <mergeCell ref="AD71:AF71"/>
    <mergeCell ref="B61:C61"/>
    <mergeCell ref="AD61:AF61"/>
    <mergeCell ref="B62:C62"/>
    <mergeCell ref="AD62:AF62"/>
    <mergeCell ref="B63:C63"/>
    <mergeCell ref="AD63:AF63"/>
    <mergeCell ref="O131:Q134"/>
    <mergeCell ref="O128:Q130"/>
    <mergeCell ref="S128:AF128"/>
    <mergeCell ref="A114:H114"/>
    <mergeCell ref="AD114:AF114"/>
    <mergeCell ref="AD115:AF115"/>
    <mergeCell ref="K118:M120"/>
    <mergeCell ref="K121:M123"/>
    <mergeCell ref="K128:M130"/>
    <mergeCell ref="K131:M134"/>
    <mergeCell ref="O115:R115"/>
    <mergeCell ref="F118:F120"/>
    <mergeCell ref="B64:C64"/>
    <mergeCell ref="AD64:AF64"/>
    <mergeCell ref="B65:C65"/>
    <mergeCell ref="AD65:AF65"/>
    <mergeCell ref="B66:C66"/>
    <mergeCell ref="AD66:AF66"/>
    <mergeCell ref="B56:C56"/>
    <mergeCell ref="AD56:AF56"/>
    <mergeCell ref="AD60:AF60"/>
    <mergeCell ref="B57:C57"/>
    <mergeCell ref="AD57:AF57"/>
    <mergeCell ref="B58:C58"/>
    <mergeCell ref="AD58:AF58"/>
    <mergeCell ref="B59:C59"/>
    <mergeCell ref="AD59:AF59"/>
    <mergeCell ref="B60:C60"/>
    <mergeCell ref="B53:C53"/>
    <mergeCell ref="AD53:AF53"/>
    <mergeCell ref="B54:C54"/>
    <mergeCell ref="AD54:AF54"/>
    <mergeCell ref="B55:C55"/>
    <mergeCell ref="AD55:AF55"/>
    <mergeCell ref="B52:C52"/>
    <mergeCell ref="AD52:AF52"/>
    <mergeCell ref="B50:C50"/>
    <mergeCell ref="AD50:AF50"/>
    <mergeCell ref="B51:C51"/>
    <mergeCell ref="AD51:AF51"/>
    <mergeCell ref="B48:C48"/>
    <mergeCell ref="AD48:AF48"/>
    <mergeCell ref="B49:C49"/>
    <mergeCell ref="AD49:AF49"/>
    <mergeCell ref="B44:C44"/>
    <mergeCell ref="AD44:AF44"/>
    <mergeCell ref="B45:C45"/>
    <mergeCell ref="AD45:AF45"/>
    <mergeCell ref="B47:C47"/>
    <mergeCell ref="AD47:AF47"/>
    <mergeCell ref="B46:C46"/>
    <mergeCell ref="AD46:AF46"/>
    <mergeCell ref="B37:C37"/>
    <mergeCell ref="AD37:AF37"/>
    <mergeCell ref="B38:C38"/>
    <mergeCell ref="AD38:AF38"/>
    <mergeCell ref="B42:C42"/>
    <mergeCell ref="AD42:AF42"/>
    <mergeCell ref="B43:C43"/>
    <mergeCell ref="AD43:AF43"/>
    <mergeCell ref="B40:C40"/>
    <mergeCell ref="AD40:AF40"/>
    <mergeCell ref="B41:C41"/>
    <mergeCell ref="AD41:AF41"/>
    <mergeCell ref="B39:C39"/>
    <mergeCell ref="AD39:AF39"/>
    <mergeCell ref="B29:C29"/>
    <mergeCell ref="AD29:AF29"/>
    <mergeCell ref="B30:C30"/>
    <mergeCell ref="AD30:AF30"/>
    <mergeCell ref="B34:C34"/>
    <mergeCell ref="AD34:AF34"/>
    <mergeCell ref="B35:C35"/>
    <mergeCell ref="AD35:AF35"/>
    <mergeCell ref="B36:C36"/>
    <mergeCell ref="AD36:AF36"/>
    <mergeCell ref="B31:C31"/>
    <mergeCell ref="AD31:AF31"/>
    <mergeCell ref="B32:C32"/>
    <mergeCell ref="AD32:AF32"/>
    <mergeCell ref="B33:C33"/>
    <mergeCell ref="AD33:AF33"/>
    <mergeCell ref="B21:C21"/>
    <mergeCell ref="AD21:AF21"/>
    <mergeCell ref="B28:C28"/>
    <mergeCell ref="AD28:AF28"/>
    <mergeCell ref="B23:C23"/>
    <mergeCell ref="AD23:AF23"/>
    <mergeCell ref="B24:C24"/>
    <mergeCell ref="AD24:AF24"/>
    <mergeCell ref="B22:C22"/>
    <mergeCell ref="AD22:AF22"/>
    <mergeCell ref="B27:C27"/>
    <mergeCell ref="AD27:AF27"/>
    <mergeCell ref="B25:C25"/>
    <mergeCell ref="AD25:AF25"/>
    <mergeCell ref="B26:C26"/>
    <mergeCell ref="AD26:AF26"/>
    <mergeCell ref="B19:C19"/>
    <mergeCell ref="AD19:AF19"/>
    <mergeCell ref="B14:C14"/>
    <mergeCell ref="AD14:AF14"/>
    <mergeCell ref="B15:C15"/>
    <mergeCell ref="AD15:AF15"/>
    <mergeCell ref="B16:C16"/>
    <mergeCell ref="AD16:AF16"/>
    <mergeCell ref="B20:C20"/>
    <mergeCell ref="AD20:AF20"/>
    <mergeCell ref="AC11:AC13"/>
    <mergeCell ref="AD11:AF13"/>
    <mergeCell ref="P11:S11"/>
    <mergeCell ref="S12:S13"/>
    <mergeCell ref="F11:G13"/>
    <mergeCell ref="H11:H13"/>
    <mergeCell ref="B17:C17"/>
    <mergeCell ref="AD17:AF17"/>
    <mergeCell ref="B18:C18"/>
    <mergeCell ref="AD18:AF18"/>
    <mergeCell ref="AB11:AB12"/>
    <mergeCell ref="D11:D13"/>
    <mergeCell ref="P8:R8"/>
    <mergeCell ref="A11:A13"/>
    <mergeCell ref="B11:C13"/>
    <mergeCell ref="E11:E13"/>
    <mergeCell ref="T11:X12"/>
    <mergeCell ref="Y11:AA12"/>
    <mergeCell ref="I12:L12"/>
    <mergeCell ref="M12:M13"/>
    <mergeCell ref="O12:O13"/>
    <mergeCell ref="I11:O11"/>
    <mergeCell ref="P12:R12"/>
    <mergeCell ref="P5:R5"/>
    <mergeCell ref="U5:AE5"/>
    <mergeCell ref="P6:R6"/>
    <mergeCell ref="U6:AE6"/>
    <mergeCell ref="U3:V3"/>
    <mergeCell ref="X3:AD3"/>
    <mergeCell ref="P4:R4"/>
    <mergeCell ref="U4:AE4"/>
    <mergeCell ref="P7:R7"/>
    <mergeCell ref="U7:AE7"/>
  </mergeCells>
  <phoneticPr fontId="12"/>
  <conditionalFormatting sqref="H14:K63 M14:M63 B14:F63 P14:R63">
    <cfRule type="containsBlanks" dxfId="436" priority="8">
      <formula>LEN(TRIM(B14))=0</formula>
    </cfRule>
  </conditionalFormatting>
  <conditionalFormatting sqref="Y14:Z63">
    <cfRule type="notContainsBlanks" dxfId="435" priority="6">
      <formula>LEN(TRIM(Y14))&gt;0</formula>
    </cfRule>
  </conditionalFormatting>
  <conditionalFormatting sqref="T14:V63">
    <cfRule type="containsBlanks" dxfId="434" priority="5">
      <formula>LEN(TRIM(T14))=0</formula>
    </cfRule>
  </conditionalFormatting>
  <conditionalFormatting sqref="H64:K113 M64:M113 P64:R113 B64:F113">
    <cfRule type="containsBlanks" dxfId="433" priority="4">
      <formula>LEN(TRIM(B64))=0</formula>
    </cfRule>
  </conditionalFormatting>
  <conditionalFormatting sqref="Y64:Z113">
    <cfRule type="notContainsBlanks" dxfId="432" priority="2">
      <formula>LEN(TRIM(Y64))&gt;0</formula>
    </cfRule>
  </conditionalFormatting>
  <conditionalFormatting sqref="T64:V113">
    <cfRule type="containsBlanks" dxfId="431" priority="1">
      <formula>LEN(TRIM(T64))=0</formula>
    </cfRule>
  </conditionalFormatting>
  <dataValidations count="5">
    <dataValidation type="list" showErrorMessage="1" sqref="H14:H113">
      <formula1>"○,×"</formula1>
    </dataValidation>
    <dataValidation type="custom" allowBlank="1" showInputMessage="1" showErrorMessage="1" sqref="AF129:AF130 AF116:AF117">
      <formula1>IF(#REF!="×","")</formula1>
    </dataValidation>
    <dataValidation type="list" allowBlank="1" showErrorMessage="1" sqref="D14:D113">
      <formula1>"○,×"</formula1>
    </dataValidation>
    <dataValidation type="list" allowBlank="1" showInputMessage="1" showErrorMessage="1" sqref="E14:E113">
      <formula1>$AI$11:$AI$24</formula1>
    </dataValidation>
    <dataValidation allowBlank="1" showErrorMessage="1" promptTitle="入力方法" prompt="入力方法_x000a_" sqref="S14 S64"/>
  </dataValidations>
  <pageMargins left="0.23622047244094491" right="0.23622047244094491" top="0.23622047244094491" bottom="0.23622047244094491" header="0.31496062992125984" footer="0.31496062992125984"/>
  <pageSetup paperSize="8" scale="50" fitToHeight="0" orientation="landscape" r:id="rId1"/>
  <rowBreaks count="1" manualBreakCount="1">
    <brk id="134" max="33" man="1"/>
  </rowBreaks>
  <drawing r:id="rId2"/>
  <extLst>
    <ext xmlns:x14="http://schemas.microsoft.com/office/spreadsheetml/2009/9/main" uri="{78C0D931-6437-407d-A8EE-F0AAD7539E65}">
      <x14:conditionalFormattings>
        <x14:conditionalFormatting xmlns:xm="http://schemas.microsoft.com/office/excel/2006/main">
          <x14:cfRule type="expression" priority="7" id="{D377C2B0-96B5-488D-8601-9328DDD92461}">
            <xm:f>①入力シート!$F$28="なし"</xm:f>
            <x14:dxf>
              <fill>
                <patternFill patternType="none">
                  <bgColor auto="1"/>
                </patternFill>
              </fill>
            </x14:dxf>
          </x14:cfRule>
          <xm:sqref>Y14:Z63</xm:sqref>
        </x14:conditionalFormatting>
        <x14:conditionalFormatting xmlns:xm="http://schemas.microsoft.com/office/excel/2006/main">
          <x14:cfRule type="expression" priority="3" id="{4731C838-7CDD-499E-83C4-1B1F05ABD578}">
            <xm:f>①入力シート!$F$28="なし"</xm:f>
            <x14:dxf>
              <fill>
                <patternFill patternType="none">
                  <bgColor auto="1"/>
                </patternFill>
              </fill>
            </x14:dxf>
          </x14:cfRule>
          <xm:sqref>Y64:Z113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I15" sqref="I15"/>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70" t="s">
        <v>85</v>
      </c>
      <c r="B1" s="7"/>
      <c r="C1" s="7"/>
      <c r="D1" s="241" t="s">
        <v>98</v>
      </c>
      <c r="E1" s="277" t="s">
        <v>64</v>
      </c>
      <c r="F1" s="937">
        <f>①入力シート!E6</f>
        <v>0</v>
      </c>
      <c r="G1" s="938"/>
      <c r="H1" s="277" t="s">
        <v>63</v>
      </c>
      <c r="I1" s="7"/>
    </row>
    <row r="2" spans="1:39" ht="18" customHeight="1">
      <c r="A2" s="70"/>
      <c r="B2" s="7"/>
      <c r="C2" s="7"/>
      <c r="D2" s="241" t="s">
        <v>62</v>
      </c>
      <c r="E2" s="937">
        <f>①入力シート!D7</f>
        <v>0</v>
      </c>
      <c r="F2" s="939"/>
      <c r="G2" s="939"/>
      <c r="H2" s="938"/>
      <c r="I2" s="7"/>
    </row>
    <row r="3" spans="1:39" ht="18" customHeight="1">
      <c r="A3" s="70"/>
      <c r="B3" s="7"/>
      <c r="C3" s="7"/>
      <c r="D3" s="241" t="s">
        <v>61</v>
      </c>
      <c r="E3" s="940">
        <f>①入力シート!D8</f>
        <v>0</v>
      </c>
      <c r="F3" s="941"/>
      <c r="G3" s="941"/>
      <c r="H3" s="942"/>
      <c r="I3" s="7"/>
    </row>
    <row r="4" spans="1:39" ht="18" customHeight="1">
      <c r="A4" s="7"/>
      <c r="B4" s="7"/>
      <c r="C4" s="7"/>
      <c r="D4" s="241" t="s">
        <v>99</v>
      </c>
      <c r="E4" s="943">
        <f>①入力シート!D9</f>
        <v>0</v>
      </c>
      <c r="F4" s="944"/>
      <c r="G4" s="944"/>
      <c r="H4" s="945"/>
      <c r="I4" s="7"/>
    </row>
    <row r="5" spans="1:39" ht="18" customHeight="1">
      <c r="A5" s="7"/>
      <c r="B5" s="7"/>
      <c r="C5" s="7"/>
      <c r="D5" s="241" t="s">
        <v>100</v>
      </c>
      <c r="E5" s="937">
        <f>①入力シート!D10</f>
        <v>0</v>
      </c>
      <c r="F5" s="939"/>
      <c r="G5" s="939"/>
      <c r="H5" s="938"/>
      <c r="I5" s="7"/>
    </row>
    <row r="6" spans="1:39" ht="18" customHeight="1">
      <c r="A6" s="924" t="s">
        <v>521</v>
      </c>
      <c r="B6" s="924"/>
      <c r="C6" s="924"/>
      <c r="D6" s="924"/>
      <c r="E6" s="924"/>
      <c r="F6" s="924"/>
      <c r="G6" s="924"/>
      <c r="H6" s="924"/>
    </row>
    <row r="7" spans="1:39" ht="18" customHeight="1">
      <c r="A7" s="924" t="s">
        <v>84</v>
      </c>
      <c r="B7" s="924"/>
      <c r="C7" s="924"/>
      <c r="D7" s="924"/>
      <c r="E7" s="924"/>
      <c r="F7" s="924"/>
      <c r="G7" s="924"/>
      <c r="H7" s="931"/>
    </row>
    <row r="8" spans="1:39" ht="18" customHeight="1" thickBot="1">
      <c r="A8" s="73"/>
      <c r="B8" s="73"/>
      <c r="C8" s="73"/>
      <c r="D8" s="73"/>
      <c r="E8" s="73"/>
      <c r="F8" s="73"/>
      <c r="G8" s="73"/>
      <c r="H8" s="73"/>
    </row>
    <row r="9" spans="1:39" ht="39.950000000000003" customHeight="1">
      <c r="A9" s="932" t="s">
        <v>83</v>
      </c>
      <c r="B9" s="934" t="s">
        <v>82</v>
      </c>
      <c r="C9" s="934" t="s">
        <v>81</v>
      </c>
      <c r="D9" s="934" t="s">
        <v>393</v>
      </c>
      <c r="E9" s="922" t="s">
        <v>80</v>
      </c>
      <c r="F9" s="936"/>
      <c r="G9" s="922" t="s">
        <v>79</v>
      </c>
      <c r="H9" s="923"/>
    </row>
    <row r="10" spans="1:39" ht="56.1" customHeight="1" thickBot="1">
      <c r="A10" s="933"/>
      <c r="B10" s="935"/>
      <c r="C10" s="935"/>
      <c r="D10" s="935"/>
      <c r="E10" s="278"/>
      <c r="F10" s="279" t="s">
        <v>528</v>
      </c>
      <c r="G10" s="280"/>
      <c r="H10" s="281" t="s">
        <v>528</v>
      </c>
    </row>
    <row r="11" spans="1:39" ht="21.75" customHeight="1">
      <c r="A11" s="618" t="s">
        <v>78</v>
      </c>
      <c r="B11" s="619" t="s">
        <v>77</v>
      </c>
      <c r="C11" s="619" t="s">
        <v>76</v>
      </c>
      <c r="D11" s="619" t="s">
        <v>75</v>
      </c>
      <c r="E11" s="620">
        <v>200000</v>
      </c>
      <c r="F11" s="620">
        <v>0</v>
      </c>
      <c r="G11" s="621"/>
      <c r="H11" s="622"/>
    </row>
    <row r="12" spans="1:39" ht="21.75" customHeight="1" thickBot="1">
      <c r="A12" s="623" t="s">
        <v>184</v>
      </c>
      <c r="B12" s="466" t="s">
        <v>77</v>
      </c>
      <c r="C12" s="466" t="s">
        <v>76</v>
      </c>
      <c r="D12" s="466" t="s">
        <v>75</v>
      </c>
      <c r="E12" s="624"/>
      <c r="F12" s="624"/>
      <c r="G12" s="625">
        <v>200000</v>
      </c>
      <c r="H12" s="626"/>
      <c r="I12" s="7"/>
      <c r="K12" s="13"/>
      <c r="L12" s="13"/>
      <c r="M12" s="13"/>
      <c r="N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1:39" ht="21.75" customHeight="1">
      <c r="A13" s="615">
        <v>1</v>
      </c>
      <c r="B13" s="411" t="s">
        <v>101</v>
      </c>
      <c r="C13" s="411" t="s">
        <v>64</v>
      </c>
      <c r="D13" s="411">
        <f>E4</f>
        <v>0</v>
      </c>
      <c r="E13" s="616"/>
      <c r="F13" s="616"/>
      <c r="G13" s="617"/>
      <c r="H13" s="284"/>
    </row>
    <row r="14" spans="1:39" ht="21.75" customHeight="1">
      <c r="A14" s="283">
        <v>2</v>
      </c>
      <c r="B14" s="251"/>
      <c r="C14" s="251"/>
      <c r="D14" s="251"/>
      <c r="E14" s="246"/>
      <c r="F14" s="246"/>
      <c r="G14" s="252"/>
      <c r="H14" s="285"/>
    </row>
    <row r="15" spans="1:39" ht="21.75" customHeight="1">
      <c r="A15" s="286">
        <v>3</v>
      </c>
      <c r="B15" s="251"/>
      <c r="C15" s="251"/>
      <c r="D15" s="251"/>
      <c r="E15" s="246"/>
      <c r="F15" s="246"/>
      <c r="G15" s="252"/>
      <c r="H15" s="287"/>
    </row>
    <row r="16" spans="1:39" ht="21.75" customHeight="1">
      <c r="A16" s="283">
        <v>4</v>
      </c>
      <c r="B16" s="251"/>
      <c r="C16" s="251"/>
      <c r="D16" s="251"/>
      <c r="E16" s="246"/>
      <c r="F16" s="246"/>
      <c r="G16" s="252"/>
      <c r="H16" s="287"/>
    </row>
    <row r="17" spans="1:8" ht="21.75" customHeight="1">
      <c r="A17" s="286">
        <v>5</v>
      </c>
      <c r="B17" s="251"/>
      <c r="C17" s="251"/>
      <c r="D17" s="251"/>
      <c r="E17" s="246"/>
      <c r="F17" s="246"/>
      <c r="G17" s="252"/>
      <c r="H17" s="287"/>
    </row>
    <row r="18" spans="1:8" ht="21.75" customHeight="1">
      <c r="A18" s="283">
        <v>6</v>
      </c>
      <c r="B18" s="251"/>
      <c r="C18" s="251"/>
      <c r="D18" s="251"/>
      <c r="E18" s="246"/>
      <c r="F18" s="246"/>
      <c r="G18" s="252"/>
      <c r="H18" s="287"/>
    </row>
    <row r="19" spans="1:8" ht="21.75" customHeight="1">
      <c r="A19" s="286">
        <v>7</v>
      </c>
      <c r="B19" s="251"/>
      <c r="C19" s="251"/>
      <c r="D19" s="251"/>
      <c r="E19" s="246"/>
      <c r="F19" s="246"/>
      <c r="G19" s="252"/>
      <c r="H19" s="287"/>
    </row>
    <row r="20" spans="1:8" ht="21.75" customHeight="1">
      <c r="A20" s="283">
        <v>8</v>
      </c>
      <c r="B20" s="251"/>
      <c r="C20" s="251"/>
      <c r="D20" s="251"/>
      <c r="E20" s="246"/>
      <c r="F20" s="246"/>
      <c r="G20" s="252"/>
      <c r="H20" s="287"/>
    </row>
    <row r="21" spans="1:8" ht="21.75" customHeight="1">
      <c r="A21" s="286">
        <v>9</v>
      </c>
      <c r="B21" s="251"/>
      <c r="C21" s="251"/>
      <c r="D21" s="251"/>
      <c r="E21" s="246"/>
      <c r="F21" s="246"/>
      <c r="G21" s="252"/>
      <c r="H21" s="287"/>
    </row>
    <row r="22" spans="1:8" ht="21.75" customHeight="1" thickBot="1">
      <c r="A22" s="926" t="s">
        <v>74</v>
      </c>
      <c r="B22" s="927"/>
      <c r="C22" s="927"/>
      <c r="D22" s="928"/>
      <c r="E22" s="288">
        <f>SUM(E13:E21)</f>
        <v>0</v>
      </c>
      <c r="F22" s="289">
        <f t="shared" ref="F22:H22" si="0">SUM(F13:F21)</f>
        <v>0</v>
      </c>
      <c r="G22" s="290">
        <f t="shared" si="0"/>
        <v>0</v>
      </c>
      <c r="H22" s="291">
        <f t="shared" si="0"/>
        <v>0</v>
      </c>
    </row>
    <row r="23" spans="1:8" ht="19.5" customHeight="1">
      <c r="A23" s="465" t="s">
        <v>73</v>
      </c>
      <c r="B23" s="929" t="s">
        <v>72</v>
      </c>
      <c r="C23" s="929"/>
      <c r="D23" s="929"/>
      <c r="E23" s="929"/>
      <c r="F23" s="929"/>
      <c r="G23" s="929"/>
      <c r="H23" s="929"/>
    </row>
    <row r="24" spans="1:8" ht="19.5" customHeight="1">
      <c r="A24" s="292"/>
      <c r="B24" s="930"/>
      <c r="C24" s="930"/>
      <c r="D24" s="930"/>
      <c r="E24" s="930"/>
      <c r="F24" s="930"/>
      <c r="G24" s="930"/>
      <c r="H24" s="930"/>
    </row>
    <row r="25" spans="1:8" ht="18" customHeight="1">
      <c r="A25" s="464" t="s">
        <v>71</v>
      </c>
      <c r="B25" s="925" t="s">
        <v>70</v>
      </c>
      <c r="C25" s="925"/>
      <c r="D25" s="925"/>
      <c r="E25" s="925"/>
      <c r="F25" s="925"/>
      <c r="G25" s="925"/>
      <c r="H25" s="925"/>
    </row>
  </sheetData>
  <sheetProtection algorithmName="SHA-512" hashValue="OLapd0dU34MDxuAPTxkUMzZgbR2CqT5Q62fhrOlZwm6NeiJfkH//DmdbgrJSmMKGRoQ+2Bi6sej/ixcydgJdHw==" saltValue="4SdVY5imwXpxBOZ8NGhO7w==" spinCount="100000" sheet="1" insertRows="0"/>
  <mergeCells count="16">
    <mergeCell ref="F1:G1"/>
    <mergeCell ref="E2:H2"/>
    <mergeCell ref="E3:H3"/>
    <mergeCell ref="E4:H4"/>
    <mergeCell ref="E5:H5"/>
    <mergeCell ref="G9:H9"/>
    <mergeCell ref="A6:H6"/>
    <mergeCell ref="B25:H25"/>
    <mergeCell ref="A22:D22"/>
    <mergeCell ref="B23:H24"/>
    <mergeCell ref="A7:H7"/>
    <mergeCell ref="A9:A10"/>
    <mergeCell ref="B9:B10"/>
    <mergeCell ref="C9:C10"/>
    <mergeCell ref="D9:D10"/>
    <mergeCell ref="E9:F9"/>
  </mergeCells>
  <phoneticPr fontId="12"/>
  <conditionalFormatting sqref="B14:D21 E13:H21">
    <cfRule type="notContainsBlanks" dxfId="428" priority="1">
      <formula>LEN(TRIM(B13))&gt;0</formula>
    </cfRule>
  </conditionalFormatting>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38" sqref="Q38:AG38"/>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5" width="3" style="1" customWidth="1"/>
    <col min="46" max="47" width="3" style="1" hidden="1" customWidth="1"/>
    <col min="48" max="48" width="9" style="1" hidden="1" customWidth="1"/>
    <col min="49" max="50" width="0" style="1" hidden="1" customWidth="1"/>
    <col min="51" max="16384" width="9" style="1"/>
  </cols>
  <sheetData>
    <row r="1" spans="1:47" ht="18" customHeight="1">
      <c r="A1" s="7"/>
      <c r="B1" s="70" t="s">
        <v>69</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M1" s="1" t="s">
        <v>68</v>
      </c>
      <c r="AN1" s="1" t="s">
        <v>67</v>
      </c>
    </row>
    <row r="2" spans="1:47" ht="18" customHeight="1">
      <c r="A2" s="7"/>
      <c r="B2" s="1025" t="s">
        <v>522</v>
      </c>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7"/>
      <c r="AJ2" s="7"/>
      <c r="AU2" s="14" t="s">
        <v>344</v>
      </c>
    </row>
    <row r="3" spans="1:47" ht="9.9499999999999993" customHeight="1">
      <c r="A3" s="7"/>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7"/>
      <c r="AJ3" s="7"/>
      <c r="AU3" s="14" t="s">
        <v>346</v>
      </c>
    </row>
    <row r="4" spans="1:47" ht="18" customHeight="1">
      <c r="A4" s="7"/>
      <c r="B4" s="1063" t="s">
        <v>66</v>
      </c>
      <c r="C4" s="1063"/>
      <c r="D4" s="1063"/>
      <c r="E4" s="1063"/>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c r="AI4" s="7"/>
      <c r="AJ4" s="7"/>
      <c r="AU4" s="14" t="s">
        <v>354</v>
      </c>
    </row>
    <row r="5" spans="1:47" ht="18" customHeight="1" thickBot="1">
      <c r="A5" s="7"/>
      <c r="B5" s="7"/>
      <c r="C5" s="7"/>
      <c r="D5" s="7"/>
      <c r="E5" s="7"/>
      <c r="F5" s="73"/>
      <c r="G5" s="73"/>
      <c r="H5" s="73"/>
      <c r="I5" s="73"/>
      <c r="J5" s="73"/>
      <c r="K5" s="73"/>
      <c r="L5" s="73"/>
      <c r="M5" s="73"/>
      <c r="N5" s="73"/>
      <c r="O5" s="73"/>
      <c r="P5" s="73"/>
      <c r="Q5" s="73"/>
      <c r="R5" s="73"/>
      <c r="S5" s="73"/>
      <c r="T5" s="73"/>
      <c r="U5" s="73"/>
      <c r="V5" s="1047">
        <f ca="1">TODAY()</f>
        <v>45219</v>
      </c>
      <c r="W5" s="1047"/>
      <c r="X5" s="1047"/>
      <c r="Y5" s="1047"/>
      <c r="Z5" s="1047"/>
      <c r="AA5" s="1047"/>
      <c r="AB5" s="1047"/>
      <c r="AC5" s="1047"/>
      <c r="AD5" s="1047"/>
      <c r="AE5" s="1047"/>
      <c r="AF5" s="1047"/>
      <c r="AG5" s="1047"/>
      <c r="AH5" s="1047"/>
      <c r="AI5" s="7"/>
      <c r="AJ5" s="7"/>
      <c r="AU5" s="14" t="s">
        <v>348</v>
      </c>
    </row>
    <row r="6" spans="1:47" ht="17.100000000000001" customHeight="1">
      <c r="A6" s="7"/>
      <c r="B6" s="7"/>
      <c r="C6" s="7"/>
      <c r="D6" s="76"/>
      <c r="E6" s="76"/>
      <c r="F6" s="76"/>
      <c r="G6" s="76"/>
      <c r="H6" s="76"/>
      <c r="I6" s="76"/>
      <c r="J6" s="76"/>
      <c r="K6" s="76"/>
      <c r="L6" s="76"/>
      <c r="M6" s="76"/>
      <c r="N6" s="76"/>
      <c r="O6" s="7"/>
      <c r="P6" s="1026" t="s">
        <v>65</v>
      </c>
      <c r="Q6" s="1027"/>
      <c r="R6" s="1027"/>
      <c r="S6" s="1027"/>
      <c r="T6" s="1027"/>
      <c r="U6" s="1027"/>
      <c r="V6" s="951" t="s">
        <v>64</v>
      </c>
      <c r="W6" s="952"/>
      <c r="X6" s="952"/>
      <c r="Y6" s="952">
        <f>①入力シート!E6</f>
        <v>0</v>
      </c>
      <c r="Z6" s="952"/>
      <c r="AA6" s="952"/>
      <c r="AB6" s="952"/>
      <c r="AC6" s="952"/>
      <c r="AD6" s="952"/>
      <c r="AE6" s="952"/>
      <c r="AF6" s="952"/>
      <c r="AG6" s="952"/>
      <c r="AH6" s="77" t="s">
        <v>63</v>
      </c>
      <c r="AI6" s="7"/>
      <c r="AJ6" s="7"/>
      <c r="AU6" s="14" t="s">
        <v>355</v>
      </c>
    </row>
    <row r="7" spans="1:47" ht="17.100000000000001" customHeight="1">
      <c r="A7" s="7"/>
      <c r="B7" s="7"/>
      <c r="C7" s="7"/>
      <c r="D7" s="76"/>
      <c r="E7" s="76"/>
      <c r="F7" s="76"/>
      <c r="G7" s="76"/>
      <c r="H7" s="76"/>
      <c r="I7" s="76"/>
      <c r="J7" s="76"/>
      <c r="K7" s="76"/>
      <c r="L7" s="76"/>
      <c r="M7" s="76"/>
      <c r="N7" s="76"/>
      <c r="O7" s="7"/>
      <c r="P7" s="1028" t="s">
        <v>62</v>
      </c>
      <c r="Q7" s="1029"/>
      <c r="R7" s="1029"/>
      <c r="S7" s="1029"/>
      <c r="T7" s="1029"/>
      <c r="U7" s="1029"/>
      <c r="V7" s="943">
        <f>①入力シート!D7</f>
        <v>0</v>
      </c>
      <c r="W7" s="944"/>
      <c r="X7" s="944"/>
      <c r="Y7" s="944"/>
      <c r="Z7" s="944"/>
      <c r="AA7" s="944"/>
      <c r="AB7" s="944"/>
      <c r="AC7" s="944"/>
      <c r="AD7" s="944"/>
      <c r="AE7" s="944"/>
      <c r="AF7" s="944"/>
      <c r="AG7" s="944"/>
      <c r="AH7" s="1037"/>
      <c r="AI7" s="7"/>
      <c r="AJ7" s="7"/>
      <c r="AU7" s="14" t="s">
        <v>350</v>
      </c>
    </row>
    <row r="8" spans="1:47" ht="17.100000000000001" customHeight="1">
      <c r="A8" s="7"/>
      <c r="B8" s="7"/>
      <c r="C8" s="7"/>
      <c r="D8" s="76"/>
      <c r="E8" s="76"/>
      <c r="F8" s="76"/>
      <c r="G8" s="76"/>
      <c r="H8" s="76"/>
      <c r="I8" s="76"/>
      <c r="J8" s="76"/>
      <c r="K8" s="76"/>
      <c r="L8" s="76"/>
      <c r="M8" s="76"/>
      <c r="N8" s="76"/>
      <c r="O8" s="7"/>
      <c r="P8" s="1028" t="s">
        <v>61</v>
      </c>
      <c r="Q8" s="1029"/>
      <c r="R8" s="1029"/>
      <c r="S8" s="1029"/>
      <c r="T8" s="1029"/>
      <c r="U8" s="1029"/>
      <c r="V8" s="1030">
        <f>①入力シート!D8</f>
        <v>0</v>
      </c>
      <c r="W8" s="1031"/>
      <c r="X8" s="1031"/>
      <c r="Y8" s="1031"/>
      <c r="Z8" s="1031"/>
      <c r="AA8" s="1031"/>
      <c r="AB8" s="1031"/>
      <c r="AC8" s="1031"/>
      <c r="AD8" s="1031"/>
      <c r="AE8" s="1031"/>
      <c r="AF8" s="1031"/>
      <c r="AG8" s="1031"/>
      <c r="AH8" s="1032"/>
      <c r="AI8" s="7"/>
      <c r="AJ8" s="7"/>
      <c r="AU8" s="14" t="s">
        <v>422</v>
      </c>
    </row>
    <row r="9" spans="1:47" ht="17.100000000000001" customHeight="1">
      <c r="A9" s="7"/>
      <c r="B9" s="7"/>
      <c r="C9" s="7"/>
      <c r="D9" s="76"/>
      <c r="E9" s="76"/>
      <c r="F9" s="76"/>
      <c r="G9" s="76"/>
      <c r="H9" s="76"/>
      <c r="I9" s="76"/>
      <c r="J9" s="76"/>
      <c r="K9" s="76"/>
      <c r="L9" s="76"/>
      <c r="M9" s="76"/>
      <c r="N9" s="76"/>
      <c r="O9" s="7"/>
      <c r="P9" s="1048" t="s">
        <v>60</v>
      </c>
      <c r="Q9" s="1049"/>
      <c r="R9" s="1049"/>
      <c r="S9" s="1049"/>
      <c r="T9" s="1049"/>
      <c r="U9" s="1050"/>
      <c r="V9" s="943">
        <f>①入力シート!D9</f>
        <v>0</v>
      </c>
      <c r="W9" s="944"/>
      <c r="X9" s="944"/>
      <c r="Y9" s="944"/>
      <c r="Z9" s="944"/>
      <c r="AA9" s="944"/>
      <c r="AB9" s="944"/>
      <c r="AC9" s="944"/>
      <c r="AD9" s="944"/>
      <c r="AE9" s="944"/>
      <c r="AF9" s="944"/>
      <c r="AG9" s="944"/>
      <c r="AH9" s="1037"/>
      <c r="AI9" s="7"/>
      <c r="AJ9" s="7"/>
      <c r="AU9" s="14" t="s">
        <v>423</v>
      </c>
    </row>
    <row r="10" spans="1:47" ht="17.100000000000001" customHeight="1" thickBot="1">
      <c r="A10" s="7"/>
      <c r="B10" s="7"/>
      <c r="C10" s="7"/>
      <c r="D10" s="76"/>
      <c r="E10" s="76"/>
      <c r="F10" s="76"/>
      <c r="G10" s="76"/>
      <c r="H10" s="76"/>
      <c r="I10" s="76"/>
      <c r="J10" s="76"/>
      <c r="K10" s="76"/>
      <c r="L10" s="76"/>
      <c r="M10" s="76"/>
      <c r="N10" s="76"/>
      <c r="O10" s="76"/>
      <c r="P10" s="1038" t="s">
        <v>59</v>
      </c>
      <c r="Q10" s="1039"/>
      <c r="R10" s="1039"/>
      <c r="S10" s="1039"/>
      <c r="T10" s="1039"/>
      <c r="U10" s="1039"/>
      <c r="V10" s="946">
        <f>①入力シート!D10</f>
        <v>0</v>
      </c>
      <c r="W10" s="947"/>
      <c r="X10" s="947"/>
      <c r="Y10" s="947"/>
      <c r="Z10" s="947"/>
      <c r="AA10" s="947"/>
      <c r="AB10" s="947"/>
      <c r="AC10" s="947"/>
      <c r="AD10" s="947"/>
      <c r="AE10" s="947"/>
      <c r="AF10" s="947"/>
      <c r="AG10" s="947"/>
      <c r="AH10" s="948"/>
      <c r="AI10" s="7"/>
      <c r="AJ10" s="7"/>
      <c r="AU10" s="14" t="s">
        <v>424</v>
      </c>
    </row>
    <row r="11" spans="1:47" ht="9" customHeight="1">
      <c r="A11" s="75"/>
      <c r="B11" s="75"/>
      <c r="C11" s="75"/>
      <c r="D11" s="75"/>
      <c r="E11" s="75"/>
      <c r="F11" s="75"/>
      <c r="G11" s="75"/>
      <c r="H11" s="75"/>
      <c r="I11" s="75"/>
      <c r="J11" s="75"/>
      <c r="K11" s="75"/>
      <c r="L11" s="75"/>
      <c r="M11" s="75"/>
      <c r="N11" s="75"/>
      <c r="O11" s="75"/>
      <c r="P11" s="75"/>
      <c r="Q11" s="75"/>
      <c r="R11" s="78"/>
      <c r="S11" s="78"/>
      <c r="T11" s="78"/>
      <c r="U11" s="78"/>
      <c r="V11" s="78"/>
      <c r="W11" s="78"/>
      <c r="X11" s="78"/>
      <c r="Y11" s="78"/>
      <c r="Z11" s="79"/>
      <c r="AA11" s="79"/>
      <c r="AB11" s="79"/>
      <c r="AC11" s="79"/>
      <c r="AD11" s="79"/>
      <c r="AE11" s="79"/>
      <c r="AF11" s="79"/>
      <c r="AG11" s="7"/>
      <c r="AH11" s="7"/>
      <c r="AI11" s="7"/>
      <c r="AJ11" s="7"/>
      <c r="AU11" s="14" t="s">
        <v>425</v>
      </c>
    </row>
    <row r="12" spans="1:47" ht="18" customHeight="1" thickBot="1">
      <c r="A12" s="7"/>
      <c r="B12" s="7" t="s">
        <v>58</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U12" s="14" t="s">
        <v>426</v>
      </c>
    </row>
    <row r="13" spans="1:47" ht="30" customHeight="1">
      <c r="A13" s="7"/>
      <c r="B13" s="7"/>
      <c r="C13" s="80" t="s">
        <v>57</v>
      </c>
      <c r="D13" s="81" t="s">
        <v>56</v>
      </c>
      <c r="E13" s="82"/>
      <c r="F13" s="82"/>
      <c r="G13" s="82"/>
      <c r="H13" s="82"/>
      <c r="I13" s="82"/>
      <c r="J13" s="82"/>
      <c r="K13" s="82"/>
      <c r="L13" s="82"/>
      <c r="M13" s="82"/>
      <c r="N13" s="82"/>
      <c r="O13" s="82"/>
      <c r="P13" s="83"/>
      <c r="Q13" s="967"/>
      <c r="R13" s="968"/>
      <c r="S13" s="968"/>
      <c r="T13" s="968"/>
      <c r="U13" s="968"/>
      <c r="V13" s="968"/>
      <c r="W13" s="968"/>
      <c r="X13" s="968"/>
      <c r="Y13" s="968"/>
      <c r="Z13" s="968"/>
      <c r="AA13" s="968"/>
      <c r="AB13" s="968"/>
      <c r="AC13" s="968"/>
      <c r="AD13" s="968"/>
      <c r="AE13" s="968"/>
      <c r="AF13" s="968"/>
      <c r="AG13" s="968"/>
      <c r="AH13" s="84" t="s">
        <v>12</v>
      </c>
      <c r="AI13" s="7"/>
      <c r="AJ13" s="7"/>
      <c r="AU13" s="14" t="s">
        <v>427</v>
      </c>
    </row>
    <row r="14" spans="1:47" ht="30" customHeight="1">
      <c r="A14" s="7"/>
      <c r="B14" s="7"/>
      <c r="C14" s="258" t="s">
        <v>55</v>
      </c>
      <c r="D14" s="969" t="s">
        <v>54</v>
      </c>
      <c r="E14" s="970"/>
      <c r="F14" s="970"/>
      <c r="G14" s="970"/>
      <c r="H14" s="970"/>
      <c r="I14" s="970"/>
      <c r="J14" s="970"/>
      <c r="K14" s="970"/>
      <c r="L14" s="970"/>
      <c r="M14" s="970"/>
      <c r="N14" s="970"/>
      <c r="O14" s="970"/>
      <c r="P14" s="971"/>
      <c r="Q14" s="1035"/>
      <c r="R14" s="1036"/>
      <c r="S14" s="1036"/>
      <c r="T14" s="1036"/>
      <c r="U14" s="1036"/>
      <c r="V14" s="1036"/>
      <c r="W14" s="1036"/>
      <c r="X14" s="1036"/>
      <c r="Y14" s="1036"/>
      <c r="Z14" s="1036"/>
      <c r="AA14" s="1036"/>
      <c r="AB14" s="1036"/>
      <c r="AC14" s="1036"/>
      <c r="AD14" s="1036"/>
      <c r="AE14" s="1036"/>
      <c r="AF14" s="1036"/>
      <c r="AG14" s="1036"/>
      <c r="AH14" s="259" t="s">
        <v>12</v>
      </c>
      <c r="AI14" s="7"/>
      <c r="AJ14" s="7"/>
      <c r="AU14" s="14" t="s">
        <v>439</v>
      </c>
    </row>
    <row r="15" spans="1:47" ht="18.75" customHeight="1">
      <c r="A15" s="7"/>
      <c r="B15" s="7"/>
      <c r="C15" s="1051" t="s">
        <v>53</v>
      </c>
      <c r="D15" s="972" t="s">
        <v>52</v>
      </c>
      <c r="E15" s="973"/>
      <c r="F15" s="973"/>
      <c r="G15" s="973"/>
      <c r="H15" s="973"/>
      <c r="I15" s="973"/>
      <c r="J15" s="973"/>
      <c r="K15" s="973"/>
      <c r="L15" s="973"/>
      <c r="M15" s="973"/>
      <c r="N15" s="973"/>
      <c r="O15" s="973"/>
      <c r="P15" s="974"/>
      <c r="Q15" s="949" t="s">
        <v>7</v>
      </c>
      <c r="R15" s="950"/>
      <c r="S15" s="950"/>
      <c r="T15" s="950"/>
      <c r="U15" s="950"/>
      <c r="V15" s="950"/>
      <c r="W15" s="950"/>
      <c r="X15" s="950"/>
      <c r="Y15" s="950"/>
      <c r="Z15" s="949" t="s">
        <v>6</v>
      </c>
      <c r="AA15" s="950"/>
      <c r="AB15" s="950"/>
      <c r="AC15" s="950"/>
      <c r="AD15" s="950"/>
      <c r="AE15" s="950"/>
      <c r="AF15" s="950"/>
      <c r="AG15" s="950"/>
      <c r="AH15" s="1053"/>
      <c r="AI15" s="7"/>
      <c r="AJ15" s="7"/>
      <c r="AU15" s="14" t="s">
        <v>428</v>
      </c>
    </row>
    <row r="16" spans="1:47" ht="30" customHeight="1">
      <c r="A16" s="7"/>
      <c r="B16" s="7"/>
      <c r="C16" s="1052"/>
      <c r="D16" s="975"/>
      <c r="E16" s="976"/>
      <c r="F16" s="976"/>
      <c r="G16" s="976"/>
      <c r="H16" s="976"/>
      <c r="I16" s="976"/>
      <c r="J16" s="976"/>
      <c r="K16" s="976"/>
      <c r="L16" s="976"/>
      <c r="M16" s="976"/>
      <c r="N16" s="976"/>
      <c r="O16" s="976"/>
      <c r="P16" s="977"/>
      <c r="Q16" s="1054" t="str">
        <f>IF(OR(Q13="",Q13=0),"",IF(Q13-Q14&lt;=0,"あり","なし"))</f>
        <v/>
      </c>
      <c r="R16" s="1055"/>
      <c r="S16" s="1055"/>
      <c r="T16" s="1055"/>
      <c r="U16" s="1055"/>
      <c r="V16" s="1055"/>
      <c r="W16" s="1055"/>
      <c r="X16" s="1055"/>
      <c r="Y16" s="1056"/>
      <c r="Z16" s="1057"/>
      <c r="AA16" s="1058"/>
      <c r="AB16" s="1058"/>
      <c r="AC16" s="1058"/>
      <c r="AD16" s="1058"/>
      <c r="AE16" s="1058"/>
      <c r="AF16" s="1058"/>
      <c r="AG16" s="1058"/>
      <c r="AH16" s="1059"/>
      <c r="AI16" s="7"/>
      <c r="AJ16" s="7"/>
      <c r="AU16" s="14" t="s">
        <v>429</v>
      </c>
    </row>
    <row r="17" spans="1:47" ht="17.100000000000001" customHeight="1">
      <c r="A17" s="7"/>
      <c r="B17" s="7"/>
      <c r="C17" s="87" t="s">
        <v>51</v>
      </c>
      <c r="D17" s="964" t="s">
        <v>50</v>
      </c>
      <c r="E17" s="965"/>
      <c r="F17" s="965"/>
      <c r="G17" s="965"/>
      <c r="H17" s="965"/>
      <c r="I17" s="966"/>
      <c r="J17" s="489"/>
      <c r="K17" s="489"/>
      <c r="L17" s="489"/>
      <c r="M17" s="489"/>
      <c r="N17" s="489"/>
      <c r="O17" s="489"/>
      <c r="P17" s="88"/>
      <c r="Q17" s="405"/>
      <c r="R17" s="1033" t="s">
        <v>4</v>
      </c>
      <c r="S17" s="1033"/>
      <c r="T17" s="1033"/>
      <c r="U17" s="1033"/>
      <c r="V17" s="1033"/>
      <c r="W17" s="1033"/>
      <c r="X17" s="1033"/>
      <c r="Y17" s="1033"/>
      <c r="Z17" s="1033"/>
      <c r="AA17" s="1033"/>
      <c r="AB17" s="1033"/>
      <c r="AC17" s="1033"/>
      <c r="AD17" s="1033"/>
      <c r="AE17" s="1033"/>
      <c r="AF17" s="1033"/>
      <c r="AG17" s="1033"/>
      <c r="AH17" s="1034"/>
      <c r="AI17" s="7"/>
      <c r="AJ17" s="7"/>
      <c r="AU17" s="14" t="s">
        <v>430</v>
      </c>
    </row>
    <row r="18" spans="1:47" ht="17.100000000000001" customHeight="1">
      <c r="A18" s="7"/>
      <c r="B18" s="7"/>
      <c r="C18" s="89"/>
      <c r="D18" s="978" t="s">
        <v>49</v>
      </c>
      <c r="E18" s="979"/>
      <c r="F18" s="979"/>
      <c r="G18" s="979"/>
      <c r="H18" s="979"/>
      <c r="I18" s="979"/>
      <c r="J18" s="979"/>
      <c r="K18" s="979"/>
      <c r="L18" s="979"/>
      <c r="M18" s="979"/>
      <c r="N18" s="979"/>
      <c r="O18" s="979"/>
      <c r="P18" s="980"/>
      <c r="Q18" s="405"/>
      <c r="R18" s="991" t="s">
        <v>550</v>
      </c>
      <c r="S18" s="992"/>
      <c r="T18" s="992"/>
      <c r="U18" s="992"/>
      <c r="V18" s="992"/>
      <c r="W18" s="992"/>
      <c r="X18" s="992"/>
      <c r="Y18" s="992"/>
      <c r="Z18" s="992"/>
      <c r="AA18" s="992"/>
      <c r="AB18" s="992"/>
      <c r="AC18" s="992"/>
      <c r="AD18" s="992"/>
      <c r="AE18" s="992"/>
      <c r="AF18" s="992"/>
      <c r="AG18" s="992"/>
      <c r="AH18" s="993"/>
      <c r="AI18" s="7"/>
      <c r="AJ18" s="7"/>
      <c r="AU18" s="14" t="s">
        <v>431</v>
      </c>
    </row>
    <row r="19" spans="1:47" ht="17.100000000000001" customHeight="1">
      <c r="A19" s="7"/>
      <c r="B19" s="7"/>
      <c r="C19" s="89"/>
      <c r="D19" s="981"/>
      <c r="E19" s="979"/>
      <c r="F19" s="979"/>
      <c r="G19" s="979"/>
      <c r="H19" s="979"/>
      <c r="I19" s="979"/>
      <c r="J19" s="979"/>
      <c r="K19" s="979"/>
      <c r="L19" s="979"/>
      <c r="M19" s="979"/>
      <c r="N19" s="979"/>
      <c r="O19" s="979"/>
      <c r="P19" s="980"/>
      <c r="Q19" s="405"/>
      <c r="R19" s="1060" t="s">
        <v>3</v>
      </c>
      <c r="S19" s="1061"/>
      <c r="T19" s="1061"/>
      <c r="U19" s="1061"/>
      <c r="V19" s="1061"/>
      <c r="W19" s="1061"/>
      <c r="X19" s="1061"/>
      <c r="Y19" s="1061"/>
      <c r="Z19" s="1061"/>
      <c r="AA19" s="1061"/>
      <c r="AB19" s="1061"/>
      <c r="AC19" s="1061"/>
      <c r="AD19" s="1061"/>
      <c r="AE19" s="1061"/>
      <c r="AF19" s="1061"/>
      <c r="AG19" s="1061"/>
      <c r="AH19" s="1062"/>
      <c r="AI19" s="7"/>
      <c r="AJ19" s="7"/>
      <c r="AU19" s="14" t="s">
        <v>432</v>
      </c>
    </row>
    <row r="20" spans="1:47" ht="17.100000000000001" customHeight="1">
      <c r="A20" s="7"/>
      <c r="B20" s="7"/>
      <c r="C20" s="89"/>
      <c r="D20" s="982"/>
      <c r="E20" s="983"/>
      <c r="F20" s="983"/>
      <c r="G20" s="983"/>
      <c r="H20" s="983"/>
      <c r="I20" s="983"/>
      <c r="J20" s="983"/>
      <c r="K20" s="983"/>
      <c r="L20" s="983"/>
      <c r="M20" s="983"/>
      <c r="N20" s="983"/>
      <c r="O20" s="983"/>
      <c r="P20" s="984"/>
      <c r="Q20" s="405"/>
      <c r="R20" s="994" t="s">
        <v>552</v>
      </c>
      <c r="S20" s="994"/>
      <c r="T20" s="994"/>
      <c r="U20" s="994"/>
      <c r="V20" s="994"/>
      <c r="W20" s="994"/>
      <c r="X20" s="994"/>
      <c r="Y20" s="994"/>
      <c r="Z20" s="994"/>
      <c r="AA20" s="994"/>
      <c r="AB20" s="994"/>
      <c r="AC20" s="994"/>
      <c r="AD20" s="994"/>
      <c r="AE20" s="994"/>
      <c r="AF20" s="994"/>
      <c r="AG20" s="994"/>
      <c r="AH20" s="995"/>
      <c r="AI20" s="7"/>
      <c r="AJ20" s="7"/>
      <c r="AU20" s="14" t="s">
        <v>433</v>
      </c>
    </row>
    <row r="21" spans="1:47" ht="67.5" customHeight="1" thickBot="1">
      <c r="A21" s="7"/>
      <c r="B21" s="7"/>
      <c r="C21" s="90"/>
      <c r="D21" s="1040" t="s">
        <v>557</v>
      </c>
      <c r="E21" s="1041"/>
      <c r="F21" s="1041"/>
      <c r="G21" s="1041"/>
      <c r="H21" s="1041"/>
      <c r="I21" s="1041"/>
      <c r="J21" s="1041"/>
      <c r="K21" s="1041"/>
      <c r="L21" s="1041"/>
      <c r="M21" s="1041"/>
      <c r="N21" s="1041"/>
      <c r="O21" s="1041"/>
      <c r="P21" s="1042"/>
      <c r="Q21" s="1043"/>
      <c r="R21" s="1044"/>
      <c r="S21" s="1044"/>
      <c r="T21" s="1044"/>
      <c r="U21" s="1044"/>
      <c r="V21" s="1044"/>
      <c r="W21" s="1044"/>
      <c r="X21" s="1044"/>
      <c r="Y21" s="1044"/>
      <c r="Z21" s="1044"/>
      <c r="AA21" s="1044"/>
      <c r="AB21" s="1044"/>
      <c r="AC21" s="1044"/>
      <c r="AD21" s="1044"/>
      <c r="AE21" s="1044"/>
      <c r="AF21" s="1044"/>
      <c r="AG21" s="1044"/>
      <c r="AH21" s="1045"/>
      <c r="AI21" s="7"/>
      <c r="AJ21" s="7"/>
      <c r="AU21" s="14" t="s">
        <v>434</v>
      </c>
    </row>
    <row r="22" spans="1:47" ht="33.75" customHeight="1">
      <c r="A22" s="7"/>
      <c r="B22" s="7"/>
      <c r="C22" s="109" t="s">
        <v>48</v>
      </c>
      <c r="D22" s="1046" t="s">
        <v>47</v>
      </c>
      <c r="E22" s="734"/>
      <c r="F22" s="734"/>
      <c r="G22" s="734"/>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
      <c r="AJ22" s="7"/>
      <c r="AU22" s="14" t="s">
        <v>435</v>
      </c>
    </row>
    <row r="23" spans="1:47" ht="14.25" customHeight="1">
      <c r="A23" s="75"/>
      <c r="B23" s="75"/>
      <c r="C23" s="75"/>
      <c r="D23" s="75"/>
      <c r="E23" s="75"/>
      <c r="F23" s="75"/>
      <c r="G23" s="75"/>
      <c r="H23" s="75"/>
      <c r="I23" s="75"/>
      <c r="J23" s="75"/>
      <c r="K23" s="75"/>
      <c r="L23" s="75"/>
      <c r="M23" s="75"/>
      <c r="N23" s="75"/>
      <c r="O23" s="75"/>
      <c r="P23" s="75"/>
      <c r="Q23" s="75"/>
      <c r="R23" s="78"/>
      <c r="S23" s="78"/>
      <c r="T23" s="78"/>
      <c r="U23" s="78"/>
      <c r="V23" s="78"/>
      <c r="W23" s="78"/>
      <c r="X23" s="78"/>
      <c r="Y23" s="78"/>
      <c r="Z23" s="79"/>
      <c r="AA23" s="79"/>
      <c r="AB23" s="79"/>
      <c r="AC23" s="79"/>
      <c r="AD23" s="79"/>
      <c r="AE23" s="79"/>
      <c r="AF23" s="79"/>
      <c r="AG23" s="7"/>
      <c r="AH23" s="7"/>
      <c r="AI23" s="7"/>
      <c r="AJ23" s="7"/>
      <c r="AU23" s="14" t="s">
        <v>436</v>
      </c>
    </row>
    <row r="24" spans="1:47" ht="18" customHeight="1" thickBot="1">
      <c r="A24" s="7"/>
      <c r="B24" s="7" t="s">
        <v>46</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U24" s="14" t="s">
        <v>437</v>
      </c>
    </row>
    <row r="25" spans="1:47" ht="33" customHeight="1">
      <c r="A25" s="7"/>
      <c r="B25" s="7"/>
      <c r="C25" s="113" t="s">
        <v>45</v>
      </c>
      <c r="D25" s="1017" t="s">
        <v>44</v>
      </c>
      <c r="E25" s="1018"/>
      <c r="F25" s="1018"/>
      <c r="G25" s="1018"/>
      <c r="H25" s="1018"/>
      <c r="I25" s="1018"/>
      <c r="J25" s="1018"/>
      <c r="K25" s="1018"/>
      <c r="L25" s="1018"/>
      <c r="M25" s="1018"/>
      <c r="N25" s="1018"/>
      <c r="O25" s="1018"/>
      <c r="P25" s="1019"/>
      <c r="Q25" s="1004">
        <f>Q26+Q27+Q28</f>
        <v>0</v>
      </c>
      <c r="R25" s="1005"/>
      <c r="S25" s="1005"/>
      <c r="T25" s="1005"/>
      <c r="U25" s="1005"/>
      <c r="V25" s="1005"/>
      <c r="W25" s="1005"/>
      <c r="X25" s="1005"/>
      <c r="Y25" s="1005"/>
      <c r="Z25" s="1005"/>
      <c r="AA25" s="1005"/>
      <c r="AB25" s="1005"/>
      <c r="AC25" s="1005"/>
      <c r="AD25" s="1005"/>
      <c r="AE25" s="1005"/>
      <c r="AF25" s="1005"/>
      <c r="AG25" s="1005"/>
      <c r="AH25" s="114" t="s">
        <v>278</v>
      </c>
      <c r="AI25" s="7"/>
      <c r="AJ25" s="7"/>
      <c r="AU25" s="14" t="s">
        <v>438</v>
      </c>
    </row>
    <row r="26" spans="1:47" ht="15" customHeight="1">
      <c r="A26" s="7"/>
      <c r="B26" s="7"/>
      <c r="C26" s="98"/>
      <c r="D26" s="99"/>
      <c r="E26" s="100"/>
      <c r="F26" s="985" t="s">
        <v>42</v>
      </c>
      <c r="G26" s="985"/>
      <c r="H26" s="985"/>
      <c r="I26" s="985"/>
      <c r="J26" s="985"/>
      <c r="K26" s="985"/>
      <c r="L26" s="985"/>
      <c r="M26" s="985"/>
      <c r="N26" s="985"/>
      <c r="O26" s="985"/>
      <c r="P26" s="985"/>
      <c r="Q26" s="1009">
        <f>①入力シート!F19</f>
        <v>0</v>
      </c>
      <c r="R26" s="1010"/>
      <c r="S26" s="1010"/>
      <c r="T26" s="1010"/>
      <c r="U26" s="1010"/>
      <c r="V26" s="1010"/>
      <c r="W26" s="1010"/>
      <c r="X26" s="1010"/>
      <c r="Y26" s="1010"/>
      <c r="Z26" s="1010"/>
      <c r="AA26" s="1010"/>
      <c r="AB26" s="1010"/>
      <c r="AC26" s="1010"/>
      <c r="AD26" s="1010"/>
      <c r="AE26" s="1010"/>
      <c r="AF26" s="1010"/>
      <c r="AG26" s="1010"/>
      <c r="AH26" s="103" t="s">
        <v>12</v>
      </c>
      <c r="AI26" s="7"/>
      <c r="AJ26" s="7"/>
    </row>
    <row r="27" spans="1:47" ht="15" customHeight="1">
      <c r="A27" s="7"/>
      <c r="B27" s="7"/>
      <c r="C27" s="98"/>
      <c r="D27" s="99"/>
      <c r="E27" s="100"/>
      <c r="F27" s="959" t="s">
        <v>114</v>
      </c>
      <c r="G27" s="960"/>
      <c r="H27" s="960"/>
      <c r="I27" s="960"/>
      <c r="J27" s="960"/>
      <c r="K27" s="960"/>
      <c r="L27" s="960"/>
      <c r="M27" s="960"/>
      <c r="N27" s="960"/>
      <c r="O27" s="960"/>
      <c r="P27" s="961"/>
      <c r="Q27" s="962">
        <f>-Q48+Q50</f>
        <v>0</v>
      </c>
      <c r="R27" s="963"/>
      <c r="S27" s="963"/>
      <c r="T27" s="963"/>
      <c r="U27" s="963"/>
      <c r="V27" s="963"/>
      <c r="W27" s="963"/>
      <c r="X27" s="963"/>
      <c r="Y27" s="963"/>
      <c r="Z27" s="963"/>
      <c r="AA27" s="963"/>
      <c r="AB27" s="963"/>
      <c r="AC27" s="963"/>
      <c r="AD27" s="963"/>
      <c r="AE27" s="963"/>
      <c r="AF27" s="963"/>
      <c r="AG27" s="963"/>
      <c r="AH27" s="102" t="s">
        <v>12</v>
      </c>
      <c r="AI27" s="7"/>
      <c r="AJ27" s="7"/>
    </row>
    <row r="28" spans="1:47" ht="15" customHeight="1">
      <c r="A28" s="7"/>
      <c r="B28" s="7"/>
      <c r="C28" s="98"/>
      <c r="D28" s="99"/>
      <c r="E28" s="100"/>
      <c r="F28" s="1011" t="s">
        <v>41</v>
      </c>
      <c r="G28" s="1011"/>
      <c r="H28" s="1011"/>
      <c r="I28" s="1011"/>
      <c r="J28" s="1011"/>
      <c r="K28" s="1011"/>
      <c r="L28" s="1011"/>
      <c r="M28" s="1011"/>
      <c r="N28" s="1011"/>
      <c r="O28" s="1011"/>
      <c r="P28" s="1011"/>
      <c r="Q28" s="1009">
        <f>①入力シート!F20</f>
        <v>0</v>
      </c>
      <c r="R28" s="1010"/>
      <c r="S28" s="1010"/>
      <c r="T28" s="1010"/>
      <c r="U28" s="1010"/>
      <c r="V28" s="1010"/>
      <c r="W28" s="1010"/>
      <c r="X28" s="1010"/>
      <c r="Y28" s="1010"/>
      <c r="Z28" s="1010"/>
      <c r="AA28" s="1010"/>
      <c r="AB28" s="1010"/>
      <c r="AC28" s="1010"/>
      <c r="AD28" s="1010"/>
      <c r="AE28" s="1010"/>
      <c r="AF28" s="1010"/>
      <c r="AG28" s="1010"/>
      <c r="AH28" s="103" t="s">
        <v>12</v>
      </c>
      <c r="AI28" s="7"/>
      <c r="AJ28" s="7"/>
    </row>
    <row r="29" spans="1:47" ht="33.950000000000003" customHeight="1">
      <c r="A29" s="7"/>
      <c r="B29" s="7"/>
      <c r="C29" s="98"/>
      <c r="D29" s="260"/>
      <c r="E29" s="986" t="s">
        <v>43</v>
      </c>
      <c r="F29" s="987"/>
      <c r="G29" s="987"/>
      <c r="H29" s="987"/>
      <c r="I29" s="987"/>
      <c r="J29" s="987"/>
      <c r="K29" s="987"/>
      <c r="L29" s="987"/>
      <c r="M29" s="987"/>
      <c r="N29" s="987"/>
      <c r="O29" s="987"/>
      <c r="P29" s="988"/>
      <c r="Q29" s="989">
        <f>Q30+Q31</f>
        <v>0</v>
      </c>
      <c r="R29" s="990"/>
      <c r="S29" s="990"/>
      <c r="T29" s="990"/>
      <c r="U29" s="990"/>
      <c r="V29" s="990"/>
      <c r="W29" s="990"/>
      <c r="X29" s="990"/>
      <c r="Y29" s="990"/>
      <c r="Z29" s="990"/>
      <c r="AA29" s="990"/>
      <c r="AB29" s="990"/>
      <c r="AC29" s="990"/>
      <c r="AD29" s="990"/>
      <c r="AE29" s="990"/>
      <c r="AF29" s="990"/>
      <c r="AG29" s="990"/>
      <c r="AH29" s="102" t="s">
        <v>278</v>
      </c>
      <c r="AI29" s="7"/>
      <c r="AJ29" s="7"/>
    </row>
    <row r="30" spans="1:47" ht="15" customHeight="1">
      <c r="A30" s="7"/>
      <c r="B30" s="7"/>
      <c r="C30" s="98"/>
      <c r="D30" s="260"/>
      <c r="E30" s="261"/>
      <c r="F30" s="1068" t="s">
        <v>280</v>
      </c>
      <c r="G30" s="1069"/>
      <c r="H30" s="1069"/>
      <c r="I30" s="1069"/>
      <c r="J30" s="1069"/>
      <c r="K30" s="1069"/>
      <c r="L30" s="1069"/>
      <c r="M30" s="1069"/>
      <c r="N30" s="1069"/>
      <c r="O30" s="1069"/>
      <c r="P30" s="1070"/>
      <c r="Q30" s="1009">
        <f>①入力シート!F21</f>
        <v>0</v>
      </c>
      <c r="R30" s="1010"/>
      <c r="S30" s="1010"/>
      <c r="T30" s="1010"/>
      <c r="U30" s="1010"/>
      <c r="V30" s="1010"/>
      <c r="W30" s="1010"/>
      <c r="X30" s="1010"/>
      <c r="Y30" s="1010"/>
      <c r="Z30" s="1010"/>
      <c r="AA30" s="1010"/>
      <c r="AB30" s="1010"/>
      <c r="AC30" s="1010"/>
      <c r="AD30" s="1010"/>
      <c r="AE30" s="1010"/>
      <c r="AF30" s="1010"/>
      <c r="AG30" s="1010"/>
      <c r="AH30" s="262" t="s">
        <v>12</v>
      </c>
      <c r="AI30" s="7"/>
      <c r="AJ30" s="7"/>
    </row>
    <row r="31" spans="1:47" ht="15" customHeight="1">
      <c r="A31" s="7"/>
      <c r="B31" s="7"/>
      <c r="C31" s="98"/>
      <c r="D31" s="111"/>
      <c r="E31" s="105"/>
      <c r="F31" s="959" t="s">
        <v>114</v>
      </c>
      <c r="G31" s="960"/>
      <c r="H31" s="960"/>
      <c r="I31" s="960"/>
      <c r="J31" s="960"/>
      <c r="K31" s="960"/>
      <c r="L31" s="960"/>
      <c r="M31" s="960"/>
      <c r="N31" s="960"/>
      <c r="O31" s="960"/>
      <c r="P31" s="961"/>
      <c r="Q31" s="962">
        <f>-Q49+Q51</f>
        <v>0</v>
      </c>
      <c r="R31" s="963"/>
      <c r="S31" s="963"/>
      <c r="T31" s="963"/>
      <c r="U31" s="963"/>
      <c r="V31" s="963"/>
      <c r="W31" s="963"/>
      <c r="X31" s="963"/>
      <c r="Y31" s="963"/>
      <c r="Z31" s="963"/>
      <c r="AA31" s="963"/>
      <c r="AB31" s="963"/>
      <c r="AC31" s="963"/>
      <c r="AD31" s="963"/>
      <c r="AE31" s="963"/>
      <c r="AF31" s="963"/>
      <c r="AG31" s="963"/>
      <c r="AH31" s="102" t="s">
        <v>12</v>
      </c>
      <c r="AI31" s="7"/>
      <c r="AJ31" s="7"/>
    </row>
    <row r="32" spans="1:47" ht="17.100000000000001" customHeight="1" thickBot="1">
      <c r="A32" s="7"/>
      <c r="B32" s="7"/>
      <c r="C32" s="263" t="s">
        <v>40</v>
      </c>
      <c r="D32" s="953" t="s">
        <v>39</v>
      </c>
      <c r="E32" s="954"/>
      <c r="F32" s="955"/>
      <c r="G32" s="955"/>
      <c r="H32" s="955"/>
      <c r="I32" s="955"/>
      <c r="J32" s="955"/>
      <c r="K32" s="955"/>
      <c r="L32" s="955"/>
      <c r="M32" s="955"/>
      <c r="N32" s="955"/>
      <c r="O32" s="955"/>
      <c r="P32" s="955"/>
      <c r="Q32" s="956" t="str">
        <f>①入力シート!C13</f>
        <v>令和４年４月</v>
      </c>
      <c r="R32" s="957"/>
      <c r="S32" s="957"/>
      <c r="T32" s="957"/>
      <c r="U32" s="957"/>
      <c r="V32" s="957"/>
      <c r="W32" s="957"/>
      <c r="X32" s="957"/>
      <c r="Y32" s="957" t="s">
        <v>263</v>
      </c>
      <c r="Z32" s="957"/>
      <c r="AA32" s="957" t="str">
        <f>①入力シート!E13</f>
        <v>令和５年３月</v>
      </c>
      <c r="AB32" s="957"/>
      <c r="AC32" s="957"/>
      <c r="AD32" s="957"/>
      <c r="AE32" s="957"/>
      <c r="AF32" s="957"/>
      <c r="AG32" s="957"/>
      <c r="AH32" s="958"/>
      <c r="AI32" s="7"/>
      <c r="AJ32" s="7"/>
    </row>
    <row r="33" spans="1:54" s="2" customFormat="1" ht="45" customHeight="1">
      <c r="A33" s="7"/>
      <c r="B33" s="7"/>
      <c r="C33" s="109" t="s">
        <v>38</v>
      </c>
      <c r="D33" s="1006" t="s">
        <v>37</v>
      </c>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7"/>
      <c r="AJ33" s="7"/>
      <c r="BB33" s="1"/>
    </row>
    <row r="34" spans="1:54" s="4" customFormat="1" ht="17.100000000000001" customHeight="1">
      <c r="A34" s="75"/>
      <c r="B34" s="75"/>
      <c r="C34" s="110"/>
      <c r="D34" s="111"/>
      <c r="E34" s="111"/>
      <c r="F34" s="111"/>
      <c r="G34" s="111"/>
      <c r="H34" s="111"/>
      <c r="I34" s="111"/>
      <c r="J34" s="111"/>
      <c r="K34" s="111"/>
      <c r="L34" s="111"/>
      <c r="M34" s="111"/>
      <c r="N34" s="111"/>
      <c r="O34" s="111"/>
      <c r="P34" s="111"/>
      <c r="Q34" s="110"/>
      <c r="R34" s="110"/>
      <c r="S34" s="110"/>
      <c r="T34" s="110"/>
      <c r="U34" s="110"/>
      <c r="V34" s="110"/>
      <c r="W34" s="110"/>
      <c r="X34" s="110"/>
      <c r="Y34" s="110"/>
      <c r="Z34" s="110"/>
      <c r="AA34" s="110"/>
      <c r="AB34" s="110"/>
      <c r="AC34" s="110"/>
      <c r="AD34" s="110"/>
      <c r="AE34" s="110"/>
      <c r="AF34" s="110"/>
      <c r="AG34" s="110"/>
      <c r="AH34" s="110"/>
      <c r="AI34" s="75"/>
      <c r="AJ34" s="75"/>
    </row>
    <row r="35" spans="1:54" ht="18" customHeight="1" thickBot="1">
      <c r="A35" s="7"/>
      <c r="B35" s="7" t="s">
        <v>36</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row>
    <row r="36" spans="1:54" ht="33.950000000000003" customHeight="1">
      <c r="A36" s="7"/>
      <c r="B36" s="7"/>
      <c r="C36" s="113" t="s">
        <v>25</v>
      </c>
      <c r="D36" s="1017" t="s">
        <v>35</v>
      </c>
      <c r="E36" s="1018"/>
      <c r="F36" s="1018"/>
      <c r="G36" s="1018"/>
      <c r="H36" s="1018"/>
      <c r="I36" s="1018"/>
      <c r="J36" s="1018"/>
      <c r="K36" s="1018"/>
      <c r="L36" s="1018"/>
      <c r="M36" s="1018"/>
      <c r="N36" s="1018"/>
      <c r="O36" s="1018"/>
      <c r="P36" s="1019"/>
      <c r="Q36" s="1023">
        <f>IFERROR(ROUNDDOWN(Q37+Q45,-3),"")</f>
        <v>0</v>
      </c>
      <c r="R36" s="1024"/>
      <c r="S36" s="1024"/>
      <c r="T36" s="1024"/>
      <c r="U36" s="1024"/>
      <c r="V36" s="1024"/>
      <c r="W36" s="1024"/>
      <c r="X36" s="1024"/>
      <c r="Y36" s="1024"/>
      <c r="Z36" s="1024"/>
      <c r="AA36" s="1024"/>
      <c r="AB36" s="1024"/>
      <c r="AC36" s="1024"/>
      <c r="AD36" s="1024"/>
      <c r="AE36" s="1024"/>
      <c r="AF36" s="1024"/>
      <c r="AG36" s="1024"/>
      <c r="AH36" s="114" t="s">
        <v>12</v>
      </c>
      <c r="AI36" s="7"/>
      <c r="AJ36" s="7"/>
    </row>
    <row r="37" spans="1:54" ht="24" customHeight="1">
      <c r="A37" s="7"/>
      <c r="B37" s="7"/>
      <c r="C37" s="98"/>
      <c r="D37" s="75"/>
      <c r="E37" s="1020" t="s">
        <v>34</v>
      </c>
      <c r="F37" s="1021"/>
      <c r="G37" s="1021"/>
      <c r="H37" s="1021"/>
      <c r="I37" s="1021"/>
      <c r="J37" s="1021"/>
      <c r="K37" s="1021"/>
      <c r="L37" s="1021"/>
      <c r="M37" s="1021"/>
      <c r="N37" s="1021"/>
      <c r="O37" s="1021"/>
      <c r="P37" s="1022"/>
      <c r="Q37" s="999">
        <f>Q38-Q39-Q40-Q41-Q42</f>
        <v>0</v>
      </c>
      <c r="R37" s="1000"/>
      <c r="S37" s="1000"/>
      <c r="T37" s="1000"/>
      <c r="U37" s="1000"/>
      <c r="V37" s="1000"/>
      <c r="W37" s="1000"/>
      <c r="X37" s="1000"/>
      <c r="Y37" s="1000"/>
      <c r="Z37" s="1000"/>
      <c r="AA37" s="1000"/>
      <c r="AB37" s="1000"/>
      <c r="AC37" s="1000"/>
      <c r="AD37" s="1000"/>
      <c r="AE37" s="1000"/>
      <c r="AF37" s="1000"/>
      <c r="AG37" s="1000"/>
      <c r="AH37" s="118" t="s">
        <v>12</v>
      </c>
      <c r="AI37" s="7"/>
      <c r="AJ37" s="7"/>
    </row>
    <row r="38" spans="1:54" ht="17.100000000000001" customHeight="1">
      <c r="A38" s="7"/>
      <c r="B38" s="7"/>
      <c r="C38" s="98"/>
      <c r="D38" s="75"/>
      <c r="E38" s="119"/>
      <c r="F38" s="1014" t="s">
        <v>33</v>
      </c>
      <c r="G38" s="1015"/>
      <c r="H38" s="1015"/>
      <c r="I38" s="1015"/>
      <c r="J38" s="1015"/>
      <c r="K38" s="1015"/>
      <c r="L38" s="1015"/>
      <c r="M38" s="1015"/>
      <c r="N38" s="1015"/>
      <c r="O38" s="1015"/>
      <c r="P38" s="1016"/>
      <c r="Q38" s="1012">
        <f>'②第４号様式の３ '!S114</f>
        <v>0</v>
      </c>
      <c r="R38" s="1013"/>
      <c r="S38" s="1013"/>
      <c r="T38" s="1013"/>
      <c r="U38" s="1013"/>
      <c r="V38" s="1013"/>
      <c r="W38" s="1013"/>
      <c r="X38" s="1013"/>
      <c r="Y38" s="1013"/>
      <c r="Z38" s="1013"/>
      <c r="AA38" s="1013"/>
      <c r="AB38" s="1013"/>
      <c r="AC38" s="1013"/>
      <c r="AD38" s="1013"/>
      <c r="AE38" s="1013"/>
      <c r="AF38" s="1013"/>
      <c r="AG38" s="1013"/>
      <c r="AH38" s="118" t="s">
        <v>12</v>
      </c>
      <c r="AI38" s="7"/>
      <c r="AJ38" s="7"/>
    </row>
    <row r="39" spans="1:54" ht="32.25" customHeight="1">
      <c r="A39" s="7"/>
      <c r="B39" s="7"/>
      <c r="C39" s="98"/>
      <c r="D39" s="75"/>
      <c r="E39" s="119"/>
      <c r="F39" s="1001" t="s">
        <v>32</v>
      </c>
      <c r="G39" s="1002"/>
      <c r="H39" s="1002"/>
      <c r="I39" s="1002"/>
      <c r="J39" s="1002"/>
      <c r="K39" s="1002"/>
      <c r="L39" s="1002"/>
      <c r="M39" s="1002"/>
      <c r="N39" s="1002"/>
      <c r="O39" s="1002"/>
      <c r="P39" s="1003"/>
      <c r="Q39" s="1012">
        <f>'②第４号様式の３ '!X114</f>
        <v>0</v>
      </c>
      <c r="R39" s="1013"/>
      <c r="S39" s="1013"/>
      <c r="T39" s="1013"/>
      <c r="U39" s="1013"/>
      <c r="V39" s="1013"/>
      <c r="W39" s="1013"/>
      <c r="X39" s="1013"/>
      <c r="Y39" s="1013"/>
      <c r="Z39" s="1013"/>
      <c r="AA39" s="1013"/>
      <c r="AB39" s="1013"/>
      <c r="AC39" s="1013"/>
      <c r="AD39" s="1013"/>
      <c r="AE39" s="1013"/>
      <c r="AF39" s="1013"/>
      <c r="AG39" s="1013"/>
      <c r="AH39" s="118" t="s">
        <v>12</v>
      </c>
      <c r="AI39" s="7"/>
      <c r="AJ39" s="7"/>
    </row>
    <row r="40" spans="1:54" ht="32.25" customHeight="1">
      <c r="A40" s="7"/>
      <c r="B40" s="7"/>
      <c r="C40" s="98"/>
      <c r="D40" s="75"/>
      <c r="E40" s="119"/>
      <c r="F40" s="1007" t="s">
        <v>31</v>
      </c>
      <c r="G40" s="996" t="s">
        <v>276</v>
      </c>
      <c r="H40" s="997"/>
      <c r="I40" s="997"/>
      <c r="J40" s="997"/>
      <c r="K40" s="997"/>
      <c r="L40" s="997"/>
      <c r="M40" s="997"/>
      <c r="N40" s="997"/>
      <c r="O40" s="997"/>
      <c r="P40" s="998"/>
      <c r="Q40" s="1012">
        <f>'②第４号様式の３ '!Y114</f>
        <v>0</v>
      </c>
      <c r="R40" s="1013"/>
      <c r="S40" s="1013"/>
      <c r="T40" s="1013"/>
      <c r="U40" s="1013"/>
      <c r="V40" s="1013"/>
      <c r="W40" s="1013"/>
      <c r="X40" s="1013"/>
      <c r="Y40" s="1013"/>
      <c r="Z40" s="1013"/>
      <c r="AA40" s="1013"/>
      <c r="AB40" s="1013"/>
      <c r="AC40" s="1013"/>
      <c r="AD40" s="1013"/>
      <c r="AE40" s="1013"/>
      <c r="AF40" s="1013"/>
      <c r="AG40" s="1013"/>
      <c r="AH40" s="118" t="s">
        <v>12</v>
      </c>
      <c r="AI40" s="7"/>
      <c r="AJ40" s="7"/>
    </row>
    <row r="41" spans="1:54" ht="32.25" customHeight="1">
      <c r="A41" s="7"/>
      <c r="B41" s="7"/>
      <c r="C41" s="98"/>
      <c r="D41" s="75"/>
      <c r="E41" s="119"/>
      <c r="F41" s="1008"/>
      <c r="G41" s="996" t="s">
        <v>239</v>
      </c>
      <c r="H41" s="997"/>
      <c r="I41" s="997"/>
      <c r="J41" s="997"/>
      <c r="K41" s="997"/>
      <c r="L41" s="997"/>
      <c r="M41" s="997"/>
      <c r="N41" s="997"/>
      <c r="O41" s="997"/>
      <c r="P41" s="998"/>
      <c r="Q41" s="1012">
        <f>'②第４号様式の３ '!Z114</f>
        <v>0</v>
      </c>
      <c r="R41" s="1013"/>
      <c r="S41" s="1013"/>
      <c r="T41" s="1013"/>
      <c r="U41" s="1013"/>
      <c r="V41" s="1013"/>
      <c r="W41" s="1013"/>
      <c r="X41" s="1013"/>
      <c r="Y41" s="1013"/>
      <c r="Z41" s="1013"/>
      <c r="AA41" s="1013"/>
      <c r="AB41" s="1013"/>
      <c r="AC41" s="1013"/>
      <c r="AD41" s="1013"/>
      <c r="AE41" s="1013"/>
      <c r="AF41" s="1013"/>
      <c r="AG41" s="1013"/>
      <c r="AH41" s="118" t="s">
        <v>12</v>
      </c>
      <c r="AI41" s="7"/>
      <c r="AJ41" s="7"/>
    </row>
    <row r="42" spans="1:54" ht="17.100000000000001" customHeight="1">
      <c r="A42" s="7"/>
      <c r="B42" s="7"/>
      <c r="C42" s="98"/>
      <c r="D42" s="75"/>
      <c r="E42" s="120"/>
      <c r="F42" s="1020" t="s">
        <v>30</v>
      </c>
      <c r="G42" s="1121"/>
      <c r="H42" s="1121"/>
      <c r="I42" s="1121"/>
      <c r="J42" s="1121"/>
      <c r="K42" s="1121"/>
      <c r="L42" s="1121"/>
      <c r="M42" s="1121"/>
      <c r="N42" s="1121"/>
      <c r="O42" s="1121"/>
      <c r="P42" s="1122"/>
      <c r="Q42" s="1097">
        <f>Q43+Q44</f>
        <v>0</v>
      </c>
      <c r="R42" s="1098"/>
      <c r="S42" s="1098"/>
      <c r="T42" s="1098"/>
      <c r="U42" s="1098"/>
      <c r="V42" s="1098"/>
      <c r="W42" s="1098"/>
      <c r="X42" s="1098"/>
      <c r="Y42" s="1098"/>
      <c r="Z42" s="1098"/>
      <c r="AA42" s="1098"/>
      <c r="AB42" s="1098"/>
      <c r="AC42" s="1098"/>
      <c r="AD42" s="1098"/>
      <c r="AE42" s="1098"/>
      <c r="AF42" s="1098"/>
      <c r="AG42" s="1098"/>
      <c r="AH42" s="102" t="s">
        <v>12</v>
      </c>
      <c r="AI42" s="7"/>
      <c r="AJ42" s="7"/>
    </row>
    <row r="43" spans="1:54" ht="32.25" customHeight="1">
      <c r="A43" s="7"/>
      <c r="B43" s="7"/>
      <c r="C43" s="98"/>
      <c r="D43" s="75"/>
      <c r="E43" s="119"/>
      <c r="F43" s="123"/>
      <c r="G43" s="1001" t="s">
        <v>29</v>
      </c>
      <c r="H43" s="1002"/>
      <c r="I43" s="1002"/>
      <c r="J43" s="1002"/>
      <c r="K43" s="1002"/>
      <c r="L43" s="1002"/>
      <c r="M43" s="1002"/>
      <c r="N43" s="1002"/>
      <c r="O43" s="1002"/>
      <c r="P43" s="1003"/>
      <c r="Q43" s="1012">
        <f>'②第４号様式の３ '!L114</f>
        <v>0</v>
      </c>
      <c r="R43" s="1013"/>
      <c r="S43" s="1013"/>
      <c r="T43" s="1013"/>
      <c r="U43" s="1013"/>
      <c r="V43" s="1013"/>
      <c r="W43" s="1013"/>
      <c r="X43" s="1013"/>
      <c r="Y43" s="1013"/>
      <c r="Z43" s="1013"/>
      <c r="AA43" s="1013"/>
      <c r="AB43" s="1013"/>
      <c r="AC43" s="1013"/>
      <c r="AD43" s="1013"/>
      <c r="AE43" s="1013"/>
      <c r="AF43" s="1013"/>
      <c r="AG43" s="1013"/>
      <c r="AH43" s="264" t="s">
        <v>12</v>
      </c>
      <c r="AI43" s="7"/>
      <c r="AJ43" s="7"/>
    </row>
    <row r="44" spans="1:54" ht="45" customHeight="1">
      <c r="A44" s="7"/>
      <c r="B44" s="7"/>
      <c r="C44" s="98"/>
      <c r="D44" s="75"/>
      <c r="E44" s="265"/>
      <c r="F44" s="125"/>
      <c r="G44" s="1001" t="s">
        <v>28</v>
      </c>
      <c r="H44" s="1002"/>
      <c r="I44" s="1002"/>
      <c r="J44" s="1002"/>
      <c r="K44" s="1002"/>
      <c r="L44" s="1002"/>
      <c r="M44" s="1002"/>
      <c r="N44" s="1002"/>
      <c r="O44" s="1002"/>
      <c r="P44" s="1003"/>
      <c r="Q44" s="1012">
        <f>'②第４号様式の３ '!M114</f>
        <v>0</v>
      </c>
      <c r="R44" s="1013"/>
      <c r="S44" s="1013"/>
      <c r="T44" s="1013"/>
      <c r="U44" s="1013"/>
      <c r="V44" s="1013"/>
      <c r="W44" s="1013"/>
      <c r="X44" s="1013"/>
      <c r="Y44" s="1013"/>
      <c r="Z44" s="1013"/>
      <c r="AA44" s="1013"/>
      <c r="AB44" s="1013"/>
      <c r="AC44" s="1013"/>
      <c r="AD44" s="1013"/>
      <c r="AE44" s="1013"/>
      <c r="AF44" s="1013"/>
      <c r="AG44" s="1013"/>
      <c r="AH44" s="118" t="s">
        <v>12</v>
      </c>
      <c r="AI44" s="7"/>
      <c r="AJ44" s="7"/>
    </row>
    <row r="45" spans="1:54" ht="17.100000000000001" customHeight="1" thickBot="1">
      <c r="A45" s="7"/>
      <c r="B45" s="7"/>
      <c r="C45" s="127"/>
      <c r="D45" s="266"/>
      <c r="E45" s="487" t="s">
        <v>27</v>
      </c>
      <c r="F45" s="488"/>
      <c r="G45" s="267"/>
      <c r="H45" s="267"/>
      <c r="I45" s="267"/>
      <c r="J45" s="267"/>
      <c r="K45" s="267"/>
      <c r="L45" s="267"/>
      <c r="M45" s="267"/>
      <c r="N45" s="267"/>
      <c r="O45" s="267"/>
      <c r="P45" s="268"/>
      <c r="Q45" s="1073">
        <f>IF(Q37=0,0,Q37*①入力シート!M45)</f>
        <v>0</v>
      </c>
      <c r="R45" s="1099"/>
      <c r="S45" s="1099"/>
      <c r="T45" s="1099"/>
      <c r="U45" s="1099"/>
      <c r="V45" s="1099"/>
      <c r="W45" s="1099"/>
      <c r="X45" s="1099"/>
      <c r="Y45" s="1099"/>
      <c r="Z45" s="1099"/>
      <c r="AA45" s="1099"/>
      <c r="AB45" s="1099"/>
      <c r="AC45" s="1099"/>
      <c r="AD45" s="1099"/>
      <c r="AE45" s="1099"/>
      <c r="AF45" s="1099"/>
      <c r="AG45" s="1099"/>
      <c r="AH45" s="129" t="s">
        <v>12</v>
      </c>
      <c r="AI45" s="7"/>
      <c r="AJ45" s="7"/>
    </row>
    <row r="46" spans="1:54" s="4" customFormat="1" ht="15" customHeight="1">
      <c r="A46" s="75"/>
      <c r="B46" s="75"/>
      <c r="C46" s="110"/>
      <c r="D46" s="75"/>
      <c r="E46" s="111"/>
      <c r="F46" s="130"/>
      <c r="G46" s="269"/>
      <c r="H46" s="269"/>
      <c r="I46" s="269"/>
      <c r="J46" s="269"/>
      <c r="K46" s="269"/>
      <c r="L46" s="269"/>
      <c r="M46" s="269"/>
      <c r="N46" s="269"/>
      <c r="O46" s="269"/>
      <c r="P46" s="269"/>
      <c r="Q46" s="110"/>
      <c r="R46" s="110"/>
      <c r="S46" s="110"/>
      <c r="T46" s="110"/>
      <c r="U46" s="110"/>
      <c r="V46" s="110"/>
      <c r="W46" s="110"/>
      <c r="X46" s="110"/>
      <c r="Y46" s="110"/>
      <c r="Z46" s="110"/>
      <c r="AA46" s="110"/>
      <c r="AB46" s="110"/>
      <c r="AC46" s="110"/>
      <c r="AD46" s="110"/>
      <c r="AE46" s="110"/>
      <c r="AF46" s="110"/>
      <c r="AG46" s="110"/>
      <c r="AH46" s="270"/>
      <c r="AI46" s="75"/>
      <c r="AJ46" s="75"/>
    </row>
    <row r="47" spans="1:54" s="6" customFormat="1" ht="18" customHeight="1" thickBot="1">
      <c r="A47" s="134"/>
      <c r="B47" s="7" t="s">
        <v>26</v>
      </c>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271"/>
      <c r="AI47" s="134"/>
      <c r="AJ47" s="134"/>
    </row>
    <row r="48" spans="1:54" s="6" customFormat="1" ht="18" customHeight="1">
      <c r="A48" s="134"/>
      <c r="B48" s="134"/>
      <c r="C48" s="113" t="s">
        <v>25</v>
      </c>
      <c r="D48" s="1017" t="s">
        <v>24</v>
      </c>
      <c r="E48" s="1086"/>
      <c r="F48" s="1086"/>
      <c r="G48" s="1086"/>
      <c r="H48" s="1086"/>
      <c r="I48" s="1086"/>
      <c r="J48" s="1086"/>
      <c r="K48" s="1086"/>
      <c r="L48" s="1086"/>
      <c r="M48" s="1086"/>
      <c r="N48" s="1086"/>
      <c r="O48" s="1086"/>
      <c r="P48" s="1087"/>
      <c r="Q48" s="1088">
        <f>'③第４号様式の２（内訳表）'!E13</f>
        <v>0</v>
      </c>
      <c r="R48" s="1089"/>
      <c r="S48" s="1089"/>
      <c r="T48" s="1089"/>
      <c r="U48" s="1089"/>
      <c r="V48" s="1089"/>
      <c r="W48" s="1089"/>
      <c r="X48" s="1089"/>
      <c r="Y48" s="1089"/>
      <c r="Z48" s="1089"/>
      <c r="AA48" s="1089"/>
      <c r="AB48" s="1089"/>
      <c r="AC48" s="1089"/>
      <c r="AD48" s="1089"/>
      <c r="AE48" s="1089"/>
      <c r="AF48" s="1089"/>
      <c r="AG48" s="1090"/>
      <c r="AH48" s="136" t="s">
        <v>12</v>
      </c>
      <c r="AI48" s="134"/>
      <c r="AJ48" s="134"/>
    </row>
    <row r="49" spans="1:48" s="6" customFormat="1" ht="18" customHeight="1">
      <c r="A49" s="134"/>
      <c r="B49" s="134"/>
      <c r="C49" s="98"/>
      <c r="D49" s="104"/>
      <c r="E49" s="475"/>
      <c r="F49" s="475"/>
      <c r="G49" s="475"/>
      <c r="H49" s="1014" t="s">
        <v>23</v>
      </c>
      <c r="I49" s="1015"/>
      <c r="J49" s="1015"/>
      <c r="K49" s="1015"/>
      <c r="L49" s="1015"/>
      <c r="M49" s="1015"/>
      <c r="N49" s="1015"/>
      <c r="O49" s="1015"/>
      <c r="P49" s="1078"/>
      <c r="Q49" s="1091">
        <f>'③第４号様式の２（内訳表）'!F13</f>
        <v>0</v>
      </c>
      <c r="R49" s="1092"/>
      <c r="S49" s="1092"/>
      <c r="T49" s="1092"/>
      <c r="U49" s="1092"/>
      <c r="V49" s="1092"/>
      <c r="W49" s="1092"/>
      <c r="X49" s="1092"/>
      <c r="Y49" s="1092"/>
      <c r="Z49" s="1092"/>
      <c r="AA49" s="1092"/>
      <c r="AB49" s="1092"/>
      <c r="AC49" s="1092"/>
      <c r="AD49" s="1092"/>
      <c r="AE49" s="1092"/>
      <c r="AF49" s="1092"/>
      <c r="AG49" s="1093"/>
      <c r="AH49" s="490" t="s">
        <v>12</v>
      </c>
      <c r="AI49" s="134"/>
      <c r="AJ49" s="134"/>
    </row>
    <row r="50" spans="1:48" s="6" customFormat="1" ht="18" customHeight="1">
      <c r="A50" s="134"/>
      <c r="B50" s="134"/>
      <c r="C50" s="486" t="s">
        <v>22</v>
      </c>
      <c r="D50" s="1109" t="s">
        <v>21</v>
      </c>
      <c r="E50" s="1110"/>
      <c r="F50" s="1110"/>
      <c r="G50" s="1110"/>
      <c r="H50" s="1110"/>
      <c r="I50" s="1110"/>
      <c r="J50" s="1110"/>
      <c r="K50" s="1110"/>
      <c r="L50" s="1110"/>
      <c r="M50" s="1110"/>
      <c r="N50" s="1110"/>
      <c r="O50" s="1110"/>
      <c r="P50" s="1111"/>
      <c r="Q50" s="1112">
        <f>'③第４号様式の２（内訳表）'!G13</f>
        <v>0</v>
      </c>
      <c r="R50" s="1098"/>
      <c r="S50" s="1098"/>
      <c r="T50" s="1098"/>
      <c r="U50" s="1098"/>
      <c r="V50" s="1098"/>
      <c r="W50" s="1098"/>
      <c r="X50" s="1098"/>
      <c r="Y50" s="1098"/>
      <c r="Z50" s="1098"/>
      <c r="AA50" s="1098"/>
      <c r="AB50" s="1098"/>
      <c r="AC50" s="1098"/>
      <c r="AD50" s="1098"/>
      <c r="AE50" s="1098"/>
      <c r="AF50" s="1098"/>
      <c r="AG50" s="1098"/>
      <c r="AH50" s="490" t="s">
        <v>12</v>
      </c>
      <c r="AI50" s="134"/>
      <c r="AJ50" s="134"/>
    </row>
    <row r="51" spans="1:48" s="6" customFormat="1" ht="18" customHeight="1" thickBot="1">
      <c r="A51" s="134"/>
      <c r="B51" s="134"/>
      <c r="C51" s="127"/>
      <c r="D51" s="138"/>
      <c r="E51" s="139"/>
      <c r="F51" s="139"/>
      <c r="G51" s="139"/>
      <c r="H51" s="1079" t="s">
        <v>20</v>
      </c>
      <c r="I51" s="1080"/>
      <c r="J51" s="1080"/>
      <c r="K51" s="1080"/>
      <c r="L51" s="1080"/>
      <c r="M51" s="1080"/>
      <c r="N51" s="1080"/>
      <c r="O51" s="1080"/>
      <c r="P51" s="1081"/>
      <c r="Q51" s="1071">
        <f>'③第４号様式の２（内訳表）'!H13</f>
        <v>0</v>
      </c>
      <c r="R51" s="1072"/>
      <c r="S51" s="1072"/>
      <c r="T51" s="1072"/>
      <c r="U51" s="1072"/>
      <c r="V51" s="1072"/>
      <c r="W51" s="1072"/>
      <c r="X51" s="1072"/>
      <c r="Y51" s="1072"/>
      <c r="Z51" s="1072"/>
      <c r="AA51" s="1072"/>
      <c r="AB51" s="1072"/>
      <c r="AC51" s="1072"/>
      <c r="AD51" s="1072"/>
      <c r="AE51" s="1072"/>
      <c r="AF51" s="1072"/>
      <c r="AG51" s="1073"/>
      <c r="AH51" s="140" t="s">
        <v>12</v>
      </c>
      <c r="AI51" s="134"/>
      <c r="AJ51" s="134"/>
    </row>
    <row r="52" spans="1:48" s="5" customFormat="1" ht="18" customHeight="1">
      <c r="A52" s="134"/>
      <c r="B52" s="134"/>
      <c r="C52" s="141" t="s">
        <v>19</v>
      </c>
      <c r="D52" s="1074" t="s">
        <v>277</v>
      </c>
      <c r="E52" s="1075"/>
      <c r="F52" s="1075"/>
      <c r="G52" s="1075"/>
      <c r="H52" s="1075"/>
      <c r="I52" s="1075"/>
      <c r="J52" s="1075"/>
      <c r="K52" s="1075"/>
      <c r="L52" s="1075"/>
      <c r="M52" s="1075"/>
      <c r="N52" s="1075"/>
      <c r="O52" s="1075"/>
      <c r="P52" s="1075"/>
      <c r="Q52" s="1075"/>
      <c r="R52" s="1075"/>
      <c r="S52" s="1075"/>
      <c r="T52" s="1075"/>
      <c r="U52" s="1075"/>
      <c r="V52" s="1075"/>
      <c r="W52" s="1075"/>
      <c r="X52" s="1075"/>
      <c r="Y52" s="1075"/>
      <c r="Z52" s="1075"/>
      <c r="AA52" s="1075"/>
      <c r="AB52" s="1075"/>
      <c r="AC52" s="1075"/>
      <c r="AD52" s="1075"/>
      <c r="AE52" s="1075"/>
      <c r="AF52" s="1075"/>
      <c r="AG52" s="1075"/>
      <c r="AH52" s="1075"/>
      <c r="AI52" s="134"/>
      <c r="AJ52" s="134"/>
    </row>
    <row r="53" spans="1:48" s="4" customFormat="1" ht="17.100000000000001" customHeight="1">
      <c r="A53" s="75"/>
      <c r="B53" s="75"/>
      <c r="C53" s="110"/>
      <c r="D53" s="75"/>
      <c r="E53" s="111"/>
      <c r="F53" s="130"/>
      <c r="G53" s="269"/>
      <c r="H53" s="269"/>
      <c r="I53" s="269"/>
      <c r="J53" s="269"/>
      <c r="K53" s="269"/>
      <c r="L53" s="269"/>
      <c r="M53" s="269"/>
      <c r="N53" s="269"/>
      <c r="O53" s="269"/>
      <c r="P53" s="269"/>
      <c r="Q53" s="110"/>
      <c r="R53" s="110"/>
      <c r="S53" s="110"/>
      <c r="T53" s="110"/>
      <c r="U53" s="110"/>
      <c r="V53" s="110"/>
      <c r="W53" s="110"/>
      <c r="X53" s="110"/>
      <c r="Y53" s="110"/>
      <c r="Z53" s="110"/>
      <c r="AA53" s="110"/>
      <c r="AB53" s="110"/>
      <c r="AC53" s="110"/>
      <c r="AD53" s="110"/>
      <c r="AE53" s="110"/>
      <c r="AF53" s="110"/>
      <c r="AG53" s="110"/>
      <c r="AH53" s="270"/>
      <c r="AI53" s="75"/>
      <c r="AJ53" s="75"/>
    </row>
    <row r="54" spans="1:48" s="4" customFormat="1" ht="17.100000000000001" customHeight="1" thickBot="1">
      <c r="A54" s="75"/>
      <c r="B54" s="7" t="s">
        <v>18</v>
      </c>
      <c r="C54" s="143"/>
      <c r="D54" s="144"/>
      <c r="E54" s="144"/>
      <c r="F54" s="144"/>
      <c r="G54" s="144"/>
      <c r="H54" s="144"/>
      <c r="I54" s="144"/>
      <c r="J54" s="144"/>
      <c r="K54" s="144"/>
      <c r="L54" s="269"/>
      <c r="M54" s="269"/>
      <c r="N54" s="269"/>
      <c r="O54" s="269"/>
      <c r="P54" s="269"/>
      <c r="Q54" s="110"/>
      <c r="R54" s="110"/>
      <c r="S54" s="110"/>
      <c r="T54" s="110"/>
      <c r="U54" s="110"/>
      <c r="V54" s="110"/>
      <c r="W54" s="110"/>
      <c r="X54" s="110"/>
      <c r="Y54" s="110"/>
      <c r="Z54" s="110"/>
      <c r="AA54" s="110"/>
      <c r="AB54" s="110"/>
      <c r="AC54" s="110"/>
      <c r="AD54" s="110"/>
      <c r="AE54" s="110"/>
      <c r="AF54" s="110"/>
      <c r="AG54" s="110"/>
      <c r="AH54" s="270"/>
      <c r="AI54" s="75"/>
      <c r="AJ54" s="75"/>
    </row>
    <row r="55" spans="1:48" ht="30" customHeight="1">
      <c r="A55" s="7"/>
      <c r="B55" s="7"/>
      <c r="C55" s="272" t="s">
        <v>17</v>
      </c>
      <c r="D55" s="1076" t="s">
        <v>16</v>
      </c>
      <c r="E55" s="1077"/>
      <c r="F55" s="1077"/>
      <c r="G55" s="1077"/>
      <c r="H55" s="1077"/>
      <c r="I55" s="1077"/>
      <c r="J55" s="1077"/>
      <c r="K55" s="1077"/>
      <c r="L55" s="1077"/>
      <c r="M55" s="1077"/>
      <c r="N55" s="1077"/>
      <c r="O55" s="1077"/>
      <c r="P55" s="1077"/>
      <c r="Q55" s="1105" t="s">
        <v>15</v>
      </c>
      <c r="R55" s="1106"/>
      <c r="S55" s="1106"/>
      <c r="T55" s="1106"/>
      <c r="U55" s="1106"/>
      <c r="V55" s="1106"/>
      <c r="W55" s="1106"/>
      <c r="X55" s="1106"/>
      <c r="Y55" s="1107"/>
      <c r="Z55" s="1105">
        <f>①入力シート!F22</f>
        <v>0</v>
      </c>
      <c r="AA55" s="1106"/>
      <c r="AB55" s="1106"/>
      <c r="AC55" s="1106"/>
      <c r="AD55" s="1106"/>
      <c r="AE55" s="1106"/>
      <c r="AF55" s="1106"/>
      <c r="AG55" s="1106"/>
      <c r="AH55" s="1108"/>
      <c r="AI55" s="7"/>
      <c r="AJ55" s="7"/>
      <c r="AK55" s="1" t="s">
        <v>14</v>
      </c>
      <c r="AL55" s="3"/>
    </row>
    <row r="56" spans="1:48" ht="99.95" customHeight="1">
      <c r="A56" s="7"/>
      <c r="B56" s="7"/>
      <c r="C56" s="273"/>
      <c r="D56" s="1102" t="s">
        <v>13</v>
      </c>
      <c r="E56" s="1103"/>
      <c r="F56" s="1103"/>
      <c r="G56" s="1103"/>
      <c r="H56" s="1103"/>
      <c r="I56" s="1103"/>
      <c r="J56" s="1103"/>
      <c r="K56" s="1103"/>
      <c r="L56" s="1103"/>
      <c r="M56" s="1103"/>
      <c r="N56" s="1103"/>
      <c r="O56" s="1103"/>
      <c r="P56" s="1104"/>
      <c r="Q56" s="1100">
        <f>IF(Z55="","",IF(Z55="あり",MAX(Q29-Q36,0),MAX(ROUNDDOWN((Q42-(Q38-Q39-Q40-Q41)-Q49+Q51),-3),0)))</f>
        <v>0</v>
      </c>
      <c r="R56" s="1101"/>
      <c r="S56" s="1101"/>
      <c r="T56" s="1101"/>
      <c r="U56" s="1101"/>
      <c r="V56" s="1101"/>
      <c r="W56" s="1101"/>
      <c r="X56" s="1101"/>
      <c r="Y56" s="1101"/>
      <c r="Z56" s="1101"/>
      <c r="AA56" s="1101"/>
      <c r="AB56" s="1101"/>
      <c r="AC56" s="1101"/>
      <c r="AD56" s="1101"/>
      <c r="AE56" s="1101"/>
      <c r="AF56" s="1101"/>
      <c r="AG56" s="1101"/>
      <c r="AH56" s="274" t="s">
        <v>12</v>
      </c>
      <c r="AI56" s="7"/>
      <c r="AJ56" s="7"/>
      <c r="AK56" s="1" t="s">
        <v>11</v>
      </c>
      <c r="AL56" s="3"/>
    </row>
    <row r="57" spans="1:48" ht="20.25" customHeight="1">
      <c r="A57" s="7"/>
      <c r="B57" s="7"/>
      <c r="C57" s="147" t="s">
        <v>10</v>
      </c>
      <c r="D57" s="493"/>
      <c r="E57" s="493"/>
      <c r="F57" s="493"/>
      <c r="G57" s="493"/>
      <c r="H57" s="493"/>
      <c r="I57" s="493"/>
      <c r="J57" s="493"/>
      <c r="K57" s="493"/>
      <c r="L57" s="493"/>
      <c r="M57" s="493"/>
      <c r="N57" s="493"/>
      <c r="O57" s="493"/>
      <c r="P57" s="493"/>
      <c r="Q57" s="493"/>
      <c r="R57" s="149"/>
      <c r="S57" s="149"/>
      <c r="T57" s="149"/>
      <c r="U57" s="149"/>
      <c r="V57" s="149"/>
      <c r="W57" s="149"/>
      <c r="X57" s="149"/>
      <c r="Y57" s="149"/>
      <c r="Z57" s="149"/>
      <c r="AA57" s="149"/>
      <c r="AB57" s="149"/>
      <c r="AC57" s="149"/>
      <c r="AD57" s="149"/>
      <c r="AE57" s="149"/>
      <c r="AF57" s="149"/>
      <c r="AG57" s="149"/>
      <c r="AH57" s="150"/>
      <c r="AI57" s="7"/>
      <c r="AJ57" s="7"/>
    </row>
    <row r="58" spans="1:48" ht="18.75" customHeight="1">
      <c r="A58" s="7"/>
      <c r="B58" s="7"/>
      <c r="C58" s="1066" t="s">
        <v>9</v>
      </c>
      <c r="D58" s="1113" t="s">
        <v>241</v>
      </c>
      <c r="E58" s="1114"/>
      <c r="F58" s="1114"/>
      <c r="G58" s="1114"/>
      <c r="H58" s="1114"/>
      <c r="I58" s="1114"/>
      <c r="J58" s="1114"/>
      <c r="K58" s="1114"/>
      <c r="L58" s="1114"/>
      <c r="M58" s="1114"/>
      <c r="N58" s="1114"/>
      <c r="O58" s="1114"/>
      <c r="P58" s="1115"/>
      <c r="Q58" s="949" t="s">
        <v>7</v>
      </c>
      <c r="R58" s="1119"/>
      <c r="S58" s="1119"/>
      <c r="T58" s="1119"/>
      <c r="U58" s="1119"/>
      <c r="V58" s="1119"/>
      <c r="W58" s="1119"/>
      <c r="X58" s="1119"/>
      <c r="Y58" s="1120"/>
      <c r="Z58" s="949" t="s">
        <v>6</v>
      </c>
      <c r="AA58" s="950"/>
      <c r="AB58" s="950"/>
      <c r="AC58" s="950"/>
      <c r="AD58" s="950"/>
      <c r="AE58" s="950"/>
      <c r="AF58" s="950"/>
      <c r="AG58" s="950"/>
      <c r="AH58" s="1053"/>
      <c r="AI58" s="7"/>
      <c r="AJ58" s="7"/>
    </row>
    <row r="59" spans="1:48" ht="30" customHeight="1">
      <c r="A59" s="7"/>
      <c r="B59" s="7"/>
      <c r="C59" s="1067"/>
      <c r="D59" s="1116"/>
      <c r="E59" s="1117"/>
      <c r="F59" s="1117"/>
      <c r="G59" s="1117"/>
      <c r="H59" s="1117"/>
      <c r="I59" s="1117"/>
      <c r="J59" s="1117"/>
      <c r="K59" s="1117"/>
      <c r="L59" s="1117"/>
      <c r="M59" s="1117"/>
      <c r="N59" s="1117"/>
      <c r="O59" s="1117"/>
      <c r="P59" s="1118"/>
      <c r="Q59" s="1054" t="str">
        <f>IF(Q56="","",IF(Q56=0,"なし","あり"))</f>
        <v>なし</v>
      </c>
      <c r="R59" s="1055"/>
      <c r="S59" s="1055"/>
      <c r="T59" s="1055"/>
      <c r="U59" s="1055"/>
      <c r="V59" s="1055"/>
      <c r="W59" s="1055"/>
      <c r="X59" s="1055"/>
      <c r="Y59" s="1056"/>
      <c r="Z59" s="1057"/>
      <c r="AA59" s="1058"/>
      <c r="AB59" s="1058"/>
      <c r="AC59" s="1058"/>
      <c r="AD59" s="1058"/>
      <c r="AE59" s="1058"/>
      <c r="AF59" s="1058"/>
      <c r="AG59" s="1058"/>
      <c r="AH59" s="1059"/>
      <c r="AI59" s="7"/>
      <c r="AJ59" s="7"/>
    </row>
    <row r="60" spans="1:48" ht="17.100000000000001" customHeight="1">
      <c r="A60" s="7"/>
      <c r="B60" s="7"/>
      <c r="C60" s="1064" t="s">
        <v>5</v>
      </c>
      <c r="D60" s="1082" t="s">
        <v>218</v>
      </c>
      <c r="E60" s="1083"/>
      <c r="F60" s="1083"/>
      <c r="G60" s="1083"/>
      <c r="H60" s="1083"/>
      <c r="I60" s="1083"/>
      <c r="J60" s="1083"/>
      <c r="K60" s="1083"/>
      <c r="L60" s="1083"/>
      <c r="M60" s="1083"/>
      <c r="N60" s="1083"/>
      <c r="O60" s="1083"/>
      <c r="P60" s="1083"/>
      <c r="Q60" s="405"/>
      <c r="R60" s="1033" t="s">
        <v>4</v>
      </c>
      <c r="S60" s="1033"/>
      <c r="T60" s="1033"/>
      <c r="U60" s="1033"/>
      <c r="V60" s="1033"/>
      <c r="W60" s="1033"/>
      <c r="X60" s="1033"/>
      <c r="Y60" s="1033"/>
      <c r="Z60" s="1033"/>
      <c r="AA60" s="1033"/>
      <c r="AB60" s="1033"/>
      <c r="AC60" s="1033"/>
      <c r="AD60" s="1033"/>
      <c r="AE60" s="1033"/>
      <c r="AF60" s="1033"/>
      <c r="AG60" s="1033"/>
      <c r="AH60" s="1034"/>
      <c r="AI60" s="7"/>
      <c r="AJ60" s="7"/>
    </row>
    <row r="61" spans="1:48" ht="17.100000000000001" customHeight="1">
      <c r="A61" s="7"/>
      <c r="B61" s="7"/>
      <c r="C61" s="1065"/>
      <c r="D61" s="1084"/>
      <c r="E61" s="1085"/>
      <c r="F61" s="1085"/>
      <c r="G61" s="1085"/>
      <c r="H61" s="1085"/>
      <c r="I61" s="1085"/>
      <c r="J61" s="1085"/>
      <c r="K61" s="1085"/>
      <c r="L61" s="1085"/>
      <c r="M61" s="1085"/>
      <c r="N61" s="1085"/>
      <c r="O61" s="1085"/>
      <c r="P61" s="1085"/>
      <c r="Q61" s="405"/>
      <c r="R61" s="991" t="s">
        <v>550</v>
      </c>
      <c r="S61" s="992"/>
      <c r="T61" s="992"/>
      <c r="U61" s="992"/>
      <c r="V61" s="992"/>
      <c r="W61" s="992"/>
      <c r="X61" s="992"/>
      <c r="Y61" s="992"/>
      <c r="Z61" s="992"/>
      <c r="AA61" s="992"/>
      <c r="AB61" s="992"/>
      <c r="AC61" s="992"/>
      <c r="AD61" s="992"/>
      <c r="AE61" s="992"/>
      <c r="AF61" s="992"/>
      <c r="AG61" s="992"/>
      <c r="AH61" s="993"/>
      <c r="AI61" s="7"/>
      <c r="AJ61" s="7"/>
    </row>
    <row r="62" spans="1:48" ht="17.100000000000001" customHeight="1">
      <c r="A62" s="7"/>
      <c r="B62" s="7"/>
      <c r="C62" s="1065"/>
      <c r="D62" s="1084"/>
      <c r="E62" s="1085"/>
      <c r="F62" s="1085"/>
      <c r="G62" s="1085"/>
      <c r="H62" s="1085"/>
      <c r="I62" s="1085"/>
      <c r="J62" s="1085"/>
      <c r="K62" s="1085"/>
      <c r="L62" s="1085"/>
      <c r="M62" s="1085"/>
      <c r="N62" s="1085"/>
      <c r="O62" s="1085"/>
      <c r="P62" s="1085"/>
      <c r="Q62" s="405"/>
      <c r="R62" s="1060" t="s">
        <v>3</v>
      </c>
      <c r="S62" s="1061"/>
      <c r="T62" s="1061"/>
      <c r="U62" s="1061"/>
      <c r="V62" s="1061"/>
      <c r="W62" s="1061"/>
      <c r="X62" s="1061"/>
      <c r="Y62" s="1061"/>
      <c r="Z62" s="1061"/>
      <c r="AA62" s="1061"/>
      <c r="AB62" s="1061"/>
      <c r="AC62" s="1061"/>
      <c r="AD62" s="1061"/>
      <c r="AE62" s="1061"/>
      <c r="AF62" s="1061"/>
      <c r="AG62" s="1061"/>
      <c r="AH62" s="1062"/>
      <c r="AI62" s="7"/>
      <c r="AJ62" s="7"/>
    </row>
    <row r="63" spans="1:48" ht="17.100000000000001" customHeight="1">
      <c r="A63" s="7"/>
      <c r="B63" s="7"/>
      <c r="C63" s="1065"/>
      <c r="D63" s="1084"/>
      <c r="E63" s="1085"/>
      <c r="F63" s="1085"/>
      <c r="G63" s="1085"/>
      <c r="H63" s="1085"/>
      <c r="I63" s="1085"/>
      <c r="J63" s="1085"/>
      <c r="K63" s="1085"/>
      <c r="L63" s="1085"/>
      <c r="M63" s="1085"/>
      <c r="N63" s="1085"/>
      <c r="O63" s="1085"/>
      <c r="P63" s="1085"/>
      <c r="Q63" s="405"/>
      <c r="R63" s="994" t="s">
        <v>552</v>
      </c>
      <c r="S63" s="994"/>
      <c r="T63" s="994"/>
      <c r="U63" s="994"/>
      <c r="V63" s="994"/>
      <c r="W63" s="994"/>
      <c r="X63" s="994"/>
      <c r="Y63" s="994"/>
      <c r="Z63" s="994"/>
      <c r="AA63" s="994"/>
      <c r="AB63" s="994"/>
      <c r="AC63" s="994"/>
      <c r="AD63" s="994"/>
      <c r="AE63" s="994"/>
      <c r="AF63" s="994"/>
      <c r="AG63" s="994"/>
      <c r="AH63" s="995"/>
      <c r="AI63" s="7"/>
      <c r="AJ63" s="7"/>
      <c r="AV63" s="1" t="s">
        <v>2</v>
      </c>
    </row>
    <row r="64" spans="1:48" ht="98.25" customHeight="1" thickBot="1">
      <c r="A64" s="7"/>
      <c r="B64" s="7"/>
      <c r="C64" s="275"/>
      <c r="D64" s="1040" t="s">
        <v>544</v>
      </c>
      <c r="E64" s="1041"/>
      <c r="F64" s="1041"/>
      <c r="G64" s="1041"/>
      <c r="H64" s="1041"/>
      <c r="I64" s="1041"/>
      <c r="J64" s="1041"/>
      <c r="K64" s="1041"/>
      <c r="L64" s="1041"/>
      <c r="M64" s="1041"/>
      <c r="N64" s="1041"/>
      <c r="O64" s="1041"/>
      <c r="P64" s="1042"/>
      <c r="Q64" s="1094"/>
      <c r="R64" s="1095"/>
      <c r="S64" s="1095"/>
      <c r="T64" s="1095"/>
      <c r="U64" s="1095"/>
      <c r="V64" s="1095"/>
      <c r="W64" s="1095"/>
      <c r="X64" s="1095"/>
      <c r="Y64" s="1095"/>
      <c r="Z64" s="1095"/>
      <c r="AA64" s="1095"/>
      <c r="AB64" s="1095"/>
      <c r="AC64" s="1095"/>
      <c r="AD64" s="1095"/>
      <c r="AE64" s="1095"/>
      <c r="AF64" s="1095"/>
      <c r="AG64" s="1095"/>
      <c r="AH64" s="1096"/>
      <c r="AI64" s="7"/>
      <c r="AJ64" s="7"/>
    </row>
    <row r="65" spans="1:47" s="2" customFormat="1" ht="9" customHeight="1">
      <c r="A65" s="7"/>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6"/>
      <c r="AI65" s="7"/>
      <c r="AJ65" s="7"/>
      <c r="AU65" s="1"/>
    </row>
    <row r="66" spans="1:47" ht="15.95" customHeight="1">
      <c r="A66" s="7"/>
      <c r="B66" s="7"/>
      <c r="C66" s="7" t="s">
        <v>0</v>
      </c>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row>
  </sheetData>
  <sheetProtection algorithmName="SHA-512" hashValue="1QKrqKDcOAdwk8YN5Ge9cEqYNw8+W5YmsJDyXUDiQM6jvI04rLebEj2Jki4CKlKgmclWFkBfLyFCjv2ZmK2fPQ==" saltValue="knTVRetELyGXe5aBV1XiNw==" spinCount="100000" sheet="1" formatCells="0"/>
  <mergeCells count="99">
    <mergeCell ref="R61:AH61"/>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 ref="Q49:AG49"/>
    <mergeCell ref="Q43:AG43"/>
    <mergeCell ref="Q44:AG44"/>
    <mergeCell ref="G43:P43"/>
    <mergeCell ref="G44:P44"/>
    <mergeCell ref="B4:E4"/>
    <mergeCell ref="V9:AH9"/>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2:AH62"/>
    <mergeCell ref="C15:C16"/>
    <mergeCell ref="Z15:AH15"/>
    <mergeCell ref="Q16:Y16"/>
    <mergeCell ref="Z16:AH16"/>
    <mergeCell ref="R19:AH19"/>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F38:P38"/>
    <mergeCell ref="Q38:AG38"/>
    <mergeCell ref="Q39:AG39"/>
    <mergeCell ref="Q40:AG40"/>
    <mergeCell ref="D36:P36"/>
    <mergeCell ref="E37:P37"/>
    <mergeCell ref="Q36:AG36"/>
    <mergeCell ref="Q29:AG29"/>
    <mergeCell ref="R18:AH18"/>
    <mergeCell ref="R20:AH20"/>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V10:AH10"/>
    <mergeCell ref="Q15:Y15"/>
    <mergeCell ref="V6:X6"/>
    <mergeCell ref="D32:P32"/>
    <mergeCell ref="Q32:X32"/>
    <mergeCell ref="Y32:Z32"/>
    <mergeCell ref="AA32:AH32"/>
    <mergeCell ref="F31:P31"/>
    <mergeCell ref="Q31:AG31"/>
    <mergeCell ref="D17:I17"/>
    <mergeCell ref="Q13:AG13"/>
    <mergeCell ref="D14:P14"/>
    <mergeCell ref="D15:P16"/>
    <mergeCell ref="D18:P20"/>
    <mergeCell ref="F26:P26"/>
    <mergeCell ref="E29:P29"/>
  </mergeCells>
  <phoneticPr fontId="12"/>
  <conditionalFormatting sqref="Q14:AG14 Z16 Q17 Q18 Q19 Q20 Q21">
    <cfRule type="notContainsBlanks" dxfId="427" priority="32">
      <formula>LEN(TRIM(Q14))&gt;0</formula>
    </cfRule>
    <cfRule type="expression" dxfId="426" priority="34">
      <formula>$Q$13=0</formula>
    </cfRule>
  </conditionalFormatting>
  <conditionalFormatting sqref="Q13:AG13">
    <cfRule type="notContainsBlanks" dxfId="425" priority="35">
      <formula>LEN(TRIM(Q13))&gt;0</formula>
    </cfRule>
  </conditionalFormatting>
  <conditionalFormatting sqref="Q17 Q19 Q20">
    <cfRule type="expression" dxfId="424" priority="30">
      <formula>$Q$18&lt;&gt;""</formula>
    </cfRule>
  </conditionalFormatting>
  <conditionalFormatting sqref="Q17:Q19">
    <cfRule type="expression" dxfId="423" priority="28">
      <formula>$Q$20&lt;&gt;""</formula>
    </cfRule>
  </conditionalFormatting>
  <conditionalFormatting sqref="Q17:Q18 Q20">
    <cfRule type="expression" dxfId="422" priority="29">
      <formula>$Q$19&lt;&gt;""</formula>
    </cfRule>
  </conditionalFormatting>
  <conditionalFormatting sqref="Q18 Q19 Q20">
    <cfRule type="expression" dxfId="421" priority="21">
      <formula>$Q$17&lt;&gt;""</formula>
    </cfRule>
  </conditionalFormatting>
  <conditionalFormatting sqref="Z59:AH59 Q60 Q61 Q62 Q63 Q64">
    <cfRule type="notContainsBlanks" dxfId="420" priority="14">
      <formula>LEN(TRIM(Q59))&gt;0</formula>
    </cfRule>
    <cfRule type="expression" dxfId="419" priority="15">
      <formula>$Q$59="なし"</formula>
    </cfRule>
  </conditionalFormatting>
  <conditionalFormatting sqref="Q61 Q62 Q63">
    <cfRule type="expression" dxfId="418" priority="13">
      <formula>$Q$60&lt;&gt;""</formula>
    </cfRule>
  </conditionalFormatting>
  <conditionalFormatting sqref="Q60 Q62 Q63">
    <cfRule type="expression" dxfId="417" priority="12">
      <formula>$Q$61&lt;&gt;""</formula>
    </cfRule>
  </conditionalFormatting>
  <conditionalFormatting sqref="Q60 Q61 Q63">
    <cfRule type="expression" dxfId="416" priority="11">
      <formula>$Q$62&lt;&gt;""</formula>
    </cfRule>
  </conditionalFormatting>
  <conditionalFormatting sqref="Q60 Q61 Q62">
    <cfRule type="expression" dxfId="415" priority="10">
      <formula>$Q$63&lt;&gt;""</formula>
    </cfRule>
  </conditionalFormatting>
  <dataValidations count="3">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80" zoomScaleNormal="100" zoomScaleSheetLayoutView="80" workbookViewId="0">
      <selection activeCell="H11" sqref="H11"/>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13" customWidth="1"/>
    <col min="14" max="14" width="15.5" style="13" hidden="1" customWidth="1"/>
    <col min="15" max="15" width="21.625" style="13" hidden="1" customWidth="1"/>
    <col min="16" max="16" width="3" style="2" hidden="1" customWidth="1"/>
    <col min="17" max="17" width="4.625" style="2" hidden="1" customWidth="1"/>
    <col min="18" max="23" width="4.625" style="2" customWidth="1"/>
    <col min="24" max="16384" width="9" style="2"/>
  </cols>
  <sheetData>
    <row r="1" spans="1:26" ht="18" customHeight="1">
      <c r="A1" s="70" t="s">
        <v>182</v>
      </c>
      <c r="B1" s="7"/>
      <c r="C1" s="7"/>
      <c r="D1" s="7"/>
      <c r="E1" s="7"/>
      <c r="F1" s="7"/>
      <c r="G1" s="7"/>
      <c r="H1" s="7"/>
      <c r="I1" s="7"/>
      <c r="J1" s="7"/>
      <c r="K1" s="7"/>
      <c r="L1" s="7"/>
    </row>
    <row r="2" spans="1:26" ht="18" customHeight="1">
      <c r="A2" s="70"/>
      <c r="B2" s="7"/>
      <c r="C2" s="7"/>
      <c r="D2" s="241" t="s">
        <v>98</v>
      </c>
      <c r="E2" s="467" t="s">
        <v>64</v>
      </c>
      <c r="F2" s="939">
        <f>①入力シート!E6</f>
        <v>0</v>
      </c>
      <c r="G2" s="939"/>
      <c r="H2" s="468" t="s">
        <v>63</v>
      </c>
      <c r="I2" s="7"/>
      <c r="J2" s="7"/>
      <c r="K2" s="7"/>
      <c r="L2" s="7"/>
      <c r="X2" s="42"/>
      <c r="Y2" s="42"/>
      <c r="Z2" s="42"/>
    </row>
    <row r="3" spans="1:26" ht="18" customHeight="1">
      <c r="A3" s="70"/>
      <c r="B3" s="7"/>
      <c r="C3" s="7"/>
      <c r="D3" s="241" t="s">
        <v>62</v>
      </c>
      <c r="E3" s="937">
        <f>①入力シート!D7</f>
        <v>0</v>
      </c>
      <c r="F3" s="939"/>
      <c r="G3" s="939"/>
      <c r="H3" s="938"/>
      <c r="I3" s="7"/>
      <c r="J3" s="7"/>
      <c r="K3" s="7"/>
      <c r="L3" s="7"/>
      <c r="P3" s="2" t="s">
        <v>189</v>
      </c>
      <c r="X3" s="42"/>
      <c r="Y3" s="43"/>
      <c r="Z3" s="43"/>
    </row>
    <row r="4" spans="1:26" ht="18" customHeight="1">
      <c r="A4" s="70"/>
      <c r="B4" s="7"/>
      <c r="C4" s="7"/>
      <c r="D4" s="241" t="s">
        <v>61</v>
      </c>
      <c r="E4" s="940">
        <f>①入力シート!D8</f>
        <v>0</v>
      </c>
      <c r="F4" s="941"/>
      <c r="G4" s="941"/>
      <c r="H4" s="942"/>
      <c r="I4" s="7"/>
      <c r="J4" s="7"/>
      <c r="K4" s="7"/>
      <c r="L4" s="7"/>
      <c r="P4" s="2" t="s">
        <v>190</v>
      </c>
      <c r="X4" s="42"/>
      <c r="Y4" s="43"/>
      <c r="Z4" s="43"/>
    </row>
    <row r="5" spans="1:26" ht="18" customHeight="1">
      <c r="A5" s="7"/>
      <c r="B5" s="7"/>
      <c r="C5" s="7"/>
      <c r="D5" s="241" t="s">
        <v>99</v>
      </c>
      <c r="E5" s="943">
        <f>①入力シート!D9</f>
        <v>0</v>
      </c>
      <c r="F5" s="944"/>
      <c r="G5" s="944"/>
      <c r="H5" s="945"/>
      <c r="I5" s="7"/>
      <c r="J5" s="7"/>
      <c r="K5" s="7"/>
      <c r="L5" s="7"/>
      <c r="P5" s="2" t="s">
        <v>191</v>
      </c>
      <c r="X5" s="42"/>
      <c r="Y5" s="43"/>
      <c r="Z5" s="43"/>
    </row>
    <row r="6" spans="1:26" ht="18" customHeight="1">
      <c r="A6" s="7"/>
      <c r="B6" s="7"/>
      <c r="C6" s="7"/>
      <c r="D6" s="241" t="s">
        <v>187</v>
      </c>
      <c r="E6" s="943">
        <f>①入力シート!D10</f>
        <v>0</v>
      </c>
      <c r="F6" s="944"/>
      <c r="G6" s="944"/>
      <c r="H6" s="945"/>
      <c r="I6" s="75"/>
      <c r="J6" s="75"/>
      <c r="K6" s="75"/>
      <c r="L6" s="7"/>
      <c r="P6" s="2" t="s">
        <v>192</v>
      </c>
      <c r="X6" s="42"/>
      <c r="Y6" s="42"/>
      <c r="Z6" s="42"/>
    </row>
    <row r="7" spans="1:26" ht="18" customHeight="1">
      <c r="A7" s="1123" t="s">
        <v>523</v>
      </c>
      <c r="B7" s="1123"/>
      <c r="C7" s="1123"/>
      <c r="D7" s="1123"/>
      <c r="E7" s="1123"/>
      <c r="F7" s="1123"/>
      <c r="G7" s="1123"/>
      <c r="H7" s="1123"/>
      <c r="I7" s="7"/>
      <c r="J7" s="7"/>
      <c r="K7" s="7"/>
      <c r="L7" s="7"/>
      <c r="P7" s="2" t="s">
        <v>193</v>
      </c>
    </row>
    <row r="8" spans="1:26" ht="18" customHeight="1">
      <c r="A8" s="924" t="s">
        <v>183</v>
      </c>
      <c r="B8" s="924"/>
      <c r="C8" s="924"/>
      <c r="D8" s="924"/>
      <c r="E8" s="924"/>
      <c r="F8" s="924"/>
      <c r="G8" s="924"/>
      <c r="H8" s="931"/>
      <c r="I8" s="7"/>
      <c r="J8" s="7"/>
      <c r="K8" s="7"/>
      <c r="L8" s="7"/>
      <c r="P8" s="2" t="s">
        <v>194</v>
      </c>
    </row>
    <row r="9" spans="1:26" ht="18" customHeight="1" thickBot="1">
      <c r="A9" s="73"/>
      <c r="B9" s="73"/>
      <c r="C9" s="73"/>
      <c r="D9" s="73"/>
      <c r="E9" s="73"/>
      <c r="F9" s="73"/>
      <c r="G9" s="73"/>
      <c r="H9" s="73"/>
      <c r="I9" s="7"/>
      <c r="J9" s="7"/>
      <c r="K9" s="7"/>
      <c r="L9" s="7"/>
      <c r="P9" s="2" t="s">
        <v>195</v>
      </c>
    </row>
    <row r="10" spans="1:26" ht="39.950000000000003" customHeight="1">
      <c r="A10" s="1125" t="s">
        <v>83</v>
      </c>
      <c r="B10" s="1127" t="s">
        <v>82</v>
      </c>
      <c r="C10" s="1127" t="s">
        <v>81</v>
      </c>
      <c r="D10" s="1127" t="s">
        <v>393</v>
      </c>
      <c r="E10" s="1129" t="s">
        <v>80</v>
      </c>
      <c r="F10" s="1130"/>
      <c r="G10" s="1129" t="s">
        <v>79</v>
      </c>
      <c r="H10" s="1131"/>
      <c r="I10" s="7"/>
      <c r="J10" s="7"/>
      <c r="K10" s="7"/>
      <c r="L10" s="7"/>
      <c r="P10" s="2" t="s">
        <v>196</v>
      </c>
    </row>
    <row r="11" spans="1:26" ht="56.1" customHeight="1" thickBot="1">
      <c r="A11" s="1126"/>
      <c r="B11" s="1128"/>
      <c r="C11" s="1128"/>
      <c r="D11" s="1128"/>
      <c r="E11" s="242"/>
      <c r="F11" s="243" t="s">
        <v>528</v>
      </c>
      <c r="G11" s="244"/>
      <c r="H11" s="245" t="s">
        <v>528</v>
      </c>
      <c r="I11" s="7"/>
      <c r="J11" s="7"/>
      <c r="K11" s="7"/>
      <c r="L11" s="7"/>
      <c r="P11" s="2" t="s">
        <v>197</v>
      </c>
    </row>
    <row r="12" spans="1:26" ht="21.75" customHeight="1">
      <c r="A12" s="415" t="s">
        <v>78</v>
      </c>
      <c r="B12" s="416" t="s">
        <v>77</v>
      </c>
      <c r="C12" s="416" t="s">
        <v>76</v>
      </c>
      <c r="D12" s="416" t="s">
        <v>75</v>
      </c>
      <c r="E12" s="417">
        <v>40000</v>
      </c>
      <c r="F12" s="417"/>
      <c r="G12" s="418"/>
      <c r="H12" s="419"/>
      <c r="I12" s="7"/>
      <c r="J12" s="7"/>
      <c r="K12" s="7"/>
      <c r="L12" s="7"/>
      <c r="P12" s="2" t="s">
        <v>198</v>
      </c>
    </row>
    <row r="13" spans="1:26" ht="21.75" customHeight="1" thickBot="1">
      <c r="A13" s="423" t="s">
        <v>184</v>
      </c>
      <c r="B13" s="470" t="s">
        <v>77</v>
      </c>
      <c r="C13" s="470" t="s">
        <v>76</v>
      </c>
      <c r="D13" s="470" t="s">
        <v>75</v>
      </c>
      <c r="E13" s="424"/>
      <c r="F13" s="424"/>
      <c r="G13" s="425">
        <v>40000</v>
      </c>
      <c r="H13" s="426"/>
      <c r="I13" s="7"/>
      <c r="J13" s="7"/>
      <c r="K13" s="7"/>
      <c r="L13" s="7"/>
      <c r="P13" s="2" t="s">
        <v>199</v>
      </c>
    </row>
    <row r="14" spans="1:26" ht="21.75" customHeight="1">
      <c r="A14" s="282">
        <v>1</v>
      </c>
      <c r="B14" s="411" t="s">
        <v>101</v>
      </c>
      <c r="C14" s="411" t="s">
        <v>64</v>
      </c>
      <c r="D14" s="412">
        <f>E5</f>
        <v>0</v>
      </c>
      <c r="E14" s="413"/>
      <c r="F14" s="413"/>
      <c r="G14" s="414"/>
      <c r="H14" s="422"/>
      <c r="I14" s="420" t="str">
        <f>IF(D14="","",IF(E14&gt;O15,"NG",""))</f>
        <v/>
      </c>
      <c r="J14" s="247" t="str">
        <f>IF(I14="NG","【参考】拠出上限額：","")</f>
        <v/>
      </c>
      <c r="K14" s="248" t="str">
        <f>IF(I14="NG",$O$15,"")</f>
        <v/>
      </c>
      <c r="L14" s="249" t="s">
        <v>341</v>
      </c>
      <c r="N14" s="38" t="s">
        <v>339</v>
      </c>
      <c r="O14" s="40">
        <f>⑨第７号様式!R39</f>
        <v>0</v>
      </c>
      <c r="P14" s="2" t="s">
        <v>200</v>
      </c>
    </row>
    <row r="15" spans="1:26" ht="21.75" customHeight="1" thickBot="1">
      <c r="A15" s="250">
        <v>2</v>
      </c>
      <c r="B15" s="251"/>
      <c r="C15" s="251"/>
      <c r="D15" s="251"/>
      <c r="E15" s="246"/>
      <c r="F15" s="246"/>
      <c r="G15" s="252"/>
      <c r="H15" s="285"/>
      <c r="I15" s="421"/>
      <c r="J15" s="253"/>
      <c r="K15" s="253"/>
      <c r="L15" s="249"/>
      <c r="N15" s="39" t="s">
        <v>340</v>
      </c>
      <c r="O15" s="41">
        <f>ROUNDDOWN($O$14*0.2,-1)</f>
        <v>0</v>
      </c>
      <c r="P15" s="2" t="s">
        <v>201</v>
      </c>
    </row>
    <row r="16" spans="1:26" ht="21.75" customHeight="1">
      <c r="A16" s="250">
        <v>3</v>
      </c>
      <c r="B16" s="251"/>
      <c r="C16" s="251"/>
      <c r="D16" s="251"/>
      <c r="E16" s="246"/>
      <c r="F16" s="246"/>
      <c r="G16" s="252"/>
      <c r="H16" s="287"/>
      <c r="I16" s="421"/>
      <c r="J16" s="253"/>
      <c r="K16" s="253"/>
      <c r="L16" s="249"/>
      <c r="P16" s="2" t="s">
        <v>202</v>
      </c>
    </row>
    <row r="17" spans="1:16" ht="21.75" customHeight="1">
      <c r="A17" s="250">
        <v>4</v>
      </c>
      <c r="B17" s="251"/>
      <c r="C17" s="251"/>
      <c r="D17" s="251"/>
      <c r="E17" s="246"/>
      <c r="F17" s="246"/>
      <c r="G17" s="252"/>
      <c r="H17" s="287"/>
      <c r="I17" s="421"/>
      <c r="J17" s="253"/>
      <c r="K17" s="253"/>
      <c r="L17" s="249"/>
      <c r="P17" s="2" t="s">
        <v>203</v>
      </c>
    </row>
    <row r="18" spans="1:16" ht="21.75" customHeight="1">
      <c r="A18" s="250">
        <v>5</v>
      </c>
      <c r="B18" s="251"/>
      <c r="C18" s="251"/>
      <c r="D18" s="251"/>
      <c r="E18" s="246"/>
      <c r="F18" s="246"/>
      <c r="G18" s="252"/>
      <c r="H18" s="287"/>
      <c r="I18" s="421"/>
      <c r="J18" s="253"/>
      <c r="K18" s="253"/>
      <c r="L18" s="249"/>
      <c r="P18" s="2" t="s">
        <v>204</v>
      </c>
    </row>
    <row r="19" spans="1:16" ht="21.75" customHeight="1">
      <c r="A19" s="250">
        <v>6</v>
      </c>
      <c r="B19" s="251"/>
      <c r="C19" s="251"/>
      <c r="D19" s="251"/>
      <c r="E19" s="246"/>
      <c r="F19" s="246"/>
      <c r="G19" s="252"/>
      <c r="H19" s="287"/>
      <c r="I19" s="421"/>
      <c r="J19" s="253"/>
      <c r="K19" s="253"/>
      <c r="L19" s="249"/>
      <c r="P19" s="2" t="s">
        <v>205</v>
      </c>
    </row>
    <row r="20" spans="1:16" ht="21.75" customHeight="1">
      <c r="A20" s="250">
        <v>7</v>
      </c>
      <c r="B20" s="251"/>
      <c r="C20" s="251"/>
      <c r="D20" s="251"/>
      <c r="E20" s="246"/>
      <c r="F20" s="246"/>
      <c r="G20" s="252"/>
      <c r="H20" s="287"/>
      <c r="I20" s="421"/>
      <c r="J20" s="253"/>
      <c r="K20" s="253"/>
      <c r="L20" s="249"/>
      <c r="P20" s="2" t="s">
        <v>206</v>
      </c>
    </row>
    <row r="21" spans="1:16" ht="21.75" customHeight="1">
      <c r="A21" s="250">
        <v>8</v>
      </c>
      <c r="B21" s="251"/>
      <c r="C21" s="251"/>
      <c r="D21" s="251"/>
      <c r="E21" s="246"/>
      <c r="F21" s="246"/>
      <c r="G21" s="252"/>
      <c r="H21" s="287"/>
      <c r="I21" s="421"/>
      <c r="J21" s="253"/>
      <c r="K21" s="253"/>
      <c r="L21" s="249"/>
    </row>
    <row r="22" spans="1:16" ht="21.75" customHeight="1" thickBot="1">
      <c r="A22" s="926" t="s">
        <v>74</v>
      </c>
      <c r="B22" s="927"/>
      <c r="C22" s="927"/>
      <c r="D22" s="928"/>
      <c r="E22" s="254">
        <f>SUM(E14:E21)</f>
        <v>0</v>
      </c>
      <c r="F22" s="255">
        <f>SUM(F14:F21)</f>
        <v>0</v>
      </c>
      <c r="G22" s="256">
        <f>SUM(G14:G21)</f>
        <v>0</v>
      </c>
      <c r="H22" s="257">
        <f>SUM(H14:H21)</f>
        <v>0</v>
      </c>
      <c r="I22" s="7"/>
      <c r="J22" s="7"/>
      <c r="K22" s="7"/>
      <c r="L22" s="7"/>
    </row>
    <row r="23" spans="1:16" ht="19.5" customHeight="1">
      <c r="A23" s="465" t="s">
        <v>73</v>
      </c>
      <c r="B23" s="1124" t="s">
        <v>72</v>
      </c>
      <c r="C23" s="1124"/>
      <c r="D23" s="1124"/>
      <c r="E23" s="1124"/>
      <c r="F23" s="1124"/>
      <c r="G23" s="1124"/>
      <c r="H23" s="1124"/>
      <c r="I23" s="1124"/>
      <c r="J23" s="469"/>
      <c r="K23" s="469"/>
      <c r="L23" s="7"/>
    </row>
    <row r="24" spans="1:16" ht="19.5" customHeight="1">
      <c r="A24" s="464" t="s">
        <v>71</v>
      </c>
      <c r="B24" s="925" t="s">
        <v>185</v>
      </c>
      <c r="C24" s="925"/>
      <c r="D24" s="925"/>
      <c r="E24" s="925"/>
      <c r="F24" s="925"/>
      <c r="G24" s="925"/>
      <c r="H24" s="925"/>
      <c r="I24" s="7"/>
      <c r="J24" s="7"/>
      <c r="K24" s="7"/>
      <c r="L24" s="7"/>
    </row>
  </sheetData>
  <sheetProtection algorithmName="SHA-512" hashValue="QkpVa5QHyHeHfl3ilHDBoMPqSb9oY1ysKXIGlrX+4RZR3v0A5Unt+OsQ/xXjFE4DSz3HFguTLIeTJhrEg47YlA==" saltValue="FyLURR4Nl9rm/8LITSx3uA==" spinCount="100000" sheet="1" insertRows="0"/>
  <mergeCells count="16">
    <mergeCell ref="B23:I23"/>
    <mergeCell ref="B24:H24"/>
    <mergeCell ref="A22:D22"/>
    <mergeCell ref="A8:H8"/>
    <mergeCell ref="A10:A11"/>
    <mergeCell ref="B10:B11"/>
    <mergeCell ref="C10:C11"/>
    <mergeCell ref="D10:D11"/>
    <mergeCell ref="E10:F10"/>
    <mergeCell ref="G10:H10"/>
    <mergeCell ref="A7:H7"/>
    <mergeCell ref="F2:G2"/>
    <mergeCell ref="E3:H3"/>
    <mergeCell ref="E4:H4"/>
    <mergeCell ref="E5:H5"/>
    <mergeCell ref="E6:H6"/>
  </mergeCells>
  <phoneticPr fontId="12"/>
  <conditionalFormatting sqref="B14:H21">
    <cfRule type="notContainsBlanks" dxfId="414" priority="1">
      <formula>LEN(TRIM(B14))&gt;0</formula>
    </cfRule>
  </conditionalFormatting>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U2165"/>
  <sheetViews>
    <sheetView view="pageBreakPreview" zoomScale="80" zoomScaleNormal="100" zoomScaleSheetLayoutView="80" workbookViewId="0">
      <selection activeCell="DB30" sqref="DB30"/>
    </sheetView>
  </sheetViews>
  <sheetFormatPr defaultRowHeight="13.5"/>
  <cols>
    <col min="1" max="1" width="5.125" style="155" customWidth="1"/>
    <col min="2" max="3" width="13.375" style="155" customWidth="1"/>
    <col min="4" max="4" width="11.625" style="155" customWidth="1"/>
    <col min="5" max="6" width="7.875" style="155" customWidth="1"/>
    <col min="7" max="7" width="12.75" style="155" customWidth="1"/>
    <col min="8" max="32" width="8" style="168" customWidth="1"/>
    <col min="33" max="33" width="9" style="155" customWidth="1"/>
    <col min="34" max="34" width="27.25" style="155" hidden="1" customWidth="1"/>
    <col min="35" max="42" width="9" style="155" hidden="1" customWidth="1"/>
    <col min="43" max="43" width="13.25" style="155" hidden="1" customWidth="1"/>
    <col min="44" max="99" width="9" style="155" hidden="1" customWidth="1"/>
    <col min="100" max="16384" width="9" style="155"/>
  </cols>
  <sheetData>
    <row r="1" spans="1:99">
      <c r="A1" s="153"/>
      <c r="B1" s="153"/>
      <c r="C1" s="153"/>
      <c r="D1" s="153"/>
      <c r="E1" s="153"/>
      <c r="F1" s="153"/>
      <c r="G1" s="153"/>
      <c r="H1" s="154"/>
      <c r="I1" s="154"/>
      <c r="J1" s="154"/>
      <c r="K1" s="154"/>
      <c r="L1" s="154"/>
      <c r="M1" s="154"/>
      <c r="N1" s="154"/>
      <c r="O1" s="154"/>
      <c r="P1" s="154"/>
      <c r="Q1" s="154"/>
      <c r="R1" s="154"/>
      <c r="S1" s="154"/>
      <c r="T1" s="154"/>
      <c r="U1" s="154"/>
      <c r="V1" s="154"/>
      <c r="W1" s="154"/>
      <c r="X1" s="154"/>
      <c r="Y1" s="154"/>
      <c r="Z1" s="154"/>
      <c r="AA1" s="154"/>
      <c r="AB1" s="154"/>
      <c r="AC1" s="154"/>
      <c r="AD1" s="1149" t="str">
        <f>IF(①入力シート!D9="","","（"&amp;①入力シート!D9&amp;"）　　")</f>
        <v/>
      </c>
      <c r="AE1" s="1149"/>
      <c r="AF1" s="1149"/>
      <c r="AG1" s="1149"/>
      <c r="AH1" s="153"/>
    </row>
    <row r="2" spans="1:99">
      <c r="A2" s="153"/>
      <c r="B2" s="153"/>
      <c r="C2" s="153"/>
      <c r="D2" s="153"/>
      <c r="E2" s="153"/>
      <c r="F2" s="153"/>
      <c r="G2" s="153"/>
      <c r="H2" s="157" t="s">
        <v>316</v>
      </c>
      <c r="I2" s="410">
        <f>①入力シート!F30</f>
        <v>0</v>
      </c>
      <c r="J2" s="159" t="s">
        <v>313</v>
      </c>
      <c r="K2" s="157" t="s">
        <v>315</v>
      </c>
      <c r="L2" s="410">
        <f>①入力シート!F31</f>
        <v>0</v>
      </c>
      <c r="M2" s="159" t="s">
        <v>313</v>
      </c>
      <c r="N2" s="157" t="s">
        <v>314</v>
      </c>
      <c r="O2" s="410">
        <f>①入力シート!F35</f>
        <v>0</v>
      </c>
      <c r="P2" s="159" t="s">
        <v>313</v>
      </c>
      <c r="Q2" s="154"/>
      <c r="R2" s="1150" t="s">
        <v>312</v>
      </c>
      <c r="S2" s="1151"/>
      <c r="T2" s="1152" t="s">
        <v>308</v>
      </c>
      <c r="U2" s="1153"/>
      <c r="V2" s="1154">
        <f>AP3</f>
        <v>0</v>
      </c>
      <c r="W2" s="1155"/>
      <c r="X2" s="1152" t="s">
        <v>311</v>
      </c>
      <c r="Y2" s="1153"/>
      <c r="Z2" s="1154">
        <f>AQ3</f>
        <v>0</v>
      </c>
      <c r="AA2" s="1155"/>
      <c r="AB2" s="154"/>
      <c r="AC2" s="154"/>
      <c r="AD2" s="154"/>
      <c r="AE2" s="154"/>
      <c r="AF2" s="154"/>
      <c r="AG2" s="153"/>
      <c r="AH2" s="153"/>
      <c r="AO2" s="155" t="s">
        <v>310</v>
      </c>
      <c r="AP2" s="155">
        <f>I2*マスタ!$C$3+L2*マスタ!$C$4-ROUND(⑤第７号様式添付書類２!$E$14*0.85/12,0)+ROUND(⑤第７号様式添付書類２!$G$14*0.75/12,0)</f>
        <v>0</v>
      </c>
      <c r="AQ2" s="155">
        <f>O2*マスタ!$C$5</f>
        <v>0</v>
      </c>
    </row>
    <row r="3" spans="1:99">
      <c r="A3" s="153"/>
      <c r="B3" s="153"/>
      <c r="C3" s="153"/>
      <c r="D3" s="153"/>
      <c r="E3" s="153"/>
      <c r="F3" s="153"/>
      <c r="G3" s="153"/>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3"/>
      <c r="AH3" s="153"/>
      <c r="AO3" s="155" t="s">
        <v>309</v>
      </c>
      <c r="AP3" s="155">
        <f>SUMIF($BF6:$BF185,1,BH6:BH185)+SUMIF(⑦入力シート3!$BF6:$BF95,1,⑦入力シート3!BH6:BH95)</f>
        <v>0</v>
      </c>
      <c r="AQ3" s="155">
        <f>SUMIF($BF6:$BF185,1,BU6:BU185)</f>
        <v>0</v>
      </c>
    </row>
    <row r="4" spans="1:99" ht="17.25">
      <c r="A4" s="1132" t="s">
        <v>338</v>
      </c>
      <c r="B4" s="1133"/>
      <c r="C4" s="1133"/>
      <c r="D4" s="1133"/>
      <c r="E4" s="1133"/>
      <c r="F4" s="1133"/>
      <c r="G4" s="1133"/>
      <c r="H4" s="1156" t="s">
        <v>524</v>
      </c>
      <c r="I4" s="1157"/>
      <c r="J4" s="1157"/>
      <c r="K4" s="1157"/>
      <c r="L4" s="1157"/>
      <c r="M4" s="1157"/>
      <c r="N4" s="1157"/>
      <c r="O4" s="1157"/>
      <c r="P4" s="1157"/>
      <c r="Q4" s="1157"/>
      <c r="R4" s="1157"/>
      <c r="S4" s="1157"/>
      <c r="T4" s="1158"/>
      <c r="U4" s="1159" t="s">
        <v>564</v>
      </c>
      <c r="V4" s="1157"/>
      <c r="W4" s="1157"/>
      <c r="X4" s="1157"/>
      <c r="Y4" s="1157"/>
      <c r="Z4" s="1157"/>
      <c r="AA4" s="1157"/>
      <c r="AB4" s="1157"/>
      <c r="AC4" s="1157"/>
      <c r="AD4" s="1157"/>
      <c r="AE4" s="1157"/>
      <c r="AF4" s="1157"/>
      <c r="AG4" s="1158"/>
      <c r="AH4" s="1134" t="s">
        <v>307</v>
      </c>
    </row>
    <row r="5" spans="1:99">
      <c r="A5" s="160"/>
      <c r="B5" s="161" t="s">
        <v>335</v>
      </c>
      <c r="C5" s="161" t="s">
        <v>306</v>
      </c>
      <c r="D5" s="161" t="s">
        <v>305</v>
      </c>
      <c r="E5" s="161" t="s">
        <v>104</v>
      </c>
      <c r="F5" s="161" t="s">
        <v>304</v>
      </c>
      <c r="G5" s="161" t="s">
        <v>337</v>
      </c>
      <c r="H5" s="162" t="s">
        <v>303</v>
      </c>
      <c r="I5" s="162" t="s">
        <v>302</v>
      </c>
      <c r="J5" s="162" t="s">
        <v>301</v>
      </c>
      <c r="K5" s="162" t="s">
        <v>300</v>
      </c>
      <c r="L5" s="162" t="s">
        <v>299</v>
      </c>
      <c r="M5" s="162" t="s">
        <v>298</v>
      </c>
      <c r="N5" s="162" t="s">
        <v>297</v>
      </c>
      <c r="O5" s="162" t="s">
        <v>296</v>
      </c>
      <c r="P5" s="162" t="s">
        <v>295</v>
      </c>
      <c r="Q5" s="162" t="s">
        <v>294</v>
      </c>
      <c r="R5" s="162" t="s">
        <v>293</v>
      </c>
      <c r="S5" s="162" t="s">
        <v>292</v>
      </c>
      <c r="T5" s="162" t="s">
        <v>291</v>
      </c>
      <c r="U5" s="162" t="s">
        <v>303</v>
      </c>
      <c r="V5" s="162" t="s">
        <v>302</v>
      </c>
      <c r="W5" s="162" t="s">
        <v>301</v>
      </c>
      <c r="X5" s="162" t="s">
        <v>300</v>
      </c>
      <c r="Y5" s="162" t="s">
        <v>299</v>
      </c>
      <c r="Z5" s="162" t="s">
        <v>298</v>
      </c>
      <c r="AA5" s="162" t="s">
        <v>297</v>
      </c>
      <c r="AB5" s="162" t="s">
        <v>296</v>
      </c>
      <c r="AC5" s="162" t="s">
        <v>295</v>
      </c>
      <c r="AD5" s="162" t="s">
        <v>294</v>
      </c>
      <c r="AE5" s="162" t="s">
        <v>293</v>
      </c>
      <c r="AF5" s="162" t="s">
        <v>292</v>
      </c>
      <c r="AG5" s="162" t="s">
        <v>291</v>
      </c>
      <c r="AH5" s="1136"/>
      <c r="AI5" s="163"/>
      <c r="AJ5" s="163"/>
      <c r="AK5" s="163"/>
      <c r="AL5" s="163"/>
      <c r="AM5" s="163"/>
      <c r="AN5" s="163"/>
      <c r="AO5" s="163" t="s">
        <v>290</v>
      </c>
      <c r="AP5" s="163" t="s">
        <v>289</v>
      </c>
      <c r="AQ5" s="164" t="s">
        <v>288</v>
      </c>
      <c r="AR5" s="164" t="s">
        <v>287</v>
      </c>
      <c r="AS5" s="164" t="s">
        <v>286</v>
      </c>
      <c r="AT5" s="164" t="s">
        <v>287</v>
      </c>
      <c r="AU5" s="164" t="s">
        <v>286</v>
      </c>
      <c r="AV5" s="164" t="s">
        <v>285</v>
      </c>
      <c r="BH5" s="169"/>
      <c r="BI5" s="169"/>
      <c r="BJ5" s="169"/>
      <c r="BK5" s="169"/>
      <c r="BL5" s="169"/>
      <c r="BM5" s="169"/>
      <c r="BN5" s="169"/>
      <c r="BO5" s="169"/>
      <c r="BP5" s="169"/>
      <c r="BQ5" s="169"/>
      <c r="BR5" s="169"/>
      <c r="BS5" s="169"/>
      <c r="CI5" s="155" t="s">
        <v>284</v>
      </c>
      <c r="CJ5" s="693" t="e">
        <f>IF(MIN(CJ6,CJ9,CJ12,CJ15,CJ18,CJ21,CJ24,CJ27,CJ30,CJ33,CJ36,CJ39,CJ42,CJ45,CJ48,CJ51,CJ54,CJ57,CJ60,CJ63,CJ66,CJ69,CJ72,CJ75,CJ78,CJ81,CJ84,CJ87,CJ90,CJ93,CJ96,CJ99,CJ102,CJ105,CJ108,CJ111,CJ114,CJ117,CJ120,CJ123,CJ126,CJ129,CJ132,CJ135,CJ138,CJ141,CJ144,CJ147,CJ150,CJ153,CJ156,CJ159,CJ162,CJ165,CJ168,CJ171,CJ174,CJ177,CJ180,CJ183)=0,SMALL(CJ6:CJ185,COUNTIF(CJ6:CJ185,0)+COUNTIF(CJ6:CJ185,1)+1),MIN(CJ6,CJ9,CJ12,CJ15,CJ18,CJ21,CJ24,CJ27,CJ30,CJ33,CJ36,CJ39,CJ42,CJ45,CJ48,CJ51,CJ54,CJ57,CJ60,CJ63,CJ66,CJ69,CJ72,CJ75,CJ78,CJ81,CJ84,CJ87,CJ90,CJ93,CJ96,CJ99,CJ102,CJ105,CJ108,CJ111,CJ114,CJ117,CJ120,CJ123,CJ126,CJ129,CJ132,CJ135,CJ138,CJ141,CJ144,CJ147,CJ150,CJ153,CJ156,CJ159,CJ162,CJ165,CJ168,CJ171,CJ174,CJ177,CJ180,CJ183))</f>
        <v>#NUM!</v>
      </c>
      <c r="CK5" s="693" t="e">
        <f>IF(MIN(CK6,CK9,CK12,CK15,CK18,CK21,CK24,CK27,CK30,CK33,CK36,CK39,CK42,CK45,CK48,CK51,CK54,CK57,CK60,CK63,CK66,CK69,CK72,CK75,CK78,CK81,CK84,CK87,CK90,CK93,CK96,CK99,CK102,CK105,CK108,CK111,CK114,CK117,CK120,CK123,CK126,CK129,CK132,CK135,CK138,CK141,CK144,CK147,CK150,CK153,CK156,CK159,CK162,CK165,CK168,CK171,CK174,CK177,CK180,CK183)=0,SMALL(CK6:CK185,COUNTIF(CK6:CK185,0)+COUNTIF(CK6:CK185,1)+1),MIN(CK6,CK9,CK12,CK15,CK18,CK21,CK24,CK27,CK30,CK33,CK36,CK39,CK42,CK45,CK48,CK51,CK54,CK57,CK60,CK63,CK66,CK69,CK72,CK75,CK78,CK81,CK84,CK87,CK90,CK93,CK96,CK99,CK102,CK105,CK108,CK111,CK114,CK117,CK120,CK123,CK126,CK129,CK132,CK135,CK138,CK141,CK144,CK147,CK150,CK153,CK156,CK159,CK162,CK165,CK168,CK171,CK174,CK177,CK180,CK183))</f>
        <v>#NUM!</v>
      </c>
      <c r="CL5" s="693" t="e">
        <f t="shared" ref="CL5:CU5" si="0">IF(MIN(CL6,CL9,CL12,CL15,CL18,CL21,CL24,CL27,CL30,CL33,CL36,CL39,CL42,CL45,CL48,CL51,CL54,CL57,CL60,CL63,CL66,CL69,CL72,CL75,CL78,CL81,CL84,CL87,CL90,CL93,CL96,CL99,CL102,CL105,CL108,CL111,CL114,CL117,CL120,CL123,CL126,CL129,CL132,CL135,CL138,CL141,CL144,CL147,CL150,CL153,CL156,CL159,CL162,CL165,CL168,CL171,CL174,CL177,CL180,CL183)=0,SMALL(CL6:CL185,COUNTIF(CL6:CL185,0)+COUNTIF(CL6:CL185,1)+1),MIN(CL6,CL9,CL12,CL15,CL18,CL21,CL24,CL27,CL30,CL33,CL36,CL39,CL42,CL45,CL48,CL51,CL54,CL57,CL60,CL63,CL66,CL69,CL72,CL75,CL78,CL81,CL84,CL87,CL90,CL93,CL96,CL99,CL102,CL105,CL108,CL111,CL114,CL117,CL120,CL123,CL126,CL129,CL132,CL135,CL138,CL141,CL144,CL147,CL150,CL153,CL156,CL159,CL162,CL165,CL168,CL171,CL174,CL177,CL180,CL183))</f>
        <v>#NUM!</v>
      </c>
      <c r="CM5" s="693" t="e">
        <f t="shared" si="0"/>
        <v>#NUM!</v>
      </c>
      <c r="CN5" s="693" t="e">
        <f t="shared" si="0"/>
        <v>#NUM!</v>
      </c>
      <c r="CO5" s="693" t="e">
        <f t="shared" si="0"/>
        <v>#NUM!</v>
      </c>
      <c r="CP5" s="693" t="e">
        <f t="shared" si="0"/>
        <v>#NUM!</v>
      </c>
      <c r="CQ5" s="693" t="e">
        <f t="shared" si="0"/>
        <v>#NUM!</v>
      </c>
      <c r="CR5" s="693" t="e">
        <f t="shared" si="0"/>
        <v>#NUM!</v>
      </c>
      <c r="CS5" s="693" t="e">
        <f t="shared" si="0"/>
        <v>#NUM!</v>
      </c>
      <c r="CT5" s="693" t="e">
        <f t="shared" si="0"/>
        <v>#NUM!</v>
      </c>
      <c r="CU5" s="693" t="e">
        <f t="shared" si="0"/>
        <v>#NUM!</v>
      </c>
    </row>
    <row r="6" spans="1:99">
      <c r="A6" s="1134">
        <v>1</v>
      </c>
      <c r="B6" s="1137"/>
      <c r="C6" s="1140"/>
      <c r="D6" s="1140"/>
      <c r="E6" s="1143"/>
      <c r="F6" s="1140"/>
      <c r="G6" s="165" t="s">
        <v>283</v>
      </c>
      <c r="H6" s="166"/>
      <c r="I6" s="166" t="str">
        <f t="shared" ref="I6:S6" si="1">IF(H6="","",H6)</f>
        <v/>
      </c>
      <c r="J6" s="166" t="str">
        <f t="shared" si="1"/>
        <v/>
      </c>
      <c r="K6" s="166" t="str">
        <f t="shared" si="1"/>
        <v/>
      </c>
      <c r="L6" s="166" t="str">
        <f t="shared" si="1"/>
        <v/>
      </c>
      <c r="M6" s="166" t="str">
        <f t="shared" si="1"/>
        <v/>
      </c>
      <c r="N6" s="166" t="str">
        <f t="shared" si="1"/>
        <v/>
      </c>
      <c r="O6" s="166" t="str">
        <f t="shared" si="1"/>
        <v/>
      </c>
      <c r="P6" s="166" t="str">
        <f t="shared" si="1"/>
        <v/>
      </c>
      <c r="Q6" s="166" t="str">
        <f t="shared" si="1"/>
        <v/>
      </c>
      <c r="R6" s="166" t="str">
        <f t="shared" si="1"/>
        <v/>
      </c>
      <c r="S6" s="166" t="str">
        <f t="shared" si="1"/>
        <v/>
      </c>
      <c r="T6" s="167">
        <f t="shared" ref="T6:T37" si="2">SUM(H6:S6)</f>
        <v>0</v>
      </c>
      <c r="U6" s="238"/>
      <c r="V6" s="238" t="str">
        <f t="shared" ref="V6:AF6" si="3">IF(U6="","",U6)</f>
        <v/>
      </c>
      <c r="W6" s="238" t="str">
        <f t="shared" si="3"/>
        <v/>
      </c>
      <c r="X6" s="238" t="str">
        <f t="shared" si="3"/>
        <v/>
      </c>
      <c r="Y6" s="238" t="str">
        <f t="shared" si="3"/>
        <v/>
      </c>
      <c r="Z6" s="238" t="str">
        <f t="shared" si="3"/>
        <v/>
      </c>
      <c r="AA6" s="238" t="str">
        <f t="shared" si="3"/>
        <v/>
      </c>
      <c r="AB6" s="238" t="str">
        <f t="shared" si="3"/>
        <v/>
      </c>
      <c r="AC6" s="238" t="str">
        <f t="shared" si="3"/>
        <v/>
      </c>
      <c r="AD6" s="238" t="str">
        <f t="shared" si="3"/>
        <v/>
      </c>
      <c r="AE6" s="238" t="str">
        <f t="shared" si="3"/>
        <v/>
      </c>
      <c r="AF6" s="238" t="str">
        <f t="shared" si="3"/>
        <v/>
      </c>
      <c r="AG6" s="167">
        <f t="shared" ref="AG6:AG37" si="4">SUM(U6:AF6)</f>
        <v>0</v>
      </c>
      <c r="AH6" s="1146"/>
      <c r="AI6" s="168"/>
      <c r="AJ6" s="168">
        <f>MAX(BH6:BS6)</f>
        <v>0</v>
      </c>
      <c r="AK6" s="168"/>
      <c r="AL6" s="168"/>
      <c r="AM6" s="168"/>
      <c r="AN6" s="168"/>
      <c r="AO6" s="692">
        <v>1</v>
      </c>
      <c r="AP6" s="692">
        <v>1</v>
      </c>
      <c r="AQ6" s="692">
        <v>1</v>
      </c>
      <c r="AR6" s="693">
        <f ca="1">IF($AQ6=1,IF(INDIRECT(ADDRESS(($AO6-1)*3+$AP6+5,$AQ6+7))="",0,INDIRECT(ADDRESS(($AO6-1)*3+$AP6+5,$AQ6+7))),IF(INDIRECT(ADDRESS(($AO6-1)*3+$AP6+5,$AQ6+7))="",0,IF(COUNTIF(INDIRECT(ADDRESS(($AO6-1)*36+($AP6-1)*12+6,COLUMN())):INDIRECT(ADDRESS(($AO6-1)*36+($AP6-1)*12+$AQ6+4,COLUMN())),INDIRECT(ADDRESS(($AO6-1)*3+$AP6+5,$AQ6+7)))&gt;=1,0,INDIRECT(ADDRESS(($AO6-1)*3+$AP6+5,$AQ6+7)))))</f>
        <v>0</v>
      </c>
      <c r="AS6" s="692">
        <f ca="1">COUNTIF(INDIRECT("H"&amp;(ROW()+12*(($AO6-1)*3+$AP6)-ROW())/12+5):INDIRECT("S"&amp;(ROW()+12*(($AO6-1)*3+$AP6)-ROW())/12+5),AR6)</f>
        <v>0</v>
      </c>
      <c r="AT6" s="693">
        <f ca="1">IF($AQ6=1,IF(INDIRECT(ADDRESS(($AO6-1)*3+$AP6+5,$AQ6+20))="",0,INDIRECT(ADDRESS(($AO6-1)*3+$AP6+5,$AQ6+20))),IF(INDIRECT(ADDRESS(($AO6-1)*3+$AP6+5,$AQ6+20))="",0,IF(COUNTIF(INDIRECT(ADDRESS(($AO6-1)*36+($AP6-1)*12+6,COLUMN())):INDIRECT(ADDRESS(($AO6-1)*36+($AP6-1)*12+$AQ6+4,COLUMN())),INDIRECT(ADDRESS(($AO6-1)*3+$AP6+5,$AQ6+20)))&gt;=1,0,INDIRECT(ADDRESS(($AO6-1)*3+$AP6+5,$AQ6+20)))))</f>
        <v>0</v>
      </c>
      <c r="AU6" s="692">
        <f ca="1">COUNTIF(INDIRECT("U"&amp;(ROW()+12*(($AO6-1)*3+$AP6)-ROW())/12+5):INDIRECT("AF"&amp;(ROW()+12*(($AO6-1)*3+$AP6)-ROW())/12+5),AT6)</f>
        <v>0</v>
      </c>
      <c r="AV6" s="692">
        <f ca="1">IF(AND(AR6+AT6&gt;0,AS6+AU6&gt;0),1,0)</f>
        <v>0</v>
      </c>
      <c r="BC6" s="169"/>
      <c r="BF6" s="692">
        <v>1</v>
      </c>
      <c r="BG6" s="692"/>
      <c r="BH6" s="694">
        <f t="shared" ref="BH6:BS6" si="5">SUM(H6:H7)</f>
        <v>0</v>
      </c>
      <c r="BI6" s="694">
        <f t="shared" si="5"/>
        <v>0</v>
      </c>
      <c r="BJ6" s="694">
        <f t="shared" si="5"/>
        <v>0</v>
      </c>
      <c r="BK6" s="694">
        <f t="shared" si="5"/>
        <v>0</v>
      </c>
      <c r="BL6" s="694">
        <f t="shared" si="5"/>
        <v>0</v>
      </c>
      <c r="BM6" s="694">
        <f t="shared" si="5"/>
        <v>0</v>
      </c>
      <c r="BN6" s="694">
        <f t="shared" si="5"/>
        <v>0</v>
      </c>
      <c r="BO6" s="694">
        <f t="shared" si="5"/>
        <v>0</v>
      </c>
      <c r="BP6" s="694">
        <f t="shared" si="5"/>
        <v>0</v>
      </c>
      <c r="BQ6" s="694">
        <f t="shared" si="5"/>
        <v>0</v>
      </c>
      <c r="BR6" s="694">
        <f t="shared" si="5"/>
        <v>0</v>
      </c>
      <c r="BS6" s="694">
        <f t="shared" si="5"/>
        <v>0</v>
      </c>
      <c r="BT6" s="695"/>
      <c r="BU6" s="694">
        <f t="shared" ref="BU6:CF6" si="6">SUM(U6:U7)</f>
        <v>0</v>
      </c>
      <c r="BV6" s="694">
        <f t="shared" si="6"/>
        <v>0</v>
      </c>
      <c r="BW6" s="694">
        <f t="shared" si="6"/>
        <v>0</v>
      </c>
      <c r="BX6" s="694">
        <f t="shared" si="6"/>
        <v>0</v>
      </c>
      <c r="BY6" s="694">
        <f t="shared" si="6"/>
        <v>0</v>
      </c>
      <c r="BZ6" s="694">
        <f t="shared" si="6"/>
        <v>0</v>
      </c>
      <c r="CA6" s="694">
        <f t="shared" si="6"/>
        <v>0</v>
      </c>
      <c r="CB6" s="694">
        <f t="shared" si="6"/>
        <v>0</v>
      </c>
      <c r="CC6" s="694">
        <f t="shared" si="6"/>
        <v>0</v>
      </c>
      <c r="CD6" s="694">
        <f t="shared" si="6"/>
        <v>0</v>
      </c>
      <c r="CE6" s="694">
        <f t="shared" si="6"/>
        <v>0</v>
      </c>
      <c r="CF6" s="694">
        <f t="shared" si="6"/>
        <v>0</v>
      </c>
      <c r="CG6" s="692"/>
      <c r="CH6" s="692"/>
      <c r="CI6" s="696" t="s">
        <v>366</v>
      </c>
      <c r="CJ6" s="694">
        <f>IF(OR($D6="副園長",$D6="教頭",$D6="主任保育士",$D6="主幹教諭"),0,BH6)</f>
        <v>0</v>
      </c>
      <c r="CK6" s="694">
        <f t="shared" ref="CK6:CU6" si="7">IF(OR($D6="副園長",$D6="教頭",$D6="主任保育士",$D6="主幹教諭"),0,BI6)</f>
        <v>0</v>
      </c>
      <c r="CL6" s="694">
        <f t="shared" si="7"/>
        <v>0</v>
      </c>
      <c r="CM6" s="694">
        <f t="shared" si="7"/>
        <v>0</v>
      </c>
      <c r="CN6" s="694">
        <f t="shared" si="7"/>
        <v>0</v>
      </c>
      <c r="CO6" s="694">
        <f t="shared" si="7"/>
        <v>0</v>
      </c>
      <c r="CP6" s="694">
        <f t="shared" si="7"/>
        <v>0</v>
      </c>
      <c r="CQ6" s="694">
        <f t="shared" si="7"/>
        <v>0</v>
      </c>
      <c r="CR6" s="694">
        <f t="shared" si="7"/>
        <v>0</v>
      </c>
      <c r="CS6" s="694">
        <f t="shared" si="7"/>
        <v>0</v>
      </c>
      <c r="CT6" s="694">
        <f t="shared" si="7"/>
        <v>0</v>
      </c>
      <c r="CU6" s="694">
        <f t="shared" si="7"/>
        <v>0</v>
      </c>
    </row>
    <row r="7" spans="1:99">
      <c r="A7" s="1135"/>
      <c r="B7" s="1138"/>
      <c r="C7" s="1141"/>
      <c r="D7" s="1141"/>
      <c r="E7" s="1144"/>
      <c r="F7" s="1141"/>
      <c r="G7" s="171" t="s">
        <v>282</v>
      </c>
      <c r="H7" s="172"/>
      <c r="I7" s="172" t="str">
        <f t="shared" ref="I7:S7" si="8">IF(H7="","",H7)</f>
        <v/>
      </c>
      <c r="J7" s="172" t="str">
        <f t="shared" si="8"/>
        <v/>
      </c>
      <c r="K7" s="172" t="str">
        <f t="shared" si="8"/>
        <v/>
      </c>
      <c r="L7" s="172" t="str">
        <f t="shared" si="8"/>
        <v/>
      </c>
      <c r="M7" s="172" t="str">
        <f t="shared" si="8"/>
        <v/>
      </c>
      <c r="N7" s="172" t="str">
        <f t="shared" si="8"/>
        <v/>
      </c>
      <c r="O7" s="172" t="str">
        <f t="shared" si="8"/>
        <v/>
      </c>
      <c r="P7" s="172" t="str">
        <f t="shared" si="8"/>
        <v/>
      </c>
      <c r="Q7" s="172" t="str">
        <f t="shared" si="8"/>
        <v/>
      </c>
      <c r="R7" s="172" t="str">
        <f t="shared" si="8"/>
        <v/>
      </c>
      <c r="S7" s="172" t="str">
        <f t="shared" si="8"/>
        <v/>
      </c>
      <c r="T7" s="173">
        <f t="shared" si="2"/>
        <v>0</v>
      </c>
      <c r="U7" s="239"/>
      <c r="V7" s="239" t="str">
        <f t="shared" ref="V7:AF7" si="9">IF(U7="","",U7)</f>
        <v/>
      </c>
      <c r="W7" s="239" t="str">
        <f t="shared" si="9"/>
        <v/>
      </c>
      <c r="X7" s="239" t="str">
        <f t="shared" si="9"/>
        <v/>
      </c>
      <c r="Y7" s="239" t="str">
        <f t="shared" si="9"/>
        <v/>
      </c>
      <c r="Z7" s="239" t="str">
        <f t="shared" si="9"/>
        <v/>
      </c>
      <c r="AA7" s="239" t="str">
        <f t="shared" si="9"/>
        <v/>
      </c>
      <c r="AB7" s="239" t="str">
        <f t="shared" si="9"/>
        <v/>
      </c>
      <c r="AC7" s="239" t="str">
        <f t="shared" si="9"/>
        <v/>
      </c>
      <c r="AD7" s="239" t="str">
        <f t="shared" si="9"/>
        <v/>
      </c>
      <c r="AE7" s="239" t="str">
        <f t="shared" si="9"/>
        <v/>
      </c>
      <c r="AF7" s="239" t="str">
        <f t="shared" si="9"/>
        <v/>
      </c>
      <c r="AG7" s="173">
        <f t="shared" si="4"/>
        <v>0</v>
      </c>
      <c r="AH7" s="1147"/>
      <c r="AI7" s="168"/>
      <c r="AJ7" s="168">
        <f>MIN(BH6:BS6)</f>
        <v>0</v>
      </c>
      <c r="AK7" s="168"/>
      <c r="AL7" s="168"/>
      <c r="AM7" s="168"/>
      <c r="AN7" s="168"/>
      <c r="AO7" s="692">
        <v>1</v>
      </c>
      <c r="AP7" s="692">
        <v>1</v>
      </c>
      <c r="AQ7" s="692">
        <v>2</v>
      </c>
      <c r="AR7" s="693">
        <f ca="1">IF($AQ7=1,IF(INDIRECT(ADDRESS(($AO7-1)*3+$AP7+5,$AQ7+7))="",0,INDIRECT(ADDRESS(($AO7-1)*3+$AP7+5,$AQ7+7))),IF(INDIRECT(ADDRESS(($AO7-1)*3+$AP7+5,$AQ7+7))="",0,IF(COUNTIF(INDIRECT(ADDRESS(($AO7-1)*36+($AP7-1)*12+6,COLUMN())):INDIRECT(ADDRESS(($AO7-1)*36+($AP7-1)*12+$AQ7+4,COLUMN())),INDIRECT(ADDRESS(($AO7-1)*3+$AP7+5,$AQ7+7)))&gt;=1,0,INDIRECT(ADDRESS(($AO7-1)*3+$AP7+5,$AQ7+7)))))</f>
        <v>0</v>
      </c>
      <c r="AS7" s="692">
        <f ca="1">COUNTIF(INDIRECT("H"&amp;(ROW()+12*(($AO7-1)*3+$AP7)-ROW())/12+5):INDIRECT("S"&amp;(ROW()+12*(($AO7-1)*3+$AP7)-ROW())/12+5),AR7)</f>
        <v>0</v>
      </c>
      <c r="AT7" s="693">
        <f ca="1">IF($AQ7=1,IF(INDIRECT(ADDRESS(($AO7-1)*3+$AP7+5,$AQ7+20))="",0,INDIRECT(ADDRESS(($AO7-1)*3+$AP7+5,$AQ7+20))),IF(INDIRECT(ADDRESS(($AO7-1)*3+$AP7+5,$AQ7+20))="",0,IF(COUNTIF(INDIRECT(ADDRESS(($AO7-1)*36+($AP7-1)*12+6,COLUMN())):INDIRECT(ADDRESS(($AO7-1)*36+($AP7-1)*12+$AQ7+4,COLUMN())),INDIRECT(ADDRESS(($AO7-1)*3+$AP7+5,$AQ7+20)))&gt;=1,0,INDIRECT(ADDRESS(($AO7-1)*3+$AP7+5,$AQ7+20)))))</f>
        <v>0</v>
      </c>
      <c r="AU7" s="692">
        <f ca="1">COUNTIF(INDIRECT("U"&amp;(ROW()+12*(($AO7-1)*3+$AP7)-ROW())/12+5):INDIRECT("AF"&amp;(ROW()+12*(($AO7-1)*3+$AP7)-ROW())/12+5),AT7)</f>
        <v>0</v>
      </c>
      <c r="AV7" s="692">
        <f ca="1">IF(AND(AR7+AT7&gt;0,AS7+AU7&gt;0),COUNTIF(AV$6:AV6,"&gt;0")+1,0)</f>
        <v>0</v>
      </c>
      <c r="BF7" s="692">
        <v>2</v>
      </c>
      <c r="BG7" s="692" t="s">
        <v>281</v>
      </c>
      <c r="BH7" s="694">
        <f>IF(BH6+BU6&gt;マスタ!$C$3,1,0)</f>
        <v>0</v>
      </c>
      <c r="BI7" s="694">
        <f>IF(BI6+BV6&gt;マスタ!$C$3,1,0)</f>
        <v>0</v>
      </c>
      <c r="BJ7" s="694">
        <f>IF(BJ6+BW6&gt;マスタ!$C$3,1,0)</f>
        <v>0</v>
      </c>
      <c r="BK7" s="694">
        <f>IF(BK6+BX6&gt;マスタ!$C$3,1,0)</f>
        <v>0</v>
      </c>
      <c r="BL7" s="694">
        <f>IF(BL6+BY6&gt;マスタ!$C$3,1,0)</f>
        <v>0</v>
      </c>
      <c r="BM7" s="694">
        <f>IF(BM6+BZ6&gt;マスタ!$C$3,1,0)</f>
        <v>0</v>
      </c>
      <c r="BN7" s="694">
        <f>IF(BN6+CA6&gt;マスタ!$C$3,1,0)</f>
        <v>0</v>
      </c>
      <c r="BO7" s="694">
        <f>IF(BO6+CB6&gt;マスタ!$C$3,1,0)</f>
        <v>0</v>
      </c>
      <c r="BP7" s="694">
        <f>IF(BP6+CC6&gt;マスタ!$C$3,1,0)</f>
        <v>0</v>
      </c>
      <c r="BQ7" s="694">
        <f>IF(BQ6+CD6&gt;マスタ!$C$3,1,0)</f>
        <v>0</v>
      </c>
      <c r="BR7" s="694">
        <f>IF(BR6+CE6&gt;マスタ!$C$3,1,0)</f>
        <v>0</v>
      </c>
      <c r="BS7" s="694">
        <f>IF(BS6+CF6&gt;マスタ!$C$3,1,0)</f>
        <v>0</v>
      </c>
      <c r="BT7" s="695"/>
      <c r="BU7" s="694"/>
      <c r="BV7" s="694"/>
      <c r="BW7" s="694"/>
      <c r="BX7" s="694"/>
      <c r="BY7" s="694"/>
      <c r="BZ7" s="694"/>
      <c r="CA7" s="694"/>
      <c r="CB7" s="694"/>
      <c r="CC7" s="694"/>
      <c r="CD7" s="694"/>
      <c r="CE7" s="694"/>
      <c r="CF7" s="694"/>
      <c r="CG7" s="692"/>
      <c r="CH7" s="692"/>
      <c r="CI7" s="692"/>
      <c r="CJ7" s="692"/>
      <c r="CK7" s="692"/>
      <c r="CL7" s="692"/>
      <c r="CM7" s="692"/>
      <c r="CN7" s="692"/>
      <c r="CO7" s="692"/>
      <c r="CP7" s="692"/>
      <c r="CQ7" s="692"/>
      <c r="CR7" s="692"/>
      <c r="CS7" s="692"/>
      <c r="CT7" s="692"/>
      <c r="CU7" s="692"/>
    </row>
    <row r="8" spans="1:99">
      <c r="A8" s="1136"/>
      <c r="B8" s="1139"/>
      <c r="C8" s="1142"/>
      <c r="D8" s="1142"/>
      <c r="E8" s="1145"/>
      <c r="F8" s="1142"/>
      <c r="G8" s="174" t="s">
        <v>474</v>
      </c>
      <c r="H8" s="175"/>
      <c r="I8" s="175" t="str">
        <f t="shared" ref="I8:S8" si="10">IF(H8="","",H8)</f>
        <v/>
      </c>
      <c r="J8" s="175" t="str">
        <f t="shared" si="10"/>
        <v/>
      </c>
      <c r="K8" s="175" t="str">
        <f t="shared" si="10"/>
        <v/>
      </c>
      <c r="L8" s="175" t="str">
        <f t="shared" si="10"/>
        <v/>
      </c>
      <c r="M8" s="175" t="str">
        <f t="shared" si="10"/>
        <v/>
      </c>
      <c r="N8" s="175" t="str">
        <f t="shared" si="10"/>
        <v/>
      </c>
      <c r="O8" s="175" t="str">
        <f t="shared" si="10"/>
        <v/>
      </c>
      <c r="P8" s="175" t="str">
        <f t="shared" si="10"/>
        <v/>
      </c>
      <c r="Q8" s="175" t="str">
        <f t="shared" si="10"/>
        <v/>
      </c>
      <c r="R8" s="175" t="str">
        <f t="shared" si="10"/>
        <v/>
      </c>
      <c r="S8" s="175" t="str">
        <f t="shared" si="10"/>
        <v/>
      </c>
      <c r="T8" s="176">
        <f t="shared" si="2"/>
        <v>0</v>
      </c>
      <c r="U8" s="240"/>
      <c r="V8" s="240" t="str">
        <f t="shared" ref="V8:AF8" si="11">IF(U8="","",U8)</f>
        <v/>
      </c>
      <c r="W8" s="240" t="str">
        <f t="shared" si="11"/>
        <v/>
      </c>
      <c r="X8" s="240" t="str">
        <f t="shared" si="11"/>
        <v/>
      </c>
      <c r="Y8" s="240" t="str">
        <f t="shared" si="11"/>
        <v/>
      </c>
      <c r="Z8" s="240" t="str">
        <f t="shared" si="11"/>
        <v/>
      </c>
      <c r="AA8" s="240" t="str">
        <f t="shared" si="11"/>
        <v/>
      </c>
      <c r="AB8" s="240" t="str">
        <f t="shared" si="11"/>
        <v/>
      </c>
      <c r="AC8" s="240" t="str">
        <f t="shared" si="11"/>
        <v/>
      </c>
      <c r="AD8" s="240" t="str">
        <f t="shared" si="11"/>
        <v/>
      </c>
      <c r="AE8" s="240" t="str">
        <f t="shared" si="11"/>
        <v/>
      </c>
      <c r="AF8" s="240" t="str">
        <f t="shared" si="11"/>
        <v/>
      </c>
      <c r="AG8" s="176">
        <f t="shared" si="4"/>
        <v>0</v>
      </c>
      <c r="AH8" s="1148"/>
      <c r="AI8" s="168"/>
      <c r="AJ8" s="168"/>
      <c r="AK8" s="168"/>
      <c r="AL8" s="168"/>
      <c r="AM8" s="168"/>
      <c r="AN8" s="168"/>
      <c r="AO8" s="692">
        <v>1</v>
      </c>
      <c r="AP8" s="692">
        <v>1</v>
      </c>
      <c r="AQ8" s="692">
        <v>3</v>
      </c>
      <c r="AR8" s="693">
        <f ca="1">IF($AQ8=1,IF(INDIRECT(ADDRESS(($AO8-1)*3+$AP8+5,$AQ8+7))="",0,INDIRECT(ADDRESS(($AO8-1)*3+$AP8+5,$AQ8+7))),IF(INDIRECT(ADDRESS(($AO8-1)*3+$AP8+5,$AQ8+7))="",0,IF(COUNTIF(INDIRECT(ADDRESS(($AO8-1)*36+($AP8-1)*12+6,COLUMN())):INDIRECT(ADDRESS(($AO8-1)*36+($AP8-1)*12+$AQ8+4,COLUMN())),INDIRECT(ADDRESS(($AO8-1)*3+$AP8+5,$AQ8+7)))&gt;=1,0,INDIRECT(ADDRESS(($AO8-1)*3+$AP8+5,$AQ8+7)))))</f>
        <v>0</v>
      </c>
      <c r="AS8" s="692">
        <f ca="1">COUNTIF(INDIRECT("H"&amp;(ROW()+12*(($AO8-1)*3+$AP8)-ROW())/12+5):INDIRECT("S"&amp;(ROW()+12*(($AO8-1)*3+$AP8)-ROW())/12+5),AR8)</f>
        <v>0</v>
      </c>
      <c r="AT8" s="693">
        <f ca="1">IF($AQ8=1,IF(INDIRECT(ADDRESS(($AO8-1)*3+$AP8+5,$AQ8+20))="",0,INDIRECT(ADDRESS(($AO8-1)*3+$AP8+5,$AQ8+20))),IF(INDIRECT(ADDRESS(($AO8-1)*3+$AP8+5,$AQ8+20))="",0,IF(COUNTIF(INDIRECT(ADDRESS(($AO8-1)*36+($AP8-1)*12+6,COLUMN())):INDIRECT(ADDRESS(($AO8-1)*36+($AP8-1)*12+$AQ8+4,COLUMN())),INDIRECT(ADDRESS(($AO8-1)*3+$AP8+5,$AQ8+20)))&gt;=1,0,INDIRECT(ADDRESS(($AO8-1)*3+$AP8+5,$AQ8+20)))))</f>
        <v>0</v>
      </c>
      <c r="AU8" s="692">
        <f ca="1">COUNTIF(INDIRECT("U"&amp;(ROW()+12*(($AO8-1)*3+$AP8)-ROW())/12+5):INDIRECT("AF"&amp;(ROW()+12*(($AO8-1)*3+$AP8)-ROW())/12+5),AT8)</f>
        <v>0</v>
      </c>
      <c r="AV8" s="692">
        <f ca="1">IF(AND(AR8+AT8&gt;0,AS8+AU8&gt;0),COUNTIF(AV$6:AV7,"&gt;0")+1,0)</f>
        <v>0</v>
      </c>
      <c r="BF8" s="692">
        <v>3</v>
      </c>
      <c r="BG8" s="692"/>
      <c r="BH8" s="694"/>
      <c r="BI8" s="694"/>
      <c r="BJ8" s="694"/>
      <c r="BK8" s="694"/>
      <c r="BL8" s="694"/>
      <c r="BM8" s="694"/>
      <c r="BN8" s="694"/>
      <c r="BO8" s="694"/>
      <c r="BP8" s="694"/>
      <c r="BQ8" s="694"/>
      <c r="BR8" s="694"/>
      <c r="BS8" s="694"/>
      <c r="BT8" s="695"/>
      <c r="BU8" s="694"/>
      <c r="BV8" s="694"/>
      <c r="BW8" s="694"/>
      <c r="BX8" s="694"/>
      <c r="BY8" s="694"/>
      <c r="BZ8" s="694"/>
      <c r="CA8" s="694"/>
      <c r="CB8" s="694"/>
      <c r="CC8" s="694"/>
      <c r="CD8" s="694"/>
      <c r="CE8" s="694"/>
      <c r="CF8" s="694"/>
      <c r="CG8" s="692"/>
      <c r="CH8" s="692"/>
      <c r="CI8" s="692"/>
      <c r="CJ8" s="692"/>
      <c r="CK8" s="692"/>
      <c r="CL8" s="692"/>
      <c r="CM8" s="692"/>
      <c r="CN8" s="692"/>
      <c r="CO8" s="692"/>
      <c r="CP8" s="692"/>
      <c r="CQ8" s="692"/>
      <c r="CR8" s="692"/>
      <c r="CS8" s="692"/>
      <c r="CT8" s="692"/>
      <c r="CU8" s="692"/>
    </row>
    <row r="9" spans="1:99">
      <c r="A9" s="1134">
        <v>2</v>
      </c>
      <c r="B9" s="1137"/>
      <c r="C9" s="1140"/>
      <c r="D9" s="1140"/>
      <c r="E9" s="1143"/>
      <c r="F9" s="1140"/>
      <c r="G9" s="165" t="s">
        <v>283</v>
      </c>
      <c r="H9" s="166"/>
      <c r="I9" s="166" t="str">
        <f t="shared" ref="I9:S9" si="12">IF(H9="","",H9)</f>
        <v/>
      </c>
      <c r="J9" s="166" t="str">
        <f t="shared" si="12"/>
        <v/>
      </c>
      <c r="K9" s="166" t="str">
        <f t="shared" si="12"/>
        <v/>
      </c>
      <c r="L9" s="166" t="str">
        <f t="shared" si="12"/>
        <v/>
      </c>
      <c r="M9" s="166" t="str">
        <f t="shared" si="12"/>
        <v/>
      </c>
      <c r="N9" s="166" t="str">
        <f t="shared" si="12"/>
        <v/>
      </c>
      <c r="O9" s="166" t="str">
        <f t="shared" si="12"/>
        <v/>
      </c>
      <c r="P9" s="166" t="str">
        <f t="shared" si="12"/>
        <v/>
      </c>
      <c r="Q9" s="166" t="str">
        <f t="shared" si="12"/>
        <v/>
      </c>
      <c r="R9" s="166" t="str">
        <f t="shared" si="12"/>
        <v/>
      </c>
      <c r="S9" s="166" t="str">
        <f t="shared" si="12"/>
        <v/>
      </c>
      <c r="T9" s="167">
        <f t="shared" si="2"/>
        <v>0</v>
      </c>
      <c r="U9" s="238"/>
      <c r="V9" s="238" t="str">
        <f t="shared" ref="V9:AF9" si="13">IF(U9="","",U9)</f>
        <v/>
      </c>
      <c r="W9" s="238" t="str">
        <f t="shared" si="13"/>
        <v/>
      </c>
      <c r="X9" s="238" t="str">
        <f t="shared" si="13"/>
        <v/>
      </c>
      <c r="Y9" s="238" t="str">
        <f t="shared" si="13"/>
        <v/>
      </c>
      <c r="Z9" s="238" t="str">
        <f t="shared" si="13"/>
        <v/>
      </c>
      <c r="AA9" s="238" t="str">
        <f t="shared" si="13"/>
        <v/>
      </c>
      <c r="AB9" s="238" t="str">
        <f t="shared" si="13"/>
        <v/>
      </c>
      <c r="AC9" s="238" t="str">
        <f t="shared" si="13"/>
        <v/>
      </c>
      <c r="AD9" s="238" t="str">
        <f t="shared" si="13"/>
        <v/>
      </c>
      <c r="AE9" s="238" t="str">
        <f t="shared" si="13"/>
        <v/>
      </c>
      <c r="AF9" s="238" t="str">
        <f t="shared" si="13"/>
        <v/>
      </c>
      <c r="AG9" s="167">
        <f t="shared" si="4"/>
        <v>0</v>
      </c>
      <c r="AH9" s="1146"/>
      <c r="AI9" s="168"/>
      <c r="AJ9" s="168"/>
      <c r="AK9" s="168"/>
      <c r="AL9" s="168"/>
      <c r="AM9" s="168"/>
      <c r="AN9" s="168"/>
      <c r="AO9" s="692">
        <v>1</v>
      </c>
      <c r="AP9" s="692">
        <v>1</v>
      </c>
      <c r="AQ9" s="692">
        <v>4</v>
      </c>
      <c r="AR9" s="693">
        <f ca="1">IF($AQ9=1,IF(INDIRECT(ADDRESS(($AO9-1)*3+$AP9+5,$AQ9+7))="",0,INDIRECT(ADDRESS(($AO9-1)*3+$AP9+5,$AQ9+7))),IF(INDIRECT(ADDRESS(($AO9-1)*3+$AP9+5,$AQ9+7))="",0,IF(COUNTIF(INDIRECT(ADDRESS(($AO9-1)*36+($AP9-1)*12+6,COLUMN())):INDIRECT(ADDRESS(($AO9-1)*36+($AP9-1)*12+$AQ9+4,COLUMN())),INDIRECT(ADDRESS(($AO9-1)*3+$AP9+5,$AQ9+7)))&gt;=1,0,INDIRECT(ADDRESS(($AO9-1)*3+$AP9+5,$AQ9+7)))))</f>
        <v>0</v>
      </c>
      <c r="AS9" s="692">
        <f ca="1">COUNTIF(INDIRECT("H"&amp;(ROW()+12*(($AO9-1)*3+$AP9)-ROW())/12+5):INDIRECT("S"&amp;(ROW()+12*(($AO9-1)*3+$AP9)-ROW())/12+5),AR9)</f>
        <v>0</v>
      </c>
      <c r="AT9" s="693">
        <f ca="1">IF($AQ9=1,IF(INDIRECT(ADDRESS(($AO9-1)*3+$AP9+5,$AQ9+20))="",0,INDIRECT(ADDRESS(($AO9-1)*3+$AP9+5,$AQ9+20))),IF(INDIRECT(ADDRESS(($AO9-1)*3+$AP9+5,$AQ9+20))="",0,IF(COUNTIF(INDIRECT(ADDRESS(($AO9-1)*36+($AP9-1)*12+6,COLUMN())):INDIRECT(ADDRESS(($AO9-1)*36+($AP9-1)*12+$AQ9+4,COLUMN())),INDIRECT(ADDRESS(($AO9-1)*3+$AP9+5,$AQ9+20)))&gt;=1,0,INDIRECT(ADDRESS(($AO9-1)*3+$AP9+5,$AQ9+20)))))</f>
        <v>0</v>
      </c>
      <c r="AU9" s="692">
        <f ca="1">COUNTIF(INDIRECT("U"&amp;(ROW()+12*(($AO9-1)*3+$AP9)-ROW())/12+5):INDIRECT("AF"&amp;(ROW()+12*(($AO9-1)*3+$AP9)-ROW())/12+5),AT9)</f>
        <v>0</v>
      </c>
      <c r="AV9" s="692">
        <f ca="1">IF(AND(AR9+AT9&gt;0,AS9+AU9&gt;0),COUNTIF(AV$6:AV8,"&gt;0")+1,0)</f>
        <v>0</v>
      </c>
      <c r="BF9" s="692">
        <v>1</v>
      </c>
      <c r="BG9" s="692"/>
      <c r="BH9" s="694">
        <f t="shared" ref="BH9:BS9" si="14">SUM(H9:H10)</f>
        <v>0</v>
      </c>
      <c r="BI9" s="694">
        <f t="shared" si="14"/>
        <v>0</v>
      </c>
      <c r="BJ9" s="694">
        <f t="shared" si="14"/>
        <v>0</v>
      </c>
      <c r="BK9" s="694">
        <f t="shared" si="14"/>
        <v>0</v>
      </c>
      <c r="BL9" s="694">
        <f t="shared" si="14"/>
        <v>0</v>
      </c>
      <c r="BM9" s="694">
        <f t="shared" si="14"/>
        <v>0</v>
      </c>
      <c r="BN9" s="694">
        <f t="shared" si="14"/>
        <v>0</v>
      </c>
      <c r="BO9" s="694">
        <f t="shared" si="14"/>
        <v>0</v>
      </c>
      <c r="BP9" s="694">
        <f t="shared" si="14"/>
        <v>0</v>
      </c>
      <c r="BQ9" s="694">
        <f t="shared" si="14"/>
        <v>0</v>
      </c>
      <c r="BR9" s="694">
        <f t="shared" si="14"/>
        <v>0</v>
      </c>
      <c r="BS9" s="694">
        <f t="shared" si="14"/>
        <v>0</v>
      </c>
      <c r="BT9" s="695"/>
      <c r="BU9" s="694">
        <f t="shared" ref="BU9:CF9" si="15">SUM(U9:U10)</f>
        <v>0</v>
      </c>
      <c r="BV9" s="694">
        <f t="shared" si="15"/>
        <v>0</v>
      </c>
      <c r="BW9" s="694">
        <f t="shared" si="15"/>
        <v>0</v>
      </c>
      <c r="BX9" s="694">
        <f t="shared" si="15"/>
        <v>0</v>
      </c>
      <c r="BY9" s="694">
        <f t="shared" si="15"/>
        <v>0</v>
      </c>
      <c r="BZ9" s="694">
        <f t="shared" si="15"/>
        <v>0</v>
      </c>
      <c r="CA9" s="694">
        <f t="shared" si="15"/>
        <v>0</v>
      </c>
      <c r="CB9" s="694">
        <f t="shared" si="15"/>
        <v>0</v>
      </c>
      <c r="CC9" s="694">
        <f t="shared" si="15"/>
        <v>0</v>
      </c>
      <c r="CD9" s="694">
        <f t="shared" si="15"/>
        <v>0</v>
      </c>
      <c r="CE9" s="694">
        <f t="shared" si="15"/>
        <v>0</v>
      </c>
      <c r="CF9" s="694">
        <f t="shared" si="15"/>
        <v>0</v>
      </c>
      <c r="CG9" s="692"/>
      <c r="CH9" s="692"/>
      <c r="CI9" s="696" t="s">
        <v>366</v>
      </c>
      <c r="CJ9" s="694">
        <f>IF(OR($D9="副園長",$D9="教頭",$D9="主任保育士",$D9="主幹教諭"),0,BH9)</f>
        <v>0</v>
      </c>
      <c r="CK9" s="694">
        <f t="shared" ref="CK9:CU9" si="16">IF(OR($D9="副園長",$D9="教頭",$D9="主任保育士",$D9="主幹教諭"),0,BI9)</f>
        <v>0</v>
      </c>
      <c r="CL9" s="694">
        <f t="shared" si="16"/>
        <v>0</v>
      </c>
      <c r="CM9" s="694">
        <f t="shared" si="16"/>
        <v>0</v>
      </c>
      <c r="CN9" s="694">
        <f t="shared" si="16"/>
        <v>0</v>
      </c>
      <c r="CO9" s="694">
        <f t="shared" si="16"/>
        <v>0</v>
      </c>
      <c r="CP9" s="694">
        <f t="shared" si="16"/>
        <v>0</v>
      </c>
      <c r="CQ9" s="694">
        <f t="shared" si="16"/>
        <v>0</v>
      </c>
      <c r="CR9" s="694">
        <f t="shared" si="16"/>
        <v>0</v>
      </c>
      <c r="CS9" s="694">
        <f t="shared" si="16"/>
        <v>0</v>
      </c>
      <c r="CT9" s="694">
        <f t="shared" si="16"/>
        <v>0</v>
      </c>
      <c r="CU9" s="694">
        <f t="shared" si="16"/>
        <v>0</v>
      </c>
    </row>
    <row r="10" spans="1:99">
      <c r="A10" s="1135"/>
      <c r="B10" s="1138"/>
      <c r="C10" s="1141"/>
      <c r="D10" s="1141"/>
      <c r="E10" s="1144"/>
      <c r="F10" s="1141"/>
      <c r="G10" s="171" t="s">
        <v>282</v>
      </c>
      <c r="H10" s="172"/>
      <c r="I10" s="172" t="str">
        <f t="shared" ref="I10:S10" si="17">IF(H10="","",H10)</f>
        <v/>
      </c>
      <c r="J10" s="172" t="str">
        <f t="shared" si="17"/>
        <v/>
      </c>
      <c r="K10" s="172" t="str">
        <f t="shared" si="17"/>
        <v/>
      </c>
      <c r="L10" s="172" t="str">
        <f t="shared" si="17"/>
        <v/>
      </c>
      <c r="M10" s="172" t="str">
        <f t="shared" si="17"/>
        <v/>
      </c>
      <c r="N10" s="172" t="str">
        <f t="shared" si="17"/>
        <v/>
      </c>
      <c r="O10" s="172" t="str">
        <f t="shared" si="17"/>
        <v/>
      </c>
      <c r="P10" s="172" t="str">
        <f t="shared" si="17"/>
        <v/>
      </c>
      <c r="Q10" s="172" t="str">
        <f t="shared" si="17"/>
        <v/>
      </c>
      <c r="R10" s="172" t="str">
        <f t="shared" si="17"/>
        <v/>
      </c>
      <c r="S10" s="172" t="str">
        <f t="shared" si="17"/>
        <v/>
      </c>
      <c r="T10" s="173">
        <f t="shared" si="2"/>
        <v>0</v>
      </c>
      <c r="U10" s="239"/>
      <c r="V10" s="239" t="str">
        <f t="shared" ref="V10:AF10" si="18">IF(U10="","",U10)</f>
        <v/>
      </c>
      <c r="W10" s="239" t="str">
        <f t="shared" si="18"/>
        <v/>
      </c>
      <c r="X10" s="239" t="str">
        <f t="shared" si="18"/>
        <v/>
      </c>
      <c r="Y10" s="239" t="str">
        <f t="shared" si="18"/>
        <v/>
      </c>
      <c r="Z10" s="239" t="str">
        <f t="shared" si="18"/>
        <v/>
      </c>
      <c r="AA10" s="239" t="str">
        <f t="shared" si="18"/>
        <v/>
      </c>
      <c r="AB10" s="239" t="str">
        <f t="shared" si="18"/>
        <v/>
      </c>
      <c r="AC10" s="239" t="str">
        <f t="shared" si="18"/>
        <v/>
      </c>
      <c r="AD10" s="239" t="str">
        <f t="shared" si="18"/>
        <v/>
      </c>
      <c r="AE10" s="239" t="str">
        <f t="shared" si="18"/>
        <v/>
      </c>
      <c r="AF10" s="239" t="str">
        <f t="shared" si="18"/>
        <v/>
      </c>
      <c r="AG10" s="173">
        <f t="shared" si="4"/>
        <v>0</v>
      </c>
      <c r="AH10" s="1147"/>
      <c r="AI10" s="168"/>
      <c r="AJ10" s="168"/>
      <c r="AK10" s="168"/>
      <c r="AL10" s="168"/>
      <c r="AM10" s="168"/>
      <c r="AN10" s="168"/>
      <c r="AO10" s="692">
        <v>1</v>
      </c>
      <c r="AP10" s="692">
        <v>1</v>
      </c>
      <c r="AQ10" s="692">
        <v>5</v>
      </c>
      <c r="AR10" s="693">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692">
        <f ca="1">COUNTIF(INDIRECT("H"&amp;(ROW()+12*(($AO10-1)*3+$AP10)-ROW())/12+5):INDIRECT("S"&amp;(ROW()+12*(($AO10-1)*3+$AP10)-ROW())/12+5),AR10)</f>
        <v>0</v>
      </c>
      <c r="AT10" s="693">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692">
        <f ca="1">COUNTIF(INDIRECT("U"&amp;(ROW()+12*(($AO10-1)*3+$AP10)-ROW())/12+5):INDIRECT("AF"&amp;(ROW()+12*(($AO10-1)*3+$AP10)-ROW())/12+5),AT10)</f>
        <v>0</v>
      </c>
      <c r="AV10" s="692">
        <f ca="1">IF(AND(AR10+AT10&gt;0,AS10+AU10&gt;0),COUNTIF(AV$6:AV9,"&gt;0")+1,0)</f>
        <v>0</v>
      </c>
      <c r="BF10" s="692">
        <v>2</v>
      </c>
      <c r="BG10" s="692" t="s">
        <v>281</v>
      </c>
      <c r="BH10" s="694">
        <f>IF(BH9+BU9&gt;マスタ!$C$3,1,0)</f>
        <v>0</v>
      </c>
      <c r="BI10" s="694">
        <f>IF(BI9+BV9&gt;マスタ!$C$3,1,0)</f>
        <v>0</v>
      </c>
      <c r="BJ10" s="694">
        <f>IF(BJ9+BW9&gt;マスタ!$C$3,1,0)</f>
        <v>0</v>
      </c>
      <c r="BK10" s="694">
        <f>IF(BK9+BX9&gt;マスタ!$C$3,1,0)</f>
        <v>0</v>
      </c>
      <c r="BL10" s="694">
        <f>IF(BL9+BY9&gt;マスタ!$C$3,1,0)</f>
        <v>0</v>
      </c>
      <c r="BM10" s="694">
        <f>IF(BM9+BZ9&gt;マスタ!$C$3,1,0)</f>
        <v>0</v>
      </c>
      <c r="BN10" s="694">
        <f>IF(BN9+CA9&gt;マスタ!$C$3,1,0)</f>
        <v>0</v>
      </c>
      <c r="BO10" s="694">
        <f>IF(BO9+CB9&gt;マスタ!$C$3,1,0)</f>
        <v>0</v>
      </c>
      <c r="BP10" s="694">
        <f>IF(BP9+CC9&gt;マスタ!$C$3,1,0)</f>
        <v>0</v>
      </c>
      <c r="BQ10" s="694">
        <f>IF(BQ9+CD9&gt;マスタ!$C$3,1,0)</f>
        <v>0</v>
      </c>
      <c r="BR10" s="694">
        <f>IF(BR9+CE9&gt;マスタ!$C$3,1,0)</f>
        <v>0</v>
      </c>
      <c r="BS10" s="694">
        <f>IF(BS9+CF9&gt;マスタ!$C$3,1,0)</f>
        <v>0</v>
      </c>
      <c r="BT10" s="695"/>
      <c r="BU10" s="694"/>
      <c r="BV10" s="694"/>
      <c r="BW10" s="694"/>
      <c r="BX10" s="694"/>
      <c r="BY10" s="694"/>
      <c r="BZ10" s="694"/>
      <c r="CA10" s="694"/>
      <c r="CB10" s="694"/>
      <c r="CC10" s="694"/>
      <c r="CD10" s="694"/>
      <c r="CE10" s="694"/>
      <c r="CF10" s="694"/>
      <c r="CG10" s="692"/>
      <c r="CH10" s="692"/>
      <c r="CI10" s="692"/>
      <c r="CJ10" s="692"/>
      <c r="CK10" s="692"/>
      <c r="CL10" s="692"/>
      <c r="CM10" s="692"/>
      <c r="CN10" s="692"/>
      <c r="CO10" s="692"/>
      <c r="CP10" s="692"/>
      <c r="CQ10" s="692"/>
      <c r="CR10" s="692"/>
      <c r="CS10" s="692"/>
      <c r="CT10" s="692"/>
      <c r="CU10" s="692"/>
    </row>
    <row r="11" spans="1:99">
      <c r="A11" s="1136"/>
      <c r="B11" s="1139"/>
      <c r="C11" s="1142"/>
      <c r="D11" s="1142"/>
      <c r="E11" s="1145"/>
      <c r="F11" s="1142"/>
      <c r="G11" s="174" t="s">
        <v>474</v>
      </c>
      <c r="H11" s="175"/>
      <c r="I11" s="175" t="str">
        <f t="shared" ref="I11:S11" si="19">IF(H11="","",H11)</f>
        <v/>
      </c>
      <c r="J11" s="175" t="str">
        <f t="shared" si="19"/>
        <v/>
      </c>
      <c r="K11" s="175" t="str">
        <f t="shared" si="19"/>
        <v/>
      </c>
      <c r="L11" s="175" t="str">
        <f t="shared" si="19"/>
        <v/>
      </c>
      <c r="M11" s="175" t="str">
        <f t="shared" si="19"/>
        <v/>
      </c>
      <c r="N11" s="175" t="str">
        <f t="shared" si="19"/>
        <v/>
      </c>
      <c r="O11" s="175" t="str">
        <f t="shared" si="19"/>
        <v/>
      </c>
      <c r="P11" s="175" t="str">
        <f t="shared" si="19"/>
        <v/>
      </c>
      <c r="Q11" s="175" t="str">
        <f t="shared" si="19"/>
        <v/>
      </c>
      <c r="R11" s="175" t="str">
        <f t="shared" si="19"/>
        <v/>
      </c>
      <c r="S11" s="175" t="str">
        <f t="shared" si="19"/>
        <v/>
      </c>
      <c r="T11" s="176">
        <f t="shared" si="2"/>
        <v>0</v>
      </c>
      <c r="U11" s="240"/>
      <c r="V11" s="240" t="str">
        <f t="shared" ref="V11:AF11" si="20">IF(U11="","",U11)</f>
        <v/>
      </c>
      <c r="W11" s="240" t="str">
        <f t="shared" si="20"/>
        <v/>
      </c>
      <c r="X11" s="240" t="str">
        <f t="shared" si="20"/>
        <v/>
      </c>
      <c r="Y11" s="240" t="str">
        <f t="shared" si="20"/>
        <v/>
      </c>
      <c r="Z11" s="240" t="str">
        <f t="shared" si="20"/>
        <v/>
      </c>
      <c r="AA11" s="240" t="str">
        <f t="shared" si="20"/>
        <v/>
      </c>
      <c r="AB11" s="240" t="str">
        <f t="shared" si="20"/>
        <v/>
      </c>
      <c r="AC11" s="240" t="str">
        <f t="shared" si="20"/>
        <v/>
      </c>
      <c r="AD11" s="240" t="str">
        <f t="shared" si="20"/>
        <v/>
      </c>
      <c r="AE11" s="240" t="str">
        <f t="shared" si="20"/>
        <v/>
      </c>
      <c r="AF11" s="240" t="str">
        <f t="shared" si="20"/>
        <v/>
      </c>
      <c r="AG11" s="176">
        <f t="shared" si="4"/>
        <v>0</v>
      </c>
      <c r="AH11" s="1148"/>
      <c r="AI11" s="168"/>
      <c r="AJ11" s="168"/>
      <c r="AK11" s="168"/>
      <c r="AL11" s="168"/>
      <c r="AM11" s="168"/>
      <c r="AN11" s="168"/>
      <c r="AO11" s="692">
        <v>1</v>
      </c>
      <c r="AP11" s="692">
        <v>1</v>
      </c>
      <c r="AQ11" s="692">
        <v>6</v>
      </c>
      <c r="AR11" s="693">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692">
        <f ca="1">COUNTIF(INDIRECT("H"&amp;(ROW()+12*(($AO11-1)*3+$AP11)-ROW())/12+5):INDIRECT("S"&amp;(ROW()+12*(($AO11-1)*3+$AP11)-ROW())/12+5),AR11)</f>
        <v>0</v>
      </c>
      <c r="AT11" s="693">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692">
        <f ca="1">COUNTIF(INDIRECT("U"&amp;(ROW()+12*(($AO11-1)*3+$AP11)-ROW())/12+5):INDIRECT("AF"&amp;(ROW()+12*(($AO11-1)*3+$AP11)-ROW())/12+5),AT11)</f>
        <v>0</v>
      </c>
      <c r="AV11" s="692">
        <f ca="1">IF(AND(AR11+AT11&gt;0,AS11+AU11&gt;0),COUNTIF(AV$6:AV10,"&gt;0")+1,0)</f>
        <v>0</v>
      </c>
      <c r="BF11" s="692">
        <v>3</v>
      </c>
      <c r="BG11" s="692"/>
      <c r="BH11" s="694"/>
      <c r="BI11" s="694"/>
      <c r="BJ11" s="694"/>
      <c r="BK11" s="694"/>
      <c r="BL11" s="694"/>
      <c r="BM11" s="694"/>
      <c r="BN11" s="694"/>
      <c r="BO11" s="694"/>
      <c r="BP11" s="694"/>
      <c r="BQ11" s="694"/>
      <c r="BR11" s="694"/>
      <c r="BS11" s="694"/>
      <c r="BT11" s="695"/>
      <c r="BU11" s="694"/>
      <c r="BV11" s="694"/>
      <c r="BW11" s="694"/>
      <c r="BX11" s="694"/>
      <c r="BY11" s="694"/>
      <c r="BZ11" s="694"/>
      <c r="CA11" s="694"/>
      <c r="CB11" s="694"/>
      <c r="CC11" s="694"/>
      <c r="CD11" s="694"/>
      <c r="CE11" s="694"/>
      <c r="CF11" s="694"/>
      <c r="CG11" s="692"/>
      <c r="CH11" s="692"/>
      <c r="CI11" s="692"/>
      <c r="CJ11" s="692"/>
      <c r="CK11" s="692"/>
      <c r="CL11" s="692"/>
      <c r="CM11" s="692"/>
      <c r="CN11" s="692"/>
      <c r="CO11" s="692"/>
      <c r="CP11" s="692"/>
      <c r="CQ11" s="692"/>
      <c r="CR11" s="692"/>
      <c r="CS11" s="692"/>
      <c r="CT11" s="692"/>
      <c r="CU11" s="692"/>
    </row>
    <row r="12" spans="1:99">
      <c r="A12" s="1134">
        <v>3</v>
      </c>
      <c r="B12" s="1137"/>
      <c r="C12" s="1140"/>
      <c r="D12" s="1140"/>
      <c r="E12" s="1143"/>
      <c r="F12" s="1140"/>
      <c r="G12" s="165" t="s">
        <v>283</v>
      </c>
      <c r="H12" s="166"/>
      <c r="I12" s="166" t="str">
        <f t="shared" ref="I12:S12" si="21">IF(H12="","",H12)</f>
        <v/>
      </c>
      <c r="J12" s="166" t="str">
        <f t="shared" si="21"/>
        <v/>
      </c>
      <c r="K12" s="166" t="str">
        <f t="shared" si="21"/>
        <v/>
      </c>
      <c r="L12" s="166" t="str">
        <f t="shared" si="21"/>
        <v/>
      </c>
      <c r="M12" s="166" t="str">
        <f t="shared" si="21"/>
        <v/>
      </c>
      <c r="N12" s="166" t="str">
        <f t="shared" si="21"/>
        <v/>
      </c>
      <c r="O12" s="166" t="str">
        <f t="shared" si="21"/>
        <v/>
      </c>
      <c r="P12" s="166" t="str">
        <f t="shared" si="21"/>
        <v/>
      </c>
      <c r="Q12" s="166" t="str">
        <f t="shared" si="21"/>
        <v/>
      </c>
      <c r="R12" s="166" t="str">
        <f t="shared" si="21"/>
        <v/>
      </c>
      <c r="S12" s="166" t="str">
        <f t="shared" si="21"/>
        <v/>
      </c>
      <c r="T12" s="167">
        <f t="shared" si="2"/>
        <v>0</v>
      </c>
      <c r="U12" s="238"/>
      <c r="V12" s="238" t="str">
        <f t="shared" ref="V12:AF12" si="22">IF(U12="","",U12)</f>
        <v/>
      </c>
      <c r="W12" s="238" t="str">
        <f t="shared" si="22"/>
        <v/>
      </c>
      <c r="X12" s="238" t="str">
        <f t="shared" si="22"/>
        <v/>
      </c>
      <c r="Y12" s="238" t="str">
        <f t="shared" si="22"/>
        <v/>
      </c>
      <c r="Z12" s="238" t="str">
        <f t="shared" si="22"/>
        <v/>
      </c>
      <c r="AA12" s="238" t="str">
        <f t="shared" si="22"/>
        <v/>
      </c>
      <c r="AB12" s="238" t="str">
        <f t="shared" si="22"/>
        <v/>
      </c>
      <c r="AC12" s="238" t="str">
        <f t="shared" si="22"/>
        <v/>
      </c>
      <c r="AD12" s="238" t="str">
        <f t="shared" si="22"/>
        <v/>
      </c>
      <c r="AE12" s="238" t="str">
        <f t="shared" si="22"/>
        <v/>
      </c>
      <c r="AF12" s="238" t="str">
        <f t="shared" si="22"/>
        <v/>
      </c>
      <c r="AG12" s="167">
        <f t="shared" si="4"/>
        <v>0</v>
      </c>
      <c r="AH12" s="1146"/>
      <c r="AI12" s="168"/>
      <c r="AJ12" s="168"/>
      <c r="AK12" s="168"/>
      <c r="AL12" s="168"/>
      <c r="AM12" s="168"/>
      <c r="AN12" s="168"/>
      <c r="AO12" s="692">
        <v>1</v>
      </c>
      <c r="AP12" s="692">
        <v>1</v>
      </c>
      <c r="AQ12" s="692">
        <v>7</v>
      </c>
      <c r="AR12" s="693">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692">
        <f ca="1">COUNTIF(INDIRECT("H"&amp;(ROW()+12*(($AO12-1)*3+$AP12)-ROW())/12+5):INDIRECT("S"&amp;(ROW()+12*(($AO12-1)*3+$AP12)-ROW())/12+5),AR12)</f>
        <v>0</v>
      </c>
      <c r="AT12" s="693">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692">
        <f ca="1">COUNTIF(INDIRECT("U"&amp;(ROW()+12*(($AO12-1)*3+$AP12)-ROW())/12+5):INDIRECT("AF"&amp;(ROW()+12*(($AO12-1)*3+$AP12)-ROW())/12+5),AT12)</f>
        <v>0</v>
      </c>
      <c r="AV12" s="692">
        <f ca="1">IF(AND(AR12+AT12&gt;0,AS12+AU12&gt;0),COUNTIF(AV$6:AV11,"&gt;0")+1,0)</f>
        <v>0</v>
      </c>
      <c r="BF12" s="692">
        <v>1</v>
      </c>
      <c r="BG12" s="692"/>
      <c r="BH12" s="694">
        <f t="shared" ref="BH12:BS12" si="23">SUM(H12:H13)</f>
        <v>0</v>
      </c>
      <c r="BI12" s="694">
        <f t="shared" si="23"/>
        <v>0</v>
      </c>
      <c r="BJ12" s="694">
        <f t="shared" si="23"/>
        <v>0</v>
      </c>
      <c r="BK12" s="694">
        <f t="shared" si="23"/>
        <v>0</v>
      </c>
      <c r="BL12" s="694">
        <f t="shared" si="23"/>
        <v>0</v>
      </c>
      <c r="BM12" s="694">
        <f t="shared" si="23"/>
        <v>0</v>
      </c>
      <c r="BN12" s="694">
        <f t="shared" si="23"/>
        <v>0</v>
      </c>
      <c r="BO12" s="694">
        <f t="shared" si="23"/>
        <v>0</v>
      </c>
      <c r="BP12" s="694">
        <f t="shared" si="23"/>
        <v>0</v>
      </c>
      <c r="BQ12" s="694">
        <f t="shared" si="23"/>
        <v>0</v>
      </c>
      <c r="BR12" s="694">
        <f t="shared" si="23"/>
        <v>0</v>
      </c>
      <c r="BS12" s="694">
        <f t="shared" si="23"/>
        <v>0</v>
      </c>
      <c r="BT12" s="695"/>
      <c r="BU12" s="694">
        <f t="shared" ref="BU12:CF12" si="24">SUM(U12:U13)</f>
        <v>0</v>
      </c>
      <c r="BV12" s="694">
        <f t="shared" si="24"/>
        <v>0</v>
      </c>
      <c r="BW12" s="694">
        <f t="shared" si="24"/>
        <v>0</v>
      </c>
      <c r="BX12" s="694">
        <f t="shared" si="24"/>
        <v>0</v>
      </c>
      <c r="BY12" s="694">
        <f t="shared" si="24"/>
        <v>0</v>
      </c>
      <c r="BZ12" s="694">
        <f t="shared" si="24"/>
        <v>0</v>
      </c>
      <c r="CA12" s="694">
        <f t="shared" si="24"/>
        <v>0</v>
      </c>
      <c r="CB12" s="694">
        <f t="shared" si="24"/>
        <v>0</v>
      </c>
      <c r="CC12" s="694">
        <f t="shared" si="24"/>
        <v>0</v>
      </c>
      <c r="CD12" s="694">
        <f t="shared" si="24"/>
        <v>0</v>
      </c>
      <c r="CE12" s="694">
        <f t="shared" si="24"/>
        <v>0</v>
      </c>
      <c r="CF12" s="694">
        <f t="shared" si="24"/>
        <v>0</v>
      </c>
      <c r="CG12" s="692"/>
      <c r="CH12" s="692"/>
      <c r="CI12" s="696" t="s">
        <v>366</v>
      </c>
      <c r="CJ12" s="694">
        <f>IF(OR($D12="副園長",$D12="教頭",$D12="主任保育士",$D12="主幹教諭"),0,BH12)</f>
        <v>0</v>
      </c>
      <c r="CK12" s="694">
        <f t="shared" ref="CK12:CU12" si="25">IF(OR($D12="副園長",$D12="教頭",$D12="主任保育士",$D12="主幹教諭"),0,BI12)</f>
        <v>0</v>
      </c>
      <c r="CL12" s="694">
        <f t="shared" si="25"/>
        <v>0</v>
      </c>
      <c r="CM12" s="694">
        <f t="shared" si="25"/>
        <v>0</v>
      </c>
      <c r="CN12" s="694">
        <f t="shared" si="25"/>
        <v>0</v>
      </c>
      <c r="CO12" s="694">
        <f t="shared" si="25"/>
        <v>0</v>
      </c>
      <c r="CP12" s="694">
        <f t="shared" si="25"/>
        <v>0</v>
      </c>
      <c r="CQ12" s="694">
        <f t="shared" si="25"/>
        <v>0</v>
      </c>
      <c r="CR12" s="694">
        <f t="shared" si="25"/>
        <v>0</v>
      </c>
      <c r="CS12" s="694">
        <f t="shared" si="25"/>
        <v>0</v>
      </c>
      <c r="CT12" s="694">
        <f t="shared" si="25"/>
        <v>0</v>
      </c>
      <c r="CU12" s="694">
        <f t="shared" si="25"/>
        <v>0</v>
      </c>
    </row>
    <row r="13" spans="1:99">
      <c r="A13" s="1135"/>
      <c r="B13" s="1138"/>
      <c r="C13" s="1141"/>
      <c r="D13" s="1141"/>
      <c r="E13" s="1144"/>
      <c r="F13" s="1141"/>
      <c r="G13" s="171" t="s">
        <v>282</v>
      </c>
      <c r="H13" s="172"/>
      <c r="I13" s="172" t="str">
        <f t="shared" ref="I13:S13" si="26">IF(H13="","",H13)</f>
        <v/>
      </c>
      <c r="J13" s="172" t="str">
        <f t="shared" si="26"/>
        <v/>
      </c>
      <c r="K13" s="172" t="str">
        <f t="shared" si="26"/>
        <v/>
      </c>
      <c r="L13" s="172" t="str">
        <f t="shared" si="26"/>
        <v/>
      </c>
      <c r="M13" s="172" t="str">
        <f t="shared" si="26"/>
        <v/>
      </c>
      <c r="N13" s="172" t="str">
        <f t="shared" si="26"/>
        <v/>
      </c>
      <c r="O13" s="172" t="str">
        <f t="shared" si="26"/>
        <v/>
      </c>
      <c r="P13" s="172" t="str">
        <f t="shared" si="26"/>
        <v/>
      </c>
      <c r="Q13" s="172" t="str">
        <f t="shared" si="26"/>
        <v/>
      </c>
      <c r="R13" s="172" t="str">
        <f t="shared" si="26"/>
        <v/>
      </c>
      <c r="S13" s="172" t="str">
        <f t="shared" si="26"/>
        <v/>
      </c>
      <c r="T13" s="173">
        <f t="shared" si="2"/>
        <v>0</v>
      </c>
      <c r="U13" s="239"/>
      <c r="V13" s="239" t="str">
        <f t="shared" ref="V13:AF13" si="27">IF(U13="","",U13)</f>
        <v/>
      </c>
      <c r="W13" s="239" t="str">
        <f t="shared" si="27"/>
        <v/>
      </c>
      <c r="X13" s="239" t="str">
        <f t="shared" si="27"/>
        <v/>
      </c>
      <c r="Y13" s="239" t="str">
        <f t="shared" si="27"/>
        <v/>
      </c>
      <c r="Z13" s="239" t="str">
        <f t="shared" si="27"/>
        <v/>
      </c>
      <c r="AA13" s="239" t="str">
        <f t="shared" si="27"/>
        <v/>
      </c>
      <c r="AB13" s="239" t="str">
        <f t="shared" si="27"/>
        <v/>
      </c>
      <c r="AC13" s="239" t="str">
        <f t="shared" si="27"/>
        <v/>
      </c>
      <c r="AD13" s="239" t="str">
        <f t="shared" si="27"/>
        <v/>
      </c>
      <c r="AE13" s="239" t="str">
        <f t="shared" si="27"/>
        <v/>
      </c>
      <c r="AF13" s="239" t="str">
        <f t="shared" si="27"/>
        <v/>
      </c>
      <c r="AG13" s="173">
        <f t="shared" si="4"/>
        <v>0</v>
      </c>
      <c r="AH13" s="1147"/>
      <c r="AI13" s="168"/>
      <c r="AJ13" s="168"/>
      <c r="AK13" s="168"/>
      <c r="AL13" s="168"/>
      <c r="AM13" s="168"/>
      <c r="AN13" s="168"/>
      <c r="AO13" s="692">
        <v>1</v>
      </c>
      <c r="AP13" s="692">
        <v>1</v>
      </c>
      <c r="AQ13" s="692">
        <v>8</v>
      </c>
      <c r="AR13" s="693">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692">
        <f ca="1">COUNTIF(INDIRECT("H"&amp;(ROW()+12*(($AO13-1)*3+$AP13)-ROW())/12+5):INDIRECT("S"&amp;(ROW()+12*(($AO13-1)*3+$AP13)-ROW())/12+5),AR13)</f>
        <v>0</v>
      </c>
      <c r="AT13" s="693">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692">
        <f ca="1">COUNTIF(INDIRECT("U"&amp;(ROW()+12*(($AO13-1)*3+$AP13)-ROW())/12+5):INDIRECT("AF"&amp;(ROW()+12*(($AO13-1)*3+$AP13)-ROW())/12+5),AT13)</f>
        <v>0</v>
      </c>
      <c r="AV13" s="692">
        <f ca="1">IF(AND(AR13+AT13&gt;0,AS13+AU13&gt;0),COUNTIF(AV$6:AV12,"&gt;0")+1,0)</f>
        <v>0</v>
      </c>
      <c r="BF13" s="692">
        <v>2</v>
      </c>
      <c r="BG13" s="692" t="s">
        <v>281</v>
      </c>
      <c r="BH13" s="694">
        <f>IF(BH12+BU12&gt;マスタ!$C$3,1,0)</f>
        <v>0</v>
      </c>
      <c r="BI13" s="694">
        <f>IF(BI12+BV12&gt;マスタ!$C$3,1,0)</f>
        <v>0</v>
      </c>
      <c r="BJ13" s="694">
        <f>IF(BJ12+BW12&gt;マスタ!$C$3,1,0)</f>
        <v>0</v>
      </c>
      <c r="BK13" s="694">
        <f>IF(BK12+BX12&gt;マスタ!$C$3,1,0)</f>
        <v>0</v>
      </c>
      <c r="BL13" s="694">
        <f>IF(BL12+BY12&gt;マスタ!$C$3,1,0)</f>
        <v>0</v>
      </c>
      <c r="BM13" s="694">
        <f>IF(BM12+BZ12&gt;マスタ!$C$3,1,0)</f>
        <v>0</v>
      </c>
      <c r="BN13" s="694">
        <f>IF(BN12+CA12&gt;マスタ!$C$3,1,0)</f>
        <v>0</v>
      </c>
      <c r="BO13" s="694">
        <f>IF(BO12+CB12&gt;マスタ!$C$3,1,0)</f>
        <v>0</v>
      </c>
      <c r="BP13" s="694">
        <f>IF(BP12+CC12&gt;マスタ!$C$3,1,0)</f>
        <v>0</v>
      </c>
      <c r="BQ13" s="694">
        <f>IF(BQ12+CD12&gt;マスタ!$C$3,1,0)</f>
        <v>0</v>
      </c>
      <c r="BR13" s="694">
        <f>IF(BR12+CE12&gt;マスタ!$C$3,1,0)</f>
        <v>0</v>
      </c>
      <c r="BS13" s="694">
        <f>IF(BS12+CF12&gt;マスタ!$C$3,1,0)</f>
        <v>0</v>
      </c>
      <c r="BT13" s="695"/>
      <c r="BU13" s="694"/>
      <c r="BV13" s="694"/>
      <c r="BW13" s="694"/>
      <c r="BX13" s="694"/>
      <c r="BY13" s="694"/>
      <c r="BZ13" s="694"/>
      <c r="CA13" s="694"/>
      <c r="CB13" s="694"/>
      <c r="CC13" s="694"/>
      <c r="CD13" s="694"/>
      <c r="CE13" s="694"/>
      <c r="CF13" s="694"/>
      <c r="CG13" s="692"/>
      <c r="CH13" s="692"/>
      <c r="CI13" s="692"/>
      <c r="CJ13" s="692"/>
      <c r="CK13" s="692"/>
      <c r="CL13" s="692"/>
      <c r="CM13" s="692"/>
      <c r="CN13" s="692"/>
      <c r="CO13" s="692"/>
      <c r="CP13" s="692"/>
      <c r="CQ13" s="692"/>
      <c r="CR13" s="692"/>
      <c r="CS13" s="692"/>
      <c r="CT13" s="692"/>
      <c r="CU13" s="692"/>
    </row>
    <row r="14" spans="1:99">
      <c r="A14" s="1136"/>
      <c r="B14" s="1139"/>
      <c r="C14" s="1142"/>
      <c r="D14" s="1142"/>
      <c r="E14" s="1145"/>
      <c r="F14" s="1142"/>
      <c r="G14" s="174" t="s">
        <v>474</v>
      </c>
      <c r="H14" s="175"/>
      <c r="I14" s="175" t="str">
        <f t="shared" ref="I14:S14" si="28">IF(H14="","",H14)</f>
        <v/>
      </c>
      <c r="J14" s="175" t="str">
        <f t="shared" si="28"/>
        <v/>
      </c>
      <c r="K14" s="175" t="str">
        <f t="shared" si="28"/>
        <v/>
      </c>
      <c r="L14" s="175" t="str">
        <f t="shared" si="28"/>
        <v/>
      </c>
      <c r="M14" s="175" t="str">
        <f t="shared" si="28"/>
        <v/>
      </c>
      <c r="N14" s="175" t="str">
        <f t="shared" si="28"/>
        <v/>
      </c>
      <c r="O14" s="175" t="str">
        <f t="shared" si="28"/>
        <v/>
      </c>
      <c r="P14" s="175" t="str">
        <f t="shared" si="28"/>
        <v/>
      </c>
      <c r="Q14" s="175" t="str">
        <f t="shared" si="28"/>
        <v/>
      </c>
      <c r="R14" s="175" t="str">
        <f t="shared" si="28"/>
        <v/>
      </c>
      <c r="S14" s="175" t="str">
        <f t="shared" si="28"/>
        <v/>
      </c>
      <c r="T14" s="176">
        <f t="shared" si="2"/>
        <v>0</v>
      </c>
      <c r="U14" s="240"/>
      <c r="V14" s="240" t="str">
        <f t="shared" ref="V14:AF14" si="29">IF(U14="","",U14)</f>
        <v/>
      </c>
      <c r="W14" s="240" t="str">
        <f t="shared" si="29"/>
        <v/>
      </c>
      <c r="X14" s="240" t="str">
        <f t="shared" si="29"/>
        <v/>
      </c>
      <c r="Y14" s="240" t="str">
        <f t="shared" si="29"/>
        <v/>
      </c>
      <c r="Z14" s="240" t="str">
        <f t="shared" si="29"/>
        <v/>
      </c>
      <c r="AA14" s="240" t="str">
        <f t="shared" si="29"/>
        <v/>
      </c>
      <c r="AB14" s="240" t="str">
        <f t="shared" si="29"/>
        <v/>
      </c>
      <c r="AC14" s="240" t="str">
        <f t="shared" si="29"/>
        <v/>
      </c>
      <c r="AD14" s="240" t="str">
        <f t="shared" si="29"/>
        <v/>
      </c>
      <c r="AE14" s="240" t="str">
        <f t="shared" si="29"/>
        <v/>
      </c>
      <c r="AF14" s="240" t="str">
        <f t="shared" si="29"/>
        <v/>
      </c>
      <c r="AG14" s="176">
        <f t="shared" si="4"/>
        <v>0</v>
      </c>
      <c r="AH14" s="1148"/>
      <c r="AI14" s="168"/>
      <c r="AJ14" s="168"/>
      <c r="AK14" s="168"/>
      <c r="AL14" s="168"/>
      <c r="AM14" s="168"/>
      <c r="AN14" s="168"/>
      <c r="AO14" s="692">
        <v>1</v>
      </c>
      <c r="AP14" s="692">
        <v>1</v>
      </c>
      <c r="AQ14" s="692">
        <v>9</v>
      </c>
      <c r="AR14" s="693">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692">
        <f ca="1">COUNTIF(INDIRECT("H"&amp;(ROW()+12*(($AO14-1)*3+$AP14)-ROW())/12+5):INDIRECT("S"&amp;(ROW()+12*(($AO14-1)*3+$AP14)-ROW())/12+5),AR14)</f>
        <v>0</v>
      </c>
      <c r="AT14" s="693">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692">
        <f ca="1">COUNTIF(INDIRECT("U"&amp;(ROW()+12*(($AO14-1)*3+$AP14)-ROW())/12+5):INDIRECT("AF"&amp;(ROW()+12*(($AO14-1)*3+$AP14)-ROW())/12+5),AT14)</f>
        <v>0</v>
      </c>
      <c r="AV14" s="692">
        <f ca="1">IF(AND(AR14+AT14&gt;0,AS14+AU14&gt;0),COUNTIF(AV$6:AV13,"&gt;0")+1,0)</f>
        <v>0</v>
      </c>
      <c r="BF14" s="692">
        <v>3</v>
      </c>
      <c r="BG14" s="692"/>
      <c r="BH14" s="694"/>
      <c r="BI14" s="694"/>
      <c r="BJ14" s="694"/>
      <c r="BK14" s="694"/>
      <c r="BL14" s="694"/>
      <c r="BM14" s="694"/>
      <c r="BN14" s="694"/>
      <c r="BO14" s="694"/>
      <c r="BP14" s="694"/>
      <c r="BQ14" s="694"/>
      <c r="BR14" s="694"/>
      <c r="BS14" s="694"/>
      <c r="BT14" s="695"/>
      <c r="BU14" s="694"/>
      <c r="BV14" s="694"/>
      <c r="BW14" s="694"/>
      <c r="BX14" s="694"/>
      <c r="BY14" s="694"/>
      <c r="BZ14" s="694"/>
      <c r="CA14" s="694"/>
      <c r="CB14" s="694"/>
      <c r="CC14" s="694"/>
      <c r="CD14" s="694"/>
      <c r="CE14" s="694"/>
      <c r="CF14" s="694"/>
      <c r="CG14" s="692"/>
      <c r="CH14" s="692"/>
      <c r="CI14" s="692"/>
      <c r="CJ14" s="692"/>
      <c r="CK14" s="692"/>
      <c r="CL14" s="692"/>
      <c r="CM14" s="692"/>
      <c r="CN14" s="692"/>
      <c r="CO14" s="692"/>
      <c r="CP14" s="692"/>
      <c r="CQ14" s="692"/>
      <c r="CR14" s="692"/>
      <c r="CS14" s="692"/>
      <c r="CT14" s="692"/>
      <c r="CU14" s="692"/>
    </row>
    <row r="15" spans="1:99">
      <c r="A15" s="1134">
        <v>4</v>
      </c>
      <c r="B15" s="1137"/>
      <c r="C15" s="1140"/>
      <c r="D15" s="1140"/>
      <c r="E15" s="1143"/>
      <c r="F15" s="1140"/>
      <c r="G15" s="165" t="s">
        <v>283</v>
      </c>
      <c r="H15" s="166"/>
      <c r="I15" s="166" t="str">
        <f t="shared" ref="I15:S15" si="30">IF(H15="","",H15)</f>
        <v/>
      </c>
      <c r="J15" s="166" t="str">
        <f t="shared" si="30"/>
        <v/>
      </c>
      <c r="K15" s="166" t="str">
        <f t="shared" si="30"/>
        <v/>
      </c>
      <c r="L15" s="166" t="str">
        <f t="shared" si="30"/>
        <v/>
      </c>
      <c r="M15" s="166" t="str">
        <f t="shared" si="30"/>
        <v/>
      </c>
      <c r="N15" s="166" t="str">
        <f t="shared" si="30"/>
        <v/>
      </c>
      <c r="O15" s="166" t="str">
        <f t="shared" si="30"/>
        <v/>
      </c>
      <c r="P15" s="166" t="str">
        <f t="shared" si="30"/>
        <v/>
      </c>
      <c r="Q15" s="166" t="str">
        <f t="shared" si="30"/>
        <v/>
      </c>
      <c r="R15" s="166" t="str">
        <f t="shared" si="30"/>
        <v/>
      </c>
      <c r="S15" s="166" t="str">
        <f t="shared" si="30"/>
        <v/>
      </c>
      <c r="T15" s="167">
        <f t="shared" si="2"/>
        <v>0</v>
      </c>
      <c r="U15" s="238"/>
      <c r="V15" s="238" t="str">
        <f t="shared" ref="V15:AF15" si="31">IF(U15="","",U15)</f>
        <v/>
      </c>
      <c r="W15" s="238" t="str">
        <f t="shared" si="31"/>
        <v/>
      </c>
      <c r="X15" s="238" t="str">
        <f t="shared" si="31"/>
        <v/>
      </c>
      <c r="Y15" s="238" t="str">
        <f t="shared" si="31"/>
        <v/>
      </c>
      <c r="Z15" s="238" t="str">
        <f t="shared" si="31"/>
        <v/>
      </c>
      <c r="AA15" s="238" t="str">
        <f t="shared" si="31"/>
        <v/>
      </c>
      <c r="AB15" s="238" t="str">
        <f t="shared" si="31"/>
        <v/>
      </c>
      <c r="AC15" s="238" t="str">
        <f t="shared" si="31"/>
        <v/>
      </c>
      <c r="AD15" s="238" t="str">
        <f t="shared" si="31"/>
        <v/>
      </c>
      <c r="AE15" s="238" t="str">
        <f t="shared" si="31"/>
        <v/>
      </c>
      <c r="AF15" s="238" t="str">
        <f t="shared" si="31"/>
        <v/>
      </c>
      <c r="AG15" s="167">
        <f t="shared" si="4"/>
        <v>0</v>
      </c>
      <c r="AH15" s="1146"/>
      <c r="AI15" s="168"/>
      <c r="AJ15" s="168"/>
      <c r="AK15" s="168"/>
      <c r="AL15" s="168"/>
      <c r="AM15" s="168"/>
      <c r="AN15" s="168"/>
      <c r="AO15" s="692">
        <v>1</v>
      </c>
      <c r="AP15" s="692">
        <v>1</v>
      </c>
      <c r="AQ15" s="692">
        <v>10</v>
      </c>
      <c r="AR15" s="693">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692">
        <f ca="1">COUNTIF(INDIRECT("H"&amp;(ROW()+12*(($AO15-1)*3+$AP15)-ROW())/12+5):INDIRECT("S"&amp;(ROW()+12*(($AO15-1)*3+$AP15)-ROW())/12+5),AR15)</f>
        <v>0</v>
      </c>
      <c r="AT15" s="693">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692">
        <f ca="1">COUNTIF(INDIRECT("U"&amp;(ROW()+12*(($AO15-1)*3+$AP15)-ROW())/12+5):INDIRECT("AF"&amp;(ROW()+12*(($AO15-1)*3+$AP15)-ROW())/12+5),AT15)</f>
        <v>0</v>
      </c>
      <c r="AV15" s="692">
        <f ca="1">IF(AND(AR15+AT15&gt;0,AS15+AU15&gt;0),COUNTIF(AV$6:AV14,"&gt;0")+1,0)</f>
        <v>0</v>
      </c>
      <c r="BF15" s="692">
        <v>1</v>
      </c>
      <c r="BG15" s="692"/>
      <c r="BH15" s="694">
        <f t="shared" ref="BH15:BS15" si="32">SUM(H15:H16)</f>
        <v>0</v>
      </c>
      <c r="BI15" s="694">
        <f t="shared" si="32"/>
        <v>0</v>
      </c>
      <c r="BJ15" s="694">
        <f t="shared" si="32"/>
        <v>0</v>
      </c>
      <c r="BK15" s="694">
        <f t="shared" si="32"/>
        <v>0</v>
      </c>
      <c r="BL15" s="694">
        <f t="shared" si="32"/>
        <v>0</v>
      </c>
      <c r="BM15" s="694">
        <f t="shared" si="32"/>
        <v>0</v>
      </c>
      <c r="BN15" s="694">
        <f t="shared" si="32"/>
        <v>0</v>
      </c>
      <c r="BO15" s="694">
        <f t="shared" si="32"/>
        <v>0</v>
      </c>
      <c r="BP15" s="694">
        <f t="shared" si="32"/>
        <v>0</v>
      </c>
      <c r="BQ15" s="694">
        <f t="shared" si="32"/>
        <v>0</v>
      </c>
      <c r="BR15" s="694">
        <f t="shared" si="32"/>
        <v>0</v>
      </c>
      <c r="BS15" s="694">
        <f t="shared" si="32"/>
        <v>0</v>
      </c>
      <c r="BT15" s="695"/>
      <c r="BU15" s="694">
        <f t="shared" ref="BU15:CF15" si="33">SUM(U15:U16)</f>
        <v>0</v>
      </c>
      <c r="BV15" s="694">
        <f t="shared" si="33"/>
        <v>0</v>
      </c>
      <c r="BW15" s="694">
        <f t="shared" si="33"/>
        <v>0</v>
      </c>
      <c r="BX15" s="694">
        <f t="shared" si="33"/>
        <v>0</v>
      </c>
      <c r="BY15" s="694">
        <f t="shared" si="33"/>
        <v>0</v>
      </c>
      <c r="BZ15" s="694">
        <f t="shared" si="33"/>
        <v>0</v>
      </c>
      <c r="CA15" s="694">
        <f t="shared" si="33"/>
        <v>0</v>
      </c>
      <c r="CB15" s="694">
        <f t="shared" si="33"/>
        <v>0</v>
      </c>
      <c r="CC15" s="694">
        <f t="shared" si="33"/>
        <v>0</v>
      </c>
      <c r="CD15" s="694">
        <f t="shared" si="33"/>
        <v>0</v>
      </c>
      <c r="CE15" s="694">
        <f t="shared" si="33"/>
        <v>0</v>
      </c>
      <c r="CF15" s="694">
        <f t="shared" si="33"/>
        <v>0</v>
      </c>
      <c r="CG15" s="692"/>
      <c r="CH15" s="692"/>
      <c r="CI15" s="696" t="s">
        <v>366</v>
      </c>
      <c r="CJ15" s="694">
        <f>IF(OR($D15="副園長",$D15="教頭",$D15="主任保育士",$D15="主幹教諭"),0,BH15)</f>
        <v>0</v>
      </c>
      <c r="CK15" s="694">
        <f t="shared" ref="CK15:CU15" si="34">IF(OR($D15="副園長",$D15="教頭",$D15="主任保育士",$D15="主幹教諭"),0,BI15)</f>
        <v>0</v>
      </c>
      <c r="CL15" s="694">
        <f t="shared" si="34"/>
        <v>0</v>
      </c>
      <c r="CM15" s="694">
        <f t="shared" si="34"/>
        <v>0</v>
      </c>
      <c r="CN15" s="694">
        <f t="shared" si="34"/>
        <v>0</v>
      </c>
      <c r="CO15" s="694">
        <f t="shared" si="34"/>
        <v>0</v>
      </c>
      <c r="CP15" s="694">
        <f t="shared" si="34"/>
        <v>0</v>
      </c>
      <c r="CQ15" s="694">
        <f t="shared" si="34"/>
        <v>0</v>
      </c>
      <c r="CR15" s="694">
        <f t="shared" si="34"/>
        <v>0</v>
      </c>
      <c r="CS15" s="694">
        <f t="shared" si="34"/>
        <v>0</v>
      </c>
      <c r="CT15" s="694">
        <f t="shared" si="34"/>
        <v>0</v>
      </c>
      <c r="CU15" s="694">
        <f t="shared" si="34"/>
        <v>0</v>
      </c>
    </row>
    <row r="16" spans="1:99">
      <c r="A16" s="1135"/>
      <c r="B16" s="1138"/>
      <c r="C16" s="1141"/>
      <c r="D16" s="1141"/>
      <c r="E16" s="1144"/>
      <c r="F16" s="1141"/>
      <c r="G16" s="171" t="s">
        <v>282</v>
      </c>
      <c r="H16" s="172"/>
      <c r="I16" s="172" t="str">
        <f t="shared" ref="I16:S16" si="35">IF(H16="","",H16)</f>
        <v/>
      </c>
      <c r="J16" s="172" t="str">
        <f t="shared" si="35"/>
        <v/>
      </c>
      <c r="K16" s="172" t="str">
        <f t="shared" si="35"/>
        <v/>
      </c>
      <c r="L16" s="172" t="str">
        <f t="shared" si="35"/>
        <v/>
      </c>
      <c r="M16" s="172" t="str">
        <f t="shared" si="35"/>
        <v/>
      </c>
      <c r="N16" s="172" t="str">
        <f t="shared" si="35"/>
        <v/>
      </c>
      <c r="O16" s="172" t="str">
        <f t="shared" si="35"/>
        <v/>
      </c>
      <c r="P16" s="172" t="str">
        <f t="shared" si="35"/>
        <v/>
      </c>
      <c r="Q16" s="172" t="str">
        <f t="shared" si="35"/>
        <v/>
      </c>
      <c r="R16" s="172" t="str">
        <f t="shared" si="35"/>
        <v/>
      </c>
      <c r="S16" s="172" t="str">
        <f t="shared" si="35"/>
        <v/>
      </c>
      <c r="T16" s="173">
        <f t="shared" si="2"/>
        <v>0</v>
      </c>
      <c r="U16" s="239"/>
      <c r="V16" s="239" t="str">
        <f t="shared" ref="V16:AF16" si="36">IF(U16="","",U16)</f>
        <v/>
      </c>
      <c r="W16" s="239" t="str">
        <f t="shared" si="36"/>
        <v/>
      </c>
      <c r="X16" s="239" t="str">
        <f t="shared" si="36"/>
        <v/>
      </c>
      <c r="Y16" s="239" t="str">
        <f t="shared" si="36"/>
        <v/>
      </c>
      <c r="Z16" s="239" t="str">
        <f t="shared" si="36"/>
        <v/>
      </c>
      <c r="AA16" s="239" t="str">
        <f t="shared" si="36"/>
        <v/>
      </c>
      <c r="AB16" s="239" t="str">
        <f t="shared" si="36"/>
        <v/>
      </c>
      <c r="AC16" s="239" t="str">
        <f t="shared" si="36"/>
        <v/>
      </c>
      <c r="AD16" s="239" t="str">
        <f t="shared" si="36"/>
        <v/>
      </c>
      <c r="AE16" s="239" t="str">
        <f t="shared" si="36"/>
        <v/>
      </c>
      <c r="AF16" s="239" t="str">
        <f t="shared" si="36"/>
        <v/>
      </c>
      <c r="AG16" s="173">
        <f t="shared" si="4"/>
        <v>0</v>
      </c>
      <c r="AH16" s="1147"/>
      <c r="AI16" s="168"/>
      <c r="AJ16" s="168"/>
      <c r="AK16" s="168"/>
      <c r="AL16" s="168"/>
      <c r="AM16" s="168"/>
      <c r="AN16" s="168"/>
      <c r="AO16" s="692">
        <v>1</v>
      </c>
      <c r="AP16" s="692">
        <v>1</v>
      </c>
      <c r="AQ16" s="692">
        <v>11</v>
      </c>
      <c r="AR16" s="693">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692">
        <f ca="1">COUNTIF(INDIRECT("H"&amp;(ROW()+12*(($AO16-1)*3+$AP16)-ROW())/12+5):INDIRECT("S"&amp;(ROW()+12*(($AO16-1)*3+$AP16)-ROW())/12+5),AR16)</f>
        <v>0</v>
      </c>
      <c r="AT16" s="693">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692">
        <f ca="1">COUNTIF(INDIRECT("U"&amp;(ROW()+12*(($AO16-1)*3+$AP16)-ROW())/12+5):INDIRECT("AF"&amp;(ROW()+12*(($AO16-1)*3+$AP16)-ROW())/12+5),AT16)</f>
        <v>0</v>
      </c>
      <c r="AV16" s="692">
        <f ca="1">IF(AND(AR16+AT16&gt;0,AS16+AU16&gt;0),COUNTIF(AV$6:AV15,"&gt;0")+1,0)</f>
        <v>0</v>
      </c>
      <c r="BF16" s="692">
        <v>2</v>
      </c>
      <c r="BG16" s="692" t="s">
        <v>281</v>
      </c>
      <c r="BH16" s="694">
        <f>IF(BH15+BU15&gt;マスタ!$C$3,1,0)</f>
        <v>0</v>
      </c>
      <c r="BI16" s="694">
        <f>IF(BI15+BV15&gt;マスタ!$C$3,1,0)</f>
        <v>0</v>
      </c>
      <c r="BJ16" s="694">
        <f>IF(BJ15+BW15&gt;マスタ!$C$3,1,0)</f>
        <v>0</v>
      </c>
      <c r="BK16" s="694">
        <f>IF(BK15+BX15&gt;マスタ!$C$3,1,0)</f>
        <v>0</v>
      </c>
      <c r="BL16" s="694">
        <f>IF(BL15+BY15&gt;マスタ!$C$3,1,0)</f>
        <v>0</v>
      </c>
      <c r="BM16" s="694">
        <f>IF(BM15+BZ15&gt;マスタ!$C$3,1,0)</f>
        <v>0</v>
      </c>
      <c r="BN16" s="694">
        <f>IF(BN15+CA15&gt;マスタ!$C$3,1,0)</f>
        <v>0</v>
      </c>
      <c r="BO16" s="694">
        <f>IF(BO15+CB15&gt;マスタ!$C$3,1,0)</f>
        <v>0</v>
      </c>
      <c r="BP16" s="694">
        <f>IF(BP15+CC15&gt;マスタ!$C$3,1,0)</f>
        <v>0</v>
      </c>
      <c r="BQ16" s="694">
        <f>IF(BQ15+CD15&gt;マスタ!$C$3,1,0)</f>
        <v>0</v>
      </c>
      <c r="BR16" s="694">
        <f>IF(BR15+CE15&gt;マスタ!$C$3,1,0)</f>
        <v>0</v>
      </c>
      <c r="BS16" s="694">
        <f>IF(BS15+CF15&gt;マスタ!$C$3,1,0)</f>
        <v>0</v>
      </c>
      <c r="BT16" s="695"/>
      <c r="BU16" s="694"/>
      <c r="BV16" s="694"/>
      <c r="BW16" s="694"/>
      <c r="BX16" s="694"/>
      <c r="BY16" s="694"/>
      <c r="BZ16" s="694"/>
      <c r="CA16" s="694"/>
      <c r="CB16" s="694"/>
      <c r="CC16" s="694"/>
      <c r="CD16" s="694"/>
      <c r="CE16" s="694"/>
      <c r="CF16" s="694"/>
      <c r="CG16" s="692"/>
      <c r="CH16" s="692"/>
      <c r="CI16" s="692"/>
      <c r="CJ16" s="692"/>
      <c r="CK16" s="692"/>
      <c r="CL16" s="692"/>
      <c r="CM16" s="692"/>
      <c r="CN16" s="692"/>
      <c r="CO16" s="692"/>
      <c r="CP16" s="692"/>
      <c r="CQ16" s="692"/>
      <c r="CR16" s="692"/>
      <c r="CS16" s="692"/>
      <c r="CT16" s="692"/>
      <c r="CU16" s="692"/>
    </row>
    <row r="17" spans="1:99">
      <c r="A17" s="1136"/>
      <c r="B17" s="1139"/>
      <c r="C17" s="1142"/>
      <c r="D17" s="1142"/>
      <c r="E17" s="1145"/>
      <c r="F17" s="1142"/>
      <c r="G17" s="174" t="s">
        <v>474</v>
      </c>
      <c r="H17" s="175"/>
      <c r="I17" s="175" t="str">
        <f t="shared" ref="I17:S17" si="37">IF(H17="","",H17)</f>
        <v/>
      </c>
      <c r="J17" s="175" t="str">
        <f t="shared" si="37"/>
        <v/>
      </c>
      <c r="K17" s="175" t="str">
        <f t="shared" si="37"/>
        <v/>
      </c>
      <c r="L17" s="175" t="str">
        <f t="shared" si="37"/>
        <v/>
      </c>
      <c r="M17" s="175" t="str">
        <f t="shared" si="37"/>
        <v/>
      </c>
      <c r="N17" s="175" t="str">
        <f t="shared" si="37"/>
        <v/>
      </c>
      <c r="O17" s="175" t="str">
        <f t="shared" si="37"/>
        <v/>
      </c>
      <c r="P17" s="175" t="str">
        <f t="shared" si="37"/>
        <v/>
      </c>
      <c r="Q17" s="175" t="str">
        <f t="shared" si="37"/>
        <v/>
      </c>
      <c r="R17" s="175" t="str">
        <f t="shared" si="37"/>
        <v/>
      </c>
      <c r="S17" s="175" t="str">
        <f t="shared" si="37"/>
        <v/>
      </c>
      <c r="T17" s="176">
        <f t="shared" si="2"/>
        <v>0</v>
      </c>
      <c r="U17" s="240"/>
      <c r="V17" s="240" t="str">
        <f t="shared" ref="V17:AF17" si="38">IF(U17="","",U17)</f>
        <v/>
      </c>
      <c r="W17" s="240" t="str">
        <f t="shared" si="38"/>
        <v/>
      </c>
      <c r="X17" s="240" t="str">
        <f t="shared" si="38"/>
        <v/>
      </c>
      <c r="Y17" s="240" t="str">
        <f t="shared" si="38"/>
        <v/>
      </c>
      <c r="Z17" s="240" t="str">
        <f t="shared" si="38"/>
        <v/>
      </c>
      <c r="AA17" s="240" t="str">
        <f t="shared" si="38"/>
        <v/>
      </c>
      <c r="AB17" s="240" t="str">
        <f t="shared" si="38"/>
        <v/>
      </c>
      <c r="AC17" s="240" t="str">
        <f t="shared" si="38"/>
        <v/>
      </c>
      <c r="AD17" s="240" t="str">
        <f t="shared" si="38"/>
        <v/>
      </c>
      <c r="AE17" s="240" t="str">
        <f t="shared" si="38"/>
        <v/>
      </c>
      <c r="AF17" s="240" t="str">
        <f t="shared" si="38"/>
        <v/>
      </c>
      <c r="AG17" s="176">
        <f t="shared" si="4"/>
        <v>0</v>
      </c>
      <c r="AH17" s="1148"/>
      <c r="AI17" s="168"/>
      <c r="AJ17" s="168"/>
      <c r="AK17" s="168"/>
      <c r="AL17" s="168"/>
      <c r="AM17" s="168"/>
      <c r="AN17" s="168"/>
      <c r="AO17" s="692">
        <v>1</v>
      </c>
      <c r="AP17" s="692">
        <v>1</v>
      </c>
      <c r="AQ17" s="692">
        <v>12</v>
      </c>
      <c r="AR17" s="693">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692">
        <f ca="1">COUNTIF(INDIRECT("H"&amp;(ROW()+12*(($AO17-1)*3+$AP17)-ROW())/12+5):INDIRECT("S"&amp;(ROW()+12*(($AO17-1)*3+$AP17)-ROW())/12+5),AR17)</f>
        <v>0</v>
      </c>
      <c r="AT17" s="693">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692">
        <f ca="1">COUNTIF(INDIRECT("U"&amp;(ROW()+12*(($AO17-1)*3+$AP17)-ROW())/12+5):INDIRECT("AF"&amp;(ROW()+12*(($AO17-1)*3+$AP17)-ROW())/12+5),AT17)</f>
        <v>0</v>
      </c>
      <c r="AV17" s="692">
        <f ca="1">IF(AND(AR17+AT17&gt;0,AS17+AU17&gt;0),COUNTIF(AV$6:AV16,"&gt;0")+1,0)</f>
        <v>0</v>
      </c>
      <c r="BF17" s="692">
        <v>3</v>
      </c>
      <c r="BG17" s="692"/>
      <c r="BH17" s="694"/>
      <c r="BI17" s="694"/>
      <c r="BJ17" s="694"/>
      <c r="BK17" s="694"/>
      <c r="BL17" s="694"/>
      <c r="BM17" s="694"/>
      <c r="BN17" s="694"/>
      <c r="BO17" s="694"/>
      <c r="BP17" s="694"/>
      <c r="BQ17" s="694"/>
      <c r="BR17" s="694"/>
      <c r="BS17" s="694"/>
      <c r="BT17" s="695"/>
      <c r="BU17" s="694"/>
      <c r="BV17" s="694"/>
      <c r="BW17" s="694"/>
      <c r="BX17" s="694"/>
      <c r="BY17" s="694"/>
      <c r="BZ17" s="694"/>
      <c r="CA17" s="694"/>
      <c r="CB17" s="694"/>
      <c r="CC17" s="694"/>
      <c r="CD17" s="694"/>
      <c r="CE17" s="694"/>
      <c r="CF17" s="694"/>
      <c r="CG17" s="692"/>
      <c r="CH17" s="692"/>
      <c r="CI17" s="692"/>
      <c r="CJ17" s="692"/>
      <c r="CK17" s="692"/>
      <c r="CL17" s="692"/>
      <c r="CM17" s="692"/>
      <c r="CN17" s="692"/>
      <c r="CO17" s="692"/>
      <c r="CP17" s="692"/>
      <c r="CQ17" s="692"/>
      <c r="CR17" s="692"/>
      <c r="CS17" s="692"/>
      <c r="CT17" s="692"/>
      <c r="CU17" s="692"/>
    </row>
    <row r="18" spans="1:99">
      <c r="A18" s="1134">
        <v>5</v>
      </c>
      <c r="B18" s="1137"/>
      <c r="C18" s="1140"/>
      <c r="D18" s="1140"/>
      <c r="E18" s="1143"/>
      <c r="F18" s="1140"/>
      <c r="G18" s="165" t="s">
        <v>283</v>
      </c>
      <c r="H18" s="166"/>
      <c r="I18" s="166" t="str">
        <f t="shared" ref="I18:S18" si="39">IF(H18="","",H18)</f>
        <v/>
      </c>
      <c r="J18" s="166" t="str">
        <f t="shared" si="39"/>
        <v/>
      </c>
      <c r="K18" s="166" t="str">
        <f t="shared" si="39"/>
        <v/>
      </c>
      <c r="L18" s="166" t="str">
        <f t="shared" si="39"/>
        <v/>
      </c>
      <c r="M18" s="166" t="str">
        <f t="shared" si="39"/>
        <v/>
      </c>
      <c r="N18" s="166" t="str">
        <f t="shared" si="39"/>
        <v/>
      </c>
      <c r="O18" s="166" t="str">
        <f t="shared" si="39"/>
        <v/>
      </c>
      <c r="P18" s="166" t="str">
        <f t="shared" si="39"/>
        <v/>
      </c>
      <c r="Q18" s="166" t="str">
        <f t="shared" si="39"/>
        <v/>
      </c>
      <c r="R18" s="166" t="str">
        <f t="shared" si="39"/>
        <v/>
      </c>
      <c r="S18" s="166" t="str">
        <f t="shared" si="39"/>
        <v/>
      </c>
      <c r="T18" s="167">
        <f t="shared" si="2"/>
        <v>0</v>
      </c>
      <c r="U18" s="238"/>
      <c r="V18" s="238" t="str">
        <f t="shared" ref="V18:AF18" si="40">IF(U18="","",U18)</f>
        <v/>
      </c>
      <c r="W18" s="238" t="str">
        <f t="shared" si="40"/>
        <v/>
      </c>
      <c r="X18" s="238" t="str">
        <f t="shared" si="40"/>
        <v/>
      </c>
      <c r="Y18" s="238" t="str">
        <f t="shared" si="40"/>
        <v/>
      </c>
      <c r="Z18" s="238" t="str">
        <f t="shared" si="40"/>
        <v/>
      </c>
      <c r="AA18" s="238" t="str">
        <f t="shared" si="40"/>
        <v/>
      </c>
      <c r="AB18" s="238" t="str">
        <f t="shared" si="40"/>
        <v/>
      </c>
      <c r="AC18" s="238" t="str">
        <f t="shared" si="40"/>
        <v/>
      </c>
      <c r="AD18" s="238" t="str">
        <f t="shared" si="40"/>
        <v/>
      </c>
      <c r="AE18" s="238" t="str">
        <f t="shared" si="40"/>
        <v/>
      </c>
      <c r="AF18" s="238" t="str">
        <f t="shared" si="40"/>
        <v/>
      </c>
      <c r="AG18" s="167">
        <f t="shared" si="4"/>
        <v>0</v>
      </c>
      <c r="AH18" s="1146"/>
      <c r="AI18" s="168"/>
      <c r="AJ18" s="168"/>
      <c r="AK18" s="168"/>
      <c r="AL18" s="168"/>
      <c r="AM18" s="168"/>
      <c r="AN18" s="168"/>
      <c r="AO18" s="692">
        <v>1</v>
      </c>
      <c r="AP18" s="692">
        <v>2</v>
      </c>
      <c r="AQ18" s="692">
        <v>1</v>
      </c>
      <c r="AR18" s="693">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692">
        <f ca="1">COUNTIF(INDIRECT("H"&amp;(ROW()+12*(($AO18-1)*3+$AP18)-ROW())/12+5):INDIRECT("S"&amp;(ROW()+12*(($AO18-1)*3+$AP18)-ROW())/12+5),AR18)</f>
        <v>0</v>
      </c>
      <c r="AT18" s="693">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692">
        <f ca="1">COUNTIF(INDIRECT("U"&amp;(ROW()+12*(($AO18-1)*3+$AP18)-ROW())/12+5):INDIRECT("AF"&amp;(ROW()+12*(($AO18-1)*3+$AP18)-ROW())/12+5),AT18)</f>
        <v>0</v>
      </c>
      <c r="AV18" s="692">
        <f ca="1">IF(AND(AR18+AT18&gt;0,AS18+AU18&gt;0),COUNTIF(AV$6:AV17,"&gt;0")+1,0)</f>
        <v>0</v>
      </c>
      <c r="BF18" s="692">
        <v>1</v>
      </c>
      <c r="BG18" s="692"/>
      <c r="BH18" s="694">
        <f t="shared" ref="BH18:BS18" si="41">SUM(H18:H19)</f>
        <v>0</v>
      </c>
      <c r="BI18" s="694">
        <f t="shared" si="41"/>
        <v>0</v>
      </c>
      <c r="BJ18" s="694">
        <f t="shared" si="41"/>
        <v>0</v>
      </c>
      <c r="BK18" s="694">
        <f t="shared" si="41"/>
        <v>0</v>
      </c>
      <c r="BL18" s="694">
        <f t="shared" si="41"/>
        <v>0</v>
      </c>
      <c r="BM18" s="694">
        <f t="shared" si="41"/>
        <v>0</v>
      </c>
      <c r="BN18" s="694">
        <f t="shared" si="41"/>
        <v>0</v>
      </c>
      <c r="BO18" s="694">
        <f t="shared" si="41"/>
        <v>0</v>
      </c>
      <c r="BP18" s="694">
        <f t="shared" si="41"/>
        <v>0</v>
      </c>
      <c r="BQ18" s="694">
        <f t="shared" si="41"/>
        <v>0</v>
      </c>
      <c r="BR18" s="694">
        <f t="shared" si="41"/>
        <v>0</v>
      </c>
      <c r="BS18" s="694">
        <f t="shared" si="41"/>
        <v>0</v>
      </c>
      <c r="BT18" s="695"/>
      <c r="BU18" s="694">
        <f t="shared" ref="BU18:CF18" si="42">SUM(U18:U19)</f>
        <v>0</v>
      </c>
      <c r="BV18" s="694">
        <f t="shared" si="42"/>
        <v>0</v>
      </c>
      <c r="BW18" s="694">
        <f t="shared" si="42"/>
        <v>0</v>
      </c>
      <c r="BX18" s="694">
        <f t="shared" si="42"/>
        <v>0</v>
      </c>
      <c r="BY18" s="694">
        <f t="shared" si="42"/>
        <v>0</v>
      </c>
      <c r="BZ18" s="694">
        <f t="shared" si="42"/>
        <v>0</v>
      </c>
      <c r="CA18" s="694">
        <f t="shared" si="42"/>
        <v>0</v>
      </c>
      <c r="CB18" s="694">
        <f t="shared" si="42"/>
        <v>0</v>
      </c>
      <c r="CC18" s="694">
        <f t="shared" si="42"/>
        <v>0</v>
      </c>
      <c r="CD18" s="694">
        <f t="shared" si="42"/>
        <v>0</v>
      </c>
      <c r="CE18" s="694">
        <f t="shared" si="42"/>
        <v>0</v>
      </c>
      <c r="CF18" s="694">
        <f t="shared" si="42"/>
        <v>0</v>
      </c>
      <c r="CG18" s="692"/>
      <c r="CH18" s="692"/>
      <c r="CI18" s="696" t="s">
        <v>366</v>
      </c>
      <c r="CJ18" s="694">
        <f>IF(OR($D18="副園長",$D18="教頭",$D18="主任保育士",$D18="主幹教諭"),0,BH18)</f>
        <v>0</v>
      </c>
      <c r="CK18" s="694">
        <f t="shared" ref="CK18:CU18" si="43">IF(OR($D18="副園長",$D18="教頭",$D18="主任保育士",$D18="主幹教諭"),0,BI18)</f>
        <v>0</v>
      </c>
      <c r="CL18" s="694">
        <f t="shared" si="43"/>
        <v>0</v>
      </c>
      <c r="CM18" s="694">
        <f t="shared" si="43"/>
        <v>0</v>
      </c>
      <c r="CN18" s="694">
        <f t="shared" si="43"/>
        <v>0</v>
      </c>
      <c r="CO18" s="694">
        <f t="shared" si="43"/>
        <v>0</v>
      </c>
      <c r="CP18" s="694">
        <f t="shared" si="43"/>
        <v>0</v>
      </c>
      <c r="CQ18" s="694">
        <f t="shared" si="43"/>
        <v>0</v>
      </c>
      <c r="CR18" s="694">
        <f t="shared" si="43"/>
        <v>0</v>
      </c>
      <c r="CS18" s="694">
        <f t="shared" si="43"/>
        <v>0</v>
      </c>
      <c r="CT18" s="694">
        <f t="shared" si="43"/>
        <v>0</v>
      </c>
      <c r="CU18" s="694">
        <f t="shared" si="43"/>
        <v>0</v>
      </c>
    </row>
    <row r="19" spans="1:99">
      <c r="A19" s="1135"/>
      <c r="B19" s="1138"/>
      <c r="C19" s="1141"/>
      <c r="D19" s="1141"/>
      <c r="E19" s="1144"/>
      <c r="F19" s="1141"/>
      <c r="G19" s="171" t="s">
        <v>282</v>
      </c>
      <c r="H19" s="172"/>
      <c r="I19" s="172" t="str">
        <f t="shared" ref="I19:S19" si="44">IF(H19="","",H19)</f>
        <v/>
      </c>
      <c r="J19" s="172" t="str">
        <f t="shared" si="44"/>
        <v/>
      </c>
      <c r="K19" s="172" t="str">
        <f t="shared" si="44"/>
        <v/>
      </c>
      <c r="L19" s="172" t="str">
        <f t="shared" si="44"/>
        <v/>
      </c>
      <c r="M19" s="172" t="str">
        <f t="shared" si="44"/>
        <v/>
      </c>
      <c r="N19" s="172" t="str">
        <f t="shared" si="44"/>
        <v/>
      </c>
      <c r="O19" s="172" t="str">
        <f t="shared" si="44"/>
        <v/>
      </c>
      <c r="P19" s="172" t="str">
        <f t="shared" si="44"/>
        <v/>
      </c>
      <c r="Q19" s="172" t="str">
        <f t="shared" si="44"/>
        <v/>
      </c>
      <c r="R19" s="172" t="str">
        <f t="shared" si="44"/>
        <v/>
      </c>
      <c r="S19" s="172" t="str">
        <f t="shared" si="44"/>
        <v/>
      </c>
      <c r="T19" s="173">
        <f t="shared" si="2"/>
        <v>0</v>
      </c>
      <c r="U19" s="239"/>
      <c r="V19" s="239" t="str">
        <f t="shared" ref="V19:AF19" si="45">IF(U19="","",U19)</f>
        <v/>
      </c>
      <c r="W19" s="239" t="str">
        <f t="shared" si="45"/>
        <v/>
      </c>
      <c r="X19" s="239" t="str">
        <f t="shared" si="45"/>
        <v/>
      </c>
      <c r="Y19" s="239" t="str">
        <f t="shared" si="45"/>
        <v/>
      </c>
      <c r="Z19" s="239" t="str">
        <f t="shared" si="45"/>
        <v/>
      </c>
      <c r="AA19" s="239" t="str">
        <f t="shared" si="45"/>
        <v/>
      </c>
      <c r="AB19" s="239" t="str">
        <f t="shared" si="45"/>
        <v/>
      </c>
      <c r="AC19" s="239" t="str">
        <f t="shared" si="45"/>
        <v/>
      </c>
      <c r="AD19" s="239" t="str">
        <f t="shared" si="45"/>
        <v/>
      </c>
      <c r="AE19" s="239" t="str">
        <f t="shared" si="45"/>
        <v/>
      </c>
      <c r="AF19" s="239" t="str">
        <f t="shared" si="45"/>
        <v/>
      </c>
      <c r="AG19" s="173">
        <f t="shared" si="4"/>
        <v>0</v>
      </c>
      <c r="AH19" s="1147"/>
      <c r="AI19" s="168"/>
      <c r="AJ19" s="168"/>
      <c r="AK19" s="168"/>
      <c r="AL19" s="168"/>
      <c r="AM19" s="168"/>
      <c r="AN19" s="168"/>
      <c r="AO19" s="692">
        <v>1</v>
      </c>
      <c r="AP19" s="692">
        <v>2</v>
      </c>
      <c r="AQ19" s="692">
        <v>2</v>
      </c>
      <c r="AR19" s="693">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692">
        <f ca="1">COUNTIF(INDIRECT("H"&amp;(ROW()+12*(($AO19-1)*3+$AP19)-ROW())/12+5):INDIRECT("S"&amp;(ROW()+12*(($AO19-1)*3+$AP19)-ROW())/12+5),AR19)</f>
        <v>0</v>
      </c>
      <c r="AT19" s="693">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692">
        <f ca="1">COUNTIF(INDIRECT("U"&amp;(ROW()+12*(($AO19-1)*3+$AP19)-ROW())/12+5):INDIRECT("AF"&amp;(ROW()+12*(($AO19-1)*3+$AP19)-ROW())/12+5),AT19)</f>
        <v>0</v>
      </c>
      <c r="AV19" s="692">
        <f ca="1">IF(AND(AR19+AT19&gt;0,AS19+AU19&gt;0),COUNTIF(AV$6:AV18,"&gt;0")+1,0)</f>
        <v>0</v>
      </c>
      <c r="BF19" s="692">
        <v>2</v>
      </c>
      <c r="BG19" s="692" t="s">
        <v>281</v>
      </c>
      <c r="BH19" s="694">
        <f>IF(BH18+BU18&gt;マスタ!$C$3,1,0)</f>
        <v>0</v>
      </c>
      <c r="BI19" s="694">
        <f>IF(BI18+BV18&gt;マスタ!$C$3,1,0)</f>
        <v>0</v>
      </c>
      <c r="BJ19" s="694">
        <f>IF(BJ18+BW18&gt;マスタ!$C$3,1,0)</f>
        <v>0</v>
      </c>
      <c r="BK19" s="694">
        <f>IF(BK18+BX18&gt;マスタ!$C$3,1,0)</f>
        <v>0</v>
      </c>
      <c r="BL19" s="694">
        <f>IF(BL18+BY18&gt;マスタ!$C$3,1,0)</f>
        <v>0</v>
      </c>
      <c r="BM19" s="694">
        <f>IF(BM18+BZ18&gt;マスタ!$C$3,1,0)</f>
        <v>0</v>
      </c>
      <c r="BN19" s="694">
        <f>IF(BN18+CA18&gt;マスタ!$C$3,1,0)</f>
        <v>0</v>
      </c>
      <c r="BO19" s="694">
        <f>IF(BO18+CB18&gt;マスタ!$C$3,1,0)</f>
        <v>0</v>
      </c>
      <c r="BP19" s="694">
        <f>IF(BP18+CC18&gt;マスタ!$C$3,1,0)</f>
        <v>0</v>
      </c>
      <c r="BQ19" s="694">
        <f>IF(BQ18+CD18&gt;マスタ!$C$3,1,0)</f>
        <v>0</v>
      </c>
      <c r="BR19" s="694">
        <f>IF(BR18+CE18&gt;マスタ!$C$3,1,0)</f>
        <v>0</v>
      </c>
      <c r="BS19" s="694">
        <f>IF(BS18+CF18&gt;マスタ!$C$3,1,0)</f>
        <v>0</v>
      </c>
      <c r="BT19" s="695"/>
      <c r="BU19" s="694"/>
      <c r="BV19" s="694"/>
      <c r="BW19" s="694"/>
      <c r="BX19" s="694"/>
      <c r="BY19" s="694"/>
      <c r="BZ19" s="694"/>
      <c r="CA19" s="694"/>
      <c r="CB19" s="694"/>
      <c r="CC19" s="694"/>
      <c r="CD19" s="694"/>
      <c r="CE19" s="694"/>
      <c r="CF19" s="694"/>
      <c r="CG19" s="692"/>
      <c r="CH19" s="692"/>
      <c r="CI19" s="692"/>
      <c r="CJ19" s="692"/>
      <c r="CK19" s="692"/>
      <c r="CL19" s="692"/>
      <c r="CM19" s="692"/>
      <c r="CN19" s="692"/>
      <c r="CO19" s="692"/>
      <c r="CP19" s="692"/>
      <c r="CQ19" s="692"/>
      <c r="CR19" s="692"/>
      <c r="CS19" s="692"/>
      <c r="CT19" s="692"/>
      <c r="CU19" s="692"/>
    </row>
    <row r="20" spans="1:99">
      <c r="A20" s="1136"/>
      <c r="B20" s="1139"/>
      <c r="C20" s="1142"/>
      <c r="D20" s="1142"/>
      <c r="E20" s="1145"/>
      <c r="F20" s="1142"/>
      <c r="G20" s="174" t="s">
        <v>474</v>
      </c>
      <c r="H20" s="175"/>
      <c r="I20" s="175" t="str">
        <f t="shared" ref="I20:S20" si="46">IF(H20="","",H20)</f>
        <v/>
      </c>
      <c r="J20" s="175" t="str">
        <f t="shared" si="46"/>
        <v/>
      </c>
      <c r="K20" s="175" t="str">
        <f t="shared" si="46"/>
        <v/>
      </c>
      <c r="L20" s="175" t="str">
        <f t="shared" si="46"/>
        <v/>
      </c>
      <c r="M20" s="175" t="str">
        <f t="shared" si="46"/>
        <v/>
      </c>
      <c r="N20" s="175" t="str">
        <f t="shared" si="46"/>
        <v/>
      </c>
      <c r="O20" s="175" t="str">
        <f t="shared" si="46"/>
        <v/>
      </c>
      <c r="P20" s="175" t="str">
        <f t="shared" si="46"/>
        <v/>
      </c>
      <c r="Q20" s="175" t="str">
        <f t="shared" si="46"/>
        <v/>
      </c>
      <c r="R20" s="175" t="str">
        <f t="shared" si="46"/>
        <v/>
      </c>
      <c r="S20" s="175" t="str">
        <f t="shared" si="46"/>
        <v/>
      </c>
      <c r="T20" s="176">
        <f t="shared" si="2"/>
        <v>0</v>
      </c>
      <c r="U20" s="240"/>
      <c r="V20" s="240" t="str">
        <f t="shared" ref="V20:AF20" si="47">IF(U20="","",U20)</f>
        <v/>
      </c>
      <c r="W20" s="240" t="str">
        <f t="shared" si="47"/>
        <v/>
      </c>
      <c r="X20" s="240" t="str">
        <f t="shared" si="47"/>
        <v/>
      </c>
      <c r="Y20" s="240" t="str">
        <f t="shared" si="47"/>
        <v/>
      </c>
      <c r="Z20" s="240" t="str">
        <f t="shared" si="47"/>
        <v/>
      </c>
      <c r="AA20" s="240" t="str">
        <f t="shared" si="47"/>
        <v/>
      </c>
      <c r="AB20" s="240" t="str">
        <f t="shared" si="47"/>
        <v/>
      </c>
      <c r="AC20" s="240" t="str">
        <f t="shared" si="47"/>
        <v/>
      </c>
      <c r="AD20" s="240" t="str">
        <f t="shared" si="47"/>
        <v/>
      </c>
      <c r="AE20" s="240" t="str">
        <f t="shared" si="47"/>
        <v/>
      </c>
      <c r="AF20" s="240" t="str">
        <f t="shared" si="47"/>
        <v/>
      </c>
      <c r="AG20" s="176">
        <f t="shared" si="4"/>
        <v>0</v>
      </c>
      <c r="AH20" s="1148"/>
      <c r="AI20" s="168"/>
      <c r="AJ20" s="168"/>
      <c r="AK20" s="168"/>
      <c r="AL20" s="168"/>
      <c r="AM20" s="168"/>
      <c r="AN20" s="168"/>
      <c r="AO20" s="692">
        <v>1</v>
      </c>
      <c r="AP20" s="692">
        <v>2</v>
      </c>
      <c r="AQ20" s="692">
        <v>3</v>
      </c>
      <c r="AR20" s="693">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692">
        <f ca="1">COUNTIF(INDIRECT("H"&amp;(ROW()+12*(($AO20-1)*3+$AP20)-ROW())/12+5):INDIRECT("S"&amp;(ROW()+12*(($AO20-1)*3+$AP20)-ROW())/12+5),AR20)</f>
        <v>0</v>
      </c>
      <c r="AT20" s="693">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692">
        <f ca="1">COUNTIF(INDIRECT("U"&amp;(ROW()+12*(($AO20-1)*3+$AP20)-ROW())/12+5):INDIRECT("AF"&amp;(ROW()+12*(($AO20-1)*3+$AP20)-ROW())/12+5),AT20)</f>
        <v>0</v>
      </c>
      <c r="AV20" s="692">
        <f ca="1">IF(AND(AR20+AT20&gt;0,AS20+AU20&gt;0),COUNTIF(AV$6:AV19,"&gt;0")+1,0)</f>
        <v>0</v>
      </c>
      <c r="BF20" s="692">
        <v>3</v>
      </c>
      <c r="BG20" s="692"/>
      <c r="BH20" s="694"/>
      <c r="BI20" s="694"/>
      <c r="BJ20" s="694"/>
      <c r="BK20" s="694"/>
      <c r="BL20" s="694"/>
      <c r="BM20" s="694"/>
      <c r="BN20" s="694"/>
      <c r="BO20" s="694"/>
      <c r="BP20" s="694"/>
      <c r="BQ20" s="694"/>
      <c r="BR20" s="694"/>
      <c r="BS20" s="694"/>
      <c r="BT20" s="695"/>
      <c r="BU20" s="694"/>
      <c r="BV20" s="694"/>
      <c r="BW20" s="694"/>
      <c r="BX20" s="694"/>
      <c r="BY20" s="694"/>
      <c r="BZ20" s="694"/>
      <c r="CA20" s="694"/>
      <c r="CB20" s="694"/>
      <c r="CC20" s="694"/>
      <c r="CD20" s="694"/>
      <c r="CE20" s="694"/>
      <c r="CF20" s="694"/>
      <c r="CG20" s="692"/>
      <c r="CH20" s="692"/>
      <c r="CI20" s="692"/>
      <c r="CJ20" s="692"/>
      <c r="CK20" s="692"/>
      <c r="CL20" s="692"/>
      <c r="CM20" s="692"/>
      <c r="CN20" s="692"/>
      <c r="CO20" s="692"/>
      <c r="CP20" s="692"/>
      <c r="CQ20" s="692"/>
      <c r="CR20" s="692"/>
      <c r="CS20" s="692"/>
      <c r="CT20" s="692"/>
      <c r="CU20" s="692"/>
    </row>
    <row r="21" spans="1:99">
      <c r="A21" s="1134">
        <v>6</v>
      </c>
      <c r="B21" s="1137"/>
      <c r="C21" s="1140"/>
      <c r="D21" s="1140"/>
      <c r="E21" s="1143"/>
      <c r="F21" s="1140"/>
      <c r="G21" s="165" t="s">
        <v>283</v>
      </c>
      <c r="H21" s="166"/>
      <c r="I21" s="166" t="str">
        <f t="shared" ref="I21:S21" si="48">IF(H21="","",H21)</f>
        <v/>
      </c>
      <c r="J21" s="166" t="str">
        <f t="shared" si="48"/>
        <v/>
      </c>
      <c r="K21" s="166" t="str">
        <f t="shared" si="48"/>
        <v/>
      </c>
      <c r="L21" s="166" t="str">
        <f t="shared" si="48"/>
        <v/>
      </c>
      <c r="M21" s="166" t="str">
        <f t="shared" si="48"/>
        <v/>
      </c>
      <c r="N21" s="166" t="str">
        <f t="shared" si="48"/>
        <v/>
      </c>
      <c r="O21" s="166" t="str">
        <f t="shared" si="48"/>
        <v/>
      </c>
      <c r="P21" s="166" t="str">
        <f t="shared" si="48"/>
        <v/>
      </c>
      <c r="Q21" s="166" t="str">
        <f t="shared" si="48"/>
        <v/>
      </c>
      <c r="R21" s="166" t="str">
        <f t="shared" si="48"/>
        <v/>
      </c>
      <c r="S21" s="166" t="str">
        <f t="shared" si="48"/>
        <v/>
      </c>
      <c r="T21" s="167">
        <f t="shared" si="2"/>
        <v>0</v>
      </c>
      <c r="U21" s="238"/>
      <c r="V21" s="238" t="str">
        <f t="shared" ref="V21:AF21" si="49">IF(U21="","",U21)</f>
        <v/>
      </c>
      <c r="W21" s="238" t="str">
        <f t="shared" si="49"/>
        <v/>
      </c>
      <c r="X21" s="238" t="str">
        <f t="shared" si="49"/>
        <v/>
      </c>
      <c r="Y21" s="238" t="str">
        <f t="shared" si="49"/>
        <v/>
      </c>
      <c r="Z21" s="238" t="str">
        <f t="shared" si="49"/>
        <v/>
      </c>
      <c r="AA21" s="238" t="str">
        <f t="shared" si="49"/>
        <v/>
      </c>
      <c r="AB21" s="238" t="str">
        <f t="shared" si="49"/>
        <v/>
      </c>
      <c r="AC21" s="238" t="str">
        <f t="shared" si="49"/>
        <v/>
      </c>
      <c r="AD21" s="238" t="str">
        <f t="shared" si="49"/>
        <v/>
      </c>
      <c r="AE21" s="238" t="str">
        <f t="shared" si="49"/>
        <v/>
      </c>
      <c r="AF21" s="238" t="str">
        <f t="shared" si="49"/>
        <v/>
      </c>
      <c r="AG21" s="167">
        <f t="shared" si="4"/>
        <v>0</v>
      </c>
      <c r="AH21" s="1146"/>
      <c r="AI21" s="168"/>
      <c r="AJ21" s="168"/>
      <c r="AK21" s="168"/>
      <c r="AL21" s="168"/>
      <c r="AM21" s="168"/>
      <c r="AN21" s="168"/>
      <c r="AO21" s="692">
        <v>1</v>
      </c>
      <c r="AP21" s="692">
        <v>2</v>
      </c>
      <c r="AQ21" s="692">
        <v>4</v>
      </c>
      <c r="AR21" s="693">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692">
        <f ca="1">COUNTIF(INDIRECT("H"&amp;(ROW()+12*(($AO21-1)*3+$AP21)-ROW())/12+5):INDIRECT("S"&amp;(ROW()+12*(($AO21-1)*3+$AP21)-ROW())/12+5),AR21)</f>
        <v>0</v>
      </c>
      <c r="AT21" s="693">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692">
        <f ca="1">COUNTIF(INDIRECT("U"&amp;(ROW()+12*(($AO21-1)*3+$AP21)-ROW())/12+5):INDIRECT("AF"&amp;(ROW()+12*(($AO21-1)*3+$AP21)-ROW())/12+5),AT21)</f>
        <v>0</v>
      </c>
      <c r="AV21" s="692">
        <f ca="1">IF(AND(AR21+AT21&gt;0,AS21+AU21&gt;0),COUNTIF(AV$6:AV20,"&gt;0")+1,0)</f>
        <v>0</v>
      </c>
      <c r="BF21" s="692">
        <v>1</v>
      </c>
      <c r="BG21" s="692"/>
      <c r="BH21" s="694">
        <f t="shared" ref="BH21:BS21" si="50">SUM(H21:H22)</f>
        <v>0</v>
      </c>
      <c r="BI21" s="694">
        <f t="shared" si="50"/>
        <v>0</v>
      </c>
      <c r="BJ21" s="694">
        <f t="shared" si="50"/>
        <v>0</v>
      </c>
      <c r="BK21" s="694">
        <f t="shared" si="50"/>
        <v>0</v>
      </c>
      <c r="BL21" s="694">
        <f t="shared" si="50"/>
        <v>0</v>
      </c>
      <c r="BM21" s="694">
        <f t="shared" si="50"/>
        <v>0</v>
      </c>
      <c r="BN21" s="694">
        <f t="shared" si="50"/>
        <v>0</v>
      </c>
      <c r="BO21" s="694">
        <f t="shared" si="50"/>
        <v>0</v>
      </c>
      <c r="BP21" s="694">
        <f t="shared" si="50"/>
        <v>0</v>
      </c>
      <c r="BQ21" s="694">
        <f t="shared" si="50"/>
        <v>0</v>
      </c>
      <c r="BR21" s="694">
        <f t="shared" si="50"/>
        <v>0</v>
      </c>
      <c r="BS21" s="694">
        <f t="shared" si="50"/>
        <v>0</v>
      </c>
      <c r="BT21" s="695"/>
      <c r="BU21" s="694">
        <f t="shared" ref="BU21:CF21" si="51">SUM(U21:U22)</f>
        <v>0</v>
      </c>
      <c r="BV21" s="694">
        <f t="shared" si="51"/>
        <v>0</v>
      </c>
      <c r="BW21" s="694">
        <f t="shared" si="51"/>
        <v>0</v>
      </c>
      <c r="BX21" s="694">
        <f t="shared" si="51"/>
        <v>0</v>
      </c>
      <c r="BY21" s="694">
        <f t="shared" si="51"/>
        <v>0</v>
      </c>
      <c r="BZ21" s="694">
        <f t="shared" si="51"/>
        <v>0</v>
      </c>
      <c r="CA21" s="694">
        <f t="shared" si="51"/>
        <v>0</v>
      </c>
      <c r="CB21" s="694">
        <f t="shared" si="51"/>
        <v>0</v>
      </c>
      <c r="CC21" s="694">
        <f t="shared" si="51"/>
        <v>0</v>
      </c>
      <c r="CD21" s="694">
        <f t="shared" si="51"/>
        <v>0</v>
      </c>
      <c r="CE21" s="694">
        <f t="shared" si="51"/>
        <v>0</v>
      </c>
      <c r="CF21" s="694">
        <f t="shared" si="51"/>
        <v>0</v>
      </c>
      <c r="CG21" s="692"/>
      <c r="CH21" s="692"/>
      <c r="CI21" s="696" t="s">
        <v>366</v>
      </c>
      <c r="CJ21" s="694">
        <f>IF(OR($D21="副園長",$D21="教頭",$D21="主任保育士",$D21="主幹教諭"),0,BH21)</f>
        <v>0</v>
      </c>
      <c r="CK21" s="694">
        <f t="shared" ref="CK21:CU21" si="52">IF(OR($D21="副園長",$D21="教頭",$D21="主任保育士",$D21="主幹教諭"),0,BI21)</f>
        <v>0</v>
      </c>
      <c r="CL21" s="694">
        <f t="shared" si="52"/>
        <v>0</v>
      </c>
      <c r="CM21" s="694">
        <f t="shared" si="52"/>
        <v>0</v>
      </c>
      <c r="CN21" s="694">
        <f t="shared" si="52"/>
        <v>0</v>
      </c>
      <c r="CO21" s="694">
        <f t="shared" si="52"/>
        <v>0</v>
      </c>
      <c r="CP21" s="694">
        <f t="shared" si="52"/>
        <v>0</v>
      </c>
      <c r="CQ21" s="694">
        <f t="shared" si="52"/>
        <v>0</v>
      </c>
      <c r="CR21" s="694">
        <f t="shared" si="52"/>
        <v>0</v>
      </c>
      <c r="CS21" s="694">
        <f t="shared" si="52"/>
        <v>0</v>
      </c>
      <c r="CT21" s="694">
        <f t="shared" si="52"/>
        <v>0</v>
      </c>
      <c r="CU21" s="694">
        <f t="shared" si="52"/>
        <v>0</v>
      </c>
    </row>
    <row r="22" spans="1:99">
      <c r="A22" s="1135"/>
      <c r="B22" s="1138"/>
      <c r="C22" s="1141"/>
      <c r="D22" s="1141"/>
      <c r="E22" s="1144"/>
      <c r="F22" s="1141"/>
      <c r="G22" s="171" t="s">
        <v>282</v>
      </c>
      <c r="H22" s="172"/>
      <c r="I22" s="172" t="str">
        <f t="shared" ref="I22:S22" si="53">IF(H22="","",H22)</f>
        <v/>
      </c>
      <c r="J22" s="172" t="str">
        <f t="shared" si="53"/>
        <v/>
      </c>
      <c r="K22" s="172" t="str">
        <f t="shared" si="53"/>
        <v/>
      </c>
      <c r="L22" s="172" t="str">
        <f t="shared" si="53"/>
        <v/>
      </c>
      <c r="M22" s="172" t="str">
        <f t="shared" si="53"/>
        <v/>
      </c>
      <c r="N22" s="172" t="str">
        <f t="shared" si="53"/>
        <v/>
      </c>
      <c r="O22" s="172" t="str">
        <f t="shared" si="53"/>
        <v/>
      </c>
      <c r="P22" s="172" t="str">
        <f t="shared" si="53"/>
        <v/>
      </c>
      <c r="Q22" s="172" t="str">
        <f t="shared" si="53"/>
        <v/>
      </c>
      <c r="R22" s="172" t="str">
        <f t="shared" si="53"/>
        <v/>
      </c>
      <c r="S22" s="172" t="str">
        <f t="shared" si="53"/>
        <v/>
      </c>
      <c r="T22" s="173">
        <f t="shared" si="2"/>
        <v>0</v>
      </c>
      <c r="U22" s="239"/>
      <c r="V22" s="239" t="str">
        <f t="shared" ref="V22:AF22" si="54">IF(U22="","",U22)</f>
        <v/>
      </c>
      <c r="W22" s="239" t="str">
        <f t="shared" si="54"/>
        <v/>
      </c>
      <c r="X22" s="239" t="str">
        <f t="shared" si="54"/>
        <v/>
      </c>
      <c r="Y22" s="239" t="str">
        <f t="shared" si="54"/>
        <v/>
      </c>
      <c r="Z22" s="239" t="str">
        <f t="shared" si="54"/>
        <v/>
      </c>
      <c r="AA22" s="239" t="str">
        <f t="shared" si="54"/>
        <v/>
      </c>
      <c r="AB22" s="239" t="str">
        <f t="shared" si="54"/>
        <v/>
      </c>
      <c r="AC22" s="239" t="str">
        <f t="shared" si="54"/>
        <v/>
      </c>
      <c r="AD22" s="239" t="str">
        <f t="shared" si="54"/>
        <v/>
      </c>
      <c r="AE22" s="239" t="str">
        <f t="shared" si="54"/>
        <v/>
      </c>
      <c r="AF22" s="239" t="str">
        <f t="shared" si="54"/>
        <v/>
      </c>
      <c r="AG22" s="173">
        <f t="shared" si="4"/>
        <v>0</v>
      </c>
      <c r="AH22" s="1147"/>
      <c r="AI22" s="168"/>
      <c r="AJ22" s="168"/>
      <c r="AK22" s="168"/>
      <c r="AL22" s="168"/>
      <c r="AM22" s="168"/>
      <c r="AN22" s="168"/>
      <c r="AO22" s="692">
        <v>1</v>
      </c>
      <c r="AP22" s="692">
        <v>2</v>
      </c>
      <c r="AQ22" s="692">
        <v>5</v>
      </c>
      <c r="AR22" s="693">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692">
        <f ca="1">COUNTIF(INDIRECT("H"&amp;(ROW()+12*(($AO22-1)*3+$AP22)-ROW())/12+5):INDIRECT("S"&amp;(ROW()+12*(($AO22-1)*3+$AP22)-ROW())/12+5),AR22)</f>
        <v>0</v>
      </c>
      <c r="AT22" s="693">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692">
        <f ca="1">COUNTIF(INDIRECT("U"&amp;(ROW()+12*(($AO22-1)*3+$AP22)-ROW())/12+5):INDIRECT("AF"&amp;(ROW()+12*(($AO22-1)*3+$AP22)-ROW())/12+5),AT22)</f>
        <v>0</v>
      </c>
      <c r="AV22" s="692">
        <f ca="1">IF(AND(AR22+AT22&gt;0,AS22+AU22&gt;0),COUNTIF(AV$6:AV21,"&gt;0")+1,0)</f>
        <v>0</v>
      </c>
      <c r="BF22" s="692">
        <v>2</v>
      </c>
      <c r="BG22" s="692" t="s">
        <v>281</v>
      </c>
      <c r="BH22" s="694">
        <f>IF(BH21+BU21&gt;マスタ!$C$3,1,0)</f>
        <v>0</v>
      </c>
      <c r="BI22" s="694">
        <f>IF(BI21+BV21&gt;マスタ!$C$3,1,0)</f>
        <v>0</v>
      </c>
      <c r="BJ22" s="694">
        <f>IF(BJ21+BW21&gt;マスタ!$C$3,1,0)</f>
        <v>0</v>
      </c>
      <c r="BK22" s="694">
        <f>IF(BK21+BX21&gt;マスタ!$C$3,1,0)</f>
        <v>0</v>
      </c>
      <c r="BL22" s="694">
        <f>IF(BL21+BY21&gt;マスタ!$C$3,1,0)</f>
        <v>0</v>
      </c>
      <c r="BM22" s="694">
        <f>IF(BM21+BZ21&gt;マスタ!$C$3,1,0)</f>
        <v>0</v>
      </c>
      <c r="BN22" s="694">
        <f>IF(BN21+CA21&gt;マスタ!$C$3,1,0)</f>
        <v>0</v>
      </c>
      <c r="BO22" s="694">
        <f>IF(BO21+CB21&gt;マスタ!$C$3,1,0)</f>
        <v>0</v>
      </c>
      <c r="BP22" s="694">
        <f>IF(BP21+CC21&gt;マスタ!$C$3,1,0)</f>
        <v>0</v>
      </c>
      <c r="BQ22" s="694">
        <f>IF(BQ21+CD21&gt;マスタ!$C$3,1,0)</f>
        <v>0</v>
      </c>
      <c r="BR22" s="694">
        <f>IF(BR21+CE21&gt;マスタ!$C$3,1,0)</f>
        <v>0</v>
      </c>
      <c r="BS22" s="694">
        <f>IF(BS21+CF21&gt;マスタ!$C$3,1,0)</f>
        <v>0</v>
      </c>
      <c r="BT22" s="695"/>
      <c r="BU22" s="694"/>
      <c r="BV22" s="694"/>
      <c r="BW22" s="694"/>
      <c r="BX22" s="694"/>
      <c r="BY22" s="694"/>
      <c r="BZ22" s="694"/>
      <c r="CA22" s="694"/>
      <c r="CB22" s="694"/>
      <c r="CC22" s="694"/>
      <c r="CD22" s="694"/>
      <c r="CE22" s="694"/>
      <c r="CF22" s="694"/>
      <c r="CG22" s="692"/>
      <c r="CH22" s="692"/>
      <c r="CI22" s="692"/>
      <c r="CJ22" s="692"/>
      <c r="CK22" s="692"/>
      <c r="CL22" s="692"/>
      <c r="CM22" s="692"/>
      <c r="CN22" s="692"/>
      <c r="CO22" s="692"/>
      <c r="CP22" s="692"/>
      <c r="CQ22" s="692"/>
      <c r="CR22" s="692"/>
      <c r="CS22" s="692"/>
      <c r="CT22" s="692"/>
      <c r="CU22" s="692"/>
    </row>
    <row r="23" spans="1:99">
      <c r="A23" s="1136"/>
      <c r="B23" s="1139"/>
      <c r="C23" s="1142"/>
      <c r="D23" s="1142"/>
      <c r="E23" s="1145"/>
      <c r="F23" s="1142"/>
      <c r="G23" s="174" t="s">
        <v>474</v>
      </c>
      <c r="H23" s="175"/>
      <c r="I23" s="175" t="str">
        <f t="shared" ref="I23:S23" si="55">IF(H23="","",H23)</f>
        <v/>
      </c>
      <c r="J23" s="175" t="str">
        <f t="shared" si="55"/>
        <v/>
      </c>
      <c r="K23" s="175" t="str">
        <f t="shared" si="55"/>
        <v/>
      </c>
      <c r="L23" s="175" t="str">
        <f t="shared" si="55"/>
        <v/>
      </c>
      <c r="M23" s="175" t="str">
        <f t="shared" si="55"/>
        <v/>
      </c>
      <c r="N23" s="175" t="str">
        <f t="shared" si="55"/>
        <v/>
      </c>
      <c r="O23" s="175" t="str">
        <f t="shared" si="55"/>
        <v/>
      </c>
      <c r="P23" s="175" t="str">
        <f t="shared" si="55"/>
        <v/>
      </c>
      <c r="Q23" s="175" t="str">
        <f t="shared" si="55"/>
        <v/>
      </c>
      <c r="R23" s="175" t="str">
        <f t="shared" si="55"/>
        <v/>
      </c>
      <c r="S23" s="175" t="str">
        <f t="shared" si="55"/>
        <v/>
      </c>
      <c r="T23" s="176">
        <f t="shared" si="2"/>
        <v>0</v>
      </c>
      <c r="U23" s="240"/>
      <c r="V23" s="240" t="str">
        <f t="shared" ref="V23:AF23" si="56">IF(U23="","",U23)</f>
        <v/>
      </c>
      <c r="W23" s="240" t="str">
        <f t="shared" si="56"/>
        <v/>
      </c>
      <c r="X23" s="240" t="str">
        <f t="shared" si="56"/>
        <v/>
      </c>
      <c r="Y23" s="240" t="str">
        <f t="shared" si="56"/>
        <v/>
      </c>
      <c r="Z23" s="240" t="str">
        <f t="shared" si="56"/>
        <v/>
      </c>
      <c r="AA23" s="240" t="str">
        <f t="shared" si="56"/>
        <v/>
      </c>
      <c r="AB23" s="240" t="str">
        <f t="shared" si="56"/>
        <v/>
      </c>
      <c r="AC23" s="240" t="str">
        <f t="shared" si="56"/>
        <v/>
      </c>
      <c r="AD23" s="240" t="str">
        <f t="shared" si="56"/>
        <v/>
      </c>
      <c r="AE23" s="240" t="str">
        <f t="shared" si="56"/>
        <v/>
      </c>
      <c r="AF23" s="240" t="str">
        <f t="shared" si="56"/>
        <v/>
      </c>
      <c r="AG23" s="176">
        <f t="shared" si="4"/>
        <v>0</v>
      </c>
      <c r="AH23" s="1148"/>
      <c r="AI23" s="168"/>
      <c r="AJ23" s="168"/>
      <c r="AK23" s="168"/>
      <c r="AL23" s="168"/>
      <c r="AM23" s="168"/>
      <c r="AN23" s="168"/>
      <c r="AO23" s="692">
        <v>1</v>
      </c>
      <c r="AP23" s="692">
        <v>2</v>
      </c>
      <c r="AQ23" s="692">
        <v>6</v>
      </c>
      <c r="AR23" s="693">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692">
        <f ca="1">COUNTIF(INDIRECT("H"&amp;(ROW()+12*(($AO23-1)*3+$AP23)-ROW())/12+5):INDIRECT("S"&amp;(ROW()+12*(($AO23-1)*3+$AP23)-ROW())/12+5),AR23)</f>
        <v>0</v>
      </c>
      <c r="AT23" s="693">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692">
        <f ca="1">COUNTIF(INDIRECT("U"&amp;(ROW()+12*(($AO23-1)*3+$AP23)-ROW())/12+5):INDIRECT("AF"&amp;(ROW()+12*(($AO23-1)*3+$AP23)-ROW())/12+5),AT23)</f>
        <v>0</v>
      </c>
      <c r="AV23" s="692">
        <f ca="1">IF(AND(AR23+AT23&gt;0,AS23+AU23&gt;0),COUNTIF(AV$6:AV22,"&gt;0")+1,0)</f>
        <v>0</v>
      </c>
      <c r="BF23" s="692">
        <v>3</v>
      </c>
      <c r="BG23" s="692"/>
      <c r="BH23" s="694"/>
      <c r="BI23" s="694"/>
      <c r="BJ23" s="694"/>
      <c r="BK23" s="694"/>
      <c r="BL23" s="694"/>
      <c r="BM23" s="694"/>
      <c r="BN23" s="694"/>
      <c r="BO23" s="694"/>
      <c r="BP23" s="694"/>
      <c r="BQ23" s="694"/>
      <c r="BR23" s="694"/>
      <c r="BS23" s="694"/>
      <c r="BT23" s="695"/>
      <c r="BU23" s="694"/>
      <c r="BV23" s="694"/>
      <c r="BW23" s="694"/>
      <c r="BX23" s="694"/>
      <c r="BY23" s="694"/>
      <c r="BZ23" s="694"/>
      <c r="CA23" s="694"/>
      <c r="CB23" s="694"/>
      <c r="CC23" s="694"/>
      <c r="CD23" s="694"/>
      <c r="CE23" s="694"/>
      <c r="CF23" s="694"/>
      <c r="CG23" s="692"/>
      <c r="CH23" s="692"/>
      <c r="CI23" s="692"/>
      <c r="CJ23" s="692"/>
      <c r="CK23" s="692"/>
      <c r="CL23" s="692"/>
      <c r="CM23" s="692"/>
      <c r="CN23" s="692"/>
      <c r="CO23" s="692"/>
      <c r="CP23" s="692"/>
      <c r="CQ23" s="692"/>
      <c r="CR23" s="692"/>
      <c r="CS23" s="692"/>
      <c r="CT23" s="692"/>
      <c r="CU23" s="692"/>
    </row>
    <row r="24" spans="1:99">
      <c r="A24" s="1134">
        <v>7</v>
      </c>
      <c r="B24" s="1137"/>
      <c r="C24" s="1140"/>
      <c r="D24" s="1140"/>
      <c r="E24" s="1143"/>
      <c r="F24" s="1140"/>
      <c r="G24" s="165" t="s">
        <v>283</v>
      </c>
      <c r="H24" s="166"/>
      <c r="I24" s="166" t="str">
        <f t="shared" ref="I24:S24" si="57">IF(H24="","",H24)</f>
        <v/>
      </c>
      <c r="J24" s="166" t="str">
        <f t="shared" si="57"/>
        <v/>
      </c>
      <c r="K24" s="166" t="str">
        <f t="shared" si="57"/>
        <v/>
      </c>
      <c r="L24" s="166" t="str">
        <f t="shared" si="57"/>
        <v/>
      </c>
      <c r="M24" s="166" t="str">
        <f t="shared" si="57"/>
        <v/>
      </c>
      <c r="N24" s="166" t="str">
        <f t="shared" si="57"/>
        <v/>
      </c>
      <c r="O24" s="166" t="str">
        <f t="shared" si="57"/>
        <v/>
      </c>
      <c r="P24" s="166" t="str">
        <f t="shared" si="57"/>
        <v/>
      </c>
      <c r="Q24" s="166" t="str">
        <f t="shared" si="57"/>
        <v/>
      </c>
      <c r="R24" s="166" t="str">
        <f t="shared" si="57"/>
        <v/>
      </c>
      <c r="S24" s="166" t="str">
        <f t="shared" si="57"/>
        <v/>
      </c>
      <c r="T24" s="167">
        <f t="shared" si="2"/>
        <v>0</v>
      </c>
      <c r="U24" s="238"/>
      <c r="V24" s="238" t="str">
        <f t="shared" ref="V24:AF24" si="58">IF(U24="","",U24)</f>
        <v/>
      </c>
      <c r="W24" s="238" t="str">
        <f t="shared" si="58"/>
        <v/>
      </c>
      <c r="X24" s="238" t="str">
        <f t="shared" si="58"/>
        <v/>
      </c>
      <c r="Y24" s="238" t="str">
        <f t="shared" si="58"/>
        <v/>
      </c>
      <c r="Z24" s="238" t="str">
        <f t="shared" si="58"/>
        <v/>
      </c>
      <c r="AA24" s="238" t="str">
        <f t="shared" si="58"/>
        <v/>
      </c>
      <c r="AB24" s="238" t="str">
        <f t="shared" si="58"/>
        <v/>
      </c>
      <c r="AC24" s="238" t="str">
        <f t="shared" si="58"/>
        <v/>
      </c>
      <c r="AD24" s="238" t="str">
        <f t="shared" si="58"/>
        <v/>
      </c>
      <c r="AE24" s="238" t="str">
        <f t="shared" si="58"/>
        <v/>
      </c>
      <c r="AF24" s="238" t="str">
        <f t="shared" si="58"/>
        <v/>
      </c>
      <c r="AG24" s="167">
        <f t="shared" si="4"/>
        <v>0</v>
      </c>
      <c r="AH24" s="1146"/>
      <c r="AI24" s="168"/>
      <c r="AJ24" s="168"/>
      <c r="AK24" s="168"/>
      <c r="AL24" s="168"/>
      <c r="AM24" s="168"/>
      <c r="AN24" s="168"/>
      <c r="AO24" s="692">
        <v>1</v>
      </c>
      <c r="AP24" s="692">
        <v>2</v>
      </c>
      <c r="AQ24" s="692">
        <v>7</v>
      </c>
      <c r="AR24" s="693">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692">
        <f ca="1">COUNTIF(INDIRECT("H"&amp;(ROW()+12*(($AO24-1)*3+$AP24)-ROW())/12+5):INDIRECT("S"&amp;(ROW()+12*(($AO24-1)*3+$AP24)-ROW())/12+5),AR24)</f>
        <v>0</v>
      </c>
      <c r="AT24" s="693">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692">
        <f ca="1">COUNTIF(INDIRECT("U"&amp;(ROW()+12*(($AO24-1)*3+$AP24)-ROW())/12+5):INDIRECT("AF"&amp;(ROW()+12*(($AO24-1)*3+$AP24)-ROW())/12+5),AT24)</f>
        <v>0</v>
      </c>
      <c r="AV24" s="692">
        <f ca="1">IF(AND(AR24+AT24&gt;0,AS24+AU24&gt;0),COUNTIF(AV$6:AV23,"&gt;0")+1,0)</f>
        <v>0</v>
      </c>
      <c r="BF24" s="692">
        <v>1</v>
      </c>
      <c r="BG24" s="692"/>
      <c r="BH24" s="694">
        <f t="shared" ref="BH24:BS24" si="59">SUM(H24:H25)</f>
        <v>0</v>
      </c>
      <c r="BI24" s="694">
        <f t="shared" si="59"/>
        <v>0</v>
      </c>
      <c r="BJ24" s="694">
        <f t="shared" si="59"/>
        <v>0</v>
      </c>
      <c r="BK24" s="694">
        <f t="shared" si="59"/>
        <v>0</v>
      </c>
      <c r="BL24" s="694">
        <f t="shared" si="59"/>
        <v>0</v>
      </c>
      <c r="BM24" s="694">
        <f t="shared" si="59"/>
        <v>0</v>
      </c>
      <c r="BN24" s="694">
        <f t="shared" si="59"/>
        <v>0</v>
      </c>
      <c r="BO24" s="694">
        <f t="shared" si="59"/>
        <v>0</v>
      </c>
      <c r="BP24" s="694">
        <f t="shared" si="59"/>
        <v>0</v>
      </c>
      <c r="BQ24" s="694">
        <f t="shared" si="59"/>
        <v>0</v>
      </c>
      <c r="BR24" s="694">
        <f t="shared" si="59"/>
        <v>0</v>
      </c>
      <c r="BS24" s="694">
        <f t="shared" si="59"/>
        <v>0</v>
      </c>
      <c r="BT24" s="695"/>
      <c r="BU24" s="694">
        <f t="shared" ref="BU24:CF24" si="60">SUM(U24:U25)</f>
        <v>0</v>
      </c>
      <c r="BV24" s="694">
        <f t="shared" si="60"/>
        <v>0</v>
      </c>
      <c r="BW24" s="694">
        <f t="shared" si="60"/>
        <v>0</v>
      </c>
      <c r="BX24" s="694">
        <f t="shared" si="60"/>
        <v>0</v>
      </c>
      <c r="BY24" s="694">
        <f t="shared" si="60"/>
        <v>0</v>
      </c>
      <c r="BZ24" s="694">
        <f t="shared" si="60"/>
        <v>0</v>
      </c>
      <c r="CA24" s="694">
        <f t="shared" si="60"/>
        <v>0</v>
      </c>
      <c r="CB24" s="694">
        <f t="shared" si="60"/>
        <v>0</v>
      </c>
      <c r="CC24" s="694">
        <f t="shared" si="60"/>
        <v>0</v>
      </c>
      <c r="CD24" s="694">
        <f t="shared" si="60"/>
        <v>0</v>
      </c>
      <c r="CE24" s="694">
        <f t="shared" si="60"/>
        <v>0</v>
      </c>
      <c r="CF24" s="694">
        <f t="shared" si="60"/>
        <v>0</v>
      </c>
      <c r="CG24" s="692"/>
      <c r="CH24" s="692"/>
      <c r="CI24" s="696" t="s">
        <v>366</v>
      </c>
      <c r="CJ24" s="694">
        <f>IF(OR($D24="副園長",$D24="教頭",$D24="主任保育士",$D24="主幹教諭"),0,BH24)</f>
        <v>0</v>
      </c>
      <c r="CK24" s="694">
        <f t="shared" ref="CK24:CU24" si="61">IF(OR($D24="副園長",$D24="教頭",$D24="主任保育士",$D24="主幹教諭"),0,BI24)</f>
        <v>0</v>
      </c>
      <c r="CL24" s="694">
        <f t="shared" si="61"/>
        <v>0</v>
      </c>
      <c r="CM24" s="694">
        <f t="shared" si="61"/>
        <v>0</v>
      </c>
      <c r="CN24" s="694">
        <f t="shared" si="61"/>
        <v>0</v>
      </c>
      <c r="CO24" s="694">
        <f t="shared" si="61"/>
        <v>0</v>
      </c>
      <c r="CP24" s="694">
        <f t="shared" si="61"/>
        <v>0</v>
      </c>
      <c r="CQ24" s="694">
        <f t="shared" si="61"/>
        <v>0</v>
      </c>
      <c r="CR24" s="694">
        <f t="shared" si="61"/>
        <v>0</v>
      </c>
      <c r="CS24" s="694">
        <f t="shared" si="61"/>
        <v>0</v>
      </c>
      <c r="CT24" s="694">
        <f t="shared" si="61"/>
        <v>0</v>
      </c>
      <c r="CU24" s="694">
        <f t="shared" si="61"/>
        <v>0</v>
      </c>
    </row>
    <row r="25" spans="1:99">
      <c r="A25" s="1135"/>
      <c r="B25" s="1138"/>
      <c r="C25" s="1141"/>
      <c r="D25" s="1141"/>
      <c r="E25" s="1144"/>
      <c r="F25" s="1141"/>
      <c r="G25" s="171" t="s">
        <v>282</v>
      </c>
      <c r="H25" s="172"/>
      <c r="I25" s="172" t="str">
        <f t="shared" ref="I25:S25" si="62">IF(H25="","",H25)</f>
        <v/>
      </c>
      <c r="J25" s="172" t="str">
        <f t="shared" si="62"/>
        <v/>
      </c>
      <c r="K25" s="172" t="str">
        <f t="shared" si="62"/>
        <v/>
      </c>
      <c r="L25" s="172" t="str">
        <f t="shared" si="62"/>
        <v/>
      </c>
      <c r="M25" s="172" t="str">
        <f t="shared" si="62"/>
        <v/>
      </c>
      <c r="N25" s="172" t="str">
        <f t="shared" si="62"/>
        <v/>
      </c>
      <c r="O25" s="172" t="str">
        <f t="shared" si="62"/>
        <v/>
      </c>
      <c r="P25" s="172" t="str">
        <f t="shared" si="62"/>
        <v/>
      </c>
      <c r="Q25" s="172" t="str">
        <f t="shared" si="62"/>
        <v/>
      </c>
      <c r="R25" s="172" t="str">
        <f t="shared" si="62"/>
        <v/>
      </c>
      <c r="S25" s="172" t="str">
        <f t="shared" si="62"/>
        <v/>
      </c>
      <c r="T25" s="173">
        <f t="shared" si="2"/>
        <v>0</v>
      </c>
      <c r="U25" s="239"/>
      <c r="V25" s="239" t="str">
        <f t="shared" ref="V25:AF25" si="63">IF(U25="","",U25)</f>
        <v/>
      </c>
      <c r="W25" s="239" t="str">
        <f t="shared" si="63"/>
        <v/>
      </c>
      <c r="X25" s="239" t="str">
        <f t="shared" si="63"/>
        <v/>
      </c>
      <c r="Y25" s="239" t="str">
        <f t="shared" si="63"/>
        <v/>
      </c>
      <c r="Z25" s="239" t="str">
        <f t="shared" si="63"/>
        <v/>
      </c>
      <c r="AA25" s="239" t="str">
        <f t="shared" si="63"/>
        <v/>
      </c>
      <c r="AB25" s="239" t="str">
        <f t="shared" si="63"/>
        <v/>
      </c>
      <c r="AC25" s="239" t="str">
        <f t="shared" si="63"/>
        <v/>
      </c>
      <c r="AD25" s="239" t="str">
        <f t="shared" si="63"/>
        <v/>
      </c>
      <c r="AE25" s="239" t="str">
        <f t="shared" si="63"/>
        <v/>
      </c>
      <c r="AF25" s="239" t="str">
        <f t="shared" si="63"/>
        <v/>
      </c>
      <c r="AG25" s="173">
        <f t="shared" si="4"/>
        <v>0</v>
      </c>
      <c r="AH25" s="1147"/>
      <c r="AI25" s="168"/>
      <c r="AJ25" s="168"/>
      <c r="AK25" s="168"/>
      <c r="AL25" s="168"/>
      <c r="AM25" s="168"/>
      <c r="AN25" s="168"/>
      <c r="AO25" s="692">
        <v>1</v>
      </c>
      <c r="AP25" s="692">
        <v>2</v>
      </c>
      <c r="AQ25" s="692">
        <v>8</v>
      </c>
      <c r="AR25" s="693">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692">
        <f ca="1">COUNTIF(INDIRECT("H"&amp;(ROW()+12*(($AO25-1)*3+$AP25)-ROW())/12+5):INDIRECT("S"&amp;(ROW()+12*(($AO25-1)*3+$AP25)-ROW())/12+5),AR25)</f>
        <v>0</v>
      </c>
      <c r="AT25" s="693">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692">
        <f ca="1">COUNTIF(INDIRECT("U"&amp;(ROW()+12*(($AO25-1)*3+$AP25)-ROW())/12+5):INDIRECT("AF"&amp;(ROW()+12*(($AO25-1)*3+$AP25)-ROW())/12+5),AT25)</f>
        <v>0</v>
      </c>
      <c r="AV25" s="692">
        <f ca="1">IF(AND(AR25+AT25&gt;0,AS25+AU25&gt;0),COUNTIF(AV$6:AV24,"&gt;0")+1,0)</f>
        <v>0</v>
      </c>
      <c r="BF25" s="692">
        <v>2</v>
      </c>
      <c r="BG25" s="692" t="s">
        <v>281</v>
      </c>
      <c r="BH25" s="694">
        <f>IF(BH24+BU24&gt;マスタ!$C$3,1,0)</f>
        <v>0</v>
      </c>
      <c r="BI25" s="694">
        <f>IF(BI24+BV24&gt;マスタ!$C$3,1,0)</f>
        <v>0</v>
      </c>
      <c r="BJ25" s="694">
        <f>IF(BJ24+BW24&gt;マスタ!$C$3,1,0)</f>
        <v>0</v>
      </c>
      <c r="BK25" s="694">
        <f>IF(BK24+BX24&gt;マスタ!$C$3,1,0)</f>
        <v>0</v>
      </c>
      <c r="BL25" s="694">
        <f>IF(BL24+BY24&gt;マスタ!$C$3,1,0)</f>
        <v>0</v>
      </c>
      <c r="BM25" s="694">
        <f>IF(BM24+BZ24&gt;マスタ!$C$3,1,0)</f>
        <v>0</v>
      </c>
      <c r="BN25" s="694">
        <f>IF(BN24+CA24&gt;マスタ!$C$3,1,0)</f>
        <v>0</v>
      </c>
      <c r="BO25" s="694">
        <f>IF(BO24+CB24&gt;マスタ!$C$3,1,0)</f>
        <v>0</v>
      </c>
      <c r="BP25" s="694">
        <f>IF(BP24+CC24&gt;マスタ!$C$3,1,0)</f>
        <v>0</v>
      </c>
      <c r="BQ25" s="694">
        <f>IF(BQ24+CD24&gt;マスタ!$C$3,1,0)</f>
        <v>0</v>
      </c>
      <c r="BR25" s="694">
        <f>IF(BR24+CE24&gt;マスタ!$C$3,1,0)</f>
        <v>0</v>
      </c>
      <c r="BS25" s="694">
        <f>IF(BS24+CF24&gt;マスタ!$C$3,1,0)</f>
        <v>0</v>
      </c>
      <c r="BT25" s="695"/>
      <c r="BU25" s="694"/>
      <c r="BV25" s="694"/>
      <c r="BW25" s="694"/>
      <c r="BX25" s="694"/>
      <c r="BY25" s="694"/>
      <c r="BZ25" s="694"/>
      <c r="CA25" s="694"/>
      <c r="CB25" s="694"/>
      <c r="CC25" s="694"/>
      <c r="CD25" s="694"/>
      <c r="CE25" s="694"/>
      <c r="CF25" s="694"/>
      <c r="CG25" s="692"/>
      <c r="CH25" s="692"/>
      <c r="CI25" s="692"/>
      <c r="CJ25" s="692"/>
      <c r="CK25" s="692"/>
      <c r="CL25" s="692"/>
      <c r="CM25" s="692"/>
      <c r="CN25" s="692"/>
      <c r="CO25" s="692"/>
      <c r="CP25" s="692"/>
      <c r="CQ25" s="692"/>
      <c r="CR25" s="692"/>
      <c r="CS25" s="692"/>
      <c r="CT25" s="692"/>
      <c r="CU25" s="692"/>
    </row>
    <row r="26" spans="1:99">
      <c r="A26" s="1136"/>
      <c r="B26" s="1139"/>
      <c r="C26" s="1142"/>
      <c r="D26" s="1142"/>
      <c r="E26" s="1145"/>
      <c r="F26" s="1142"/>
      <c r="G26" s="174" t="s">
        <v>474</v>
      </c>
      <c r="H26" s="175"/>
      <c r="I26" s="175" t="str">
        <f t="shared" ref="I26:S26" si="64">IF(H26="","",H26)</f>
        <v/>
      </c>
      <c r="J26" s="175" t="str">
        <f t="shared" si="64"/>
        <v/>
      </c>
      <c r="K26" s="175" t="str">
        <f t="shared" si="64"/>
        <v/>
      </c>
      <c r="L26" s="175" t="str">
        <f t="shared" si="64"/>
        <v/>
      </c>
      <c r="M26" s="175" t="str">
        <f t="shared" si="64"/>
        <v/>
      </c>
      <c r="N26" s="175" t="str">
        <f t="shared" si="64"/>
        <v/>
      </c>
      <c r="O26" s="175" t="str">
        <f t="shared" si="64"/>
        <v/>
      </c>
      <c r="P26" s="175" t="str">
        <f t="shared" si="64"/>
        <v/>
      </c>
      <c r="Q26" s="175" t="str">
        <f t="shared" si="64"/>
        <v/>
      </c>
      <c r="R26" s="175" t="str">
        <f t="shared" si="64"/>
        <v/>
      </c>
      <c r="S26" s="175" t="str">
        <f t="shared" si="64"/>
        <v/>
      </c>
      <c r="T26" s="176">
        <f t="shared" si="2"/>
        <v>0</v>
      </c>
      <c r="U26" s="240"/>
      <c r="V26" s="240" t="str">
        <f t="shared" ref="V26:AF26" si="65">IF(U26="","",U26)</f>
        <v/>
      </c>
      <c r="W26" s="240" t="str">
        <f t="shared" si="65"/>
        <v/>
      </c>
      <c r="X26" s="240" t="str">
        <f t="shared" si="65"/>
        <v/>
      </c>
      <c r="Y26" s="240" t="str">
        <f t="shared" si="65"/>
        <v/>
      </c>
      <c r="Z26" s="240" t="str">
        <f t="shared" si="65"/>
        <v/>
      </c>
      <c r="AA26" s="240" t="str">
        <f t="shared" si="65"/>
        <v/>
      </c>
      <c r="AB26" s="240" t="str">
        <f t="shared" si="65"/>
        <v/>
      </c>
      <c r="AC26" s="240" t="str">
        <f t="shared" si="65"/>
        <v/>
      </c>
      <c r="AD26" s="240" t="str">
        <f t="shared" si="65"/>
        <v/>
      </c>
      <c r="AE26" s="240" t="str">
        <f t="shared" si="65"/>
        <v/>
      </c>
      <c r="AF26" s="240" t="str">
        <f t="shared" si="65"/>
        <v/>
      </c>
      <c r="AG26" s="176">
        <f t="shared" si="4"/>
        <v>0</v>
      </c>
      <c r="AH26" s="1148"/>
      <c r="AI26" s="168"/>
      <c r="AJ26" s="168"/>
      <c r="AK26" s="168"/>
      <c r="AL26" s="168"/>
      <c r="AM26" s="168"/>
      <c r="AN26" s="168"/>
      <c r="AO26" s="692">
        <v>1</v>
      </c>
      <c r="AP26" s="692">
        <v>2</v>
      </c>
      <c r="AQ26" s="692">
        <v>9</v>
      </c>
      <c r="AR26" s="693">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692">
        <f ca="1">COUNTIF(INDIRECT("H"&amp;(ROW()+12*(($AO26-1)*3+$AP26)-ROW())/12+5):INDIRECT("S"&amp;(ROW()+12*(($AO26-1)*3+$AP26)-ROW())/12+5),AR26)</f>
        <v>0</v>
      </c>
      <c r="AT26" s="693">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692">
        <f ca="1">COUNTIF(INDIRECT("U"&amp;(ROW()+12*(($AO26-1)*3+$AP26)-ROW())/12+5):INDIRECT("AF"&amp;(ROW()+12*(($AO26-1)*3+$AP26)-ROW())/12+5),AT26)</f>
        <v>0</v>
      </c>
      <c r="AV26" s="692">
        <f ca="1">IF(AND(AR26+AT26&gt;0,AS26+AU26&gt;0),COUNTIF(AV$6:AV25,"&gt;0")+1,0)</f>
        <v>0</v>
      </c>
      <c r="BF26" s="692">
        <v>3</v>
      </c>
      <c r="BG26" s="692"/>
      <c r="BH26" s="694"/>
      <c r="BI26" s="694"/>
      <c r="BJ26" s="694"/>
      <c r="BK26" s="694"/>
      <c r="BL26" s="694"/>
      <c r="BM26" s="694"/>
      <c r="BN26" s="694"/>
      <c r="BO26" s="694"/>
      <c r="BP26" s="694"/>
      <c r="BQ26" s="694"/>
      <c r="BR26" s="694"/>
      <c r="BS26" s="694"/>
      <c r="BT26" s="695"/>
      <c r="BU26" s="694"/>
      <c r="BV26" s="694"/>
      <c r="BW26" s="694"/>
      <c r="BX26" s="694"/>
      <c r="BY26" s="694"/>
      <c r="BZ26" s="694"/>
      <c r="CA26" s="694"/>
      <c r="CB26" s="694"/>
      <c r="CC26" s="694"/>
      <c r="CD26" s="694"/>
      <c r="CE26" s="694"/>
      <c r="CF26" s="694"/>
      <c r="CG26" s="692"/>
      <c r="CH26" s="692"/>
      <c r="CI26" s="692"/>
      <c r="CJ26" s="692"/>
      <c r="CK26" s="692"/>
      <c r="CL26" s="692"/>
      <c r="CM26" s="692"/>
      <c r="CN26" s="692"/>
      <c r="CO26" s="692"/>
      <c r="CP26" s="692"/>
      <c r="CQ26" s="692"/>
      <c r="CR26" s="692"/>
      <c r="CS26" s="692"/>
      <c r="CT26" s="692"/>
      <c r="CU26" s="692"/>
    </row>
    <row r="27" spans="1:99">
      <c r="A27" s="1134">
        <v>8</v>
      </c>
      <c r="B27" s="1137"/>
      <c r="C27" s="1140"/>
      <c r="D27" s="1140"/>
      <c r="E27" s="1143"/>
      <c r="F27" s="1140"/>
      <c r="G27" s="165" t="s">
        <v>283</v>
      </c>
      <c r="H27" s="166"/>
      <c r="I27" s="166" t="str">
        <f t="shared" ref="I27:S27" si="66">IF(H27="","",H27)</f>
        <v/>
      </c>
      <c r="J27" s="166" t="str">
        <f t="shared" si="66"/>
        <v/>
      </c>
      <c r="K27" s="166" t="str">
        <f t="shared" si="66"/>
        <v/>
      </c>
      <c r="L27" s="166" t="str">
        <f t="shared" si="66"/>
        <v/>
      </c>
      <c r="M27" s="166" t="str">
        <f t="shared" si="66"/>
        <v/>
      </c>
      <c r="N27" s="166" t="str">
        <f t="shared" si="66"/>
        <v/>
      </c>
      <c r="O27" s="166" t="str">
        <f t="shared" si="66"/>
        <v/>
      </c>
      <c r="P27" s="166" t="str">
        <f t="shared" si="66"/>
        <v/>
      </c>
      <c r="Q27" s="166" t="str">
        <f t="shared" si="66"/>
        <v/>
      </c>
      <c r="R27" s="166" t="str">
        <f t="shared" si="66"/>
        <v/>
      </c>
      <c r="S27" s="166" t="str">
        <f t="shared" si="66"/>
        <v/>
      </c>
      <c r="T27" s="167">
        <f t="shared" si="2"/>
        <v>0</v>
      </c>
      <c r="U27" s="238"/>
      <c r="V27" s="238" t="str">
        <f t="shared" ref="V27:AF27" si="67">IF(U27="","",U27)</f>
        <v/>
      </c>
      <c r="W27" s="238" t="str">
        <f t="shared" si="67"/>
        <v/>
      </c>
      <c r="X27" s="238" t="str">
        <f t="shared" si="67"/>
        <v/>
      </c>
      <c r="Y27" s="238" t="str">
        <f t="shared" si="67"/>
        <v/>
      </c>
      <c r="Z27" s="238" t="str">
        <f t="shared" si="67"/>
        <v/>
      </c>
      <c r="AA27" s="238" t="str">
        <f t="shared" si="67"/>
        <v/>
      </c>
      <c r="AB27" s="238" t="str">
        <f t="shared" si="67"/>
        <v/>
      </c>
      <c r="AC27" s="238" t="str">
        <f t="shared" si="67"/>
        <v/>
      </c>
      <c r="AD27" s="238" t="str">
        <f t="shared" si="67"/>
        <v/>
      </c>
      <c r="AE27" s="238" t="str">
        <f t="shared" si="67"/>
        <v/>
      </c>
      <c r="AF27" s="238" t="str">
        <f t="shared" si="67"/>
        <v/>
      </c>
      <c r="AG27" s="167">
        <f t="shared" si="4"/>
        <v>0</v>
      </c>
      <c r="AH27" s="1146"/>
      <c r="AI27" s="168"/>
      <c r="AJ27" s="168"/>
      <c r="AK27" s="168"/>
      <c r="AL27" s="168"/>
      <c r="AM27" s="168"/>
      <c r="AN27" s="168"/>
      <c r="AO27" s="692">
        <v>1</v>
      </c>
      <c r="AP27" s="692">
        <v>2</v>
      </c>
      <c r="AQ27" s="692">
        <v>10</v>
      </c>
      <c r="AR27" s="693">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692">
        <f ca="1">COUNTIF(INDIRECT("H"&amp;(ROW()+12*(($AO27-1)*3+$AP27)-ROW())/12+5):INDIRECT("S"&amp;(ROW()+12*(($AO27-1)*3+$AP27)-ROW())/12+5),AR27)</f>
        <v>0</v>
      </c>
      <c r="AT27" s="693">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692">
        <f ca="1">COUNTIF(INDIRECT("U"&amp;(ROW()+12*(($AO27-1)*3+$AP27)-ROW())/12+5):INDIRECT("AF"&amp;(ROW()+12*(($AO27-1)*3+$AP27)-ROW())/12+5),AT27)</f>
        <v>0</v>
      </c>
      <c r="AV27" s="692">
        <f ca="1">IF(AND(AR27+AT27&gt;0,AS27+AU27&gt;0),COUNTIF(AV$6:AV26,"&gt;0")+1,0)</f>
        <v>0</v>
      </c>
      <c r="BF27" s="692">
        <v>1</v>
      </c>
      <c r="BG27" s="692"/>
      <c r="BH27" s="694">
        <f t="shared" ref="BH27:BS27" si="68">SUM(H27:H28)</f>
        <v>0</v>
      </c>
      <c r="BI27" s="694">
        <f t="shared" si="68"/>
        <v>0</v>
      </c>
      <c r="BJ27" s="694">
        <f t="shared" si="68"/>
        <v>0</v>
      </c>
      <c r="BK27" s="694">
        <f t="shared" si="68"/>
        <v>0</v>
      </c>
      <c r="BL27" s="694">
        <f t="shared" si="68"/>
        <v>0</v>
      </c>
      <c r="BM27" s="694">
        <f t="shared" si="68"/>
        <v>0</v>
      </c>
      <c r="BN27" s="694">
        <f t="shared" si="68"/>
        <v>0</v>
      </c>
      <c r="BO27" s="694">
        <f t="shared" si="68"/>
        <v>0</v>
      </c>
      <c r="BP27" s="694">
        <f t="shared" si="68"/>
        <v>0</v>
      </c>
      <c r="BQ27" s="694">
        <f t="shared" si="68"/>
        <v>0</v>
      </c>
      <c r="BR27" s="694">
        <f t="shared" si="68"/>
        <v>0</v>
      </c>
      <c r="BS27" s="694">
        <f t="shared" si="68"/>
        <v>0</v>
      </c>
      <c r="BT27" s="695"/>
      <c r="BU27" s="694">
        <f t="shared" ref="BU27:CF27" si="69">SUM(U27:U28)</f>
        <v>0</v>
      </c>
      <c r="BV27" s="694">
        <f t="shared" si="69"/>
        <v>0</v>
      </c>
      <c r="BW27" s="694">
        <f t="shared" si="69"/>
        <v>0</v>
      </c>
      <c r="BX27" s="694">
        <f t="shared" si="69"/>
        <v>0</v>
      </c>
      <c r="BY27" s="694">
        <f t="shared" si="69"/>
        <v>0</v>
      </c>
      <c r="BZ27" s="694">
        <f t="shared" si="69"/>
        <v>0</v>
      </c>
      <c r="CA27" s="694">
        <f t="shared" si="69"/>
        <v>0</v>
      </c>
      <c r="CB27" s="694">
        <f t="shared" si="69"/>
        <v>0</v>
      </c>
      <c r="CC27" s="694">
        <f t="shared" si="69"/>
        <v>0</v>
      </c>
      <c r="CD27" s="694">
        <f t="shared" si="69"/>
        <v>0</v>
      </c>
      <c r="CE27" s="694">
        <f t="shared" si="69"/>
        <v>0</v>
      </c>
      <c r="CF27" s="694">
        <f t="shared" si="69"/>
        <v>0</v>
      </c>
      <c r="CG27" s="692"/>
      <c r="CH27" s="692"/>
      <c r="CI27" s="696" t="s">
        <v>366</v>
      </c>
      <c r="CJ27" s="694">
        <f>IF(OR($D27="副園長",$D27="教頭",$D27="主任保育士",$D27="主幹教諭"),0,BH27)</f>
        <v>0</v>
      </c>
      <c r="CK27" s="694">
        <f t="shared" ref="CK27:CU27" si="70">IF(OR($D27="副園長",$D27="教頭",$D27="主任保育士",$D27="主幹教諭"),0,BI27)</f>
        <v>0</v>
      </c>
      <c r="CL27" s="694">
        <f t="shared" si="70"/>
        <v>0</v>
      </c>
      <c r="CM27" s="694">
        <f t="shared" si="70"/>
        <v>0</v>
      </c>
      <c r="CN27" s="694">
        <f t="shared" si="70"/>
        <v>0</v>
      </c>
      <c r="CO27" s="694">
        <f t="shared" si="70"/>
        <v>0</v>
      </c>
      <c r="CP27" s="694">
        <f t="shared" si="70"/>
        <v>0</v>
      </c>
      <c r="CQ27" s="694">
        <f t="shared" si="70"/>
        <v>0</v>
      </c>
      <c r="CR27" s="694">
        <f t="shared" si="70"/>
        <v>0</v>
      </c>
      <c r="CS27" s="694">
        <f t="shared" si="70"/>
        <v>0</v>
      </c>
      <c r="CT27" s="694">
        <f t="shared" si="70"/>
        <v>0</v>
      </c>
      <c r="CU27" s="694">
        <f t="shared" si="70"/>
        <v>0</v>
      </c>
    </row>
    <row r="28" spans="1:99">
      <c r="A28" s="1135"/>
      <c r="B28" s="1138"/>
      <c r="C28" s="1141"/>
      <c r="D28" s="1141"/>
      <c r="E28" s="1144"/>
      <c r="F28" s="1141"/>
      <c r="G28" s="171" t="s">
        <v>282</v>
      </c>
      <c r="H28" s="172"/>
      <c r="I28" s="172" t="str">
        <f t="shared" ref="I28:S28" si="71">IF(H28="","",H28)</f>
        <v/>
      </c>
      <c r="J28" s="172" t="str">
        <f t="shared" si="71"/>
        <v/>
      </c>
      <c r="K28" s="172" t="str">
        <f t="shared" si="71"/>
        <v/>
      </c>
      <c r="L28" s="172" t="str">
        <f t="shared" si="71"/>
        <v/>
      </c>
      <c r="M28" s="172" t="str">
        <f t="shared" si="71"/>
        <v/>
      </c>
      <c r="N28" s="172" t="str">
        <f t="shared" si="71"/>
        <v/>
      </c>
      <c r="O28" s="172" t="str">
        <f t="shared" si="71"/>
        <v/>
      </c>
      <c r="P28" s="172" t="str">
        <f t="shared" si="71"/>
        <v/>
      </c>
      <c r="Q28" s="172" t="str">
        <f t="shared" si="71"/>
        <v/>
      </c>
      <c r="R28" s="172" t="str">
        <f t="shared" si="71"/>
        <v/>
      </c>
      <c r="S28" s="172" t="str">
        <f t="shared" si="71"/>
        <v/>
      </c>
      <c r="T28" s="173">
        <f t="shared" si="2"/>
        <v>0</v>
      </c>
      <c r="U28" s="239"/>
      <c r="V28" s="239" t="str">
        <f t="shared" ref="V28:AF28" si="72">IF(U28="","",U28)</f>
        <v/>
      </c>
      <c r="W28" s="239" t="str">
        <f t="shared" si="72"/>
        <v/>
      </c>
      <c r="X28" s="239" t="str">
        <f t="shared" si="72"/>
        <v/>
      </c>
      <c r="Y28" s="239" t="str">
        <f t="shared" si="72"/>
        <v/>
      </c>
      <c r="Z28" s="239" t="str">
        <f t="shared" si="72"/>
        <v/>
      </c>
      <c r="AA28" s="239" t="str">
        <f t="shared" si="72"/>
        <v/>
      </c>
      <c r="AB28" s="239" t="str">
        <f t="shared" si="72"/>
        <v/>
      </c>
      <c r="AC28" s="239" t="str">
        <f t="shared" si="72"/>
        <v/>
      </c>
      <c r="AD28" s="239" t="str">
        <f t="shared" si="72"/>
        <v/>
      </c>
      <c r="AE28" s="239" t="str">
        <f t="shared" si="72"/>
        <v/>
      </c>
      <c r="AF28" s="239" t="str">
        <f t="shared" si="72"/>
        <v/>
      </c>
      <c r="AG28" s="173">
        <f t="shared" si="4"/>
        <v>0</v>
      </c>
      <c r="AH28" s="1147"/>
      <c r="AI28" s="168"/>
      <c r="AJ28" s="168"/>
      <c r="AK28" s="168"/>
      <c r="AL28" s="168"/>
      <c r="AM28" s="168"/>
      <c r="AN28" s="168"/>
      <c r="AO28" s="692">
        <v>1</v>
      </c>
      <c r="AP28" s="692">
        <v>2</v>
      </c>
      <c r="AQ28" s="692">
        <v>11</v>
      </c>
      <c r="AR28" s="693">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692">
        <f ca="1">COUNTIF(INDIRECT("H"&amp;(ROW()+12*(($AO28-1)*3+$AP28)-ROW())/12+5):INDIRECT("S"&amp;(ROW()+12*(($AO28-1)*3+$AP28)-ROW())/12+5),AR28)</f>
        <v>0</v>
      </c>
      <c r="AT28" s="693">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692">
        <f ca="1">COUNTIF(INDIRECT("U"&amp;(ROW()+12*(($AO28-1)*3+$AP28)-ROW())/12+5):INDIRECT("AF"&amp;(ROW()+12*(($AO28-1)*3+$AP28)-ROW())/12+5),AT28)</f>
        <v>0</v>
      </c>
      <c r="AV28" s="692">
        <f ca="1">IF(AND(AR28+AT28&gt;0,AS28+AU28&gt;0),COUNTIF(AV$6:AV27,"&gt;0")+1,0)</f>
        <v>0</v>
      </c>
      <c r="BF28" s="692">
        <v>2</v>
      </c>
      <c r="BG28" s="692" t="s">
        <v>281</v>
      </c>
      <c r="BH28" s="694">
        <f>IF(BH27+BU27&gt;マスタ!$C$3,1,0)</f>
        <v>0</v>
      </c>
      <c r="BI28" s="694">
        <f>IF(BI27+BV27&gt;マスタ!$C$3,1,0)</f>
        <v>0</v>
      </c>
      <c r="BJ28" s="694">
        <f>IF(BJ27+BW27&gt;マスタ!$C$3,1,0)</f>
        <v>0</v>
      </c>
      <c r="BK28" s="694">
        <f>IF(BK27+BX27&gt;マスタ!$C$3,1,0)</f>
        <v>0</v>
      </c>
      <c r="BL28" s="694">
        <f>IF(BL27+BY27&gt;マスタ!$C$3,1,0)</f>
        <v>0</v>
      </c>
      <c r="BM28" s="694">
        <f>IF(BM27+BZ27&gt;マスタ!$C$3,1,0)</f>
        <v>0</v>
      </c>
      <c r="BN28" s="694">
        <f>IF(BN27+CA27&gt;マスタ!$C$3,1,0)</f>
        <v>0</v>
      </c>
      <c r="BO28" s="694">
        <f>IF(BO27+CB27&gt;マスタ!$C$3,1,0)</f>
        <v>0</v>
      </c>
      <c r="BP28" s="694">
        <f>IF(BP27+CC27&gt;マスタ!$C$3,1,0)</f>
        <v>0</v>
      </c>
      <c r="BQ28" s="694">
        <f>IF(BQ27+CD27&gt;マスタ!$C$3,1,0)</f>
        <v>0</v>
      </c>
      <c r="BR28" s="694">
        <f>IF(BR27+CE27&gt;マスタ!$C$3,1,0)</f>
        <v>0</v>
      </c>
      <c r="BS28" s="694">
        <f>IF(BS27+CF27&gt;マスタ!$C$3,1,0)</f>
        <v>0</v>
      </c>
      <c r="BT28" s="695"/>
      <c r="BU28" s="694"/>
      <c r="BV28" s="694"/>
      <c r="BW28" s="694"/>
      <c r="BX28" s="694"/>
      <c r="BY28" s="694"/>
      <c r="BZ28" s="694"/>
      <c r="CA28" s="694"/>
      <c r="CB28" s="694"/>
      <c r="CC28" s="694"/>
      <c r="CD28" s="694"/>
      <c r="CE28" s="694"/>
      <c r="CF28" s="694"/>
      <c r="CG28" s="692"/>
      <c r="CH28" s="692"/>
      <c r="CI28" s="692"/>
      <c r="CJ28" s="692"/>
      <c r="CK28" s="692"/>
      <c r="CL28" s="692"/>
      <c r="CM28" s="692"/>
      <c r="CN28" s="692"/>
      <c r="CO28" s="692"/>
      <c r="CP28" s="692"/>
      <c r="CQ28" s="692"/>
      <c r="CR28" s="692"/>
      <c r="CS28" s="692"/>
      <c r="CT28" s="692"/>
      <c r="CU28" s="692"/>
    </row>
    <row r="29" spans="1:99">
      <c r="A29" s="1136"/>
      <c r="B29" s="1139"/>
      <c r="C29" s="1142"/>
      <c r="D29" s="1142"/>
      <c r="E29" s="1145"/>
      <c r="F29" s="1142"/>
      <c r="G29" s="174" t="s">
        <v>474</v>
      </c>
      <c r="H29" s="175"/>
      <c r="I29" s="175" t="str">
        <f t="shared" ref="I29:S29" si="73">IF(H29="","",H29)</f>
        <v/>
      </c>
      <c r="J29" s="175" t="str">
        <f t="shared" si="73"/>
        <v/>
      </c>
      <c r="K29" s="175" t="str">
        <f t="shared" si="73"/>
        <v/>
      </c>
      <c r="L29" s="175" t="str">
        <f t="shared" si="73"/>
        <v/>
      </c>
      <c r="M29" s="175" t="str">
        <f t="shared" si="73"/>
        <v/>
      </c>
      <c r="N29" s="175" t="str">
        <f t="shared" si="73"/>
        <v/>
      </c>
      <c r="O29" s="175" t="str">
        <f t="shared" si="73"/>
        <v/>
      </c>
      <c r="P29" s="175" t="str">
        <f t="shared" si="73"/>
        <v/>
      </c>
      <c r="Q29" s="175" t="str">
        <f t="shared" si="73"/>
        <v/>
      </c>
      <c r="R29" s="175" t="str">
        <f t="shared" si="73"/>
        <v/>
      </c>
      <c r="S29" s="175" t="str">
        <f t="shared" si="73"/>
        <v/>
      </c>
      <c r="T29" s="176">
        <f t="shared" si="2"/>
        <v>0</v>
      </c>
      <c r="U29" s="240"/>
      <c r="V29" s="240" t="str">
        <f t="shared" ref="V29:AF29" si="74">IF(U29="","",U29)</f>
        <v/>
      </c>
      <c r="W29" s="240" t="str">
        <f t="shared" si="74"/>
        <v/>
      </c>
      <c r="X29" s="240" t="str">
        <f t="shared" si="74"/>
        <v/>
      </c>
      <c r="Y29" s="240" t="str">
        <f t="shared" si="74"/>
        <v/>
      </c>
      <c r="Z29" s="240" t="str">
        <f t="shared" si="74"/>
        <v/>
      </c>
      <c r="AA29" s="240" t="str">
        <f t="shared" si="74"/>
        <v/>
      </c>
      <c r="AB29" s="240" t="str">
        <f t="shared" si="74"/>
        <v/>
      </c>
      <c r="AC29" s="240" t="str">
        <f t="shared" si="74"/>
        <v/>
      </c>
      <c r="AD29" s="240" t="str">
        <f t="shared" si="74"/>
        <v/>
      </c>
      <c r="AE29" s="240" t="str">
        <f t="shared" si="74"/>
        <v/>
      </c>
      <c r="AF29" s="240" t="str">
        <f t="shared" si="74"/>
        <v/>
      </c>
      <c r="AG29" s="176">
        <f t="shared" si="4"/>
        <v>0</v>
      </c>
      <c r="AH29" s="1148"/>
      <c r="AI29" s="168"/>
      <c r="AJ29" s="168"/>
      <c r="AK29" s="168"/>
      <c r="AL29" s="168"/>
      <c r="AM29" s="168"/>
      <c r="AN29" s="168"/>
      <c r="AO29" s="692">
        <v>1</v>
      </c>
      <c r="AP29" s="692">
        <v>2</v>
      </c>
      <c r="AQ29" s="692">
        <v>12</v>
      </c>
      <c r="AR29" s="693">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692">
        <f ca="1">COUNTIF(INDIRECT("H"&amp;(ROW()+12*(($AO29-1)*3+$AP29)-ROW())/12+5):INDIRECT("S"&amp;(ROW()+12*(($AO29-1)*3+$AP29)-ROW())/12+5),AR29)</f>
        <v>0</v>
      </c>
      <c r="AT29" s="693">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692">
        <f ca="1">COUNTIF(INDIRECT("U"&amp;(ROW()+12*(($AO29-1)*3+$AP29)-ROW())/12+5):INDIRECT("AF"&amp;(ROW()+12*(($AO29-1)*3+$AP29)-ROW())/12+5),AT29)</f>
        <v>0</v>
      </c>
      <c r="AV29" s="692">
        <f ca="1">IF(AND(AR29+AT29&gt;0,AS29+AU29&gt;0),COUNTIF(AV$6:AV28,"&gt;0")+1,0)</f>
        <v>0</v>
      </c>
      <c r="BF29" s="692">
        <v>3</v>
      </c>
      <c r="BG29" s="692"/>
      <c r="BH29" s="694"/>
      <c r="BI29" s="694"/>
      <c r="BJ29" s="694"/>
      <c r="BK29" s="694"/>
      <c r="BL29" s="694"/>
      <c r="BM29" s="694"/>
      <c r="BN29" s="694"/>
      <c r="BO29" s="694"/>
      <c r="BP29" s="694"/>
      <c r="BQ29" s="694"/>
      <c r="BR29" s="694"/>
      <c r="BS29" s="694"/>
      <c r="BT29" s="692"/>
      <c r="BU29" s="692"/>
      <c r="BV29" s="692"/>
      <c r="BW29" s="692"/>
      <c r="BX29" s="692"/>
      <c r="BY29" s="692"/>
      <c r="BZ29" s="692"/>
      <c r="CA29" s="692"/>
      <c r="CB29" s="692"/>
      <c r="CC29" s="692"/>
      <c r="CD29" s="692"/>
      <c r="CE29" s="692"/>
      <c r="CF29" s="692"/>
      <c r="CG29" s="692"/>
      <c r="CH29" s="692"/>
      <c r="CI29" s="692"/>
      <c r="CJ29" s="692"/>
      <c r="CK29" s="692"/>
      <c r="CL29" s="692"/>
      <c r="CM29" s="692"/>
      <c r="CN29" s="692"/>
      <c r="CO29" s="692"/>
      <c r="CP29" s="692"/>
      <c r="CQ29" s="692"/>
      <c r="CR29" s="692"/>
      <c r="CS29" s="692"/>
      <c r="CT29" s="692"/>
      <c r="CU29" s="692"/>
    </row>
    <row r="30" spans="1:99">
      <c r="A30" s="1134">
        <v>9</v>
      </c>
      <c r="B30" s="1137"/>
      <c r="C30" s="1140"/>
      <c r="D30" s="1140"/>
      <c r="E30" s="1143"/>
      <c r="F30" s="1140"/>
      <c r="G30" s="165" t="s">
        <v>283</v>
      </c>
      <c r="H30" s="166"/>
      <c r="I30" s="166" t="str">
        <f t="shared" ref="I30:S30" si="75">IF(H30="","",H30)</f>
        <v/>
      </c>
      <c r="J30" s="166" t="str">
        <f t="shared" si="75"/>
        <v/>
      </c>
      <c r="K30" s="166" t="str">
        <f t="shared" si="75"/>
        <v/>
      </c>
      <c r="L30" s="166" t="str">
        <f t="shared" si="75"/>
        <v/>
      </c>
      <c r="M30" s="166" t="str">
        <f t="shared" si="75"/>
        <v/>
      </c>
      <c r="N30" s="166" t="str">
        <f t="shared" si="75"/>
        <v/>
      </c>
      <c r="O30" s="166" t="str">
        <f t="shared" si="75"/>
        <v/>
      </c>
      <c r="P30" s="166" t="str">
        <f t="shared" si="75"/>
        <v/>
      </c>
      <c r="Q30" s="166" t="str">
        <f t="shared" si="75"/>
        <v/>
      </c>
      <c r="R30" s="166" t="str">
        <f t="shared" si="75"/>
        <v/>
      </c>
      <c r="S30" s="166" t="str">
        <f t="shared" si="75"/>
        <v/>
      </c>
      <c r="T30" s="167">
        <f t="shared" si="2"/>
        <v>0</v>
      </c>
      <c r="U30" s="238"/>
      <c r="V30" s="238" t="str">
        <f t="shared" ref="V30:AF30" si="76">IF(U30="","",U30)</f>
        <v/>
      </c>
      <c r="W30" s="238" t="str">
        <f t="shared" si="76"/>
        <v/>
      </c>
      <c r="X30" s="238" t="str">
        <f t="shared" si="76"/>
        <v/>
      </c>
      <c r="Y30" s="238" t="str">
        <f t="shared" si="76"/>
        <v/>
      </c>
      <c r="Z30" s="238" t="str">
        <f t="shared" si="76"/>
        <v/>
      </c>
      <c r="AA30" s="238" t="str">
        <f t="shared" si="76"/>
        <v/>
      </c>
      <c r="AB30" s="238" t="str">
        <f t="shared" si="76"/>
        <v/>
      </c>
      <c r="AC30" s="238" t="str">
        <f t="shared" si="76"/>
        <v/>
      </c>
      <c r="AD30" s="238" t="str">
        <f t="shared" si="76"/>
        <v/>
      </c>
      <c r="AE30" s="238" t="str">
        <f t="shared" si="76"/>
        <v/>
      </c>
      <c r="AF30" s="238" t="str">
        <f t="shared" si="76"/>
        <v/>
      </c>
      <c r="AG30" s="167">
        <f t="shared" si="4"/>
        <v>0</v>
      </c>
      <c r="AH30" s="1146"/>
      <c r="AI30" s="168"/>
      <c r="AJ30" s="168"/>
      <c r="AK30" s="168"/>
      <c r="AL30" s="168"/>
      <c r="AM30" s="168"/>
      <c r="AN30" s="168"/>
      <c r="AO30" s="692">
        <v>1</v>
      </c>
      <c r="AP30" s="692">
        <v>3</v>
      </c>
      <c r="AQ30" s="692">
        <v>1</v>
      </c>
      <c r="AR30" s="693">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692">
        <f ca="1">COUNTIF(INDIRECT("H"&amp;(ROW()+12*(($AO30-1)*3+$AP30)-ROW())/12+5):INDIRECT("S"&amp;(ROW()+12*(($AO30-1)*3+$AP30)-ROW())/12+5),AR30)</f>
        <v>0</v>
      </c>
      <c r="AT30" s="693">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692">
        <f ca="1">COUNTIF(INDIRECT("U"&amp;(ROW()+12*(($AO30-1)*3+$AP30)-ROW())/12+5):INDIRECT("AF"&amp;(ROW()+12*(($AO30-1)*3+$AP30)-ROW())/12+5),AT30)</f>
        <v>0</v>
      </c>
      <c r="AV30" s="692">
        <f ca="1">IF(AND(AR30+AT30&gt;0,AS30+AU30&gt;0),COUNTIF(AV$6:AV29,"&gt;0")+1,0)</f>
        <v>0</v>
      </c>
      <c r="BF30" s="692">
        <v>1</v>
      </c>
      <c r="BG30" s="692"/>
      <c r="BH30" s="694">
        <f t="shared" ref="BH30:BS30" si="77">SUM(H30:H31)</f>
        <v>0</v>
      </c>
      <c r="BI30" s="694">
        <f t="shared" si="77"/>
        <v>0</v>
      </c>
      <c r="BJ30" s="694">
        <f t="shared" si="77"/>
        <v>0</v>
      </c>
      <c r="BK30" s="694">
        <f t="shared" si="77"/>
        <v>0</v>
      </c>
      <c r="BL30" s="694">
        <f t="shared" si="77"/>
        <v>0</v>
      </c>
      <c r="BM30" s="694">
        <f t="shared" si="77"/>
        <v>0</v>
      </c>
      <c r="BN30" s="694">
        <f t="shared" si="77"/>
        <v>0</v>
      </c>
      <c r="BO30" s="694">
        <f t="shared" si="77"/>
        <v>0</v>
      </c>
      <c r="BP30" s="694">
        <f t="shared" si="77"/>
        <v>0</v>
      </c>
      <c r="BQ30" s="694">
        <f t="shared" si="77"/>
        <v>0</v>
      </c>
      <c r="BR30" s="694">
        <f t="shared" si="77"/>
        <v>0</v>
      </c>
      <c r="BS30" s="694">
        <f t="shared" si="77"/>
        <v>0</v>
      </c>
      <c r="BT30" s="695"/>
      <c r="BU30" s="694">
        <f t="shared" ref="BU30:CF30" si="78">SUM(U30:U31)</f>
        <v>0</v>
      </c>
      <c r="BV30" s="694">
        <f t="shared" si="78"/>
        <v>0</v>
      </c>
      <c r="BW30" s="694">
        <f t="shared" si="78"/>
        <v>0</v>
      </c>
      <c r="BX30" s="694">
        <f t="shared" si="78"/>
        <v>0</v>
      </c>
      <c r="BY30" s="694">
        <f t="shared" si="78"/>
        <v>0</v>
      </c>
      <c r="BZ30" s="694">
        <f t="shared" si="78"/>
        <v>0</v>
      </c>
      <c r="CA30" s="694">
        <f t="shared" si="78"/>
        <v>0</v>
      </c>
      <c r="CB30" s="694">
        <f t="shared" si="78"/>
        <v>0</v>
      </c>
      <c r="CC30" s="694">
        <f t="shared" si="78"/>
        <v>0</v>
      </c>
      <c r="CD30" s="694">
        <f t="shared" si="78"/>
        <v>0</v>
      </c>
      <c r="CE30" s="694">
        <f t="shared" si="78"/>
        <v>0</v>
      </c>
      <c r="CF30" s="694">
        <f t="shared" si="78"/>
        <v>0</v>
      </c>
      <c r="CG30" s="692"/>
      <c r="CH30" s="692"/>
      <c r="CI30" s="696" t="s">
        <v>366</v>
      </c>
      <c r="CJ30" s="694">
        <f>IF(OR($D30="副園長",$D30="教頭",$D30="主任保育士",$D30="主幹教諭"),0,BH30)</f>
        <v>0</v>
      </c>
      <c r="CK30" s="694">
        <f t="shared" ref="CK30:CU30" si="79">IF(OR($D30="副園長",$D30="教頭",$D30="主任保育士",$D30="主幹教諭"),0,BI30)</f>
        <v>0</v>
      </c>
      <c r="CL30" s="694">
        <f t="shared" si="79"/>
        <v>0</v>
      </c>
      <c r="CM30" s="694">
        <f t="shared" si="79"/>
        <v>0</v>
      </c>
      <c r="CN30" s="694">
        <f t="shared" si="79"/>
        <v>0</v>
      </c>
      <c r="CO30" s="694">
        <f t="shared" si="79"/>
        <v>0</v>
      </c>
      <c r="CP30" s="694">
        <f t="shared" si="79"/>
        <v>0</v>
      </c>
      <c r="CQ30" s="694">
        <f t="shared" si="79"/>
        <v>0</v>
      </c>
      <c r="CR30" s="694">
        <f t="shared" si="79"/>
        <v>0</v>
      </c>
      <c r="CS30" s="694">
        <f t="shared" si="79"/>
        <v>0</v>
      </c>
      <c r="CT30" s="694">
        <f t="shared" si="79"/>
        <v>0</v>
      </c>
      <c r="CU30" s="694">
        <f t="shared" si="79"/>
        <v>0</v>
      </c>
    </row>
    <row r="31" spans="1:99">
      <c r="A31" s="1135"/>
      <c r="B31" s="1138"/>
      <c r="C31" s="1141"/>
      <c r="D31" s="1141"/>
      <c r="E31" s="1144"/>
      <c r="F31" s="1141"/>
      <c r="G31" s="171" t="s">
        <v>282</v>
      </c>
      <c r="H31" s="172"/>
      <c r="I31" s="172" t="str">
        <f t="shared" ref="I31:S31" si="80">IF(H31="","",H31)</f>
        <v/>
      </c>
      <c r="J31" s="172" t="str">
        <f t="shared" si="80"/>
        <v/>
      </c>
      <c r="K31" s="172" t="str">
        <f t="shared" si="80"/>
        <v/>
      </c>
      <c r="L31" s="172" t="str">
        <f t="shared" si="80"/>
        <v/>
      </c>
      <c r="M31" s="172" t="str">
        <f t="shared" si="80"/>
        <v/>
      </c>
      <c r="N31" s="172" t="str">
        <f t="shared" si="80"/>
        <v/>
      </c>
      <c r="O31" s="172" t="str">
        <f t="shared" si="80"/>
        <v/>
      </c>
      <c r="P31" s="172" t="str">
        <f t="shared" si="80"/>
        <v/>
      </c>
      <c r="Q31" s="172" t="str">
        <f t="shared" si="80"/>
        <v/>
      </c>
      <c r="R31" s="172" t="str">
        <f t="shared" si="80"/>
        <v/>
      </c>
      <c r="S31" s="172" t="str">
        <f t="shared" si="80"/>
        <v/>
      </c>
      <c r="T31" s="173">
        <f t="shared" si="2"/>
        <v>0</v>
      </c>
      <c r="U31" s="239"/>
      <c r="V31" s="239" t="str">
        <f t="shared" ref="V31:AF31" si="81">IF(U31="","",U31)</f>
        <v/>
      </c>
      <c r="W31" s="239" t="str">
        <f t="shared" si="81"/>
        <v/>
      </c>
      <c r="X31" s="239" t="str">
        <f t="shared" si="81"/>
        <v/>
      </c>
      <c r="Y31" s="239" t="str">
        <f t="shared" si="81"/>
        <v/>
      </c>
      <c r="Z31" s="239" t="str">
        <f t="shared" si="81"/>
        <v/>
      </c>
      <c r="AA31" s="239" t="str">
        <f t="shared" si="81"/>
        <v/>
      </c>
      <c r="AB31" s="239" t="str">
        <f t="shared" si="81"/>
        <v/>
      </c>
      <c r="AC31" s="239" t="str">
        <f t="shared" si="81"/>
        <v/>
      </c>
      <c r="AD31" s="239" t="str">
        <f t="shared" si="81"/>
        <v/>
      </c>
      <c r="AE31" s="239" t="str">
        <f t="shared" si="81"/>
        <v/>
      </c>
      <c r="AF31" s="239" t="str">
        <f t="shared" si="81"/>
        <v/>
      </c>
      <c r="AG31" s="173">
        <f t="shared" si="4"/>
        <v>0</v>
      </c>
      <c r="AH31" s="1147"/>
      <c r="AI31" s="168"/>
      <c r="AJ31" s="168"/>
      <c r="AK31" s="168"/>
      <c r="AL31" s="168"/>
      <c r="AM31" s="168"/>
      <c r="AN31" s="168"/>
      <c r="AO31" s="692">
        <v>1</v>
      </c>
      <c r="AP31" s="692">
        <v>3</v>
      </c>
      <c r="AQ31" s="692">
        <v>2</v>
      </c>
      <c r="AR31" s="693">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692">
        <f ca="1">COUNTIF(INDIRECT("H"&amp;(ROW()+12*(($AO31-1)*3+$AP31)-ROW())/12+5):INDIRECT("S"&amp;(ROW()+12*(($AO31-1)*3+$AP31)-ROW())/12+5),AR31)</f>
        <v>0</v>
      </c>
      <c r="AT31" s="693">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692">
        <f ca="1">COUNTIF(INDIRECT("U"&amp;(ROW()+12*(($AO31-1)*3+$AP31)-ROW())/12+5):INDIRECT("AF"&amp;(ROW()+12*(($AO31-1)*3+$AP31)-ROW())/12+5),AT31)</f>
        <v>0</v>
      </c>
      <c r="AV31" s="692">
        <f ca="1">IF(AND(AR31+AT31&gt;0,AS31+AU31&gt;0),COUNTIF(AV$6:AV30,"&gt;0")+1,0)</f>
        <v>0</v>
      </c>
      <c r="BF31" s="692">
        <v>2</v>
      </c>
      <c r="BG31" s="692" t="s">
        <v>281</v>
      </c>
      <c r="BH31" s="694">
        <f>IF(BH30+BU30&gt;マスタ!$C$3,1,0)</f>
        <v>0</v>
      </c>
      <c r="BI31" s="694">
        <f>IF(BI30+BV30&gt;マスタ!$C$3,1,0)</f>
        <v>0</v>
      </c>
      <c r="BJ31" s="694">
        <f>IF(BJ30+BW30&gt;マスタ!$C$3,1,0)</f>
        <v>0</v>
      </c>
      <c r="BK31" s="694">
        <f>IF(BK30+BX30&gt;マスタ!$C$3,1,0)</f>
        <v>0</v>
      </c>
      <c r="BL31" s="694">
        <f>IF(BL30+BY30&gt;マスタ!$C$3,1,0)</f>
        <v>0</v>
      </c>
      <c r="BM31" s="694">
        <f>IF(BM30+BZ30&gt;マスタ!$C$3,1,0)</f>
        <v>0</v>
      </c>
      <c r="BN31" s="694">
        <f>IF(BN30+CA30&gt;マスタ!$C$3,1,0)</f>
        <v>0</v>
      </c>
      <c r="BO31" s="694">
        <f>IF(BO30+CB30&gt;マスタ!$C$3,1,0)</f>
        <v>0</v>
      </c>
      <c r="BP31" s="694">
        <f>IF(BP30+CC30&gt;マスタ!$C$3,1,0)</f>
        <v>0</v>
      </c>
      <c r="BQ31" s="694">
        <f>IF(BQ30+CD30&gt;マスタ!$C$3,1,0)</f>
        <v>0</v>
      </c>
      <c r="BR31" s="694">
        <f>IF(BR30+CE30&gt;マスタ!$C$3,1,0)</f>
        <v>0</v>
      </c>
      <c r="BS31" s="694">
        <f>IF(BS30+CF30&gt;マスタ!$C$3,1,0)</f>
        <v>0</v>
      </c>
      <c r="BT31" s="695"/>
      <c r="BU31" s="694"/>
      <c r="BV31" s="694"/>
      <c r="BW31" s="694"/>
      <c r="BX31" s="694"/>
      <c r="BY31" s="694"/>
      <c r="BZ31" s="694"/>
      <c r="CA31" s="694"/>
      <c r="CB31" s="694"/>
      <c r="CC31" s="694"/>
      <c r="CD31" s="694"/>
      <c r="CE31" s="694"/>
      <c r="CF31" s="694"/>
      <c r="CG31" s="692"/>
      <c r="CH31" s="692"/>
      <c r="CI31" s="692"/>
      <c r="CJ31" s="692"/>
      <c r="CK31" s="692"/>
      <c r="CL31" s="692"/>
      <c r="CM31" s="692"/>
      <c r="CN31" s="692"/>
      <c r="CO31" s="692"/>
      <c r="CP31" s="692"/>
      <c r="CQ31" s="692"/>
      <c r="CR31" s="692"/>
      <c r="CS31" s="692"/>
      <c r="CT31" s="692"/>
      <c r="CU31" s="692"/>
    </row>
    <row r="32" spans="1:99">
      <c r="A32" s="1136"/>
      <c r="B32" s="1139"/>
      <c r="C32" s="1142"/>
      <c r="D32" s="1142"/>
      <c r="E32" s="1145"/>
      <c r="F32" s="1142"/>
      <c r="G32" s="174" t="s">
        <v>474</v>
      </c>
      <c r="H32" s="175"/>
      <c r="I32" s="175" t="str">
        <f t="shared" ref="I32:S32" si="82">IF(H32="","",H32)</f>
        <v/>
      </c>
      <c r="J32" s="175" t="str">
        <f t="shared" si="82"/>
        <v/>
      </c>
      <c r="K32" s="175" t="str">
        <f t="shared" si="82"/>
        <v/>
      </c>
      <c r="L32" s="175" t="str">
        <f t="shared" si="82"/>
        <v/>
      </c>
      <c r="M32" s="175" t="str">
        <f t="shared" si="82"/>
        <v/>
      </c>
      <c r="N32" s="175" t="str">
        <f t="shared" si="82"/>
        <v/>
      </c>
      <c r="O32" s="175" t="str">
        <f t="shared" si="82"/>
        <v/>
      </c>
      <c r="P32" s="175" t="str">
        <f t="shared" si="82"/>
        <v/>
      </c>
      <c r="Q32" s="175" t="str">
        <f t="shared" si="82"/>
        <v/>
      </c>
      <c r="R32" s="175" t="str">
        <f t="shared" si="82"/>
        <v/>
      </c>
      <c r="S32" s="175" t="str">
        <f t="shared" si="82"/>
        <v/>
      </c>
      <c r="T32" s="176">
        <f t="shared" si="2"/>
        <v>0</v>
      </c>
      <c r="U32" s="240"/>
      <c r="V32" s="240" t="str">
        <f t="shared" ref="V32:AF32" si="83">IF(U32="","",U32)</f>
        <v/>
      </c>
      <c r="W32" s="240" t="str">
        <f t="shared" si="83"/>
        <v/>
      </c>
      <c r="X32" s="240" t="str">
        <f t="shared" si="83"/>
        <v/>
      </c>
      <c r="Y32" s="240" t="str">
        <f t="shared" si="83"/>
        <v/>
      </c>
      <c r="Z32" s="240" t="str">
        <f t="shared" si="83"/>
        <v/>
      </c>
      <c r="AA32" s="240" t="str">
        <f t="shared" si="83"/>
        <v/>
      </c>
      <c r="AB32" s="240" t="str">
        <f t="shared" si="83"/>
        <v/>
      </c>
      <c r="AC32" s="240" t="str">
        <f t="shared" si="83"/>
        <v/>
      </c>
      <c r="AD32" s="240" t="str">
        <f t="shared" si="83"/>
        <v/>
      </c>
      <c r="AE32" s="240" t="str">
        <f t="shared" si="83"/>
        <v/>
      </c>
      <c r="AF32" s="240" t="str">
        <f t="shared" si="83"/>
        <v/>
      </c>
      <c r="AG32" s="176">
        <f t="shared" si="4"/>
        <v>0</v>
      </c>
      <c r="AH32" s="1148"/>
      <c r="AI32" s="168"/>
      <c r="AJ32" s="168"/>
      <c r="AK32" s="168"/>
      <c r="AL32" s="168"/>
      <c r="AM32" s="168"/>
      <c r="AN32" s="168"/>
      <c r="AO32" s="692">
        <v>1</v>
      </c>
      <c r="AP32" s="692">
        <v>3</v>
      </c>
      <c r="AQ32" s="692">
        <v>3</v>
      </c>
      <c r="AR32" s="693">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692">
        <f ca="1">COUNTIF(INDIRECT("H"&amp;(ROW()+12*(($AO32-1)*3+$AP32)-ROW())/12+5):INDIRECT("S"&amp;(ROW()+12*(($AO32-1)*3+$AP32)-ROW())/12+5),AR32)</f>
        <v>0</v>
      </c>
      <c r="AT32" s="693">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692">
        <f ca="1">COUNTIF(INDIRECT("U"&amp;(ROW()+12*(($AO32-1)*3+$AP32)-ROW())/12+5):INDIRECT("AF"&amp;(ROW()+12*(($AO32-1)*3+$AP32)-ROW())/12+5),AT32)</f>
        <v>0</v>
      </c>
      <c r="AV32" s="692">
        <f ca="1">IF(AND(AR32+AT32&gt;0,AS32+AU32&gt;0),COUNTIF(AV$6:AV31,"&gt;0")+1,0)</f>
        <v>0</v>
      </c>
      <c r="BF32" s="692">
        <v>3</v>
      </c>
      <c r="BG32" s="692"/>
      <c r="BH32" s="694"/>
      <c r="BI32" s="694"/>
      <c r="BJ32" s="694"/>
      <c r="BK32" s="694"/>
      <c r="BL32" s="694"/>
      <c r="BM32" s="694"/>
      <c r="BN32" s="694"/>
      <c r="BO32" s="694"/>
      <c r="BP32" s="694"/>
      <c r="BQ32" s="694"/>
      <c r="BR32" s="694"/>
      <c r="BS32" s="694"/>
      <c r="BT32" s="695"/>
      <c r="BU32" s="694"/>
      <c r="BV32" s="694"/>
      <c r="BW32" s="694"/>
      <c r="BX32" s="694"/>
      <c r="BY32" s="694"/>
      <c r="BZ32" s="694"/>
      <c r="CA32" s="694"/>
      <c r="CB32" s="694"/>
      <c r="CC32" s="694"/>
      <c r="CD32" s="694"/>
      <c r="CE32" s="694"/>
      <c r="CF32" s="694"/>
      <c r="CG32" s="692"/>
      <c r="CH32" s="692"/>
      <c r="CI32" s="692"/>
      <c r="CJ32" s="692"/>
      <c r="CK32" s="692"/>
      <c r="CL32" s="692"/>
      <c r="CM32" s="692"/>
      <c r="CN32" s="692"/>
      <c r="CO32" s="692"/>
      <c r="CP32" s="692"/>
      <c r="CQ32" s="692"/>
      <c r="CR32" s="692"/>
      <c r="CS32" s="692"/>
      <c r="CT32" s="692"/>
      <c r="CU32" s="692"/>
    </row>
    <row r="33" spans="1:99">
      <c r="A33" s="1134">
        <v>10</v>
      </c>
      <c r="B33" s="1137"/>
      <c r="C33" s="1140"/>
      <c r="D33" s="1140"/>
      <c r="E33" s="1143"/>
      <c r="F33" s="1140"/>
      <c r="G33" s="165" t="s">
        <v>283</v>
      </c>
      <c r="H33" s="166"/>
      <c r="I33" s="166" t="str">
        <f t="shared" ref="I33:S33" si="84">IF(H33="","",H33)</f>
        <v/>
      </c>
      <c r="J33" s="166" t="str">
        <f t="shared" si="84"/>
        <v/>
      </c>
      <c r="K33" s="166" t="str">
        <f t="shared" si="84"/>
        <v/>
      </c>
      <c r="L33" s="166" t="str">
        <f t="shared" si="84"/>
        <v/>
      </c>
      <c r="M33" s="166" t="str">
        <f t="shared" si="84"/>
        <v/>
      </c>
      <c r="N33" s="166" t="str">
        <f t="shared" si="84"/>
        <v/>
      </c>
      <c r="O33" s="166" t="str">
        <f t="shared" si="84"/>
        <v/>
      </c>
      <c r="P33" s="166" t="str">
        <f t="shared" si="84"/>
        <v/>
      </c>
      <c r="Q33" s="166" t="str">
        <f t="shared" si="84"/>
        <v/>
      </c>
      <c r="R33" s="166" t="str">
        <f t="shared" si="84"/>
        <v/>
      </c>
      <c r="S33" s="166" t="str">
        <f t="shared" si="84"/>
        <v/>
      </c>
      <c r="T33" s="167">
        <f t="shared" si="2"/>
        <v>0</v>
      </c>
      <c r="U33" s="238"/>
      <c r="V33" s="238" t="str">
        <f t="shared" ref="V33:AF33" si="85">IF(U33="","",U33)</f>
        <v/>
      </c>
      <c r="W33" s="238" t="str">
        <f t="shared" si="85"/>
        <v/>
      </c>
      <c r="X33" s="238" t="str">
        <f t="shared" si="85"/>
        <v/>
      </c>
      <c r="Y33" s="238" t="str">
        <f t="shared" si="85"/>
        <v/>
      </c>
      <c r="Z33" s="238" t="str">
        <f t="shared" si="85"/>
        <v/>
      </c>
      <c r="AA33" s="238" t="str">
        <f t="shared" si="85"/>
        <v/>
      </c>
      <c r="AB33" s="238" t="str">
        <f t="shared" si="85"/>
        <v/>
      </c>
      <c r="AC33" s="238" t="str">
        <f t="shared" si="85"/>
        <v/>
      </c>
      <c r="AD33" s="238" t="str">
        <f t="shared" si="85"/>
        <v/>
      </c>
      <c r="AE33" s="238" t="str">
        <f t="shared" si="85"/>
        <v/>
      </c>
      <c r="AF33" s="238" t="str">
        <f t="shared" si="85"/>
        <v/>
      </c>
      <c r="AG33" s="167">
        <f t="shared" si="4"/>
        <v>0</v>
      </c>
      <c r="AH33" s="1146"/>
      <c r="AI33" s="168"/>
      <c r="AJ33" s="168"/>
      <c r="AK33" s="168"/>
      <c r="AL33" s="168"/>
      <c r="AM33" s="168"/>
      <c r="AN33" s="168"/>
      <c r="AO33" s="692">
        <v>1</v>
      </c>
      <c r="AP33" s="692">
        <v>3</v>
      </c>
      <c r="AQ33" s="692">
        <v>4</v>
      </c>
      <c r="AR33" s="693">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692">
        <f ca="1">COUNTIF(INDIRECT("H"&amp;(ROW()+12*(($AO33-1)*3+$AP33)-ROW())/12+5):INDIRECT("S"&amp;(ROW()+12*(($AO33-1)*3+$AP33)-ROW())/12+5),AR33)</f>
        <v>0</v>
      </c>
      <c r="AT33" s="693">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692">
        <f ca="1">COUNTIF(INDIRECT("U"&amp;(ROW()+12*(($AO33-1)*3+$AP33)-ROW())/12+5):INDIRECT("AF"&amp;(ROW()+12*(($AO33-1)*3+$AP33)-ROW())/12+5),AT33)</f>
        <v>0</v>
      </c>
      <c r="AV33" s="692">
        <f ca="1">IF(AND(AR33+AT33&gt;0,AS33+AU33&gt;0),COUNTIF(AV$6:AV32,"&gt;0")+1,0)</f>
        <v>0</v>
      </c>
      <c r="BF33" s="692">
        <v>1</v>
      </c>
      <c r="BG33" s="692"/>
      <c r="BH33" s="694">
        <f t="shared" ref="BH33:BS33" si="86">SUM(H33:H34)</f>
        <v>0</v>
      </c>
      <c r="BI33" s="694">
        <f t="shared" si="86"/>
        <v>0</v>
      </c>
      <c r="BJ33" s="694">
        <f t="shared" si="86"/>
        <v>0</v>
      </c>
      <c r="BK33" s="694">
        <f t="shared" si="86"/>
        <v>0</v>
      </c>
      <c r="BL33" s="694">
        <f t="shared" si="86"/>
        <v>0</v>
      </c>
      <c r="BM33" s="694">
        <f t="shared" si="86"/>
        <v>0</v>
      </c>
      <c r="BN33" s="694">
        <f t="shared" si="86"/>
        <v>0</v>
      </c>
      <c r="BO33" s="694">
        <f t="shared" si="86"/>
        <v>0</v>
      </c>
      <c r="BP33" s="694">
        <f t="shared" si="86"/>
        <v>0</v>
      </c>
      <c r="BQ33" s="694">
        <f t="shared" si="86"/>
        <v>0</v>
      </c>
      <c r="BR33" s="694">
        <f t="shared" si="86"/>
        <v>0</v>
      </c>
      <c r="BS33" s="694">
        <f t="shared" si="86"/>
        <v>0</v>
      </c>
      <c r="BT33" s="695"/>
      <c r="BU33" s="694">
        <f t="shared" ref="BU33:CF33" si="87">SUM(U33:U34)</f>
        <v>0</v>
      </c>
      <c r="BV33" s="694">
        <f t="shared" si="87"/>
        <v>0</v>
      </c>
      <c r="BW33" s="694">
        <f t="shared" si="87"/>
        <v>0</v>
      </c>
      <c r="BX33" s="694">
        <f>SUM(X33:X34)</f>
        <v>0</v>
      </c>
      <c r="BY33" s="694">
        <f t="shared" si="87"/>
        <v>0</v>
      </c>
      <c r="BZ33" s="694">
        <f t="shared" si="87"/>
        <v>0</v>
      </c>
      <c r="CA33" s="694">
        <f t="shared" si="87"/>
        <v>0</v>
      </c>
      <c r="CB33" s="694">
        <f t="shared" si="87"/>
        <v>0</v>
      </c>
      <c r="CC33" s="694">
        <f t="shared" si="87"/>
        <v>0</v>
      </c>
      <c r="CD33" s="694">
        <f t="shared" si="87"/>
        <v>0</v>
      </c>
      <c r="CE33" s="694">
        <f t="shared" si="87"/>
        <v>0</v>
      </c>
      <c r="CF33" s="694">
        <f t="shared" si="87"/>
        <v>0</v>
      </c>
      <c r="CG33" s="692"/>
      <c r="CH33" s="692"/>
      <c r="CI33" s="696" t="s">
        <v>366</v>
      </c>
      <c r="CJ33" s="694">
        <f>IF(OR($D33="副園長",$D33="教頭",$D33="主任保育士",$D33="主幹教諭"),0,BH33)</f>
        <v>0</v>
      </c>
      <c r="CK33" s="694">
        <f t="shared" ref="CK33:CU33" si="88">IF(OR($D33="副園長",$D33="教頭",$D33="主任保育士",$D33="主幹教諭"),0,BI33)</f>
        <v>0</v>
      </c>
      <c r="CL33" s="694">
        <f t="shared" si="88"/>
        <v>0</v>
      </c>
      <c r="CM33" s="694">
        <f t="shared" si="88"/>
        <v>0</v>
      </c>
      <c r="CN33" s="694">
        <f t="shared" si="88"/>
        <v>0</v>
      </c>
      <c r="CO33" s="694">
        <f t="shared" si="88"/>
        <v>0</v>
      </c>
      <c r="CP33" s="694">
        <f t="shared" si="88"/>
        <v>0</v>
      </c>
      <c r="CQ33" s="694">
        <f t="shared" si="88"/>
        <v>0</v>
      </c>
      <c r="CR33" s="694">
        <f t="shared" si="88"/>
        <v>0</v>
      </c>
      <c r="CS33" s="694">
        <f t="shared" si="88"/>
        <v>0</v>
      </c>
      <c r="CT33" s="694">
        <f t="shared" si="88"/>
        <v>0</v>
      </c>
      <c r="CU33" s="694">
        <f t="shared" si="88"/>
        <v>0</v>
      </c>
    </row>
    <row r="34" spans="1:99">
      <c r="A34" s="1135"/>
      <c r="B34" s="1138"/>
      <c r="C34" s="1141"/>
      <c r="D34" s="1141"/>
      <c r="E34" s="1144"/>
      <c r="F34" s="1141"/>
      <c r="G34" s="171" t="s">
        <v>282</v>
      </c>
      <c r="H34" s="172"/>
      <c r="I34" s="172" t="str">
        <f t="shared" ref="I34:S34" si="89">IF(H34="","",H34)</f>
        <v/>
      </c>
      <c r="J34" s="172" t="str">
        <f t="shared" si="89"/>
        <v/>
      </c>
      <c r="K34" s="172" t="str">
        <f t="shared" si="89"/>
        <v/>
      </c>
      <c r="L34" s="172" t="str">
        <f t="shared" si="89"/>
        <v/>
      </c>
      <c r="M34" s="172" t="str">
        <f t="shared" si="89"/>
        <v/>
      </c>
      <c r="N34" s="172" t="str">
        <f t="shared" si="89"/>
        <v/>
      </c>
      <c r="O34" s="172" t="str">
        <f t="shared" si="89"/>
        <v/>
      </c>
      <c r="P34" s="172" t="str">
        <f t="shared" si="89"/>
        <v/>
      </c>
      <c r="Q34" s="172" t="str">
        <f t="shared" si="89"/>
        <v/>
      </c>
      <c r="R34" s="172" t="str">
        <f t="shared" si="89"/>
        <v/>
      </c>
      <c r="S34" s="172" t="str">
        <f t="shared" si="89"/>
        <v/>
      </c>
      <c r="T34" s="173">
        <f t="shared" si="2"/>
        <v>0</v>
      </c>
      <c r="U34" s="239"/>
      <c r="V34" s="239" t="str">
        <f t="shared" ref="V34:AF34" si="90">IF(U34="","",U34)</f>
        <v/>
      </c>
      <c r="W34" s="239" t="str">
        <f t="shared" si="90"/>
        <v/>
      </c>
      <c r="X34" s="239" t="str">
        <f t="shared" si="90"/>
        <v/>
      </c>
      <c r="Y34" s="239" t="str">
        <f t="shared" si="90"/>
        <v/>
      </c>
      <c r="Z34" s="239" t="str">
        <f t="shared" si="90"/>
        <v/>
      </c>
      <c r="AA34" s="239" t="str">
        <f t="shared" si="90"/>
        <v/>
      </c>
      <c r="AB34" s="239" t="str">
        <f t="shared" si="90"/>
        <v/>
      </c>
      <c r="AC34" s="239" t="str">
        <f t="shared" si="90"/>
        <v/>
      </c>
      <c r="AD34" s="239" t="str">
        <f t="shared" si="90"/>
        <v/>
      </c>
      <c r="AE34" s="239" t="str">
        <f t="shared" si="90"/>
        <v/>
      </c>
      <c r="AF34" s="239" t="str">
        <f t="shared" si="90"/>
        <v/>
      </c>
      <c r="AG34" s="173">
        <f t="shared" si="4"/>
        <v>0</v>
      </c>
      <c r="AH34" s="1147"/>
      <c r="AI34" s="168"/>
      <c r="AJ34" s="168"/>
      <c r="AK34" s="168"/>
      <c r="AL34" s="168"/>
      <c r="AM34" s="168"/>
      <c r="AN34" s="168"/>
      <c r="AO34" s="692">
        <v>1</v>
      </c>
      <c r="AP34" s="692">
        <v>3</v>
      </c>
      <c r="AQ34" s="692">
        <v>5</v>
      </c>
      <c r="AR34" s="693">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692">
        <f ca="1">COUNTIF(INDIRECT("H"&amp;(ROW()+12*(($AO34-1)*3+$AP34)-ROW())/12+5):INDIRECT("S"&amp;(ROW()+12*(($AO34-1)*3+$AP34)-ROW())/12+5),AR34)</f>
        <v>0</v>
      </c>
      <c r="AT34" s="693">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692">
        <f ca="1">COUNTIF(INDIRECT("U"&amp;(ROW()+12*(($AO34-1)*3+$AP34)-ROW())/12+5):INDIRECT("AF"&amp;(ROW()+12*(($AO34-1)*3+$AP34)-ROW())/12+5),AT34)</f>
        <v>0</v>
      </c>
      <c r="AV34" s="692">
        <f ca="1">IF(AND(AR34+AT34&gt;0,AS34+AU34&gt;0),COUNTIF(AV$6:AV33,"&gt;0")+1,0)</f>
        <v>0</v>
      </c>
      <c r="BF34" s="692">
        <v>2</v>
      </c>
      <c r="BG34" s="692" t="s">
        <v>281</v>
      </c>
      <c r="BH34" s="694">
        <f>IF(BH33+BU33&gt;マスタ!$C$3,1,0)</f>
        <v>0</v>
      </c>
      <c r="BI34" s="694">
        <f>IF(BI33+BV33&gt;マスタ!$C$3,1,0)</f>
        <v>0</v>
      </c>
      <c r="BJ34" s="694">
        <f>IF(BJ33+BW33&gt;マスタ!$C$3,1,0)</f>
        <v>0</v>
      </c>
      <c r="BK34" s="694">
        <f>IF(BK33+BX33&gt;マスタ!$C$3,1,0)</f>
        <v>0</v>
      </c>
      <c r="BL34" s="694">
        <f>IF(BL33+BY33&gt;マスタ!$C$3,1,0)</f>
        <v>0</v>
      </c>
      <c r="BM34" s="694">
        <f>IF(BM33+BZ33&gt;マスタ!$C$3,1,0)</f>
        <v>0</v>
      </c>
      <c r="BN34" s="694">
        <f>IF(BN33+CA33&gt;マスタ!$C$3,1,0)</f>
        <v>0</v>
      </c>
      <c r="BO34" s="694">
        <f>IF(BO33+CB33&gt;マスタ!$C$3,1,0)</f>
        <v>0</v>
      </c>
      <c r="BP34" s="694">
        <f>IF(BP33+CC33&gt;マスタ!$C$3,1,0)</f>
        <v>0</v>
      </c>
      <c r="BQ34" s="694">
        <f>IF(BQ33+CD33&gt;マスタ!$C$3,1,0)</f>
        <v>0</v>
      </c>
      <c r="BR34" s="694">
        <f>IF(BR33+CE33&gt;マスタ!$C$3,1,0)</f>
        <v>0</v>
      </c>
      <c r="BS34" s="694">
        <f>IF(BS33+CF33&gt;マスタ!$C$3,1,0)</f>
        <v>0</v>
      </c>
      <c r="BT34" s="695"/>
      <c r="BU34" s="694"/>
      <c r="BV34" s="694"/>
      <c r="BW34" s="694"/>
      <c r="BX34" s="694"/>
      <c r="BY34" s="694"/>
      <c r="BZ34" s="694"/>
      <c r="CA34" s="694"/>
      <c r="CB34" s="694"/>
      <c r="CC34" s="694"/>
      <c r="CD34" s="694"/>
      <c r="CE34" s="694"/>
      <c r="CF34" s="694"/>
      <c r="CG34" s="692"/>
      <c r="CH34" s="692"/>
      <c r="CI34" s="692"/>
      <c r="CJ34" s="692"/>
      <c r="CK34" s="692"/>
      <c r="CL34" s="692"/>
      <c r="CM34" s="692"/>
      <c r="CN34" s="692"/>
      <c r="CO34" s="692"/>
      <c r="CP34" s="692"/>
      <c r="CQ34" s="692"/>
      <c r="CR34" s="692"/>
      <c r="CS34" s="692"/>
      <c r="CT34" s="692"/>
      <c r="CU34" s="692"/>
    </row>
    <row r="35" spans="1:99">
      <c r="A35" s="1136"/>
      <c r="B35" s="1139"/>
      <c r="C35" s="1142"/>
      <c r="D35" s="1142"/>
      <c r="E35" s="1145"/>
      <c r="F35" s="1142"/>
      <c r="G35" s="174" t="s">
        <v>474</v>
      </c>
      <c r="H35" s="175"/>
      <c r="I35" s="175" t="str">
        <f t="shared" ref="I35:S35" si="91">IF(H35="","",H35)</f>
        <v/>
      </c>
      <c r="J35" s="175" t="str">
        <f t="shared" si="91"/>
        <v/>
      </c>
      <c r="K35" s="175" t="str">
        <f t="shared" si="91"/>
        <v/>
      </c>
      <c r="L35" s="175" t="str">
        <f t="shared" si="91"/>
        <v/>
      </c>
      <c r="M35" s="175" t="str">
        <f t="shared" si="91"/>
        <v/>
      </c>
      <c r="N35" s="175" t="str">
        <f t="shared" si="91"/>
        <v/>
      </c>
      <c r="O35" s="175" t="str">
        <f t="shared" si="91"/>
        <v/>
      </c>
      <c r="P35" s="175" t="str">
        <f t="shared" si="91"/>
        <v/>
      </c>
      <c r="Q35" s="175" t="str">
        <f t="shared" si="91"/>
        <v/>
      </c>
      <c r="R35" s="175" t="str">
        <f t="shared" si="91"/>
        <v/>
      </c>
      <c r="S35" s="175" t="str">
        <f t="shared" si="91"/>
        <v/>
      </c>
      <c r="T35" s="176">
        <f t="shared" si="2"/>
        <v>0</v>
      </c>
      <c r="U35" s="240"/>
      <c r="V35" s="240" t="str">
        <f t="shared" ref="V35:AF35" si="92">IF(U35="","",U35)</f>
        <v/>
      </c>
      <c r="W35" s="240" t="str">
        <f t="shared" si="92"/>
        <v/>
      </c>
      <c r="X35" s="240" t="str">
        <f t="shared" si="92"/>
        <v/>
      </c>
      <c r="Y35" s="240" t="str">
        <f t="shared" si="92"/>
        <v/>
      </c>
      <c r="Z35" s="240" t="str">
        <f t="shared" si="92"/>
        <v/>
      </c>
      <c r="AA35" s="240" t="str">
        <f t="shared" si="92"/>
        <v/>
      </c>
      <c r="AB35" s="240" t="str">
        <f t="shared" si="92"/>
        <v/>
      </c>
      <c r="AC35" s="240" t="str">
        <f t="shared" si="92"/>
        <v/>
      </c>
      <c r="AD35" s="240" t="str">
        <f t="shared" si="92"/>
        <v/>
      </c>
      <c r="AE35" s="240" t="str">
        <f t="shared" si="92"/>
        <v/>
      </c>
      <c r="AF35" s="240" t="str">
        <f t="shared" si="92"/>
        <v/>
      </c>
      <c r="AG35" s="176">
        <f t="shared" si="4"/>
        <v>0</v>
      </c>
      <c r="AH35" s="1148"/>
      <c r="AI35" s="168"/>
      <c r="AJ35" s="168"/>
      <c r="AK35" s="168"/>
      <c r="AL35" s="168"/>
      <c r="AM35" s="168"/>
      <c r="AN35" s="168"/>
      <c r="AO35" s="692">
        <v>1</v>
      </c>
      <c r="AP35" s="692">
        <v>3</v>
      </c>
      <c r="AQ35" s="692">
        <v>6</v>
      </c>
      <c r="AR35" s="693">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692">
        <f ca="1">COUNTIF(INDIRECT("H"&amp;(ROW()+12*(($AO35-1)*3+$AP35)-ROW())/12+5):INDIRECT("S"&amp;(ROW()+12*(($AO35-1)*3+$AP35)-ROW())/12+5),AR35)</f>
        <v>0</v>
      </c>
      <c r="AT35" s="693">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692">
        <f ca="1">COUNTIF(INDIRECT("U"&amp;(ROW()+12*(($AO35-1)*3+$AP35)-ROW())/12+5):INDIRECT("AF"&amp;(ROW()+12*(($AO35-1)*3+$AP35)-ROW())/12+5),AT35)</f>
        <v>0</v>
      </c>
      <c r="AV35" s="692">
        <f ca="1">IF(AND(AR35+AT35&gt;0,AS35+AU35&gt;0),COUNTIF(AV$6:AV34,"&gt;0")+1,0)</f>
        <v>0</v>
      </c>
      <c r="BF35" s="692">
        <v>3</v>
      </c>
      <c r="BG35" s="692"/>
      <c r="BH35" s="694"/>
      <c r="BI35" s="694"/>
      <c r="BJ35" s="694"/>
      <c r="BK35" s="694"/>
      <c r="BL35" s="694"/>
      <c r="BM35" s="694"/>
      <c r="BN35" s="694"/>
      <c r="BO35" s="694"/>
      <c r="BP35" s="694"/>
      <c r="BQ35" s="694"/>
      <c r="BR35" s="694"/>
      <c r="BS35" s="694"/>
      <c r="BT35" s="692"/>
      <c r="BU35" s="692"/>
      <c r="BV35" s="692"/>
      <c r="BW35" s="692"/>
      <c r="BX35" s="692"/>
      <c r="BY35" s="692"/>
      <c r="BZ35" s="692"/>
      <c r="CA35" s="692"/>
      <c r="CB35" s="692"/>
      <c r="CC35" s="692"/>
      <c r="CD35" s="692"/>
      <c r="CE35" s="692"/>
      <c r="CF35" s="692"/>
      <c r="CG35" s="692"/>
      <c r="CH35" s="692"/>
      <c r="CI35" s="692"/>
      <c r="CJ35" s="692"/>
      <c r="CK35" s="692"/>
      <c r="CL35" s="692"/>
      <c r="CM35" s="692"/>
      <c r="CN35" s="692"/>
      <c r="CO35" s="692"/>
      <c r="CP35" s="692"/>
      <c r="CQ35" s="692"/>
      <c r="CR35" s="692"/>
      <c r="CS35" s="692"/>
      <c r="CT35" s="692"/>
      <c r="CU35" s="692"/>
    </row>
    <row r="36" spans="1:99">
      <c r="A36" s="1134">
        <v>11</v>
      </c>
      <c r="B36" s="1137"/>
      <c r="C36" s="1140"/>
      <c r="D36" s="1140"/>
      <c r="E36" s="1143"/>
      <c r="F36" s="1140"/>
      <c r="G36" s="165" t="s">
        <v>283</v>
      </c>
      <c r="H36" s="166"/>
      <c r="I36" s="166" t="str">
        <f t="shared" ref="I36:S36" si="93">IF(H36="","",H36)</f>
        <v/>
      </c>
      <c r="J36" s="166" t="str">
        <f t="shared" si="93"/>
        <v/>
      </c>
      <c r="K36" s="166" t="str">
        <f t="shared" si="93"/>
        <v/>
      </c>
      <c r="L36" s="166" t="str">
        <f t="shared" si="93"/>
        <v/>
      </c>
      <c r="M36" s="166" t="str">
        <f t="shared" si="93"/>
        <v/>
      </c>
      <c r="N36" s="166" t="str">
        <f t="shared" si="93"/>
        <v/>
      </c>
      <c r="O36" s="166" t="str">
        <f t="shared" si="93"/>
        <v/>
      </c>
      <c r="P36" s="166" t="str">
        <f t="shared" si="93"/>
        <v/>
      </c>
      <c r="Q36" s="166" t="str">
        <f t="shared" si="93"/>
        <v/>
      </c>
      <c r="R36" s="166" t="str">
        <f t="shared" si="93"/>
        <v/>
      </c>
      <c r="S36" s="166" t="str">
        <f t="shared" si="93"/>
        <v/>
      </c>
      <c r="T36" s="167">
        <f t="shared" si="2"/>
        <v>0</v>
      </c>
      <c r="U36" s="238"/>
      <c r="V36" s="238" t="str">
        <f t="shared" ref="V36:AF36" si="94">IF(U36="","",U36)</f>
        <v/>
      </c>
      <c r="W36" s="238" t="str">
        <f t="shared" si="94"/>
        <v/>
      </c>
      <c r="X36" s="238" t="str">
        <f t="shared" si="94"/>
        <v/>
      </c>
      <c r="Y36" s="238" t="str">
        <f t="shared" si="94"/>
        <v/>
      </c>
      <c r="Z36" s="238" t="str">
        <f t="shared" si="94"/>
        <v/>
      </c>
      <c r="AA36" s="238" t="str">
        <f t="shared" si="94"/>
        <v/>
      </c>
      <c r="AB36" s="238" t="str">
        <f t="shared" si="94"/>
        <v/>
      </c>
      <c r="AC36" s="238" t="str">
        <f t="shared" si="94"/>
        <v/>
      </c>
      <c r="AD36" s="238" t="str">
        <f t="shared" si="94"/>
        <v/>
      </c>
      <c r="AE36" s="238" t="str">
        <f t="shared" si="94"/>
        <v/>
      </c>
      <c r="AF36" s="238" t="str">
        <f t="shared" si="94"/>
        <v/>
      </c>
      <c r="AG36" s="167">
        <f t="shared" si="4"/>
        <v>0</v>
      </c>
      <c r="AH36" s="1146"/>
      <c r="AO36" s="692">
        <v>1</v>
      </c>
      <c r="AP36" s="692">
        <v>3</v>
      </c>
      <c r="AQ36" s="692">
        <v>7</v>
      </c>
      <c r="AR36" s="693">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692">
        <f ca="1">COUNTIF(INDIRECT("H"&amp;(ROW()+12*(($AO36-1)*3+$AP36)-ROW())/12+5):INDIRECT("S"&amp;(ROW()+12*(($AO36-1)*3+$AP36)-ROW())/12+5),AR36)</f>
        <v>0</v>
      </c>
      <c r="AT36" s="693">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692">
        <f ca="1">COUNTIF(INDIRECT("U"&amp;(ROW()+12*(($AO36-1)*3+$AP36)-ROW())/12+5):INDIRECT("AF"&amp;(ROW()+12*(($AO36-1)*3+$AP36)-ROW())/12+5),AT36)</f>
        <v>0</v>
      </c>
      <c r="AV36" s="692">
        <f ca="1">IF(AND(AR36+AT36&gt;0,AS36+AU36&gt;0),COUNTIF(AV$6:AV35,"&gt;0")+1,0)</f>
        <v>0</v>
      </c>
      <c r="BF36" s="692">
        <v>1</v>
      </c>
      <c r="BG36" s="692"/>
      <c r="BH36" s="694">
        <f t="shared" ref="BH36:BS36" si="95">SUM(H36:H37)</f>
        <v>0</v>
      </c>
      <c r="BI36" s="694">
        <f t="shared" si="95"/>
        <v>0</v>
      </c>
      <c r="BJ36" s="694">
        <f t="shared" si="95"/>
        <v>0</v>
      </c>
      <c r="BK36" s="694">
        <f t="shared" si="95"/>
        <v>0</v>
      </c>
      <c r="BL36" s="694">
        <f t="shared" si="95"/>
        <v>0</v>
      </c>
      <c r="BM36" s="694">
        <f t="shared" si="95"/>
        <v>0</v>
      </c>
      <c r="BN36" s="694">
        <f t="shared" si="95"/>
        <v>0</v>
      </c>
      <c r="BO36" s="694">
        <f t="shared" si="95"/>
        <v>0</v>
      </c>
      <c r="BP36" s="694">
        <f t="shared" si="95"/>
        <v>0</v>
      </c>
      <c r="BQ36" s="694">
        <f t="shared" si="95"/>
        <v>0</v>
      </c>
      <c r="BR36" s="694">
        <f t="shared" si="95"/>
        <v>0</v>
      </c>
      <c r="BS36" s="694">
        <f t="shared" si="95"/>
        <v>0</v>
      </c>
      <c r="BT36" s="692"/>
      <c r="BU36" s="694">
        <f t="shared" ref="BU36:CF36" si="96">SUM(U36:U37)</f>
        <v>0</v>
      </c>
      <c r="BV36" s="694">
        <f t="shared" si="96"/>
        <v>0</v>
      </c>
      <c r="BW36" s="694">
        <f t="shared" si="96"/>
        <v>0</v>
      </c>
      <c r="BX36" s="694">
        <f t="shared" si="96"/>
        <v>0</v>
      </c>
      <c r="BY36" s="694">
        <f t="shared" si="96"/>
        <v>0</v>
      </c>
      <c r="BZ36" s="694">
        <f t="shared" si="96"/>
        <v>0</v>
      </c>
      <c r="CA36" s="694">
        <f t="shared" si="96"/>
        <v>0</v>
      </c>
      <c r="CB36" s="694">
        <f t="shared" si="96"/>
        <v>0</v>
      </c>
      <c r="CC36" s="694">
        <f t="shared" si="96"/>
        <v>0</v>
      </c>
      <c r="CD36" s="694">
        <f t="shared" si="96"/>
        <v>0</v>
      </c>
      <c r="CE36" s="694">
        <f t="shared" si="96"/>
        <v>0</v>
      </c>
      <c r="CF36" s="694">
        <f t="shared" si="96"/>
        <v>0</v>
      </c>
      <c r="CG36" s="692"/>
      <c r="CH36" s="692"/>
      <c r="CI36" s="696" t="s">
        <v>366</v>
      </c>
      <c r="CJ36" s="694">
        <f>IF(OR($D36="副園長",$D36="教頭",$D36="主任保育士",$D36="主幹教諭"),0,BH36)</f>
        <v>0</v>
      </c>
      <c r="CK36" s="694">
        <f t="shared" ref="CK36:CU36" si="97">IF(OR($D36="副園長",$D36="教頭",$D36="主任保育士",$D36="主幹教諭"),0,BI36)</f>
        <v>0</v>
      </c>
      <c r="CL36" s="694">
        <f t="shared" si="97"/>
        <v>0</v>
      </c>
      <c r="CM36" s="694">
        <f t="shared" si="97"/>
        <v>0</v>
      </c>
      <c r="CN36" s="694">
        <f t="shared" si="97"/>
        <v>0</v>
      </c>
      <c r="CO36" s="694">
        <f t="shared" si="97"/>
        <v>0</v>
      </c>
      <c r="CP36" s="694">
        <f t="shared" si="97"/>
        <v>0</v>
      </c>
      <c r="CQ36" s="694">
        <f t="shared" si="97"/>
        <v>0</v>
      </c>
      <c r="CR36" s="694">
        <f t="shared" si="97"/>
        <v>0</v>
      </c>
      <c r="CS36" s="694">
        <f t="shared" si="97"/>
        <v>0</v>
      </c>
      <c r="CT36" s="694">
        <f t="shared" si="97"/>
        <v>0</v>
      </c>
      <c r="CU36" s="694">
        <f t="shared" si="97"/>
        <v>0</v>
      </c>
    </row>
    <row r="37" spans="1:99">
      <c r="A37" s="1135"/>
      <c r="B37" s="1138"/>
      <c r="C37" s="1141"/>
      <c r="D37" s="1141"/>
      <c r="E37" s="1144"/>
      <c r="F37" s="1141"/>
      <c r="G37" s="171" t="s">
        <v>282</v>
      </c>
      <c r="H37" s="172"/>
      <c r="I37" s="172" t="str">
        <f t="shared" ref="I37:S37" si="98">IF(H37="","",H37)</f>
        <v/>
      </c>
      <c r="J37" s="172" t="str">
        <f t="shared" si="98"/>
        <v/>
      </c>
      <c r="K37" s="172" t="str">
        <f t="shared" si="98"/>
        <v/>
      </c>
      <c r="L37" s="172" t="str">
        <f t="shared" si="98"/>
        <v/>
      </c>
      <c r="M37" s="172" t="str">
        <f t="shared" si="98"/>
        <v/>
      </c>
      <c r="N37" s="172" t="str">
        <f t="shared" si="98"/>
        <v/>
      </c>
      <c r="O37" s="172" t="str">
        <f t="shared" si="98"/>
        <v/>
      </c>
      <c r="P37" s="172" t="str">
        <f t="shared" si="98"/>
        <v/>
      </c>
      <c r="Q37" s="172" t="str">
        <f t="shared" si="98"/>
        <v/>
      </c>
      <c r="R37" s="172" t="str">
        <f t="shared" si="98"/>
        <v/>
      </c>
      <c r="S37" s="172" t="str">
        <f t="shared" si="98"/>
        <v/>
      </c>
      <c r="T37" s="173">
        <f t="shared" si="2"/>
        <v>0</v>
      </c>
      <c r="U37" s="239"/>
      <c r="V37" s="239" t="str">
        <f t="shared" ref="V37:AF37" si="99">IF(U37="","",U37)</f>
        <v/>
      </c>
      <c r="W37" s="239" t="str">
        <f t="shared" si="99"/>
        <v/>
      </c>
      <c r="X37" s="239" t="str">
        <f t="shared" si="99"/>
        <v/>
      </c>
      <c r="Y37" s="239" t="str">
        <f t="shared" si="99"/>
        <v/>
      </c>
      <c r="Z37" s="239" t="str">
        <f t="shared" si="99"/>
        <v/>
      </c>
      <c r="AA37" s="239" t="str">
        <f t="shared" si="99"/>
        <v/>
      </c>
      <c r="AB37" s="239" t="str">
        <f t="shared" si="99"/>
        <v/>
      </c>
      <c r="AC37" s="239" t="str">
        <f t="shared" si="99"/>
        <v/>
      </c>
      <c r="AD37" s="239" t="str">
        <f t="shared" si="99"/>
        <v/>
      </c>
      <c r="AE37" s="239" t="str">
        <f t="shared" si="99"/>
        <v/>
      </c>
      <c r="AF37" s="239" t="str">
        <f t="shared" si="99"/>
        <v/>
      </c>
      <c r="AG37" s="173">
        <f t="shared" si="4"/>
        <v>0</v>
      </c>
      <c r="AH37" s="1147"/>
      <c r="AO37" s="692">
        <v>1</v>
      </c>
      <c r="AP37" s="692">
        <v>3</v>
      </c>
      <c r="AQ37" s="692">
        <v>8</v>
      </c>
      <c r="AR37" s="693">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692">
        <f ca="1">COUNTIF(INDIRECT("H"&amp;(ROW()+12*(($AO37-1)*3+$AP37)-ROW())/12+5):INDIRECT("S"&amp;(ROW()+12*(($AO37-1)*3+$AP37)-ROW())/12+5),AR37)</f>
        <v>0</v>
      </c>
      <c r="AT37" s="693">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692">
        <f ca="1">COUNTIF(INDIRECT("U"&amp;(ROW()+12*(($AO37-1)*3+$AP37)-ROW())/12+5):INDIRECT("AF"&amp;(ROW()+12*(($AO37-1)*3+$AP37)-ROW())/12+5),AT37)</f>
        <v>0</v>
      </c>
      <c r="AV37" s="692">
        <f ca="1">IF(AND(AR37+AT37&gt;0,AS37+AU37&gt;0),COUNTIF(AV$6:AV36,"&gt;0")+1,0)</f>
        <v>0</v>
      </c>
      <c r="BF37" s="692">
        <v>2</v>
      </c>
      <c r="BG37" s="692" t="s">
        <v>281</v>
      </c>
      <c r="BH37" s="694">
        <f>IF(BH36+BU36&gt;マスタ!$C$3,1,0)</f>
        <v>0</v>
      </c>
      <c r="BI37" s="694">
        <f>IF(BI36+BV36&gt;マスタ!$C$3,1,0)</f>
        <v>0</v>
      </c>
      <c r="BJ37" s="694">
        <f>IF(BJ36+BW36&gt;マスタ!$C$3,1,0)</f>
        <v>0</v>
      </c>
      <c r="BK37" s="694">
        <f>IF(BK36+BX36&gt;マスタ!$C$3,1,0)</f>
        <v>0</v>
      </c>
      <c r="BL37" s="694">
        <f>IF(BL36+BY36&gt;マスタ!$C$3,1,0)</f>
        <v>0</v>
      </c>
      <c r="BM37" s="694">
        <f>IF(BM36+BZ36&gt;マスタ!$C$3,1,0)</f>
        <v>0</v>
      </c>
      <c r="BN37" s="694">
        <f>IF(BN36+CA36&gt;マスタ!$C$3,1,0)</f>
        <v>0</v>
      </c>
      <c r="BO37" s="694">
        <f>IF(BO36+CB36&gt;マスタ!$C$3,1,0)</f>
        <v>0</v>
      </c>
      <c r="BP37" s="694">
        <f>IF(BP36+CC36&gt;マスタ!$C$3,1,0)</f>
        <v>0</v>
      </c>
      <c r="BQ37" s="694">
        <f>IF(BQ36+CD36&gt;マスタ!$C$3,1,0)</f>
        <v>0</v>
      </c>
      <c r="BR37" s="694">
        <f>IF(BR36+CE36&gt;マスタ!$C$3,1,0)</f>
        <v>0</v>
      </c>
      <c r="BS37" s="694">
        <f>IF(BS36+CF36&gt;マスタ!$C$3,1,0)</f>
        <v>0</v>
      </c>
      <c r="BT37" s="692"/>
      <c r="BU37" s="694"/>
      <c r="BV37" s="694"/>
      <c r="BW37" s="694"/>
      <c r="BX37" s="694"/>
      <c r="BY37" s="694"/>
      <c r="BZ37" s="694"/>
      <c r="CA37" s="694"/>
      <c r="CB37" s="694"/>
      <c r="CC37" s="694"/>
      <c r="CD37" s="694"/>
      <c r="CE37" s="694"/>
      <c r="CF37" s="694"/>
      <c r="CG37" s="692"/>
      <c r="CH37" s="692"/>
      <c r="CI37" s="692"/>
      <c r="CJ37" s="692"/>
      <c r="CK37" s="692"/>
      <c r="CL37" s="692"/>
      <c r="CM37" s="692"/>
      <c r="CN37" s="692"/>
      <c r="CO37" s="692"/>
      <c r="CP37" s="692"/>
      <c r="CQ37" s="692"/>
      <c r="CR37" s="692"/>
      <c r="CS37" s="692"/>
      <c r="CT37" s="692"/>
      <c r="CU37" s="692"/>
    </row>
    <row r="38" spans="1:99">
      <c r="A38" s="1136"/>
      <c r="B38" s="1139"/>
      <c r="C38" s="1142"/>
      <c r="D38" s="1142"/>
      <c r="E38" s="1145"/>
      <c r="F38" s="1142"/>
      <c r="G38" s="174" t="s">
        <v>474</v>
      </c>
      <c r="H38" s="175"/>
      <c r="I38" s="175" t="str">
        <f t="shared" ref="I38:S38" si="100">IF(H38="","",H38)</f>
        <v/>
      </c>
      <c r="J38" s="175" t="str">
        <f t="shared" si="100"/>
        <v/>
      </c>
      <c r="K38" s="175" t="str">
        <f t="shared" si="100"/>
        <v/>
      </c>
      <c r="L38" s="175" t="str">
        <f t="shared" si="100"/>
        <v/>
      </c>
      <c r="M38" s="175" t="str">
        <f t="shared" si="100"/>
        <v/>
      </c>
      <c r="N38" s="175" t="str">
        <f t="shared" si="100"/>
        <v/>
      </c>
      <c r="O38" s="175" t="str">
        <f t="shared" si="100"/>
        <v/>
      </c>
      <c r="P38" s="175" t="str">
        <f t="shared" si="100"/>
        <v/>
      </c>
      <c r="Q38" s="175" t="str">
        <f t="shared" si="100"/>
        <v/>
      </c>
      <c r="R38" s="175" t="str">
        <f t="shared" si="100"/>
        <v/>
      </c>
      <c r="S38" s="175" t="str">
        <f t="shared" si="100"/>
        <v/>
      </c>
      <c r="T38" s="176">
        <f t="shared" ref="T38:T69" si="101">SUM(H38:S38)</f>
        <v>0</v>
      </c>
      <c r="U38" s="240"/>
      <c r="V38" s="240" t="str">
        <f t="shared" ref="V38:AF38" si="102">IF(U38="","",U38)</f>
        <v/>
      </c>
      <c r="W38" s="240" t="str">
        <f t="shared" si="102"/>
        <v/>
      </c>
      <c r="X38" s="240" t="str">
        <f t="shared" si="102"/>
        <v/>
      </c>
      <c r="Y38" s="240" t="str">
        <f t="shared" si="102"/>
        <v/>
      </c>
      <c r="Z38" s="240" t="str">
        <f t="shared" si="102"/>
        <v/>
      </c>
      <c r="AA38" s="240" t="str">
        <f t="shared" si="102"/>
        <v/>
      </c>
      <c r="AB38" s="240" t="str">
        <f t="shared" si="102"/>
        <v/>
      </c>
      <c r="AC38" s="240" t="str">
        <f t="shared" si="102"/>
        <v/>
      </c>
      <c r="AD38" s="240" t="str">
        <f t="shared" si="102"/>
        <v/>
      </c>
      <c r="AE38" s="240" t="str">
        <f t="shared" si="102"/>
        <v/>
      </c>
      <c r="AF38" s="240" t="str">
        <f t="shared" si="102"/>
        <v/>
      </c>
      <c r="AG38" s="176">
        <f t="shared" ref="AG38:AG69" si="103">SUM(U38:AF38)</f>
        <v>0</v>
      </c>
      <c r="AH38" s="1148"/>
      <c r="AO38" s="692">
        <v>1</v>
      </c>
      <c r="AP38" s="692">
        <v>3</v>
      </c>
      <c r="AQ38" s="692">
        <v>9</v>
      </c>
      <c r="AR38" s="693">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692">
        <f ca="1">COUNTIF(INDIRECT("H"&amp;(ROW()+12*(($AO38-1)*3+$AP38)-ROW())/12+5):INDIRECT("S"&amp;(ROW()+12*(($AO38-1)*3+$AP38)-ROW())/12+5),AR38)</f>
        <v>0</v>
      </c>
      <c r="AT38" s="693">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692">
        <f ca="1">COUNTIF(INDIRECT("U"&amp;(ROW()+12*(($AO38-1)*3+$AP38)-ROW())/12+5):INDIRECT("AF"&amp;(ROW()+12*(($AO38-1)*3+$AP38)-ROW())/12+5),AT38)</f>
        <v>0</v>
      </c>
      <c r="AV38" s="692">
        <f ca="1">IF(AND(AR38+AT38&gt;0,AS38+AU38&gt;0),COUNTIF(AV$6:AV37,"&gt;0")+1,0)</f>
        <v>0</v>
      </c>
      <c r="BF38" s="692">
        <v>3</v>
      </c>
      <c r="BG38" s="692"/>
      <c r="BH38" s="694"/>
      <c r="BI38" s="694"/>
      <c r="BJ38" s="694"/>
      <c r="BK38" s="694"/>
      <c r="BL38" s="694"/>
      <c r="BM38" s="694"/>
      <c r="BN38" s="694"/>
      <c r="BO38" s="694"/>
      <c r="BP38" s="694"/>
      <c r="BQ38" s="694"/>
      <c r="BR38" s="694"/>
      <c r="BS38" s="694"/>
      <c r="BT38" s="692"/>
      <c r="BU38" s="694"/>
      <c r="BV38" s="694"/>
      <c r="BW38" s="694"/>
      <c r="BX38" s="694"/>
      <c r="BY38" s="694"/>
      <c r="BZ38" s="694"/>
      <c r="CA38" s="694"/>
      <c r="CB38" s="694"/>
      <c r="CC38" s="694"/>
      <c r="CD38" s="694"/>
      <c r="CE38" s="694"/>
      <c r="CF38" s="694"/>
      <c r="CG38" s="692"/>
      <c r="CH38" s="692"/>
      <c r="CI38" s="692"/>
      <c r="CJ38" s="692"/>
      <c r="CK38" s="692"/>
      <c r="CL38" s="692"/>
      <c r="CM38" s="692"/>
      <c r="CN38" s="692"/>
      <c r="CO38" s="692"/>
      <c r="CP38" s="692"/>
      <c r="CQ38" s="692"/>
      <c r="CR38" s="692"/>
      <c r="CS38" s="692"/>
      <c r="CT38" s="692"/>
      <c r="CU38" s="692"/>
    </row>
    <row r="39" spans="1:99">
      <c r="A39" s="1134">
        <v>12</v>
      </c>
      <c r="B39" s="1137"/>
      <c r="C39" s="1140"/>
      <c r="D39" s="1140"/>
      <c r="E39" s="1143"/>
      <c r="F39" s="1140"/>
      <c r="G39" s="165" t="s">
        <v>283</v>
      </c>
      <c r="H39" s="166"/>
      <c r="I39" s="166" t="str">
        <f t="shared" ref="I39:S39" si="104">IF(H39="","",H39)</f>
        <v/>
      </c>
      <c r="J39" s="166" t="str">
        <f t="shared" si="104"/>
        <v/>
      </c>
      <c r="K39" s="166" t="str">
        <f t="shared" si="104"/>
        <v/>
      </c>
      <c r="L39" s="166" t="str">
        <f t="shared" si="104"/>
        <v/>
      </c>
      <c r="M39" s="166" t="str">
        <f t="shared" si="104"/>
        <v/>
      </c>
      <c r="N39" s="166" t="str">
        <f t="shared" si="104"/>
        <v/>
      </c>
      <c r="O39" s="166" t="str">
        <f t="shared" si="104"/>
        <v/>
      </c>
      <c r="P39" s="166" t="str">
        <f t="shared" si="104"/>
        <v/>
      </c>
      <c r="Q39" s="166" t="str">
        <f t="shared" si="104"/>
        <v/>
      </c>
      <c r="R39" s="166" t="str">
        <f t="shared" si="104"/>
        <v/>
      </c>
      <c r="S39" s="166" t="str">
        <f t="shared" si="104"/>
        <v/>
      </c>
      <c r="T39" s="167">
        <f t="shared" si="101"/>
        <v>0</v>
      </c>
      <c r="U39" s="238"/>
      <c r="V39" s="238" t="str">
        <f t="shared" ref="V39:AF39" si="105">IF(U39="","",U39)</f>
        <v/>
      </c>
      <c r="W39" s="238" t="str">
        <f t="shared" si="105"/>
        <v/>
      </c>
      <c r="X39" s="238" t="str">
        <f t="shared" si="105"/>
        <v/>
      </c>
      <c r="Y39" s="238" t="str">
        <f t="shared" si="105"/>
        <v/>
      </c>
      <c r="Z39" s="238" t="str">
        <f t="shared" si="105"/>
        <v/>
      </c>
      <c r="AA39" s="238" t="str">
        <f t="shared" si="105"/>
        <v/>
      </c>
      <c r="AB39" s="238" t="str">
        <f t="shared" si="105"/>
        <v/>
      </c>
      <c r="AC39" s="238" t="str">
        <f t="shared" si="105"/>
        <v/>
      </c>
      <c r="AD39" s="238" t="str">
        <f t="shared" si="105"/>
        <v/>
      </c>
      <c r="AE39" s="238" t="str">
        <f t="shared" si="105"/>
        <v/>
      </c>
      <c r="AF39" s="238" t="str">
        <f t="shared" si="105"/>
        <v/>
      </c>
      <c r="AG39" s="167">
        <f t="shared" si="103"/>
        <v>0</v>
      </c>
      <c r="AH39" s="1146"/>
      <c r="AO39" s="692">
        <v>1</v>
      </c>
      <c r="AP39" s="692">
        <v>3</v>
      </c>
      <c r="AQ39" s="692">
        <v>10</v>
      </c>
      <c r="AR39" s="693">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692">
        <f ca="1">COUNTIF(INDIRECT("H"&amp;(ROW()+12*(($AO39-1)*3+$AP39)-ROW())/12+5):INDIRECT("S"&amp;(ROW()+12*(($AO39-1)*3+$AP39)-ROW())/12+5),AR39)</f>
        <v>0</v>
      </c>
      <c r="AT39" s="693">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692">
        <f ca="1">COUNTIF(INDIRECT("U"&amp;(ROW()+12*(($AO39-1)*3+$AP39)-ROW())/12+5):INDIRECT("AF"&amp;(ROW()+12*(($AO39-1)*3+$AP39)-ROW())/12+5),AT39)</f>
        <v>0</v>
      </c>
      <c r="AV39" s="692">
        <f ca="1">IF(AND(AR39+AT39&gt;0,AS39+AU39&gt;0),COUNTIF(AV$6:AV38,"&gt;0")+1,0)</f>
        <v>0</v>
      </c>
      <c r="BF39" s="692">
        <v>1</v>
      </c>
      <c r="BG39" s="692"/>
      <c r="BH39" s="694">
        <f t="shared" ref="BH39:BS39" si="106">SUM(H39:H40)</f>
        <v>0</v>
      </c>
      <c r="BI39" s="694">
        <f t="shared" si="106"/>
        <v>0</v>
      </c>
      <c r="BJ39" s="694">
        <f t="shared" si="106"/>
        <v>0</v>
      </c>
      <c r="BK39" s="694">
        <f t="shared" si="106"/>
        <v>0</v>
      </c>
      <c r="BL39" s="694">
        <f t="shared" si="106"/>
        <v>0</v>
      </c>
      <c r="BM39" s="694">
        <f t="shared" si="106"/>
        <v>0</v>
      </c>
      <c r="BN39" s="694">
        <f t="shared" si="106"/>
        <v>0</v>
      </c>
      <c r="BO39" s="694">
        <f t="shared" si="106"/>
        <v>0</v>
      </c>
      <c r="BP39" s="694">
        <f t="shared" si="106"/>
        <v>0</v>
      </c>
      <c r="BQ39" s="694">
        <f t="shared" si="106"/>
        <v>0</v>
      </c>
      <c r="BR39" s="694">
        <f t="shared" si="106"/>
        <v>0</v>
      </c>
      <c r="BS39" s="694">
        <f t="shared" si="106"/>
        <v>0</v>
      </c>
      <c r="BT39" s="692"/>
      <c r="BU39" s="694">
        <f t="shared" ref="BU39:CF39" si="107">SUM(U39:U40)</f>
        <v>0</v>
      </c>
      <c r="BV39" s="694">
        <f t="shared" si="107"/>
        <v>0</v>
      </c>
      <c r="BW39" s="694">
        <f t="shared" si="107"/>
        <v>0</v>
      </c>
      <c r="BX39" s="694">
        <f t="shared" si="107"/>
        <v>0</v>
      </c>
      <c r="BY39" s="694">
        <f t="shared" si="107"/>
        <v>0</v>
      </c>
      <c r="BZ39" s="694">
        <f t="shared" si="107"/>
        <v>0</v>
      </c>
      <c r="CA39" s="694">
        <f t="shared" si="107"/>
        <v>0</v>
      </c>
      <c r="CB39" s="694">
        <f t="shared" si="107"/>
        <v>0</v>
      </c>
      <c r="CC39" s="694">
        <f t="shared" si="107"/>
        <v>0</v>
      </c>
      <c r="CD39" s="694">
        <f t="shared" si="107"/>
        <v>0</v>
      </c>
      <c r="CE39" s="694">
        <f t="shared" si="107"/>
        <v>0</v>
      </c>
      <c r="CF39" s="694">
        <f t="shared" si="107"/>
        <v>0</v>
      </c>
      <c r="CG39" s="692"/>
      <c r="CH39" s="692"/>
      <c r="CI39" s="696" t="s">
        <v>366</v>
      </c>
      <c r="CJ39" s="694">
        <f>IF(OR($D39="副園長",$D39="教頭",$D39="主任保育士",$D39="主幹教諭"),0,BH39)</f>
        <v>0</v>
      </c>
      <c r="CK39" s="694">
        <f t="shared" ref="CK39:CU39" si="108">IF(OR($D39="副園長",$D39="教頭",$D39="主任保育士",$D39="主幹教諭"),0,BI39)</f>
        <v>0</v>
      </c>
      <c r="CL39" s="694">
        <f t="shared" si="108"/>
        <v>0</v>
      </c>
      <c r="CM39" s="694">
        <f t="shared" si="108"/>
        <v>0</v>
      </c>
      <c r="CN39" s="694">
        <f t="shared" si="108"/>
        <v>0</v>
      </c>
      <c r="CO39" s="694">
        <f t="shared" si="108"/>
        <v>0</v>
      </c>
      <c r="CP39" s="694">
        <f t="shared" si="108"/>
        <v>0</v>
      </c>
      <c r="CQ39" s="694">
        <f t="shared" si="108"/>
        <v>0</v>
      </c>
      <c r="CR39" s="694">
        <f t="shared" si="108"/>
        <v>0</v>
      </c>
      <c r="CS39" s="694">
        <f t="shared" si="108"/>
        <v>0</v>
      </c>
      <c r="CT39" s="694">
        <f t="shared" si="108"/>
        <v>0</v>
      </c>
      <c r="CU39" s="694">
        <f t="shared" si="108"/>
        <v>0</v>
      </c>
    </row>
    <row r="40" spans="1:99">
      <c r="A40" s="1135"/>
      <c r="B40" s="1138"/>
      <c r="C40" s="1141"/>
      <c r="D40" s="1141"/>
      <c r="E40" s="1144"/>
      <c r="F40" s="1141"/>
      <c r="G40" s="171" t="s">
        <v>282</v>
      </c>
      <c r="H40" s="172"/>
      <c r="I40" s="172" t="str">
        <f t="shared" ref="I40:S40" si="109">IF(H40="","",H40)</f>
        <v/>
      </c>
      <c r="J40" s="172" t="str">
        <f t="shared" si="109"/>
        <v/>
      </c>
      <c r="K40" s="172" t="str">
        <f t="shared" si="109"/>
        <v/>
      </c>
      <c r="L40" s="172" t="str">
        <f t="shared" si="109"/>
        <v/>
      </c>
      <c r="M40" s="172" t="str">
        <f t="shared" si="109"/>
        <v/>
      </c>
      <c r="N40" s="172" t="str">
        <f t="shared" si="109"/>
        <v/>
      </c>
      <c r="O40" s="172" t="str">
        <f t="shared" si="109"/>
        <v/>
      </c>
      <c r="P40" s="172" t="str">
        <f t="shared" si="109"/>
        <v/>
      </c>
      <c r="Q40" s="172" t="str">
        <f t="shared" si="109"/>
        <v/>
      </c>
      <c r="R40" s="172" t="str">
        <f t="shared" si="109"/>
        <v/>
      </c>
      <c r="S40" s="172" t="str">
        <f t="shared" si="109"/>
        <v/>
      </c>
      <c r="T40" s="173">
        <f t="shared" si="101"/>
        <v>0</v>
      </c>
      <c r="U40" s="239"/>
      <c r="V40" s="239" t="str">
        <f t="shared" ref="V40:AF40" si="110">IF(U40="","",U40)</f>
        <v/>
      </c>
      <c r="W40" s="239" t="str">
        <f t="shared" si="110"/>
        <v/>
      </c>
      <c r="X40" s="239" t="str">
        <f t="shared" si="110"/>
        <v/>
      </c>
      <c r="Y40" s="239" t="str">
        <f t="shared" si="110"/>
        <v/>
      </c>
      <c r="Z40" s="239" t="str">
        <f t="shared" si="110"/>
        <v/>
      </c>
      <c r="AA40" s="239" t="str">
        <f t="shared" si="110"/>
        <v/>
      </c>
      <c r="AB40" s="239" t="str">
        <f t="shared" si="110"/>
        <v/>
      </c>
      <c r="AC40" s="239" t="str">
        <f t="shared" si="110"/>
        <v/>
      </c>
      <c r="AD40" s="239" t="str">
        <f t="shared" si="110"/>
        <v/>
      </c>
      <c r="AE40" s="239" t="str">
        <f t="shared" si="110"/>
        <v/>
      </c>
      <c r="AF40" s="239" t="str">
        <f t="shared" si="110"/>
        <v/>
      </c>
      <c r="AG40" s="173">
        <f t="shared" si="103"/>
        <v>0</v>
      </c>
      <c r="AH40" s="1147"/>
      <c r="AO40" s="692">
        <v>1</v>
      </c>
      <c r="AP40" s="692">
        <v>3</v>
      </c>
      <c r="AQ40" s="692">
        <v>11</v>
      </c>
      <c r="AR40" s="693">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692">
        <f ca="1">COUNTIF(INDIRECT("H"&amp;(ROW()+12*(($AO40-1)*3+$AP40)-ROW())/12+5):INDIRECT("S"&amp;(ROW()+12*(($AO40-1)*3+$AP40)-ROW())/12+5),AR40)</f>
        <v>0</v>
      </c>
      <c r="AT40" s="693">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692">
        <f ca="1">COUNTIF(INDIRECT("U"&amp;(ROW()+12*(($AO40-1)*3+$AP40)-ROW())/12+5):INDIRECT("AF"&amp;(ROW()+12*(($AO40-1)*3+$AP40)-ROW())/12+5),AT40)</f>
        <v>0</v>
      </c>
      <c r="AV40" s="692">
        <f ca="1">IF(AND(AR40+AT40&gt;0,AS40+AU40&gt;0),COUNTIF(AV$6:AV39,"&gt;0")+1,0)</f>
        <v>0</v>
      </c>
      <c r="BF40" s="692">
        <v>2</v>
      </c>
      <c r="BG40" s="692" t="s">
        <v>281</v>
      </c>
      <c r="BH40" s="694">
        <f>IF(BH39+BU39&gt;マスタ!$C$3,1,0)</f>
        <v>0</v>
      </c>
      <c r="BI40" s="694">
        <f>IF(BI39+BV39&gt;マスタ!$C$3,1,0)</f>
        <v>0</v>
      </c>
      <c r="BJ40" s="694">
        <f>IF(BJ39+BW39&gt;マスタ!$C$3,1,0)</f>
        <v>0</v>
      </c>
      <c r="BK40" s="694">
        <f>IF(BK39+BX39&gt;マスタ!$C$3,1,0)</f>
        <v>0</v>
      </c>
      <c r="BL40" s="694">
        <f>IF(BL39+BY39&gt;マスタ!$C$3,1,0)</f>
        <v>0</v>
      </c>
      <c r="BM40" s="694">
        <f>IF(BM39+BZ39&gt;マスタ!$C$3,1,0)</f>
        <v>0</v>
      </c>
      <c r="BN40" s="694">
        <f>IF(BN39+CA39&gt;マスタ!$C$3,1,0)</f>
        <v>0</v>
      </c>
      <c r="BO40" s="694">
        <f>IF(BO39+CB39&gt;マスタ!$C$3,1,0)</f>
        <v>0</v>
      </c>
      <c r="BP40" s="694">
        <f>IF(BP39+CC39&gt;マスタ!$C$3,1,0)</f>
        <v>0</v>
      </c>
      <c r="BQ40" s="694">
        <f>IF(BQ39+CD39&gt;マスタ!$C$3,1,0)</f>
        <v>0</v>
      </c>
      <c r="BR40" s="694">
        <f>IF(BR39+CE39&gt;マスタ!$C$3,1,0)</f>
        <v>0</v>
      </c>
      <c r="BS40" s="694">
        <f>IF(BS39+CF39&gt;マスタ!$C$3,1,0)</f>
        <v>0</v>
      </c>
      <c r="BT40" s="692"/>
      <c r="BU40" s="694"/>
      <c r="BV40" s="694"/>
      <c r="BW40" s="694"/>
      <c r="BX40" s="694"/>
      <c r="BY40" s="694"/>
      <c r="BZ40" s="694"/>
      <c r="CA40" s="694"/>
      <c r="CB40" s="694"/>
      <c r="CC40" s="694"/>
      <c r="CD40" s="694"/>
      <c r="CE40" s="694"/>
      <c r="CF40" s="694"/>
      <c r="CG40" s="692"/>
      <c r="CH40" s="692"/>
      <c r="CI40" s="692"/>
      <c r="CJ40" s="692"/>
      <c r="CK40" s="692"/>
      <c r="CL40" s="692"/>
      <c r="CM40" s="692"/>
      <c r="CN40" s="692"/>
      <c r="CO40" s="692"/>
      <c r="CP40" s="692"/>
      <c r="CQ40" s="692"/>
      <c r="CR40" s="692"/>
      <c r="CS40" s="692"/>
      <c r="CT40" s="692"/>
      <c r="CU40" s="692"/>
    </row>
    <row r="41" spans="1:99">
      <c r="A41" s="1136"/>
      <c r="B41" s="1139"/>
      <c r="C41" s="1142"/>
      <c r="D41" s="1142"/>
      <c r="E41" s="1145"/>
      <c r="F41" s="1142"/>
      <c r="G41" s="174" t="s">
        <v>474</v>
      </c>
      <c r="H41" s="175"/>
      <c r="I41" s="175" t="str">
        <f t="shared" ref="I41:S41" si="111">IF(H41="","",H41)</f>
        <v/>
      </c>
      <c r="J41" s="175" t="str">
        <f t="shared" si="111"/>
        <v/>
      </c>
      <c r="K41" s="175" t="str">
        <f t="shared" si="111"/>
        <v/>
      </c>
      <c r="L41" s="175" t="str">
        <f t="shared" si="111"/>
        <v/>
      </c>
      <c r="M41" s="175" t="str">
        <f t="shared" si="111"/>
        <v/>
      </c>
      <c r="N41" s="175" t="str">
        <f t="shared" si="111"/>
        <v/>
      </c>
      <c r="O41" s="175" t="str">
        <f t="shared" si="111"/>
        <v/>
      </c>
      <c r="P41" s="175" t="str">
        <f t="shared" si="111"/>
        <v/>
      </c>
      <c r="Q41" s="175" t="str">
        <f t="shared" si="111"/>
        <v/>
      </c>
      <c r="R41" s="175" t="str">
        <f t="shared" si="111"/>
        <v/>
      </c>
      <c r="S41" s="175" t="str">
        <f t="shared" si="111"/>
        <v/>
      </c>
      <c r="T41" s="176">
        <f t="shared" si="101"/>
        <v>0</v>
      </c>
      <c r="U41" s="240"/>
      <c r="V41" s="240" t="str">
        <f t="shared" ref="V41:AF41" si="112">IF(U41="","",U41)</f>
        <v/>
      </c>
      <c r="W41" s="240" t="str">
        <f t="shared" si="112"/>
        <v/>
      </c>
      <c r="X41" s="240" t="str">
        <f t="shared" si="112"/>
        <v/>
      </c>
      <c r="Y41" s="240" t="str">
        <f t="shared" si="112"/>
        <v/>
      </c>
      <c r="Z41" s="240" t="str">
        <f t="shared" si="112"/>
        <v/>
      </c>
      <c r="AA41" s="240" t="str">
        <f t="shared" si="112"/>
        <v/>
      </c>
      <c r="AB41" s="240" t="str">
        <f t="shared" si="112"/>
        <v/>
      </c>
      <c r="AC41" s="240" t="str">
        <f t="shared" si="112"/>
        <v/>
      </c>
      <c r="AD41" s="240" t="str">
        <f t="shared" si="112"/>
        <v/>
      </c>
      <c r="AE41" s="240" t="str">
        <f t="shared" si="112"/>
        <v/>
      </c>
      <c r="AF41" s="240" t="str">
        <f t="shared" si="112"/>
        <v/>
      </c>
      <c r="AG41" s="176">
        <f t="shared" si="103"/>
        <v>0</v>
      </c>
      <c r="AH41" s="1148"/>
      <c r="AO41" s="692">
        <v>1</v>
      </c>
      <c r="AP41" s="692">
        <v>3</v>
      </c>
      <c r="AQ41" s="692">
        <v>12</v>
      </c>
      <c r="AR41" s="693">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692">
        <f ca="1">COUNTIF(INDIRECT("H"&amp;(ROW()+12*(($AO41-1)*3+$AP41)-ROW())/12+5):INDIRECT("S"&amp;(ROW()+12*(($AO41-1)*3+$AP41)-ROW())/12+5),AR41)</f>
        <v>0</v>
      </c>
      <c r="AT41" s="693">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692">
        <f ca="1">COUNTIF(INDIRECT("U"&amp;(ROW()+12*(($AO41-1)*3+$AP41)-ROW())/12+5):INDIRECT("AF"&amp;(ROW()+12*(($AO41-1)*3+$AP41)-ROW())/12+5),AT41)</f>
        <v>0</v>
      </c>
      <c r="AV41" s="692">
        <f ca="1">IF(AND(AR41+AT41&gt;0,AS41+AU41&gt;0),COUNTIF(AV$6:AV40,"&gt;0")+1,0)</f>
        <v>0</v>
      </c>
      <c r="BF41" s="692">
        <v>3</v>
      </c>
      <c r="BG41" s="692"/>
      <c r="BH41" s="694"/>
      <c r="BI41" s="694"/>
      <c r="BJ41" s="694"/>
      <c r="BK41" s="694"/>
      <c r="BL41" s="694"/>
      <c r="BM41" s="694"/>
      <c r="BN41" s="694"/>
      <c r="BO41" s="694"/>
      <c r="BP41" s="694"/>
      <c r="BQ41" s="694"/>
      <c r="BR41" s="694"/>
      <c r="BS41" s="694"/>
      <c r="BT41" s="692"/>
      <c r="BU41" s="694"/>
      <c r="BV41" s="694"/>
      <c r="BW41" s="694"/>
      <c r="BX41" s="694"/>
      <c r="BY41" s="694"/>
      <c r="BZ41" s="694"/>
      <c r="CA41" s="694"/>
      <c r="CB41" s="694"/>
      <c r="CC41" s="694"/>
      <c r="CD41" s="694"/>
      <c r="CE41" s="694"/>
      <c r="CF41" s="694"/>
      <c r="CG41" s="692"/>
      <c r="CH41" s="692"/>
      <c r="CI41" s="692"/>
      <c r="CJ41" s="692"/>
      <c r="CK41" s="692"/>
      <c r="CL41" s="692"/>
      <c r="CM41" s="692"/>
      <c r="CN41" s="692"/>
      <c r="CO41" s="692"/>
      <c r="CP41" s="692"/>
      <c r="CQ41" s="692"/>
      <c r="CR41" s="692"/>
      <c r="CS41" s="692"/>
      <c r="CT41" s="692"/>
      <c r="CU41" s="692"/>
    </row>
    <row r="42" spans="1:99">
      <c r="A42" s="1134">
        <v>13</v>
      </c>
      <c r="B42" s="1137"/>
      <c r="C42" s="1140"/>
      <c r="D42" s="1140"/>
      <c r="E42" s="1143"/>
      <c r="F42" s="1140"/>
      <c r="G42" s="165" t="s">
        <v>283</v>
      </c>
      <c r="H42" s="166"/>
      <c r="I42" s="166" t="str">
        <f t="shared" ref="I42:S42" si="113">IF(H42="","",H42)</f>
        <v/>
      </c>
      <c r="J42" s="166" t="str">
        <f t="shared" si="113"/>
        <v/>
      </c>
      <c r="K42" s="166" t="str">
        <f t="shared" si="113"/>
        <v/>
      </c>
      <c r="L42" s="166" t="str">
        <f t="shared" si="113"/>
        <v/>
      </c>
      <c r="M42" s="166" t="str">
        <f t="shared" si="113"/>
        <v/>
      </c>
      <c r="N42" s="166" t="str">
        <f t="shared" si="113"/>
        <v/>
      </c>
      <c r="O42" s="166" t="str">
        <f t="shared" si="113"/>
        <v/>
      </c>
      <c r="P42" s="166" t="str">
        <f t="shared" si="113"/>
        <v/>
      </c>
      <c r="Q42" s="166" t="str">
        <f t="shared" si="113"/>
        <v/>
      </c>
      <c r="R42" s="166" t="str">
        <f t="shared" si="113"/>
        <v/>
      </c>
      <c r="S42" s="166" t="str">
        <f t="shared" si="113"/>
        <v/>
      </c>
      <c r="T42" s="167">
        <f t="shared" si="101"/>
        <v>0</v>
      </c>
      <c r="U42" s="238"/>
      <c r="V42" s="238" t="str">
        <f t="shared" ref="V42:AF42" si="114">IF(U42="","",U42)</f>
        <v/>
      </c>
      <c r="W42" s="238" t="str">
        <f t="shared" si="114"/>
        <v/>
      </c>
      <c r="X42" s="238" t="str">
        <f t="shared" si="114"/>
        <v/>
      </c>
      <c r="Y42" s="238" t="str">
        <f t="shared" si="114"/>
        <v/>
      </c>
      <c r="Z42" s="238" t="str">
        <f t="shared" si="114"/>
        <v/>
      </c>
      <c r="AA42" s="238" t="str">
        <f t="shared" si="114"/>
        <v/>
      </c>
      <c r="AB42" s="238" t="str">
        <f t="shared" si="114"/>
        <v/>
      </c>
      <c r="AC42" s="238" t="str">
        <f t="shared" si="114"/>
        <v/>
      </c>
      <c r="AD42" s="238" t="str">
        <f t="shared" si="114"/>
        <v/>
      </c>
      <c r="AE42" s="238" t="str">
        <f t="shared" si="114"/>
        <v/>
      </c>
      <c r="AF42" s="238" t="str">
        <f t="shared" si="114"/>
        <v/>
      </c>
      <c r="AG42" s="167">
        <f t="shared" si="103"/>
        <v>0</v>
      </c>
      <c r="AH42" s="1146"/>
      <c r="AO42" s="692">
        <v>2</v>
      </c>
      <c r="AP42" s="692">
        <v>1</v>
      </c>
      <c r="AQ42" s="692">
        <v>1</v>
      </c>
      <c r="AR42" s="693">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692">
        <f ca="1">COUNTIF(INDIRECT("H"&amp;(ROW()+12*(($AO42-1)*3+$AP42)-ROW())/12+5):INDIRECT("S"&amp;(ROW()+12*(($AO42-1)*3+$AP42)-ROW())/12+5),AR42)</f>
        <v>0</v>
      </c>
      <c r="AT42" s="693">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692">
        <f ca="1">COUNTIF(INDIRECT("U"&amp;(ROW()+12*(($AO42-1)*3+$AP42)-ROW())/12+5):INDIRECT("AF"&amp;(ROW()+12*(($AO42-1)*3+$AP42)-ROW())/12+5),AT42)</f>
        <v>0</v>
      </c>
      <c r="AV42" s="692">
        <f ca="1">IF(AND(AR42+AT42&gt;0,AS42+AU42&gt;0),COUNTIF(AV$6:AV41,"&gt;0")+1,0)</f>
        <v>0</v>
      </c>
      <c r="BF42" s="692">
        <v>1</v>
      </c>
      <c r="BG42" s="692"/>
      <c r="BH42" s="694">
        <f t="shared" ref="BH42:BS42" si="115">SUM(H42:H43)</f>
        <v>0</v>
      </c>
      <c r="BI42" s="694">
        <f t="shared" si="115"/>
        <v>0</v>
      </c>
      <c r="BJ42" s="694">
        <f t="shared" si="115"/>
        <v>0</v>
      </c>
      <c r="BK42" s="694">
        <f t="shared" si="115"/>
        <v>0</v>
      </c>
      <c r="BL42" s="694">
        <f t="shared" si="115"/>
        <v>0</v>
      </c>
      <c r="BM42" s="694">
        <f t="shared" si="115"/>
        <v>0</v>
      </c>
      <c r="BN42" s="694">
        <f t="shared" si="115"/>
        <v>0</v>
      </c>
      <c r="BO42" s="694">
        <f t="shared" si="115"/>
        <v>0</v>
      </c>
      <c r="BP42" s="694">
        <f t="shared" si="115"/>
        <v>0</v>
      </c>
      <c r="BQ42" s="694">
        <f t="shared" si="115"/>
        <v>0</v>
      </c>
      <c r="BR42" s="694">
        <f t="shared" si="115"/>
        <v>0</v>
      </c>
      <c r="BS42" s="694">
        <f t="shared" si="115"/>
        <v>0</v>
      </c>
      <c r="BT42" s="692"/>
      <c r="BU42" s="694">
        <f t="shared" ref="BU42:CF42" si="116">SUM(U42:U43)</f>
        <v>0</v>
      </c>
      <c r="BV42" s="694">
        <f t="shared" si="116"/>
        <v>0</v>
      </c>
      <c r="BW42" s="694">
        <f t="shared" si="116"/>
        <v>0</v>
      </c>
      <c r="BX42" s="694">
        <f t="shared" si="116"/>
        <v>0</v>
      </c>
      <c r="BY42" s="694">
        <f t="shared" si="116"/>
        <v>0</v>
      </c>
      <c r="BZ42" s="694">
        <f t="shared" si="116"/>
        <v>0</v>
      </c>
      <c r="CA42" s="694">
        <f t="shared" si="116"/>
        <v>0</v>
      </c>
      <c r="CB42" s="694">
        <f t="shared" si="116"/>
        <v>0</v>
      </c>
      <c r="CC42" s="694">
        <f t="shared" si="116"/>
        <v>0</v>
      </c>
      <c r="CD42" s="694">
        <f t="shared" si="116"/>
        <v>0</v>
      </c>
      <c r="CE42" s="694">
        <f t="shared" si="116"/>
        <v>0</v>
      </c>
      <c r="CF42" s="694">
        <f t="shared" si="116"/>
        <v>0</v>
      </c>
      <c r="CG42" s="692"/>
      <c r="CH42" s="692"/>
      <c r="CI42" s="696" t="s">
        <v>366</v>
      </c>
      <c r="CJ42" s="694">
        <f>IF(OR($D42="副園長",$D42="教頭",$D42="主任保育士",$D42="主幹教諭"),0,BH42)</f>
        <v>0</v>
      </c>
      <c r="CK42" s="694">
        <f t="shared" ref="CK42:CU42" si="117">IF(OR($D42="副園長",$D42="教頭",$D42="主任保育士",$D42="主幹教諭"),0,BI42)</f>
        <v>0</v>
      </c>
      <c r="CL42" s="694">
        <f t="shared" si="117"/>
        <v>0</v>
      </c>
      <c r="CM42" s="694">
        <f t="shared" si="117"/>
        <v>0</v>
      </c>
      <c r="CN42" s="694">
        <f t="shared" si="117"/>
        <v>0</v>
      </c>
      <c r="CO42" s="694">
        <f t="shared" si="117"/>
        <v>0</v>
      </c>
      <c r="CP42" s="694">
        <f t="shared" si="117"/>
        <v>0</v>
      </c>
      <c r="CQ42" s="694">
        <f t="shared" si="117"/>
        <v>0</v>
      </c>
      <c r="CR42" s="694">
        <f t="shared" si="117"/>
        <v>0</v>
      </c>
      <c r="CS42" s="694">
        <f t="shared" si="117"/>
        <v>0</v>
      </c>
      <c r="CT42" s="694">
        <f t="shared" si="117"/>
        <v>0</v>
      </c>
      <c r="CU42" s="694">
        <f t="shared" si="117"/>
        <v>0</v>
      </c>
    </row>
    <row r="43" spans="1:99">
      <c r="A43" s="1135"/>
      <c r="B43" s="1138"/>
      <c r="C43" s="1141"/>
      <c r="D43" s="1141"/>
      <c r="E43" s="1144"/>
      <c r="F43" s="1141"/>
      <c r="G43" s="171" t="s">
        <v>282</v>
      </c>
      <c r="H43" s="172"/>
      <c r="I43" s="172" t="str">
        <f t="shared" ref="I43:S43" si="118">IF(H43="","",H43)</f>
        <v/>
      </c>
      <c r="J43" s="172" t="str">
        <f t="shared" si="118"/>
        <v/>
      </c>
      <c r="K43" s="172" t="str">
        <f t="shared" si="118"/>
        <v/>
      </c>
      <c r="L43" s="172" t="str">
        <f t="shared" si="118"/>
        <v/>
      </c>
      <c r="M43" s="172" t="str">
        <f t="shared" si="118"/>
        <v/>
      </c>
      <c r="N43" s="172" t="str">
        <f t="shared" si="118"/>
        <v/>
      </c>
      <c r="O43" s="172" t="str">
        <f t="shared" si="118"/>
        <v/>
      </c>
      <c r="P43" s="172" t="str">
        <f t="shared" si="118"/>
        <v/>
      </c>
      <c r="Q43" s="172" t="str">
        <f t="shared" si="118"/>
        <v/>
      </c>
      <c r="R43" s="172" t="str">
        <f t="shared" si="118"/>
        <v/>
      </c>
      <c r="S43" s="172" t="str">
        <f t="shared" si="118"/>
        <v/>
      </c>
      <c r="T43" s="173">
        <f t="shared" si="101"/>
        <v>0</v>
      </c>
      <c r="U43" s="239"/>
      <c r="V43" s="239" t="str">
        <f t="shared" ref="V43:AF43" si="119">IF(U43="","",U43)</f>
        <v/>
      </c>
      <c r="W43" s="239" t="str">
        <f t="shared" si="119"/>
        <v/>
      </c>
      <c r="X43" s="239" t="str">
        <f t="shared" si="119"/>
        <v/>
      </c>
      <c r="Y43" s="239" t="str">
        <f t="shared" si="119"/>
        <v/>
      </c>
      <c r="Z43" s="239" t="str">
        <f t="shared" si="119"/>
        <v/>
      </c>
      <c r="AA43" s="239" t="str">
        <f t="shared" si="119"/>
        <v/>
      </c>
      <c r="AB43" s="239" t="str">
        <f t="shared" si="119"/>
        <v/>
      </c>
      <c r="AC43" s="239" t="str">
        <f t="shared" si="119"/>
        <v/>
      </c>
      <c r="AD43" s="239" t="str">
        <f t="shared" si="119"/>
        <v/>
      </c>
      <c r="AE43" s="239" t="str">
        <f t="shared" si="119"/>
        <v/>
      </c>
      <c r="AF43" s="239" t="str">
        <f t="shared" si="119"/>
        <v/>
      </c>
      <c r="AG43" s="173">
        <f t="shared" si="103"/>
        <v>0</v>
      </c>
      <c r="AH43" s="1147"/>
      <c r="AO43" s="692">
        <v>2</v>
      </c>
      <c r="AP43" s="692">
        <v>1</v>
      </c>
      <c r="AQ43" s="692">
        <v>2</v>
      </c>
      <c r="AR43" s="693">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692">
        <f ca="1">COUNTIF(INDIRECT("H"&amp;(ROW()+12*(($AO43-1)*3+$AP43)-ROW())/12+5):INDIRECT("S"&amp;(ROW()+12*(($AO43-1)*3+$AP43)-ROW())/12+5),AR43)</f>
        <v>0</v>
      </c>
      <c r="AT43" s="693">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692">
        <f ca="1">COUNTIF(INDIRECT("U"&amp;(ROW()+12*(($AO43-1)*3+$AP43)-ROW())/12+5):INDIRECT("AF"&amp;(ROW()+12*(($AO43-1)*3+$AP43)-ROW())/12+5),AT43)</f>
        <v>0</v>
      </c>
      <c r="AV43" s="692">
        <f ca="1">IF(AND(AR43+AT43&gt;0,AS43+AU43&gt;0),COUNTIF(AV$6:AV42,"&gt;0")+1,0)</f>
        <v>0</v>
      </c>
      <c r="BF43" s="692">
        <v>2</v>
      </c>
      <c r="BG43" s="692" t="s">
        <v>281</v>
      </c>
      <c r="BH43" s="694">
        <f>IF(BH42+BU42&gt;マスタ!$C$3,1,0)</f>
        <v>0</v>
      </c>
      <c r="BI43" s="694">
        <f>IF(BI42+BV42&gt;マスタ!$C$3,1,0)</f>
        <v>0</v>
      </c>
      <c r="BJ43" s="694">
        <f>IF(BJ42+BW42&gt;マスタ!$C$3,1,0)</f>
        <v>0</v>
      </c>
      <c r="BK43" s="694">
        <f>IF(BK42+BX42&gt;マスタ!$C$3,1,0)</f>
        <v>0</v>
      </c>
      <c r="BL43" s="694">
        <f>IF(BL42+BY42&gt;マスタ!$C$3,1,0)</f>
        <v>0</v>
      </c>
      <c r="BM43" s="694">
        <f>IF(BM42+BZ42&gt;マスタ!$C$3,1,0)</f>
        <v>0</v>
      </c>
      <c r="BN43" s="694">
        <f>IF(BN42+CA42&gt;マスタ!$C$3,1,0)</f>
        <v>0</v>
      </c>
      <c r="BO43" s="694">
        <f>IF(BO42+CB42&gt;マスタ!$C$3,1,0)</f>
        <v>0</v>
      </c>
      <c r="BP43" s="694">
        <f>IF(BP42+CC42&gt;マスタ!$C$3,1,0)</f>
        <v>0</v>
      </c>
      <c r="BQ43" s="694">
        <f>IF(BQ42+CD42&gt;マスタ!$C$3,1,0)</f>
        <v>0</v>
      </c>
      <c r="BR43" s="694">
        <f>IF(BR42+CE42&gt;マスタ!$C$3,1,0)</f>
        <v>0</v>
      </c>
      <c r="BS43" s="694">
        <f>IF(BS42+CF42&gt;マスタ!$C$3,1,0)</f>
        <v>0</v>
      </c>
      <c r="BT43" s="692"/>
      <c r="BU43" s="694"/>
      <c r="BV43" s="694"/>
      <c r="BW43" s="694"/>
      <c r="BX43" s="694"/>
      <c r="BY43" s="694"/>
      <c r="BZ43" s="694"/>
      <c r="CA43" s="694"/>
      <c r="CB43" s="694"/>
      <c r="CC43" s="694"/>
      <c r="CD43" s="694"/>
      <c r="CE43" s="694"/>
      <c r="CF43" s="694"/>
      <c r="CG43" s="692"/>
      <c r="CH43" s="692"/>
      <c r="CI43" s="692"/>
      <c r="CJ43" s="692"/>
      <c r="CK43" s="692"/>
      <c r="CL43" s="692"/>
      <c r="CM43" s="692"/>
      <c r="CN43" s="692"/>
      <c r="CO43" s="692"/>
      <c r="CP43" s="692"/>
      <c r="CQ43" s="692"/>
      <c r="CR43" s="692"/>
      <c r="CS43" s="692"/>
      <c r="CT43" s="692"/>
      <c r="CU43" s="692"/>
    </row>
    <row r="44" spans="1:99">
      <c r="A44" s="1136"/>
      <c r="B44" s="1139"/>
      <c r="C44" s="1142"/>
      <c r="D44" s="1142"/>
      <c r="E44" s="1145"/>
      <c r="F44" s="1142"/>
      <c r="G44" s="174" t="s">
        <v>474</v>
      </c>
      <c r="H44" s="175"/>
      <c r="I44" s="175" t="str">
        <f t="shared" ref="I44:S44" si="120">IF(H44="","",H44)</f>
        <v/>
      </c>
      <c r="J44" s="175" t="str">
        <f t="shared" si="120"/>
        <v/>
      </c>
      <c r="K44" s="175" t="str">
        <f t="shared" si="120"/>
        <v/>
      </c>
      <c r="L44" s="175" t="str">
        <f t="shared" si="120"/>
        <v/>
      </c>
      <c r="M44" s="175" t="str">
        <f t="shared" si="120"/>
        <v/>
      </c>
      <c r="N44" s="175" t="str">
        <f t="shared" si="120"/>
        <v/>
      </c>
      <c r="O44" s="175" t="str">
        <f t="shared" si="120"/>
        <v/>
      </c>
      <c r="P44" s="175" t="str">
        <f t="shared" si="120"/>
        <v/>
      </c>
      <c r="Q44" s="175" t="str">
        <f t="shared" si="120"/>
        <v/>
      </c>
      <c r="R44" s="175" t="str">
        <f t="shared" si="120"/>
        <v/>
      </c>
      <c r="S44" s="175" t="str">
        <f t="shared" si="120"/>
        <v/>
      </c>
      <c r="T44" s="176">
        <f t="shared" si="101"/>
        <v>0</v>
      </c>
      <c r="U44" s="240"/>
      <c r="V44" s="240" t="str">
        <f t="shared" ref="V44:AF44" si="121">IF(U44="","",U44)</f>
        <v/>
      </c>
      <c r="W44" s="240" t="str">
        <f t="shared" si="121"/>
        <v/>
      </c>
      <c r="X44" s="240" t="str">
        <f t="shared" si="121"/>
        <v/>
      </c>
      <c r="Y44" s="240" t="str">
        <f t="shared" si="121"/>
        <v/>
      </c>
      <c r="Z44" s="240" t="str">
        <f t="shared" si="121"/>
        <v/>
      </c>
      <c r="AA44" s="240" t="str">
        <f t="shared" si="121"/>
        <v/>
      </c>
      <c r="AB44" s="240" t="str">
        <f t="shared" si="121"/>
        <v/>
      </c>
      <c r="AC44" s="240" t="str">
        <f t="shared" si="121"/>
        <v/>
      </c>
      <c r="AD44" s="240" t="str">
        <f t="shared" si="121"/>
        <v/>
      </c>
      <c r="AE44" s="240" t="str">
        <f t="shared" si="121"/>
        <v/>
      </c>
      <c r="AF44" s="240" t="str">
        <f t="shared" si="121"/>
        <v/>
      </c>
      <c r="AG44" s="176">
        <f t="shared" si="103"/>
        <v>0</v>
      </c>
      <c r="AH44" s="1148"/>
      <c r="AO44" s="692">
        <v>2</v>
      </c>
      <c r="AP44" s="692">
        <v>1</v>
      </c>
      <c r="AQ44" s="692">
        <v>3</v>
      </c>
      <c r="AR44" s="693">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692">
        <f ca="1">COUNTIF(INDIRECT("H"&amp;(ROW()+12*(($AO44-1)*3+$AP44)-ROW())/12+5):INDIRECT("S"&amp;(ROW()+12*(($AO44-1)*3+$AP44)-ROW())/12+5),AR44)</f>
        <v>0</v>
      </c>
      <c r="AT44" s="693">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692">
        <f ca="1">COUNTIF(INDIRECT("U"&amp;(ROW()+12*(($AO44-1)*3+$AP44)-ROW())/12+5):INDIRECT("AF"&amp;(ROW()+12*(($AO44-1)*3+$AP44)-ROW())/12+5),AT44)</f>
        <v>0</v>
      </c>
      <c r="AV44" s="692">
        <f ca="1">IF(AND(AR44+AT44&gt;0,AS44+AU44&gt;0),COUNTIF(AV$6:AV43,"&gt;0")+1,0)</f>
        <v>0</v>
      </c>
      <c r="BF44" s="692">
        <v>3</v>
      </c>
      <c r="BG44" s="692"/>
      <c r="BH44" s="694"/>
      <c r="BI44" s="694"/>
      <c r="BJ44" s="694"/>
      <c r="BK44" s="694"/>
      <c r="BL44" s="694"/>
      <c r="BM44" s="694"/>
      <c r="BN44" s="694"/>
      <c r="BO44" s="694"/>
      <c r="BP44" s="694"/>
      <c r="BQ44" s="694"/>
      <c r="BR44" s="694"/>
      <c r="BS44" s="694"/>
      <c r="BT44" s="692"/>
      <c r="BU44" s="694"/>
      <c r="BV44" s="694"/>
      <c r="BW44" s="694"/>
      <c r="BX44" s="694"/>
      <c r="BY44" s="694"/>
      <c r="BZ44" s="694"/>
      <c r="CA44" s="694"/>
      <c r="CB44" s="694"/>
      <c r="CC44" s="694"/>
      <c r="CD44" s="694"/>
      <c r="CE44" s="694"/>
      <c r="CF44" s="694"/>
      <c r="CG44" s="692"/>
      <c r="CH44" s="692"/>
      <c r="CI44" s="692"/>
      <c r="CJ44" s="692"/>
      <c r="CK44" s="692"/>
      <c r="CL44" s="692"/>
      <c r="CM44" s="692"/>
      <c r="CN44" s="692"/>
      <c r="CO44" s="692"/>
      <c r="CP44" s="692"/>
      <c r="CQ44" s="692"/>
      <c r="CR44" s="692"/>
      <c r="CS44" s="692"/>
      <c r="CT44" s="692"/>
      <c r="CU44" s="692"/>
    </row>
    <row r="45" spans="1:99">
      <c r="A45" s="1134">
        <v>14</v>
      </c>
      <c r="B45" s="1137"/>
      <c r="C45" s="1140"/>
      <c r="D45" s="1140"/>
      <c r="E45" s="1143"/>
      <c r="F45" s="1140"/>
      <c r="G45" s="165" t="s">
        <v>283</v>
      </c>
      <c r="H45" s="166"/>
      <c r="I45" s="166" t="str">
        <f t="shared" ref="I45:S45" si="122">IF(H45="","",H45)</f>
        <v/>
      </c>
      <c r="J45" s="166" t="str">
        <f t="shared" si="122"/>
        <v/>
      </c>
      <c r="K45" s="166" t="str">
        <f t="shared" si="122"/>
        <v/>
      </c>
      <c r="L45" s="166" t="str">
        <f t="shared" si="122"/>
        <v/>
      </c>
      <c r="M45" s="166" t="str">
        <f t="shared" si="122"/>
        <v/>
      </c>
      <c r="N45" s="166" t="str">
        <f t="shared" si="122"/>
        <v/>
      </c>
      <c r="O45" s="166" t="str">
        <f t="shared" si="122"/>
        <v/>
      </c>
      <c r="P45" s="166" t="str">
        <f t="shared" si="122"/>
        <v/>
      </c>
      <c r="Q45" s="166" t="str">
        <f t="shared" si="122"/>
        <v/>
      </c>
      <c r="R45" s="166" t="str">
        <f t="shared" si="122"/>
        <v/>
      </c>
      <c r="S45" s="166" t="str">
        <f t="shared" si="122"/>
        <v/>
      </c>
      <c r="T45" s="167">
        <f t="shared" si="101"/>
        <v>0</v>
      </c>
      <c r="U45" s="238"/>
      <c r="V45" s="238" t="str">
        <f t="shared" ref="V45:AF45" si="123">IF(U45="","",U45)</f>
        <v/>
      </c>
      <c r="W45" s="238" t="str">
        <f t="shared" si="123"/>
        <v/>
      </c>
      <c r="X45" s="238" t="str">
        <f t="shared" si="123"/>
        <v/>
      </c>
      <c r="Y45" s="238" t="str">
        <f t="shared" si="123"/>
        <v/>
      </c>
      <c r="Z45" s="238" t="str">
        <f t="shared" si="123"/>
        <v/>
      </c>
      <c r="AA45" s="238" t="str">
        <f t="shared" si="123"/>
        <v/>
      </c>
      <c r="AB45" s="238" t="str">
        <f t="shared" si="123"/>
        <v/>
      </c>
      <c r="AC45" s="238" t="str">
        <f t="shared" si="123"/>
        <v/>
      </c>
      <c r="AD45" s="238" t="str">
        <f t="shared" si="123"/>
        <v/>
      </c>
      <c r="AE45" s="238" t="str">
        <f t="shared" si="123"/>
        <v/>
      </c>
      <c r="AF45" s="238" t="str">
        <f t="shared" si="123"/>
        <v/>
      </c>
      <c r="AG45" s="167">
        <f t="shared" si="103"/>
        <v>0</v>
      </c>
      <c r="AH45" s="1146"/>
      <c r="AO45" s="692">
        <v>2</v>
      </c>
      <c r="AP45" s="692">
        <v>1</v>
      </c>
      <c r="AQ45" s="692">
        <v>4</v>
      </c>
      <c r="AR45" s="693">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692">
        <f ca="1">COUNTIF(INDIRECT("H"&amp;(ROW()+12*(($AO45-1)*3+$AP45)-ROW())/12+5):INDIRECT("S"&amp;(ROW()+12*(($AO45-1)*3+$AP45)-ROW())/12+5),AR45)</f>
        <v>0</v>
      </c>
      <c r="AT45" s="693">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692">
        <f ca="1">COUNTIF(INDIRECT("U"&amp;(ROW()+12*(($AO45-1)*3+$AP45)-ROW())/12+5):INDIRECT("AF"&amp;(ROW()+12*(($AO45-1)*3+$AP45)-ROW())/12+5),AT45)</f>
        <v>0</v>
      </c>
      <c r="AV45" s="692">
        <f ca="1">IF(AND(AR45+AT45&gt;0,AS45+AU45&gt;0),COUNTIF(AV$6:AV44,"&gt;0")+1,0)</f>
        <v>0</v>
      </c>
      <c r="BF45" s="692">
        <v>1</v>
      </c>
      <c r="BG45" s="692"/>
      <c r="BH45" s="694">
        <f t="shared" ref="BH45:BS45" si="124">SUM(H45:H46)</f>
        <v>0</v>
      </c>
      <c r="BI45" s="694">
        <f t="shared" si="124"/>
        <v>0</v>
      </c>
      <c r="BJ45" s="694">
        <f t="shared" si="124"/>
        <v>0</v>
      </c>
      <c r="BK45" s="694">
        <f t="shared" si="124"/>
        <v>0</v>
      </c>
      <c r="BL45" s="694">
        <f t="shared" si="124"/>
        <v>0</v>
      </c>
      <c r="BM45" s="694">
        <f t="shared" si="124"/>
        <v>0</v>
      </c>
      <c r="BN45" s="694">
        <f t="shared" si="124"/>
        <v>0</v>
      </c>
      <c r="BO45" s="694">
        <f t="shared" si="124"/>
        <v>0</v>
      </c>
      <c r="BP45" s="694">
        <f t="shared" si="124"/>
        <v>0</v>
      </c>
      <c r="BQ45" s="694">
        <f t="shared" si="124"/>
        <v>0</v>
      </c>
      <c r="BR45" s="694">
        <f t="shared" si="124"/>
        <v>0</v>
      </c>
      <c r="BS45" s="694">
        <f t="shared" si="124"/>
        <v>0</v>
      </c>
      <c r="BT45" s="692"/>
      <c r="BU45" s="694">
        <f t="shared" ref="BU45:CF45" si="125">SUM(U45:U46)</f>
        <v>0</v>
      </c>
      <c r="BV45" s="694">
        <f t="shared" si="125"/>
        <v>0</v>
      </c>
      <c r="BW45" s="694">
        <f t="shared" si="125"/>
        <v>0</v>
      </c>
      <c r="BX45" s="694">
        <f t="shared" si="125"/>
        <v>0</v>
      </c>
      <c r="BY45" s="694">
        <f t="shared" si="125"/>
        <v>0</v>
      </c>
      <c r="BZ45" s="694">
        <f t="shared" si="125"/>
        <v>0</v>
      </c>
      <c r="CA45" s="694">
        <f t="shared" si="125"/>
        <v>0</v>
      </c>
      <c r="CB45" s="694">
        <f t="shared" si="125"/>
        <v>0</v>
      </c>
      <c r="CC45" s="694">
        <f t="shared" si="125"/>
        <v>0</v>
      </c>
      <c r="CD45" s="694">
        <f t="shared" si="125"/>
        <v>0</v>
      </c>
      <c r="CE45" s="694">
        <f t="shared" si="125"/>
        <v>0</v>
      </c>
      <c r="CF45" s="694">
        <f t="shared" si="125"/>
        <v>0</v>
      </c>
      <c r="CG45" s="692"/>
      <c r="CH45" s="692"/>
      <c r="CI45" s="696" t="s">
        <v>366</v>
      </c>
      <c r="CJ45" s="694">
        <f>IF(OR($D45="副園長",$D45="教頭",$D45="主任保育士",$D45="主幹教諭"),0,BH45)</f>
        <v>0</v>
      </c>
      <c r="CK45" s="694">
        <f t="shared" ref="CK45:CU45" si="126">IF(OR($D45="副園長",$D45="教頭",$D45="主任保育士",$D45="主幹教諭"),0,BI45)</f>
        <v>0</v>
      </c>
      <c r="CL45" s="694">
        <f t="shared" si="126"/>
        <v>0</v>
      </c>
      <c r="CM45" s="694">
        <f t="shared" si="126"/>
        <v>0</v>
      </c>
      <c r="CN45" s="694">
        <f t="shared" si="126"/>
        <v>0</v>
      </c>
      <c r="CO45" s="694">
        <f t="shared" si="126"/>
        <v>0</v>
      </c>
      <c r="CP45" s="694">
        <f t="shared" si="126"/>
        <v>0</v>
      </c>
      <c r="CQ45" s="694">
        <f t="shared" si="126"/>
        <v>0</v>
      </c>
      <c r="CR45" s="694">
        <f t="shared" si="126"/>
        <v>0</v>
      </c>
      <c r="CS45" s="694">
        <f t="shared" si="126"/>
        <v>0</v>
      </c>
      <c r="CT45" s="694">
        <f t="shared" si="126"/>
        <v>0</v>
      </c>
      <c r="CU45" s="694">
        <f t="shared" si="126"/>
        <v>0</v>
      </c>
    </row>
    <row r="46" spans="1:99">
      <c r="A46" s="1135"/>
      <c r="B46" s="1138"/>
      <c r="C46" s="1141"/>
      <c r="D46" s="1141"/>
      <c r="E46" s="1144"/>
      <c r="F46" s="1141"/>
      <c r="G46" s="171" t="s">
        <v>282</v>
      </c>
      <c r="H46" s="172"/>
      <c r="I46" s="172" t="str">
        <f t="shared" ref="I46:S46" si="127">IF(H46="","",H46)</f>
        <v/>
      </c>
      <c r="J46" s="172" t="str">
        <f t="shared" si="127"/>
        <v/>
      </c>
      <c r="K46" s="172" t="str">
        <f t="shared" si="127"/>
        <v/>
      </c>
      <c r="L46" s="172" t="str">
        <f t="shared" si="127"/>
        <v/>
      </c>
      <c r="M46" s="172" t="str">
        <f t="shared" si="127"/>
        <v/>
      </c>
      <c r="N46" s="172" t="str">
        <f t="shared" si="127"/>
        <v/>
      </c>
      <c r="O46" s="172" t="str">
        <f t="shared" si="127"/>
        <v/>
      </c>
      <c r="P46" s="172" t="str">
        <f t="shared" si="127"/>
        <v/>
      </c>
      <c r="Q46" s="172" t="str">
        <f t="shared" si="127"/>
        <v/>
      </c>
      <c r="R46" s="172" t="str">
        <f t="shared" si="127"/>
        <v/>
      </c>
      <c r="S46" s="172" t="str">
        <f t="shared" si="127"/>
        <v/>
      </c>
      <c r="T46" s="173">
        <f t="shared" si="101"/>
        <v>0</v>
      </c>
      <c r="U46" s="239"/>
      <c r="V46" s="239" t="str">
        <f t="shared" ref="V46:AF46" si="128">IF(U46="","",U46)</f>
        <v/>
      </c>
      <c r="W46" s="239" t="str">
        <f t="shared" si="128"/>
        <v/>
      </c>
      <c r="X46" s="239" t="str">
        <f t="shared" si="128"/>
        <v/>
      </c>
      <c r="Y46" s="239" t="str">
        <f t="shared" si="128"/>
        <v/>
      </c>
      <c r="Z46" s="239" t="str">
        <f t="shared" si="128"/>
        <v/>
      </c>
      <c r="AA46" s="239" t="str">
        <f t="shared" si="128"/>
        <v/>
      </c>
      <c r="AB46" s="239" t="str">
        <f t="shared" si="128"/>
        <v/>
      </c>
      <c r="AC46" s="239" t="str">
        <f t="shared" si="128"/>
        <v/>
      </c>
      <c r="AD46" s="239" t="str">
        <f t="shared" si="128"/>
        <v/>
      </c>
      <c r="AE46" s="239" t="str">
        <f t="shared" si="128"/>
        <v/>
      </c>
      <c r="AF46" s="239" t="str">
        <f t="shared" si="128"/>
        <v/>
      </c>
      <c r="AG46" s="173">
        <f t="shared" si="103"/>
        <v>0</v>
      </c>
      <c r="AH46" s="1147"/>
      <c r="AO46" s="692">
        <v>2</v>
      </c>
      <c r="AP46" s="692">
        <v>1</v>
      </c>
      <c r="AQ46" s="692">
        <v>5</v>
      </c>
      <c r="AR46" s="693">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692">
        <f ca="1">COUNTIF(INDIRECT("H"&amp;(ROW()+12*(($AO46-1)*3+$AP46)-ROW())/12+5):INDIRECT("S"&amp;(ROW()+12*(($AO46-1)*3+$AP46)-ROW())/12+5),AR46)</f>
        <v>0</v>
      </c>
      <c r="AT46" s="693">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692">
        <f ca="1">COUNTIF(INDIRECT("U"&amp;(ROW()+12*(($AO46-1)*3+$AP46)-ROW())/12+5):INDIRECT("AF"&amp;(ROW()+12*(($AO46-1)*3+$AP46)-ROW())/12+5),AT46)</f>
        <v>0</v>
      </c>
      <c r="AV46" s="692">
        <f ca="1">IF(AND(AR46+AT46&gt;0,AS46+AU46&gt;0),COUNTIF(AV$6:AV45,"&gt;0")+1,0)</f>
        <v>0</v>
      </c>
      <c r="BF46" s="692">
        <v>2</v>
      </c>
      <c r="BG46" s="692" t="s">
        <v>281</v>
      </c>
      <c r="BH46" s="694">
        <f>IF(BH45+BU45&gt;マスタ!$C$3,1,0)</f>
        <v>0</v>
      </c>
      <c r="BI46" s="694">
        <f>IF(BI45+BV45&gt;マスタ!$C$3,1,0)</f>
        <v>0</v>
      </c>
      <c r="BJ46" s="694">
        <f>IF(BJ45+BW45&gt;マスタ!$C$3,1,0)</f>
        <v>0</v>
      </c>
      <c r="BK46" s="694">
        <f>IF(BK45+BX45&gt;マスタ!$C$3,1,0)</f>
        <v>0</v>
      </c>
      <c r="BL46" s="694">
        <f>IF(BL45+BY45&gt;マスタ!$C$3,1,0)</f>
        <v>0</v>
      </c>
      <c r="BM46" s="694">
        <f>IF(BM45+BZ45&gt;マスタ!$C$3,1,0)</f>
        <v>0</v>
      </c>
      <c r="BN46" s="694">
        <f>IF(BN45+CA45&gt;マスタ!$C$3,1,0)</f>
        <v>0</v>
      </c>
      <c r="BO46" s="694">
        <f>IF(BO45+CB45&gt;マスタ!$C$3,1,0)</f>
        <v>0</v>
      </c>
      <c r="BP46" s="694">
        <f>IF(BP45+CC45&gt;マスタ!$C$3,1,0)</f>
        <v>0</v>
      </c>
      <c r="BQ46" s="694">
        <f>IF(BQ45+CD45&gt;マスタ!$C$3,1,0)</f>
        <v>0</v>
      </c>
      <c r="BR46" s="694">
        <f>IF(BR45+CE45&gt;マスタ!$C$3,1,0)</f>
        <v>0</v>
      </c>
      <c r="BS46" s="694">
        <f>IF(BS45+CF45&gt;マスタ!$C$3,1,0)</f>
        <v>0</v>
      </c>
      <c r="BT46" s="692"/>
      <c r="BU46" s="694"/>
      <c r="BV46" s="694"/>
      <c r="BW46" s="694"/>
      <c r="BX46" s="694"/>
      <c r="BY46" s="694"/>
      <c r="BZ46" s="694"/>
      <c r="CA46" s="694"/>
      <c r="CB46" s="694"/>
      <c r="CC46" s="694"/>
      <c r="CD46" s="694"/>
      <c r="CE46" s="694"/>
      <c r="CF46" s="694"/>
      <c r="CG46" s="692"/>
      <c r="CH46" s="692"/>
      <c r="CI46" s="692"/>
      <c r="CJ46" s="692"/>
      <c r="CK46" s="692"/>
      <c r="CL46" s="692"/>
      <c r="CM46" s="692"/>
      <c r="CN46" s="692"/>
      <c r="CO46" s="692"/>
      <c r="CP46" s="692"/>
      <c r="CQ46" s="692"/>
      <c r="CR46" s="692"/>
      <c r="CS46" s="692"/>
      <c r="CT46" s="692"/>
      <c r="CU46" s="692"/>
    </row>
    <row r="47" spans="1:99">
      <c r="A47" s="1136"/>
      <c r="B47" s="1139"/>
      <c r="C47" s="1142"/>
      <c r="D47" s="1142"/>
      <c r="E47" s="1145"/>
      <c r="F47" s="1142"/>
      <c r="G47" s="174" t="s">
        <v>474</v>
      </c>
      <c r="H47" s="175"/>
      <c r="I47" s="175" t="str">
        <f t="shared" ref="I47:S47" si="129">IF(H47="","",H47)</f>
        <v/>
      </c>
      <c r="J47" s="175" t="str">
        <f t="shared" si="129"/>
        <v/>
      </c>
      <c r="K47" s="175" t="str">
        <f t="shared" si="129"/>
        <v/>
      </c>
      <c r="L47" s="175" t="str">
        <f t="shared" si="129"/>
        <v/>
      </c>
      <c r="M47" s="175" t="str">
        <f t="shared" si="129"/>
        <v/>
      </c>
      <c r="N47" s="175" t="str">
        <f t="shared" si="129"/>
        <v/>
      </c>
      <c r="O47" s="175" t="str">
        <f t="shared" si="129"/>
        <v/>
      </c>
      <c r="P47" s="175" t="str">
        <f t="shared" si="129"/>
        <v/>
      </c>
      <c r="Q47" s="175" t="str">
        <f t="shared" si="129"/>
        <v/>
      </c>
      <c r="R47" s="175" t="str">
        <f t="shared" si="129"/>
        <v/>
      </c>
      <c r="S47" s="175" t="str">
        <f t="shared" si="129"/>
        <v/>
      </c>
      <c r="T47" s="176">
        <f t="shared" si="101"/>
        <v>0</v>
      </c>
      <c r="U47" s="240"/>
      <c r="V47" s="240" t="str">
        <f t="shared" ref="V47:AF47" si="130">IF(U47="","",U47)</f>
        <v/>
      </c>
      <c r="W47" s="240" t="str">
        <f t="shared" si="130"/>
        <v/>
      </c>
      <c r="X47" s="240" t="str">
        <f t="shared" si="130"/>
        <v/>
      </c>
      <c r="Y47" s="240" t="str">
        <f t="shared" si="130"/>
        <v/>
      </c>
      <c r="Z47" s="240" t="str">
        <f t="shared" si="130"/>
        <v/>
      </c>
      <c r="AA47" s="240" t="str">
        <f t="shared" si="130"/>
        <v/>
      </c>
      <c r="AB47" s="240" t="str">
        <f t="shared" si="130"/>
        <v/>
      </c>
      <c r="AC47" s="240" t="str">
        <f t="shared" si="130"/>
        <v/>
      </c>
      <c r="AD47" s="240" t="str">
        <f t="shared" si="130"/>
        <v/>
      </c>
      <c r="AE47" s="240" t="str">
        <f t="shared" si="130"/>
        <v/>
      </c>
      <c r="AF47" s="240" t="str">
        <f t="shared" si="130"/>
        <v/>
      </c>
      <c r="AG47" s="176">
        <f t="shared" si="103"/>
        <v>0</v>
      </c>
      <c r="AH47" s="1148"/>
      <c r="AO47" s="692">
        <v>2</v>
      </c>
      <c r="AP47" s="692">
        <v>1</v>
      </c>
      <c r="AQ47" s="692">
        <v>6</v>
      </c>
      <c r="AR47" s="693">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692">
        <f ca="1">COUNTIF(INDIRECT("H"&amp;(ROW()+12*(($AO47-1)*3+$AP47)-ROW())/12+5):INDIRECT("S"&amp;(ROW()+12*(($AO47-1)*3+$AP47)-ROW())/12+5),AR47)</f>
        <v>0</v>
      </c>
      <c r="AT47" s="693">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692">
        <f ca="1">COUNTIF(INDIRECT("U"&amp;(ROW()+12*(($AO47-1)*3+$AP47)-ROW())/12+5):INDIRECT("AF"&amp;(ROW()+12*(($AO47-1)*3+$AP47)-ROW())/12+5),AT47)</f>
        <v>0</v>
      </c>
      <c r="AV47" s="692">
        <f ca="1">IF(AND(AR47+AT47&gt;0,AS47+AU47&gt;0),COUNTIF(AV$6:AV46,"&gt;0")+1,0)</f>
        <v>0</v>
      </c>
      <c r="BF47" s="692">
        <v>3</v>
      </c>
      <c r="BG47" s="692"/>
      <c r="BH47" s="694"/>
      <c r="BI47" s="694"/>
      <c r="BJ47" s="694"/>
      <c r="BK47" s="694"/>
      <c r="BL47" s="694"/>
      <c r="BM47" s="694"/>
      <c r="BN47" s="694"/>
      <c r="BO47" s="694"/>
      <c r="BP47" s="694"/>
      <c r="BQ47" s="694"/>
      <c r="BR47" s="694"/>
      <c r="BS47" s="694"/>
      <c r="BT47" s="692"/>
      <c r="BU47" s="694"/>
      <c r="BV47" s="694"/>
      <c r="BW47" s="694"/>
      <c r="BX47" s="694"/>
      <c r="BY47" s="694"/>
      <c r="BZ47" s="694"/>
      <c r="CA47" s="694"/>
      <c r="CB47" s="694"/>
      <c r="CC47" s="694"/>
      <c r="CD47" s="694"/>
      <c r="CE47" s="694"/>
      <c r="CF47" s="694"/>
      <c r="CG47" s="692"/>
      <c r="CH47" s="692"/>
      <c r="CI47" s="692"/>
      <c r="CJ47" s="692"/>
      <c r="CK47" s="692"/>
      <c r="CL47" s="692"/>
      <c r="CM47" s="692"/>
      <c r="CN47" s="692"/>
      <c r="CO47" s="692"/>
      <c r="CP47" s="692"/>
      <c r="CQ47" s="692"/>
      <c r="CR47" s="692"/>
      <c r="CS47" s="692"/>
      <c r="CT47" s="692"/>
      <c r="CU47" s="692"/>
    </row>
    <row r="48" spans="1:99">
      <c r="A48" s="1134">
        <v>15</v>
      </c>
      <c r="B48" s="1137"/>
      <c r="C48" s="1140"/>
      <c r="D48" s="1140"/>
      <c r="E48" s="1143"/>
      <c r="F48" s="1140"/>
      <c r="G48" s="165" t="s">
        <v>283</v>
      </c>
      <c r="H48" s="166"/>
      <c r="I48" s="166" t="str">
        <f t="shared" ref="I48:S48" si="131">IF(H48="","",H48)</f>
        <v/>
      </c>
      <c r="J48" s="166" t="str">
        <f t="shared" si="131"/>
        <v/>
      </c>
      <c r="K48" s="166" t="str">
        <f t="shared" si="131"/>
        <v/>
      </c>
      <c r="L48" s="166" t="str">
        <f t="shared" si="131"/>
        <v/>
      </c>
      <c r="M48" s="166" t="str">
        <f t="shared" si="131"/>
        <v/>
      </c>
      <c r="N48" s="166" t="str">
        <f t="shared" si="131"/>
        <v/>
      </c>
      <c r="O48" s="166" t="str">
        <f t="shared" si="131"/>
        <v/>
      </c>
      <c r="P48" s="166" t="str">
        <f t="shared" si="131"/>
        <v/>
      </c>
      <c r="Q48" s="166" t="str">
        <f t="shared" si="131"/>
        <v/>
      </c>
      <c r="R48" s="166" t="str">
        <f t="shared" si="131"/>
        <v/>
      </c>
      <c r="S48" s="166" t="str">
        <f t="shared" si="131"/>
        <v/>
      </c>
      <c r="T48" s="167">
        <f t="shared" si="101"/>
        <v>0</v>
      </c>
      <c r="U48" s="238"/>
      <c r="V48" s="238" t="str">
        <f t="shared" ref="V48:AF48" si="132">IF(U48="","",U48)</f>
        <v/>
      </c>
      <c r="W48" s="238" t="str">
        <f t="shared" si="132"/>
        <v/>
      </c>
      <c r="X48" s="238" t="str">
        <f t="shared" si="132"/>
        <v/>
      </c>
      <c r="Y48" s="238" t="str">
        <f t="shared" si="132"/>
        <v/>
      </c>
      <c r="Z48" s="238" t="str">
        <f t="shared" si="132"/>
        <v/>
      </c>
      <c r="AA48" s="238" t="str">
        <f t="shared" si="132"/>
        <v/>
      </c>
      <c r="AB48" s="238" t="str">
        <f t="shared" si="132"/>
        <v/>
      </c>
      <c r="AC48" s="238" t="str">
        <f t="shared" si="132"/>
        <v/>
      </c>
      <c r="AD48" s="238" t="str">
        <f t="shared" si="132"/>
        <v/>
      </c>
      <c r="AE48" s="238" t="str">
        <f t="shared" si="132"/>
        <v/>
      </c>
      <c r="AF48" s="238" t="str">
        <f t="shared" si="132"/>
        <v/>
      </c>
      <c r="AG48" s="167">
        <f t="shared" si="103"/>
        <v>0</v>
      </c>
      <c r="AH48" s="1146"/>
      <c r="AO48" s="692">
        <v>2</v>
      </c>
      <c r="AP48" s="692">
        <v>1</v>
      </c>
      <c r="AQ48" s="692">
        <v>7</v>
      </c>
      <c r="AR48" s="693">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692">
        <f ca="1">COUNTIF(INDIRECT("H"&amp;(ROW()+12*(($AO48-1)*3+$AP48)-ROW())/12+5):INDIRECT("S"&amp;(ROW()+12*(($AO48-1)*3+$AP48)-ROW())/12+5),AR48)</f>
        <v>0</v>
      </c>
      <c r="AT48" s="693">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692">
        <f ca="1">COUNTIF(INDIRECT("U"&amp;(ROW()+12*(($AO48-1)*3+$AP48)-ROW())/12+5):INDIRECT("AF"&amp;(ROW()+12*(($AO48-1)*3+$AP48)-ROW())/12+5),AT48)</f>
        <v>0</v>
      </c>
      <c r="AV48" s="692">
        <f ca="1">IF(AND(AR48+AT48&gt;0,AS48+AU48&gt;0),COUNTIF(AV$6:AV47,"&gt;0")+1,0)</f>
        <v>0</v>
      </c>
      <c r="BF48" s="692">
        <v>1</v>
      </c>
      <c r="BG48" s="692"/>
      <c r="BH48" s="694">
        <f t="shared" ref="BH48:BS48" si="133">SUM(H48:H49)</f>
        <v>0</v>
      </c>
      <c r="BI48" s="694">
        <f t="shared" si="133"/>
        <v>0</v>
      </c>
      <c r="BJ48" s="694">
        <f t="shared" si="133"/>
        <v>0</v>
      </c>
      <c r="BK48" s="694">
        <f t="shared" si="133"/>
        <v>0</v>
      </c>
      <c r="BL48" s="694">
        <f t="shared" si="133"/>
        <v>0</v>
      </c>
      <c r="BM48" s="694">
        <f t="shared" si="133"/>
        <v>0</v>
      </c>
      <c r="BN48" s="694">
        <f t="shared" si="133"/>
        <v>0</v>
      </c>
      <c r="BO48" s="694">
        <f t="shared" si="133"/>
        <v>0</v>
      </c>
      <c r="BP48" s="694">
        <f t="shared" si="133"/>
        <v>0</v>
      </c>
      <c r="BQ48" s="694">
        <f t="shared" si="133"/>
        <v>0</v>
      </c>
      <c r="BR48" s="694">
        <f t="shared" si="133"/>
        <v>0</v>
      </c>
      <c r="BS48" s="694">
        <f t="shared" si="133"/>
        <v>0</v>
      </c>
      <c r="BT48" s="692"/>
      <c r="BU48" s="694">
        <f t="shared" ref="BU48:CF48" si="134">SUM(U48:U49)</f>
        <v>0</v>
      </c>
      <c r="BV48" s="694">
        <f t="shared" si="134"/>
        <v>0</v>
      </c>
      <c r="BW48" s="694">
        <f t="shared" si="134"/>
        <v>0</v>
      </c>
      <c r="BX48" s="694">
        <f t="shared" si="134"/>
        <v>0</v>
      </c>
      <c r="BY48" s="694">
        <f t="shared" si="134"/>
        <v>0</v>
      </c>
      <c r="BZ48" s="694">
        <f t="shared" si="134"/>
        <v>0</v>
      </c>
      <c r="CA48" s="694">
        <f t="shared" si="134"/>
        <v>0</v>
      </c>
      <c r="CB48" s="694">
        <f t="shared" si="134"/>
        <v>0</v>
      </c>
      <c r="CC48" s="694">
        <f t="shared" si="134"/>
        <v>0</v>
      </c>
      <c r="CD48" s="694">
        <f t="shared" si="134"/>
        <v>0</v>
      </c>
      <c r="CE48" s="694">
        <f t="shared" si="134"/>
        <v>0</v>
      </c>
      <c r="CF48" s="694">
        <f t="shared" si="134"/>
        <v>0</v>
      </c>
      <c r="CG48" s="692"/>
      <c r="CH48" s="692"/>
      <c r="CI48" s="696" t="s">
        <v>366</v>
      </c>
      <c r="CJ48" s="694">
        <f>IF(OR($D48="副園長",$D48="教頭",$D48="主任保育士",$D48="主幹教諭"),0,BH48)</f>
        <v>0</v>
      </c>
      <c r="CK48" s="694">
        <f t="shared" ref="CK48:CU48" si="135">IF(OR($D48="副園長",$D48="教頭",$D48="主任保育士",$D48="主幹教諭"),0,BI48)</f>
        <v>0</v>
      </c>
      <c r="CL48" s="694">
        <f t="shared" si="135"/>
        <v>0</v>
      </c>
      <c r="CM48" s="694">
        <f t="shared" si="135"/>
        <v>0</v>
      </c>
      <c r="CN48" s="694">
        <f t="shared" si="135"/>
        <v>0</v>
      </c>
      <c r="CO48" s="694">
        <f t="shared" si="135"/>
        <v>0</v>
      </c>
      <c r="CP48" s="694">
        <f t="shared" si="135"/>
        <v>0</v>
      </c>
      <c r="CQ48" s="694">
        <f t="shared" si="135"/>
        <v>0</v>
      </c>
      <c r="CR48" s="694">
        <f t="shared" si="135"/>
        <v>0</v>
      </c>
      <c r="CS48" s="694">
        <f t="shared" si="135"/>
        <v>0</v>
      </c>
      <c r="CT48" s="694">
        <f t="shared" si="135"/>
        <v>0</v>
      </c>
      <c r="CU48" s="694">
        <f t="shared" si="135"/>
        <v>0</v>
      </c>
    </row>
    <row r="49" spans="1:99">
      <c r="A49" s="1135"/>
      <c r="B49" s="1138"/>
      <c r="C49" s="1141"/>
      <c r="D49" s="1141"/>
      <c r="E49" s="1144"/>
      <c r="F49" s="1141"/>
      <c r="G49" s="171" t="s">
        <v>282</v>
      </c>
      <c r="H49" s="172"/>
      <c r="I49" s="172" t="str">
        <f t="shared" ref="I49:S49" si="136">IF(H49="","",H49)</f>
        <v/>
      </c>
      <c r="J49" s="172" t="str">
        <f t="shared" si="136"/>
        <v/>
      </c>
      <c r="K49" s="172" t="str">
        <f t="shared" si="136"/>
        <v/>
      </c>
      <c r="L49" s="172" t="str">
        <f t="shared" si="136"/>
        <v/>
      </c>
      <c r="M49" s="172" t="str">
        <f t="shared" si="136"/>
        <v/>
      </c>
      <c r="N49" s="172" t="str">
        <f t="shared" si="136"/>
        <v/>
      </c>
      <c r="O49" s="172" t="str">
        <f t="shared" si="136"/>
        <v/>
      </c>
      <c r="P49" s="172" t="str">
        <f t="shared" si="136"/>
        <v/>
      </c>
      <c r="Q49" s="172" t="str">
        <f t="shared" si="136"/>
        <v/>
      </c>
      <c r="R49" s="172" t="str">
        <f t="shared" si="136"/>
        <v/>
      </c>
      <c r="S49" s="172" t="str">
        <f t="shared" si="136"/>
        <v/>
      </c>
      <c r="T49" s="173">
        <f t="shared" si="101"/>
        <v>0</v>
      </c>
      <c r="U49" s="239"/>
      <c r="V49" s="239" t="str">
        <f t="shared" ref="V49:AF49" si="137">IF(U49="","",U49)</f>
        <v/>
      </c>
      <c r="W49" s="239" t="str">
        <f t="shared" si="137"/>
        <v/>
      </c>
      <c r="X49" s="239" t="str">
        <f t="shared" si="137"/>
        <v/>
      </c>
      <c r="Y49" s="239" t="str">
        <f t="shared" si="137"/>
        <v/>
      </c>
      <c r="Z49" s="239" t="str">
        <f t="shared" si="137"/>
        <v/>
      </c>
      <c r="AA49" s="239" t="str">
        <f t="shared" si="137"/>
        <v/>
      </c>
      <c r="AB49" s="239" t="str">
        <f t="shared" si="137"/>
        <v/>
      </c>
      <c r="AC49" s="239" t="str">
        <f t="shared" si="137"/>
        <v/>
      </c>
      <c r="AD49" s="239" t="str">
        <f t="shared" si="137"/>
        <v/>
      </c>
      <c r="AE49" s="239" t="str">
        <f t="shared" si="137"/>
        <v/>
      </c>
      <c r="AF49" s="239" t="str">
        <f t="shared" si="137"/>
        <v/>
      </c>
      <c r="AG49" s="173">
        <f t="shared" si="103"/>
        <v>0</v>
      </c>
      <c r="AH49" s="1147"/>
      <c r="AO49" s="692">
        <v>2</v>
      </c>
      <c r="AP49" s="692">
        <v>1</v>
      </c>
      <c r="AQ49" s="692">
        <v>8</v>
      </c>
      <c r="AR49" s="693">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692">
        <f ca="1">COUNTIF(INDIRECT("H"&amp;(ROW()+12*(($AO49-1)*3+$AP49)-ROW())/12+5):INDIRECT("S"&amp;(ROW()+12*(($AO49-1)*3+$AP49)-ROW())/12+5),AR49)</f>
        <v>0</v>
      </c>
      <c r="AT49" s="693">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692">
        <f ca="1">COUNTIF(INDIRECT("U"&amp;(ROW()+12*(($AO49-1)*3+$AP49)-ROW())/12+5):INDIRECT("AF"&amp;(ROW()+12*(($AO49-1)*3+$AP49)-ROW())/12+5),AT49)</f>
        <v>0</v>
      </c>
      <c r="AV49" s="692">
        <f ca="1">IF(AND(AR49+AT49&gt;0,AS49+AU49&gt;0),COUNTIF(AV$6:AV48,"&gt;0")+1,0)</f>
        <v>0</v>
      </c>
      <c r="BF49" s="692">
        <v>2</v>
      </c>
      <c r="BG49" s="692" t="s">
        <v>281</v>
      </c>
      <c r="BH49" s="694">
        <f>IF(BH48+BU48&gt;マスタ!$C$3,1,0)</f>
        <v>0</v>
      </c>
      <c r="BI49" s="694">
        <f>IF(BI48+BV48&gt;マスタ!$C$3,1,0)</f>
        <v>0</v>
      </c>
      <c r="BJ49" s="694">
        <f>IF(BJ48+BW48&gt;マスタ!$C$3,1,0)</f>
        <v>0</v>
      </c>
      <c r="BK49" s="694">
        <f>IF(BK48+BX48&gt;マスタ!$C$3,1,0)</f>
        <v>0</v>
      </c>
      <c r="BL49" s="694">
        <f>IF(BL48+BY48&gt;マスタ!$C$3,1,0)</f>
        <v>0</v>
      </c>
      <c r="BM49" s="694">
        <f>IF(BM48+BZ48&gt;マスタ!$C$3,1,0)</f>
        <v>0</v>
      </c>
      <c r="BN49" s="694">
        <f>IF(BN48+CA48&gt;マスタ!$C$3,1,0)</f>
        <v>0</v>
      </c>
      <c r="BO49" s="694">
        <f>IF(BO48+CB48&gt;マスタ!$C$3,1,0)</f>
        <v>0</v>
      </c>
      <c r="BP49" s="694">
        <f>IF(BP48+CC48&gt;マスタ!$C$3,1,0)</f>
        <v>0</v>
      </c>
      <c r="BQ49" s="694">
        <f>IF(BQ48+CD48&gt;マスタ!$C$3,1,0)</f>
        <v>0</v>
      </c>
      <c r="BR49" s="694">
        <f>IF(BR48+CE48&gt;マスタ!$C$3,1,0)</f>
        <v>0</v>
      </c>
      <c r="BS49" s="694">
        <f>IF(BS48+CF48&gt;マスタ!$C$3,1,0)</f>
        <v>0</v>
      </c>
      <c r="BT49" s="692"/>
      <c r="BU49" s="694"/>
      <c r="BV49" s="694"/>
      <c r="BW49" s="694"/>
      <c r="BX49" s="694"/>
      <c r="BY49" s="694"/>
      <c r="BZ49" s="694"/>
      <c r="CA49" s="694"/>
      <c r="CB49" s="694"/>
      <c r="CC49" s="694"/>
      <c r="CD49" s="694"/>
      <c r="CE49" s="694"/>
      <c r="CF49" s="694"/>
      <c r="CG49" s="692"/>
      <c r="CH49" s="692"/>
      <c r="CI49" s="692"/>
      <c r="CJ49" s="692"/>
      <c r="CK49" s="692"/>
      <c r="CL49" s="692"/>
      <c r="CM49" s="692"/>
      <c r="CN49" s="692"/>
      <c r="CO49" s="692"/>
      <c r="CP49" s="692"/>
      <c r="CQ49" s="692"/>
      <c r="CR49" s="692"/>
      <c r="CS49" s="692"/>
      <c r="CT49" s="692"/>
      <c r="CU49" s="692"/>
    </row>
    <row r="50" spans="1:99">
      <c r="A50" s="1136"/>
      <c r="B50" s="1139"/>
      <c r="C50" s="1142"/>
      <c r="D50" s="1142"/>
      <c r="E50" s="1145"/>
      <c r="F50" s="1142"/>
      <c r="G50" s="174" t="s">
        <v>474</v>
      </c>
      <c r="H50" s="175"/>
      <c r="I50" s="175" t="str">
        <f t="shared" ref="I50:S50" si="138">IF(H50="","",H50)</f>
        <v/>
      </c>
      <c r="J50" s="175" t="str">
        <f t="shared" si="138"/>
        <v/>
      </c>
      <c r="K50" s="175" t="str">
        <f t="shared" si="138"/>
        <v/>
      </c>
      <c r="L50" s="175" t="str">
        <f t="shared" si="138"/>
        <v/>
      </c>
      <c r="M50" s="175" t="str">
        <f t="shared" si="138"/>
        <v/>
      </c>
      <c r="N50" s="175" t="str">
        <f t="shared" si="138"/>
        <v/>
      </c>
      <c r="O50" s="175" t="str">
        <f t="shared" si="138"/>
        <v/>
      </c>
      <c r="P50" s="175" t="str">
        <f t="shared" si="138"/>
        <v/>
      </c>
      <c r="Q50" s="175" t="str">
        <f t="shared" si="138"/>
        <v/>
      </c>
      <c r="R50" s="175" t="str">
        <f t="shared" si="138"/>
        <v/>
      </c>
      <c r="S50" s="175" t="str">
        <f t="shared" si="138"/>
        <v/>
      </c>
      <c r="T50" s="176">
        <f t="shared" si="101"/>
        <v>0</v>
      </c>
      <c r="U50" s="240"/>
      <c r="V50" s="240" t="str">
        <f t="shared" ref="V50:AF50" si="139">IF(U50="","",U50)</f>
        <v/>
      </c>
      <c r="W50" s="240" t="str">
        <f t="shared" si="139"/>
        <v/>
      </c>
      <c r="X50" s="240" t="str">
        <f t="shared" si="139"/>
        <v/>
      </c>
      <c r="Y50" s="240" t="str">
        <f t="shared" si="139"/>
        <v/>
      </c>
      <c r="Z50" s="240" t="str">
        <f t="shared" si="139"/>
        <v/>
      </c>
      <c r="AA50" s="240" t="str">
        <f t="shared" si="139"/>
        <v/>
      </c>
      <c r="AB50" s="240" t="str">
        <f t="shared" si="139"/>
        <v/>
      </c>
      <c r="AC50" s="240" t="str">
        <f t="shared" si="139"/>
        <v/>
      </c>
      <c r="AD50" s="240" t="str">
        <f t="shared" si="139"/>
        <v/>
      </c>
      <c r="AE50" s="240" t="str">
        <f t="shared" si="139"/>
        <v/>
      </c>
      <c r="AF50" s="240" t="str">
        <f t="shared" si="139"/>
        <v/>
      </c>
      <c r="AG50" s="176">
        <f t="shared" si="103"/>
        <v>0</v>
      </c>
      <c r="AH50" s="1148"/>
      <c r="AO50" s="692">
        <v>2</v>
      </c>
      <c r="AP50" s="692">
        <v>1</v>
      </c>
      <c r="AQ50" s="692">
        <v>9</v>
      </c>
      <c r="AR50" s="693">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692">
        <f ca="1">COUNTIF(INDIRECT("H"&amp;(ROW()+12*(($AO50-1)*3+$AP50)-ROW())/12+5):INDIRECT("S"&amp;(ROW()+12*(($AO50-1)*3+$AP50)-ROW())/12+5),AR50)</f>
        <v>0</v>
      </c>
      <c r="AT50" s="693">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692">
        <f ca="1">COUNTIF(INDIRECT("U"&amp;(ROW()+12*(($AO50-1)*3+$AP50)-ROW())/12+5):INDIRECT("AF"&amp;(ROW()+12*(($AO50-1)*3+$AP50)-ROW())/12+5),AT50)</f>
        <v>0</v>
      </c>
      <c r="AV50" s="692">
        <f ca="1">IF(AND(AR50+AT50&gt;0,AS50+AU50&gt;0),COUNTIF(AV$6:AV49,"&gt;0")+1,0)</f>
        <v>0</v>
      </c>
      <c r="BF50" s="692">
        <v>3</v>
      </c>
      <c r="BG50" s="692"/>
      <c r="BH50" s="694"/>
      <c r="BI50" s="694"/>
      <c r="BJ50" s="694"/>
      <c r="BK50" s="694"/>
      <c r="BL50" s="694"/>
      <c r="BM50" s="694"/>
      <c r="BN50" s="694"/>
      <c r="BO50" s="694"/>
      <c r="BP50" s="694"/>
      <c r="BQ50" s="694"/>
      <c r="BR50" s="694"/>
      <c r="BS50" s="694"/>
      <c r="BT50" s="692"/>
      <c r="BU50" s="694"/>
      <c r="BV50" s="694"/>
      <c r="BW50" s="694"/>
      <c r="BX50" s="694"/>
      <c r="BY50" s="694"/>
      <c r="BZ50" s="694"/>
      <c r="CA50" s="694"/>
      <c r="CB50" s="694"/>
      <c r="CC50" s="694"/>
      <c r="CD50" s="694"/>
      <c r="CE50" s="694"/>
      <c r="CF50" s="694"/>
      <c r="CG50" s="692"/>
      <c r="CH50" s="692"/>
      <c r="CI50" s="692"/>
      <c r="CJ50" s="692"/>
      <c r="CK50" s="692"/>
      <c r="CL50" s="692"/>
      <c r="CM50" s="692"/>
      <c r="CN50" s="692"/>
      <c r="CO50" s="692"/>
      <c r="CP50" s="692"/>
      <c r="CQ50" s="692"/>
      <c r="CR50" s="692"/>
      <c r="CS50" s="692"/>
      <c r="CT50" s="692"/>
      <c r="CU50" s="692"/>
    </row>
    <row r="51" spans="1:99">
      <c r="A51" s="1134">
        <v>16</v>
      </c>
      <c r="B51" s="1137"/>
      <c r="C51" s="1140"/>
      <c r="D51" s="1140"/>
      <c r="E51" s="1143"/>
      <c r="F51" s="1140"/>
      <c r="G51" s="165" t="s">
        <v>283</v>
      </c>
      <c r="H51" s="166"/>
      <c r="I51" s="166" t="str">
        <f t="shared" ref="I51:S51" si="140">IF(H51="","",H51)</f>
        <v/>
      </c>
      <c r="J51" s="166" t="str">
        <f t="shared" si="140"/>
        <v/>
      </c>
      <c r="K51" s="166" t="str">
        <f t="shared" si="140"/>
        <v/>
      </c>
      <c r="L51" s="166" t="str">
        <f t="shared" si="140"/>
        <v/>
      </c>
      <c r="M51" s="166" t="str">
        <f t="shared" si="140"/>
        <v/>
      </c>
      <c r="N51" s="166" t="str">
        <f t="shared" si="140"/>
        <v/>
      </c>
      <c r="O51" s="166" t="str">
        <f t="shared" si="140"/>
        <v/>
      </c>
      <c r="P51" s="166" t="str">
        <f t="shared" si="140"/>
        <v/>
      </c>
      <c r="Q51" s="166" t="str">
        <f t="shared" si="140"/>
        <v/>
      </c>
      <c r="R51" s="166" t="str">
        <f t="shared" si="140"/>
        <v/>
      </c>
      <c r="S51" s="166" t="str">
        <f t="shared" si="140"/>
        <v/>
      </c>
      <c r="T51" s="167">
        <f t="shared" si="101"/>
        <v>0</v>
      </c>
      <c r="U51" s="238"/>
      <c r="V51" s="238" t="str">
        <f t="shared" ref="V51:AF51" si="141">IF(U51="","",U51)</f>
        <v/>
      </c>
      <c r="W51" s="238" t="str">
        <f t="shared" si="141"/>
        <v/>
      </c>
      <c r="X51" s="238" t="str">
        <f t="shared" si="141"/>
        <v/>
      </c>
      <c r="Y51" s="238" t="str">
        <f t="shared" si="141"/>
        <v/>
      </c>
      <c r="Z51" s="238" t="str">
        <f t="shared" si="141"/>
        <v/>
      </c>
      <c r="AA51" s="238" t="str">
        <f t="shared" si="141"/>
        <v/>
      </c>
      <c r="AB51" s="238" t="str">
        <f t="shared" si="141"/>
        <v/>
      </c>
      <c r="AC51" s="238" t="str">
        <f t="shared" si="141"/>
        <v/>
      </c>
      <c r="AD51" s="238" t="str">
        <f t="shared" si="141"/>
        <v/>
      </c>
      <c r="AE51" s="238" t="str">
        <f t="shared" si="141"/>
        <v/>
      </c>
      <c r="AF51" s="238" t="str">
        <f t="shared" si="141"/>
        <v/>
      </c>
      <c r="AG51" s="167">
        <f t="shared" si="103"/>
        <v>0</v>
      </c>
      <c r="AH51" s="1146"/>
      <c r="AO51" s="692">
        <v>2</v>
      </c>
      <c r="AP51" s="692">
        <v>1</v>
      </c>
      <c r="AQ51" s="692">
        <v>10</v>
      </c>
      <c r="AR51" s="693">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692">
        <f ca="1">COUNTIF(INDIRECT("H"&amp;(ROW()+12*(($AO51-1)*3+$AP51)-ROW())/12+5):INDIRECT("S"&amp;(ROW()+12*(($AO51-1)*3+$AP51)-ROW())/12+5),AR51)</f>
        <v>0</v>
      </c>
      <c r="AT51" s="693">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692">
        <f ca="1">COUNTIF(INDIRECT("U"&amp;(ROW()+12*(($AO51-1)*3+$AP51)-ROW())/12+5):INDIRECT("AF"&amp;(ROW()+12*(($AO51-1)*3+$AP51)-ROW())/12+5),AT51)</f>
        <v>0</v>
      </c>
      <c r="AV51" s="692">
        <f ca="1">IF(AND(AR51+AT51&gt;0,AS51+AU51&gt;0),COUNTIF(AV$6:AV50,"&gt;0")+1,0)</f>
        <v>0</v>
      </c>
      <c r="BF51" s="692">
        <v>1</v>
      </c>
      <c r="BG51" s="692"/>
      <c r="BH51" s="694">
        <f t="shared" ref="BH51:BS51" si="142">SUM(H51:H52)</f>
        <v>0</v>
      </c>
      <c r="BI51" s="694">
        <f t="shared" si="142"/>
        <v>0</v>
      </c>
      <c r="BJ51" s="694">
        <f t="shared" si="142"/>
        <v>0</v>
      </c>
      <c r="BK51" s="694">
        <f t="shared" si="142"/>
        <v>0</v>
      </c>
      <c r="BL51" s="694">
        <f t="shared" si="142"/>
        <v>0</v>
      </c>
      <c r="BM51" s="694">
        <f t="shared" si="142"/>
        <v>0</v>
      </c>
      <c r="BN51" s="694">
        <f t="shared" si="142"/>
        <v>0</v>
      </c>
      <c r="BO51" s="694">
        <f t="shared" si="142"/>
        <v>0</v>
      </c>
      <c r="BP51" s="694">
        <f t="shared" si="142"/>
        <v>0</v>
      </c>
      <c r="BQ51" s="694">
        <f t="shared" si="142"/>
        <v>0</v>
      </c>
      <c r="BR51" s="694">
        <f t="shared" si="142"/>
        <v>0</v>
      </c>
      <c r="BS51" s="694">
        <f t="shared" si="142"/>
        <v>0</v>
      </c>
      <c r="BT51" s="692"/>
      <c r="BU51" s="694">
        <f t="shared" ref="BU51:CF51" si="143">SUM(U51:U52)</f>
        <v>0</v>
      </c>
      <c r="BV51" s="694">
        <f t="shared" si="143"/>
        <v>0</v>
      </c>
      <c r="BW51" s="694">
        <f t="shared" si="143"/>
        <v>0</v>
      </c>
      <c r="BX51" s="694">
        <f t="shared" si="143"/>
        <v>0</v>
      </c>
      <c r="BY51" s="694">
        <f t="shared" si="143"/>
        <v>0</v>
      </c>
      <c r="BZ51" s="694">
        <f t="shared" si="143"/>
        <v>0</v>
      </c>
      <c r="CA51" s="694">
        <f t="shared" si="143"/>
        <v>0</v>
      </c>
      <c r="CB51" s="694">
        <f t="shared" si="143"/>
        <v>0</v>
      </c>
      <c r="CC51" s="694">
        <f t="shared" si="143"/>
        <v>0</v>
      </c>
      <c r="CD51" s="694">
        <f t="shared" si="143"/>
        <v>0</v>
      </c>
      <c r="CE51" s="694">
        <f t="shared" si="143"/>
        <v>0</v>
      </c>
      <c r="CF51" s="694">
        <f t="shared" si="143"/>
        <v>0</v>
      </c>
      <c r="CG51" s="692"/>
      <c r="CH51" s="692"/>
      <c r="CI51" s="696" t="s">
        <v>366</v>
      </c>
      <c r="CJ51" s="694">
        <f>IF(OR($D51="副園長",$D51="教頭",$D51="主任保育士",$D51="主幹教諭"),0,BH51)</f>
        <v>0</v>
      </c>
      <c r="CK51" s="694">
        <f t="shared" ref="CK51:CU51" si="144">IF(OR($D51="副園長",$D51="教頭",$D51="主任保育士",$D51="主幹教諭"),0,BI51)</f>
        <v>0</v>
      </c>
      <c r="CL51" s="694">
        <f t="shared" si="144"/>
        <v>0</v>
      </c>
      <c r="CM51" s="694">
        <f t="shared" si="144"/>
        <v>0</v>
      </c>
      <c r="CN51" s="694">
        <f t="shared" si="144"/>
        <v>0</v>
      </c>
      <c r="CO51" s="694">
        <f t="shared" si="144"/>
        <v>0</v>
      </c>
      <c r="CP51" s="694">
        <f t="shared" si="144"/>
        <v>0</v>
      </c>
      <c r="CQ51" s="694">
        <f t="shared" si="144"/>
        <v>0</v>
      </c>
      <c r="CR51" s="694">
        <f t="shared" si="144"/>
        <v>0</v>
      </c>
      <c r="CS51" s="694">
        <f t="shared" si="144"/>
        <v>0</v>
      </c>
      <c r="CT51" s="694">
        <f t="shared" si="144"/>
        <v>0</v>
      </c>
      <c r="CU51" s="694">
        <f t="shared" si="144"/>
        <v>0</v>
      </c>
    </row>
    <row r="52" spans="1:99">
      <c r="A52" s="1135"/>
      <c r="B52" s="1138"/>
      <c r="C52" s="1141"/>
      <c r="D52" s="1141"/>
      <c r="E52" s="1144"/>
      <c r="F52" s="1141"/>
      <c r="G52" s="171" t="s">
        <v>282</v>
      </c>
      <c r="H52" s="172"/>
      <c r="I52" s="172" t="str">
        <f t="shared" ref="I52:S52" si="145">IF(H52="","",H52)</f>
        <v/>
      </c>
      <c r="J52" s="172" t="str">
        <f t="shared" si="145"/>
        <v/>
      </c>
      <c r="K52" s="172" t="str">
        <f t="shared" si="145"/>
        <v/>
      </c>
      <c r="L52" s="172" t="str">
        <f t="shared" si="145"/>
        <v/>
      </c>
      <c r="M52" s="172" t="str">
        <f t="shared" si="145"/>
        <v/>
      </c>
      <c r="N52" s="172" t="str">
        <f t="shared" si="145"/>
        <v/>
      </c>
      <c r="O52" s="172" t="str">
        <f t="shared" si="145"/>
        <v/>
      </c>
      <c r="P52" s="172" t="str">
        <f t="shared" si="145"/>
        <v/>
      </c>
      <c r="Q52" s="172" t="str">
        <f t="shared" si="145"/>
        <v/>
      </c>
      <c r="R52" s="172" t="str">
        <f t="shared" si="145"/>
        <v/>
      </c>
      <c r="S52" s="172" t="str">
        <f t="shared" si="145"/>
        <v/>
      </c>
      <c r="T52" s="173">
        <f t="shared" si="101"/>
        <v>0</v>
      </c>
      <c r="U52" s="239"/>
      <c r="V52" s="239" t="str">
        <f t="shared" ref="V52:AF52" si="146">IF(U52="","",U52)</f>
        <v/>
      </c>
      <c r="W52" s="239" t="str">
        <f t="shared" si="146"/>
        <v/>
      </c>
      <c r="X52" s="239" t="str">
        <f t="shared" si="146"/>
        <v/>
      </c>
      <c r="Y52" s="239" t="str">
        <f t="shared" si="146"/>
        <v/>
      </c>
      <c r="Z52" s="239" t="str">
        <f t="shared" si="146"/>
        <v/>
      </c>
      <c r="AA52" s="239" t="str">
        <f t="shared" si="146"/>
        <v/>
      </c>
      <c r="AB52" s="239" t="str">
        <f t="shared" si="146"/>
        <v/>
      </c>
      <c r="AC52" s="239" t="str">
        <f t="shared" si="146"/>
        <v/>
      </c>
      <c r="AD52" s="239" t="str">
        <f t="shared" si="146"/>
        <v/>
      </c>
      <c r="AE52" s="239" t="str">
        <f t="shared" si="146"/>
        <v/>
      </c>
      <c r="AF52" s="239" t="str">
        <f t="shared" si="146"/>
        <v/>
      </c>
      <c r="AG52" s="173">
        <f t="shared" si="103"/>
        <v>0</v>
      </c>
      <c r="AH52" s="1147"/>
      <c r="AO52" s="692">
        <v>2</v>
      </c>
      <c r="AP52" s="692">
        <v>1</v>
      </c>
      <c r="AQ52" s="692">
        <v>11</v>
      </c>
      <c r="AR52" s="693">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692">
        <f ca="1">COUNTIF(INDIRECT("H"&amp;(ROW()+12*(($AO52-1)*3+$AP52)-ROW())/12+5):INDIRECT("S"&amp;(ROW()+12*(($AO52-1)*3+$AP52)-ROW())/12+5),AR52)</f>
        <v>0</v>
      </c>
      <c r="AT52" s="693">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692">
        <f ca="1">COUNTIF(INDIRECT("U"&amp;(ROW()+12*(($AO52-1)*3+$AP52)-ROW())/12+5):INDIRECT("AF"&amp;(ROW()+12*(($AO52-1)*3+$AP52)-ROW())/12+5),AT52)</f>
        <v>0</v>
      </c>
      <c r="AV52" s="692">
        <f ca="1">IF(AND(AR52+AT52&gt;0,AS52+AU52&gt;0),COUNTIF(AV$6:AV51,"&gt;0")+1,0)</f>
        <v>0</v>
      </c>
      <c r="BF52" s="692">
        <v>2</v>
      </c>
      <c r="BG52" s="692" t="s">
        <v>281</v>
      </c>
      <c r="BH52" s="694">
        <f>IF(BH51+BU51&gt;マスタ!$C$3,1,0)</f>
        <v>0</v>
      </c>
      <c r="BI52" s="694">
        <f>IF(BI51+BV51&gt;マスタ!$C$3,1,0)</f>
        <v>0</v>
      </c>
      <c r="BJ52" s="694">
        <f>IF(BJ51+BW51&gt;マスタ!$C$3,1,0)</f>
        <v>0</v>
      </c>
      <c r="BK52" s="694">
        <f>IF(BK51+BX51&gt;マスタ!$C$3,1,0)</f>
        <v>0</v>
      </c>
      <c r="BL52" s="694">
        <f>IF(BL51+BY51&gt;マスタ!$C$3,1,0)</f>
        <v>0</v>
      </c>
      <c r="BM52" s="694">
        <f>IF(BM51+BZ51&gt;マスタ!$C$3,1,0)</f>
        <v>0</v>
      </c>
      <c r="BN52" s="694">
        <f>IF(BN51+CA51&gt;マスタ!$C$3,1,0)</f>
        <v>0</v>
      </c>
      <c r="BO52" s="694">
        <f>IF(BO51+CB51&gt;マスタ!$C$3,1,0)</f>
        <v>0</v>
      </c>
      <c r="BP52" s="694">
        <f>IF(BP51+CC51&gt;マスタ!$C$3,1,0)</f>
        <v>0</v>
      </c>
      <c r="BQ52" s="694">
        <f>IF(BQ51+CD51&gt;マスタ!$C$3,1,0)</f>
        <v>0</v>
      </c>
      <c r="BR52" s="694">
        <f>IF(BR51+CE51&gt;マスタ!$C$3,1,0)</f>
        <v>0</v>
      </c>
      <c r="BS52" s="694">
        <f>IF(BS51+CF51&gt;マスタ!$C$3,1,0)</f>
        <v>0</v>
      </c>
      <c r="BT52" s="692"/>
      <c r="BU52" s="694"/>
      <c r="BV52" s="694"/>
      <c r="BW52" s="694"/>
      <c r="BX52" s="694"/>
      <c r="BY52" s="694"/>
      <c r="BZ52" s="694"/>
      <c r="CA52" s="694"/>
      <c r="CB52" s="694"/>
      <c r="CC52" s="694"/>
      <c r="CD52" s="694"/>
      <c r="CE52" s="694"/>
      <c r="CF52" s="694"/>
      <c r="CG52" s="692"/>
      <c r="CH52" s="692"/>
      <c r="CI52" s="692"/>
      <c r="CJ52" s="692"/>
      <c r="CK52" s="692"/>
      <c r="CL52" s="692"/>
      <c r="CM52" s="692"/>
      <c r="CN52" s="692"/>
      <c r="CO52" s="692"/>
      <c r="CP52" s="692"/>
      <c r="CQ52" s="692"/>
      <c r="CR52" s="692"/>
      <c r="CS52" s="692"/>
      <c r="CT52" s="692"/>
      <c r="CU52" s="692"/>
    </row>
    <row r="53" spans="1:99">
      <c r="A53" s="1136"/>
      <c r="B53" s="1139"/>
      <c r="C53" s="1142"/>
      <c r="D53" s="1142"/>
      <c r="E53" s="1145"/>
      <c r="F53" s="1142"/>
      <c r="G53" s="174" t="s">
        <v>474</v>
      </c>
      <c r="H53" s="175"/>
      <c r="I53" s="175" t="str">
        <f t="shared" ref="I53:S53" si="147">IF(H53="","",H53)</f>
        <v/>
      </c>
      <c r="J53" s="175" t="str">
        <f t="shared" si="147"/>
        <v/>
      </c>
      <c r="K53" s="175" t="str">
        <f t="shared" si="147"/>
        <v/>
      </c>
      <c r="L53" s="175" t="str">
        <f t="shared" si="147"/>
        <v/>
      </c>
      <c r="M53" s="175" t="str">
        <f t="shared" si="147"/>
        <v/>
      </c>
      <c r="N53" s="175" t="str">
        <f t="shared" si="147"/>
        <v/>
      </c>
      <c r="O53" s="175" t="str">
        <f t="shared" si="147"/>
        <v/>
      </c>
      <c r="P53" s="175" t="str">
        <f t="shared" si="147"/>
        <v/>
      </c>
      <c r="Q53" s="175" t="str">
        <f t="shared" si="147"/>
        <v/>
      </c>
      <c r="R53" s="175" t="str">
        <f t="shared" si="147"/>
        <v/>
      </c>
      <c r="S53" s="175" t="str">
        <f t="shared" si="147"/>
        <v/>
      </c>
      <c r="T53" s="176">
        <f t="shared" si="101"/>
        <v>0</v>
      </c>
      <c r="U53" s="240"/>
      <c r="V53" s="240" t="str">
        <f t="shared" ref="V53:AF53" si="148">IF(U53="","",U53)</f>
        <v/>
      </c>
      <c r="W53" s="240" t="str">
        <f t="shared" si="148"/>
        <v/>
      </c>
      <c r="X53" s="240" t="str">
        <f t="shared" si="148"/>
        <v/>
      </c>
      <c r="Y53" s="240" t="str">
        <f t="shared" si="148"/>
        <v/>
      </c>
      <c r="Z53" s="240" t="str">
        <f t="shared" si="148"/>
        <v/>
      </c>
      <c r="AA53" s="240" t="str">
        <f t="shared" si="148"/>
        <v/>
      </c>
      <c r="AB53" s="240" t="str">
        <f t="shared" si="148"/>
        <v/>
      </c>
      <c r="AC53" s="240" t="str">
        <f t="shared" si="148"/>
        <v/>
      </c>
      <c r="AD53" s="240" t="str">
        <f t="shared" si="148"/>
        <v/>
      </c>
      <c r="AE53" s="240" t="str">
        <f t="shared" si="148"/>
        <v/>
      </c>
      <c r="AF53" s="240" t="str">
        <f t="shared" si="148"/>
        <v/>
      </c>
      <c r="AG53" s="176">
        <f t="shared" si="103"/>
        <v>0</v>
      </c>
      <c r="AH53" s="1148"/>
      <c r="AO53" s="692">
        <v>2</v>
      </c>
      <c r="AP53" s="692">
        <v>1</v>
      </c>
      <c r="AQ53" s="692">
        <v>12</v>
      </c>
      <c r="AR53" s="693">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692">
        <f ca="1">COUNTIF(INDIRECT("H"&amp;(ROW()+12*(($AO53-1)*3+$AP53)-ROW())/12+5):INDIRECT("S"&amp;(ROW()+12*(($AO53-1)*3+$AP53)-ROW())/12+5),AR53)</f>
        <v>0</v>
      </c>
      <c r="AT53" s="693">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692">
        <f ca="1">COUNTIF(INDIRECT("U"&amp;(ROW()+12*(($AO53-1)*3+$AP53)-ROW())/12+5):INDIRECT("AF"&amp;(ROW()+12*(($AO53-1)*3+$AP53)-ROW())/12+5),AT53)</f>
        <v>0</v>
      </c>
      <c r="AV53" s="692">
        <f ca="1">IF(AND(AR53+AT53&gt;0,AS53+AU53&gt;0),COUNTIF(AV$6:AV52,"&gt;0")+1,0)</f>
        <v>0</v>
      </c>
      <c r="BF53" s="692">
        <v>3</v>
      </c>
      <c r="BG53" s="692"/>
      <c r="BH53" s="694"/>
      <c r="BI53" s="694"/>
      <c r="BJ53" s="694"/>
      <c r="BK53" s="694"/>
      <c r="BL53" s="694"/>
      <c r="BM53" s="694"/>
      <c r="BN53" s="694"/>
      <c r="BO53" s="694"/>
      <c r="BP53" s="694"/>
      <c r="BQ53" s="694"/>
      <c r="BR53" s="694"/>
      <c r="BS53" s="694"/>
      <c r="BT53" s="692"/>
      <c r="BU53" s="694"/>
      <c r="BV53" s="694"/>
      <c r="BW53" s="694"/>
      <c r="BX53" s="694"/>
      <c r="BY53" s="694"/>
      <c r="BZ53" s="694"/>
      <c r="CA53" s="694"/>
      <c r="CB53" s="694"/>
      <c r="CC53" s="694"/>
      <c r="CD53" s="694"/>
      <c r="CE53" s="694"/>
      <c r="CF53" s="694"/>
      <c r="CG53" s="692"/>
      <c r="CH53" s="692"/>
      <c r="CI53" s="692"/>
      <c r="CJ53" s="692"/>
      <c r="CK53" s="692"/>
      <c r="CL53" s="692"/>
      <c r="CM53" s="692"/>
      <c r="CN53" s="692"/>
      <c r="CO53" s="692"/>
      <c r="CP53" s="692"/>
      <c r="CQ53" s="692"/>
      <c r="CR53" s="692"/>
      <c r="CS53" s="692"/>
      <c r="CT53" s="692"/>
      <c r="CU53" s="692"/>
    </row>
    <row r="54" spans="1:99">
      <c r="A54" s="1134">
        <v>17</v>
      </c>
      <c r="B54" s="1137"/>
      <c r="C54" s="1140"/>
      <c r="D54" s="1140"/>
      <c r="E54" s="1143"/>
      <c r="F54" s="1140"/>
      <c r="G54" s="165" t="s">
        <v>283</v>
      </c>
      <c r="H54" s="166"/>
      <c r="I54" s="166" t="str">
        <f t="shared" ref="I54:S54" si="149">IF(H54="","",H54)</f>
        <v/>
      </c>
      <c r="J54" s="166" t="str">
        <f t="shared" si="149"/>
        <v/>
      </c>
      <c r="K54" s="166" t="str">
        <f t="shared" si="149"/>
        <v/>
      </c>
      <c r="L54" s="166" t="str">
        <f t="shared" si="149"/>
        <v/>
      </c>
      <c r="M54" s="166" t="str">
        <f t="shared" si="149"/>
        <v/>
      </c>
      <c r="N54" s="166" t="str">
        <f t="shared" si="149"/>
        <v/>
      </c>
      <c r="O54" s="166" t="str">
        <f t="shared" si="149"/>
        <v/>
      </c>
      <c r="P54" s="166" t="str">
        <f t="shared" si="149"/>
        <v/>
      </c>
      <c r="Q54" s="166" t="str">
        <f t="shared" si="149"/>
        <v/>
      </c>
      <c r="R54" s="166" t="str">
        <f t="shared" si="149"/>
        <v/>
      </c>
      <c r="S54" s="166" t="str">
        <f t="shared" si="149"/>
        <v/>
      </c>
      <c r="T54" s="167">
        <f t="shared" si="101"/>
        <v>0</v>
      </c>
      <c r="U54" s="238"/>
      <c r="V54" s="238" t="str">
        <f t="shared" ref="V54:AF54" si="150">IF(U54="","",U54)</f>
        <v/>
      </c>
      <c r="W54" s="238" t="str">
        <f t="shared" si="150"/>
        <v/>
      </c>
      <c r="X54" s="238" t="str">
        <f t="shared" si="150"/>
        <v/>
      </c>
      <c r="Y54" s="238" t="str">
        <f t="shared" si="150"/>
        <v/>
      </c>
      <c r="Z54" s="238" t="str">
        <f t="shared" si="150"/>
        <v/>
      </c>
      <c r="AA54" s="238" t="str">
        <f t="shared" si="150"/>
        <v/>
      </c>
      <c r="AB54" s="238" t="str">
        <f t="shared" si="150"/>
        <v/>
      </c>
      <c r="AC54" s="238" t="str">
        <f t="shared" si="150"/>
        <v/>
      </c>
      <c r="AD54" s="238" t="str">
        <f t="shared" si="150"/>
        <v/>
      </c>
      <c r="AE54" s="238" t="str">
        <f t="shared" si="150"/>
        <v/>
      </c>
      <c r="AF54" s="238" t="str">
        <f t="shared" si="150"/>
        <v/>
      </c>
      <c r="AG54" s="167">
        <f t="shared" si="103"/>
        <v>0</v>
      </c>
      <c r="AH54" s="1146"/>
      <c r="AO54" s="692">
        <v>2</v>
      </c>
      <c r="AP54" s="692">
        <v>2</v>
      </c>
      <c r="AQ54" s="692">
        <v>1</v>
      </c>
      <c r="AR54" s="693">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692">
        <f ca="1">COUNTIF(INDIRECT("H"&amp;(ROW()+12*(($AO54-1)*3+$AP54)-ROW())/12+5):INDIRECT("S"&amp;(ROW()+12*(($AO54-1)*3+$AP54)-ROW())/12+5),AR54)</f>
        <v>0</v>
      </c>
      <c r="AT54" s="693">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692">
        <f ca="1">COUNTIF(INDIRECT("U"&amp;(ROW()+12*(($AO54-1)*3+$AP54)-ROW())/12+5):INDIRECT("AF"&amp;(ROW()+12*(($AO54-1)*3+$AP54)-ROW())/12+5),AT54)</f>
        <v>0</v>
      </c>
      <c r="AV54" s="692">
        <f ca="1">IF(AND(AR54+AT54&gt;0,AS54+AU54&gt;0),COUNTIF(AV$6:AV53,"&gt;0")+1,0)</f>
        <v>0</v>
      </c>
      <c r="BF54" s="692">
        <v>1</v>
      </c>
      <c r="BG54" s="692"/>
      <c r="BH54" s="694">
        <f t="shared" ref="BH54:BS54" si="151">SUM(H54:H55)</f>
        <v>0</v>
      </c>
      <c r="BI54" s="694">
        <f t="shared" si="151"/>
        <v>0</v>
      </c>
      <c r="BJ54" s="694">
        <f t="shared" si="151"/>
        <v>0</v>
      </c>
      <c r="BK54" s="694">
        <f t="shared" si="151"/>
        <v>0</v>
      </c>
      <c r="BL54" s="694">
        <f t="shared" si="151"/>
        <v>0</v>
      </c>
      <c r="BM54" s="694">
        <f t="shared" si="151"/>
        <v>0</v>
      </c>
      <c r="BN54" s="694">
        <f t="shared" si="151"/>
        <v>0</v>
      </c>
      <c r="BO54" s="694">
        <f t="shared" si="151"/>
        <v>0</v>
      </c>
      <c r="BP54" s="694">
        <f t="shared" si="151"/>
        <v>0</v>
      </c>
      <c r="BQ54" s="694">
        <f t="shared" si="151"/>
        <v>0</v>
      </c>
      <c r="BR54" s="694">
        <f t="shared" si="151"/>
        <v>0</v>
      </c>
      <c r="BS54" s="694">
        <f t="shared" si="151"/>
        <v>0</v>
      </c>
      <c r="BT54" s="692"/>
      <c r="BU54" s="694">
        <f t="shared" ref="BU54:CF54" si="152">SUM(U54:U55)</f>
        <v>0</v>
      </c>
      <c r="BV54" s="694">
        <f t="shared" si="152"/>
        <v>0</v>
      </c>
      <c r="BW54" s="694">
        <f t="shared" si="152"/>
        <v>0</v>
      </c>
      <c r="BX54" s="694">
        <f t="shared" si="152"/>
        <v>0</v>
      </c>
      <c r="BY54" s="694">
        <f t="shared" si="152"/>
        <v>0</v>
      </c>
      <c r="BZ54" s="694">
        <f t="shared" si="152"/>
        <v>0</v>
      </c>
      <c r="CA54" s="694">
        <f t="shared" si="152"/>
        <v>0</v>
      </c>
      <c r="CB54" s="694">
        <f t="shared" si="152"/>
        <v>0</v>
      </c>
      <c r="CC54" s="694">
        <f t="shared" si="152"/>
        <v>0</v>
      </c>
      <c r="CD54" s="694">
        <f t="shared" si="152"/>
        <v>0</v>
      </c>
      <c r="CE54" s="694">
        <f t="shared" si="152"/>
        <v>0</v>
      </c>
      <c r="CF54" s="694">
        <f t="shared" si="152"/>
        <v>0</v>
      </c>
      <c r="CG54" s="692"/>
      <c r="CH54" s="692"/>
      <c r="CI54" s="696" t="s">
        <v>366</v>
      </c>
      <c r="CJ54" s="694">
        <f>IF(OR($D54="副園長",$D54="教頭",$D54="主任保育士",$D54="主幹教諭"),0,BH54)</f>
        <v>0</v>
      </c>
      <c r="CK54" s="694">
        <f t="shared" ref="CK54:CU54" si="153">IF(OR($D54="副園長",$D54="教頭",$D54="主任保育士",$D54="主幹教諭"),0,BI54)</f>
        <v>0</v>
      </c>
      <c r="CL54" s="694">
        <f t="shared" si="153"/>
        <v>0</v>
      </c>
      <c r="CM54" s="694">
        <f t="shared" si="153"/>
        <v>0</v>
      </c>
      <c r="CN54" s="694">
        <f t="shared" si="153"/>
        <v>0</v>
      </c>
      <c r="CO54" s="694">
        <f t="shared" si="153"/>
        <v>0</v>
      </c>
      <c r="CP54" s="694">
        <f t="shared" si="153"/>
        <v>0</v>
      </c>
      <c r="CQ54" s="694">
        <f t="shared" si="153"/>
        <v>0</v>
      </c>
      <c r="CR54" s="694">
        <f t="shared" si="153"/>
        <v>0</v>
      </c>
      <c r="CS54" s="694">
        <f t="shared" si="153"/>
        <v>0</v>
      </c>
      <c r="CT54" s="694">
        <f t="shared" si="153"/>
        <v>0</v>
      </c>
      <c r="CU54" s="694">
        <f t="shared" si="153"/>
        <v>0</v>
      </c>
    </row>
    <row r="55" spans="1:99">
      <c r="A55" s="1135"/>
      <c r="B55" s="1138"/>
      <c r="C55" s="1141"/>
      <c r="D55" s="1141"/>
      <c r="E55" s="1144"/>
      <c r="F55" s="1141"/>
      <c r="G55" s="171" t="s">
        <v>282</v>
      </c>
      <c r="H55" s="172"/>
      <c r="I55" s="172" t="str">
        <f t="shared" ref="I55:S55" si="154">IF(H55="","",H55)</f>
        <v/>
      </c>
      <c r="J55" s="172" t="str">
        <f t="shared" si="154"/>
        <v/>
      </c>
      <c r="K55" s="172" t="str">
        <f t="shared" si="154"/>
        <v/>
      </c>
      <c r="L55" s="172" t="str">
        <f t="shared" si="154"/>
        <v/>
      </c>
      <c r="M55" s="172" t="str">
        <f t="shared" si="154"/>
        <v/>
      </c>
      <c r="N55" s="172" t="str">
        <f t="shared" si="154"/>
        <v/>
      </c>
      <c r="O55" s="172" t="str">
        <f t="shared" si="154"/>
        <v/>
      </c>
      <c r="P55" s="172" t="str">
        <f t="shared" si="154"/>
        <v/>
      </c>
      <c r="Q55" s="172" t="str">
        <f t="shared" si="154"/>
        <v/>
      </c>
      <c r="R55" s="172" t="str">
        <f t="shared" si="154"/>
        <v/>
      </c>
      <c r="S55" s="172" t="str">
        <f t="shared" si="154"/>
        <v/>
      </c>
      <c r="T55" s="173">
        <f t="shared" si="101"/>
        <v>0</v>
      </c>
      <c r="U55" s="239"/>
      <c r="V55" s="239" t="str">
        <f t="shared" ref="V55:AF55" si="155">IF(U55="","",U55)</f>
        <v/>
      </c>
      <c r="W55" s="239" t="str">
        <f t="shared" si="155"/>
        <v/>
      </c>
      <c r="X55" s="239" t="str">
        <f t="shared" si="155"/>
        <v/>
      </c>
      <c r="Y55" s="239" t="str">
        <f t="shared" si="155"/>
        <v/>
      </c>
      <c r="Z55" s="239" t="str">
        <f t="shared" si="155"/>
        <v/>
      </c>
      <c r="AA55" s="239" t="str">
        <f t="shared" si="155"/>
        <v/>
      </c>
      <c r="AB55" s="239" t="str">
        <f t="shared" si="155"/>
        <v/>
      </c>
      <c r="AC55" s="239" t="str">
        <f t="shared" si="155"/>
        <v/>
      </c>
      <c r="AD55" s="239" t="str">
        <f t="shared" si="155"/>
        <v/>
      </c>
      <c r="AE55" s="239" t="str">
        <f t="shared" si="155"/>
        <v/>
      </c>
      <c r="AF55" s="239" t="str">
        <f t="shared" si="155"/>
        <v/>
      </c>
      <c r="AG55" s="173">
        <f t="shared" si="103"/>
        <v>0</v>
      </c>
      <c r="AH55" s="1147"/>
      <c r="AO55" s="692">
        <v>2</v>
      </c>
      <c r="AP55" s="692">
        <v>2</v>
      </c>
      <c r="AQ55" s="692">
        <v>2</v>
      </c>
      <c r="AR55" s="693">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692">
        <f ca="1">COUNTIF(INDIRECT("H"&amp;(ROW()+12*(($AO55-1)*3+$AP55)-ROW())/12+5):INDIRECT("S"&amp;(ROW()+12*(($AO55-1)*3+$AP55)-ROW())/12+5),AR55)</f>
        <v>0</v>
      </c>
      <c r="AT55" s="693">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692">
        <f ca="1">COUNTIF(INDIRECT("U"&amp;(ROW()+12*(($AO55-1)*3+$AP55)-ROW())/12+5):INDIRECT("AF"&amp;(ROW()+12*(($AO55-1)*3+$AP55)-ROW())/12+5),AT55)</f>
        <v>0</v>
      </c>
      <c r="AV55" s="692">
        <f ca="1">IF(AND(AR55+AT55&gt;0,AS55+AU55&gt;0),COUNTIF(AV$6:AV54,"&gt;0")+1,0)</f>
        <v>0</v>
      </c>
      <c r="BF55" s="692">
        <v>2</v>
      </c>
      <c r="BG55" s="692" t="s">
        <v>281</v>
      </c>
      <c r="BH55" s="694">
        <f>IF(BH54+BU54&gt;マスタ!$C$3,1,0)</f>
        <v>0</v>
      </c>
      <c r="BI55" s="694">
        <f>IF(BI54+BV54&gt;マスタ!$C$3,1,0)</f>
        <v>0</v>
      </c>
      <c r="BJ55" s="694">
        <f>IF(BJ54+BW54&gt;マスタ!$C$3,1,0)</f>
        <v>0</v>
      </c>
      <c r="BK55" s="694">
        <f>IF(BK54+BX54&gt;マスタ!$C$3,1,0)</f>
        <v>0</v>
      </c>
      <c r="BL55" s="694">
        <f>IF(BL54+BY54&gt;マスタ!$C$3,1,0)</f>
        <v>0</v>
      </c>
      <c r="BM55" s="694">
        <f>IF(BM54+BZ54&gt;マスタ!$C$3,1,0)</f>
        <v>0</v>
      </c>
      <c r="BN55" s="694">
        <f>IF(BN54+CA54&gt;マスタ!$C$3,1,0)</f>
        <v>0</v>
      </c>
      <c r="BO55" s="694">
        <f>IF(BO54+CB54&gt;マスタ!$C$3,1,0)</f>
        <v>0</v>
      </c>
      <c r="BP55" s="694">
        <f>IF(BP54+CC54&gt;マスタ!$C$3,1,0)</f>
        <v>0</v>
      </c>
      <c r="BQ55" s="694">
        <f>IF(BQ54+CD54&gt;マスタ!$C$3,1,0)</f>
        <v>0</v>
      </c>
      <c r="BR55" s="694">
        <f>IF(BR54+CE54&gt;マスタ!$C$3,1,0)</f>
        <v>0</v>
      </c>
      <c r="BS55" s="694">
        <f>IF(BS54+CF54&gt;マスタ!$C$3,1,0)</f>
        <v>0</v>
      </c>
      <c r="BT55" s="692"/>
      <c r="BU55" s="694"/>
      <c r="BV55" s="694"/>
      <c r="BW55" s="694"/>
      <c r="BX55" s="694"/>
      <c r="BY55" s="694"/>
      <c r="BZ55" s="694"/>
      <c r="CA55" s="694"/>
      <c r="CB55" s="694"/>
      <c r="CC55" s="694"/>
      <c r="CD55" s="694"/>
      <c r="CE55" s="694"/>
      <c r="CF55" s="694"/>
      <c r="CG55" s="692"/>
      <c r="CH55" s="692"/>
      <c r="CI55" s="692"/>
      <c r="CJ55" s="692"/>
      <c r="CK55" s="692"/>
      <c r="CL55" s="692"/>
      <c r="CM55" s="692"/>
      <c r="CN55" s="692"/>
      <c r="CO55" s="692"/>
      <c r="CP55" s="692"/>
      <c r="CQ55" s="692"/>
      <c r="CR55" s="692"/>
      <c r="CS55" s="692"/>
      <c r="CT55" s="692"/>
      <c r="CU55" s="692"/>
    </row>
    <row r="56" spans="1:99">
      <c r="A56" s="1136"/>
      <c r="B56" s="1139"/>
      <c r="C56" s="1142"/>
      <c r="D56" s="1142"/>
      <c r="E56" s="1145"/>
      <c r="F56" s="1142"/>
      <c r="G56" s="174" t="s">
        <v>474</v>
      </c>
      <c r="H56" s="175"/>
      <c r="I56" s="175" t="str">
        <f t="shared" ref="I56:S56" si="156">IF(H56="","",H56)</f>
        <v/>
      </c>
      <c r="J56" s="175" t="str">
        <f t="shared" si="156"/>
        <v/>
      </c>
      <c r="K56" s="175" t="str">
        <f t="shared" si="156"/>
        <v/>
      </c>
      <c r="L56" s="175" t="str">
        <f t="shared" si="156"/>
        <v/>
      </c>
      <c r="M56" s="175" t="str">
        <f t="shared" si="156"/>
        <v/>
      </c>
      <c r="N56" s="175" t="str">
        <f t="shared" si="156"/>
        <v/>
      </c>
      <c r="O56" s="175" t="str">
        <f t="shared" si="156"/>
        <v/>
      </c>
      <c r="P56" s="175" t="str">
        <f t="shared" si="156"/>
        <v/>
      </c>
      <c r="Q56" s="175" t="str">
        <f t="shared" si="156"/>
        <v/>
      </c>
      <c r="R56" s="175" t="str">
        <f t="shared" si="156"/>
        <v/>
      </c>
      <c r="S56" s="175" t="str">
        <f t="shared" si="156"/>
        <v/>
      </c>
      <c r="T56" s="176">
        <f t="shared" si="101"/>
        <v>0</v>
      </c>
      <c r="U56" s="240"/>
      <c r="V56" s="240" t="str">
        <f t="shared" ref="V56:AF56" si="157">IF(U56="","",U56)</f>
        <v/>
      </c>
      <c r="W56" s="240" t="str">
        <f t="shared" si="157"/>
        <v/>
      </c>
      <c r="X56" s="240" t="str">
        <f t="shared" si="157"/>
        <v/>
      </c>
      <c r="Y56" s="240" t="str">
        <f t="shared" si="157"/>
        <v/>
      </c>
      <c r="Z56" s="240" t="str">
        <f t="shared" si="157"/>
        <v/>
      </c>
      <c r="AA56" s="240" t="str">
        <f t="shared" si="157"/>
        <v/>
      </c>
      <c r="AB56" s="240" t="str">
        <f t="shared" si="157"/>
        <v/>
      </c>
      <c r="AC56" s="240" t="str">
        <f t="shared" si="157"/>
        <v/>
      </c>
      <c r="AD56" s="240" t="str">
        <f t="shared" si="157"/>
        <v/>
      </c>
      <c r="AE56" s="240" t="str">
        <f t="shared" si="157"/>
        <v/>
      </c>
      <c r="AF56" s="240" t="str">
        <f t="shared" si="157"/>
        <v/>
      </c>
      <c r="AG56" s="176">
        <f t="shared" si="103"/>
        <v>0</v>
      </c>
      <c r="AH56" s="1148"/>
      <c r="AO56" s="692">
        <v>2</v>
      </c>
      <c r="AP56" s="692">
        <v>2</v>
      </c>
      <c r="AQ56" s="692">
        <v>3</v>
      </c>
      <c r="AR56" s="693">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692">
        <f ca="1">COUNTIF(INDIRECT("H"&amp;(ROW()+12*(($AO56-1)*3+$AP56)-ROW())/12+5):INDIRECT("S"&amp;(ROW()+12*(($AO56-1)*3+$AP56)-ROW())/12+5),AR56)</f>
        <v>0</v>
      </c>
      <c r="AT56" s="693">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692">
        <f ca="1">COUNTIF(INDIRECT("U"&amp;(ROW()+12*(($AO56-1)*3+$AP56)-ROW())/12+5):INDIRECT("AF"&amp;(ROW()+12*(($AO56-1)*3+$AP56)-ROW())/12+5),AT56)</f>
        <v>0</v>
      </c>
      <c r="AV56" s="692">
        <f ca="1">IF(AND(AR56+AT56&gt;0,AS56+AU56&gt;0),COUNTIF(AV$6:AV55,"&gt;0")+1,0)</f>
        <v>0</v>
      </c>
      <c r="BF56" s="692">
        <v>3</v>
      </c>
      <c r="BG56" s="692"/>
      <c r="BH56" s="694"/>
      <c r="BI56" s="694"/>
      <c r="BJ56" s="694"/>
      <c r="BK56" s="694"/>
      <c r="BL56" s="694"/>
      <c r="BM56" s="694"/>
      <c r="BN56" s="694"/>
      <c r="BO56" s="694"/>
      <c r="BP56" s="694"/>
      <c r="BQ56" s="694"/>
      <c r="BR56" s="694"/>
      <c r="BS56" s="694"/>
      <c r="BT56" s="692"/>
      <c r="BU56" s="694"/>
      <c r="BV56" s="694"/>
      <c r="BW56" s="694"/>
      <c r="BX56" s="694"/>
      <c r="BY56" s="694"/>
      <c r="BZ56" s="694"/>
      <c r="CA56" s="694"/>
      <c r="CB56" s="694"/>
      <c r="CC56" s="694"/>
      <c r="CD56" s="694"/>
      <c r="CE56" s="694"/>
      <c r="CF56" s="694"/>
      <c r="CG56" s="692"/>
      <c r="CH56" s="692"/>
      <c r="CI56" s="692"/>
      <c r="CJ56" s="692"/>
      <c r="CK56" s="692"/>
      <c r="CL56" s="692"/>
      <c r="CM56" s="692"/>
      <c r="CN56" s="692"/>
      <c r="CO56" s="692"/>
      <c r="CP56" s="692"/>
      <c r="CQ56" s="692"/>
      <c r="CR56" s="692"/>
      <c r="CS56" s="692"/>
      <c r="CT56" s="692"/>
      <c r="CU56" s="692"/>
    </row>
    <row r="57" spans="1:99">
      <c r="A57" s="1134">
        <v>18</v>
      </c>
      <c r="B57" s="1137"/>
      <c r="C57" s="1140"/>
      <c r="D57" s="1140"/>
      <c r="E57" s="1143"/>
      <c r="F57" s="1140"/>
      <c r="G57" s="165" t="s">
        <v>283</v>
      </c>
      <c r="H57" s="166"/>
      <c r="I57" s="166" t="str">
        <f t="shared" ref="I57:S57" si="158">IF(H57="","",H57)</f>
        <v/>
      </c>
      <c r="J57" s="166" t="str">
        <f t="shared" si="158"/>
        <v/>
      </c>
      <c r="K57" s="166" t="str">
        <f t="shared" si="158"/>
        <v/>
      </c>
      <c r="L57" s="166" t="str">
        <f t="shared" si="158"/>
        <v/>
      </c>
      <c r="M57" s="166" t="str">
        <f t="shared" si="158"/>
        <v/>
      </c>
      <c r="N57" s="166" t="str">
        <f t="shared" si="158"/>
        <v/>
      </c>
      <c r="O57" s="166" t="str">
        <f t="shared" si="158"/>
        <v/>
      </c>
      <c r="P57" s="166" t="str">
        <f t="shared" si="158"/>
        <v/>
      </c>
      <c r="Q57" s="166" t="str">
        <f t="shared" si="158"/>
        <v/>
      </c>
      <c r="R57" s="166" t="str">
        <f t="shared" si="158"/>
        <v/>
      </c>
      <c r="S57" s="166" t="str">
        <f t="shared" si="158"/>
        <v/>
      </c>
      <c r="T57" s="167">
        <f t="shared" si="101"/>
        <v>0</v>
      </c>
      <c r="U57" s="238"/>
      <c r="V57" s="238" t="str">
        <f t="shared" ref="V57:AF57" si="159">IF(U57="","",U57)</f>
        <v/>
      </c>
      <c r="W57" s="238" t="str">
        <f t="shared" si="159"/>
        <v/>
      </c>
      <c r="X57" s="238" t="str">
        <f t="shared" si="159"/>
        <v/>
      </c>
      <c r="Y57" s="238" t="str">
        <f t="shared" si="159"/>
        <v/>
      </c>
      <c r="Z57" s="238" t="str">
        <f t="shared" si="159"/>
        <v/>
      </c>
      <c r="AA57" s="238" t="str">
        <f t="shared" si="159"/>
        <v/>
      </c>
      <c r="AB57" s="238" t="str">
        <f t="shared" si="159"/>
        <v/>
      </c>
      <c r="AC57" s="238" t="str">
        <f t="shared" si="159"/>
        <v/>
      </c>
      <c r="AD57" s="238" t="str">
        <f t="shared" si="159"/>
        <v/>
      </c>
      <c r="AE57" s="238" t="str">
        <f t="shared" si="159"/>
        <v/>
      </c>
      <c r="AF57" s="238" t="str">
        <f t="shared" si="159"/>
        <v/>
      </c>
      <c r="AG57" s="167">
        <f t="shared" si="103"/>
        <v>0</v>
      </c>
      <c r="AH57" s="1146"/>
      <c r="AO57" s="692">
        <v>2</v>
      </c>
      <c r="AP57" s="692">
        <v>2</v>
      </c>
      <c r="AQ57" s="692">
        <v>4</v>
      </c>
      <c r="AR57" s="693">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692">
        <f ca="1">COUNTIF(INDIRECT("H"&amp;(ROW()+12*(($AO57-1)*3+$AP57)-ROW())/12+5):INDIRECT("S"&amp;(ROW()+12*(($AO57-1)*3+$AP57)-ROW())/12+5),AR57)</f>
        <v>0</v>
      </c>
      <c r="AT57" s="693">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692">
        <f ca="1">COUNTIF(INDIRECT("U"&amp;(ROW()+12*(($AO57-1)*3+$AP57)-ROW())/12+5):INDIRECT("AF"&amp;(ROW()+12*(($AO57-1)*3+$AP57)-ROW())/12+5),AT57)</f>
        <v>0</v>
      </c>
      <c r="AV57" s="692">
        <f ca="1">IF(AND(AR57+AT57&gt;0,AS57+AU57&gt;0),COUNTIF(AV$6:AV56,"&gt;0")+1,0)</f>
        <v>0</v>
      </c>
      <c r="BF57" s="692">
        <v>1</v>
      </c>
      <c r="BG57" s="692"/>
      <c r="BH57" s="694">
        <f t="shared" ref="BH57:BS57" si="160">SUM(H57:H58)</f>
        <v>0</v>
      </c>
      <c r="BI57" s="694">
        <f t="shared" si="160"/>
        <v>0</v>
      </c>
      <c r="BJ57" s="694">
        <f t="shared" si="160"/>
        <v>0</v>
      </c>
      <c r="BK57" s="694">
        <f t="shared" si="160"/>
        <v>0</v>
      </c>
      <c r="BL57" s="694">
        <f t="shared" si="160"/>
        <v>0</v>
      </c>
      <c r="BM57" s="694">
        <f t="shared" si="160"/>
        <v>0</v>
      </c>
      <c r="BN57" s="694">
        <f t="shared" si="160"/>
        <v>0</v>
      </c>
      <c r="BO57" s="694">
        <f t="shared" si="160"/>
        <v>0</v>
      </c>
      <c r="BP57" s="694">
        <f t="shared" si="160"/>
        <v>0</v>
      </c>
      <c r="BQ57" s="694">
        <f t="shared" si="160"/>
        <v>0</v>
      </c>
      <c r="BR57" s="694">
        <f t="shared" si="160"/>
        <v>0</v>
      </c>
      <c r="BS57" s="694">
        <f t="shared" si="160"/>
        <v>0</v>
      </c>
      <c r="BT57" s="692"/>
      <c r="BU57" s="694">
        <f t="shared" ref="BU57:CF57" si="161">SUM(U57:U58)</f>
        <v>0</v>
      </c>
      <c r="BV57" s="694">
        <f t="shared" si="161"/>
        <v>0</v>
      </c>
      <c r="BW57" s="694">
        <f t="shared" si="161"/>
        <v>0</v>
      </c>
      <c r="BX57" s="694">
        <f t="shared" si="161"/>
        <v>0</v>
      </c>
      <c r="BY57" s="694">
        <f t="shared" si="161"/>
        <v>0</v>
      </c>
      <c r="BZ57" s="694">
        <f t="shared" si="161"/>
        <v>0</v>
      </c>
      <c r="CA57" s="694">
        <f t="shared" si="161"/>
        <v>0</v>
      </c>
      <c r="CB57" s="694">
        <f t="shared" si="161"/>
        <v>0</v>
      </c>
      <c r="CC57" s="694">
        <f t="shared" si="161"/>
        <v>0</v>
      </c>
      <c r="CD57" s="694">
        <f t="shared" si="161"/>
        <v>0</v>
      </c>
      <c r="CE57" s="694">
        <f t="shared" si="161"/>
        <v>0</v>
      </c>
      <c r="CF57" s="694">
        <f t="shared" si="161"/>
        <v>0</v>
      </c>
      <c r="CG57" s="692"/>
      <c r="CH57" s="692"/>
      <c r="CI57" s="696" t="s">
        <v>366</v>
      </c>
      <c r="CJ57" s="694">
        <f>IF(OR($D57="副園長",$D57="教頭",$D57="主任保育士",$D57="主幹教諭"),0,BH57)</f>
        <v>0</v>
      </c>
      <c r="CK57" s="694">
        <f t="shared" ref="CK57:CU57" si="162">IF(OR($D57="副園長",$D57="教頭",$D57="主任保育士",$D57="主幹教諭"),0,BI57)</f>
        <v>0</v>
      </c>
      <c r="CL57" s="694">
        <f t="shared" si="162"/>
        <v>0</v>
      </c>
      <c r="CM57" s="694">
        <f t="shared" si="162"/>
        <v>0</v>
      </c>
      <c r="CN57" s="694">
        <f t="shared" si="162"/>
        <v>0</v>
      </c>
      <c r="CO57" s="694">
        <f t="shared" si="162"/>
        <v>0</v>
      </c>
      <c r="CP57" s="694">
        <f t="shared" si="162"/>
        <v>0</v>
      </c>
      <c r="CQ57" s="694">
        <f t="shared" si="162"/>
        <v>0</v>
      </c>
      <c r="CR57" s="694">
        <f t="shared" si="162"/>
        <v>0</v>
      </c>
      <c r="CS57" s="694">
        <f t="shared" si="162"/>
        <v>0</v>
      </c>
      <c r="CT57" s="694">
        <f t="shared" si="162"/>
        <v>0</v>
      </c>
      <c r="CU57" s="694">
        <f t="shared" si="162"/>
        <v>0</v>
      </c>
    </row>
    <row r="58" spans="1:99">
      <c r="A58" s="1135"/>
      <c r="B58" s="1138"/>
      <c r="C58" s="1141"/>
      <c r="D58" s="1141"/>
      <c r="E58" s="1144"/>
      <c r="F58" s="1141"/>
      <c r="G58" s="171" t="s">
        <v>282</v>
      </c>
      <c r="H58" s="172"/>
      <c r="I58" s="172" t="str">
        <f t="shared" ref="I58:S58" si="163">IF(H58="","",H58)</f>
        <v/>
      </c>
      <c r="J58" s="172" t="str">
        <f t="shared" si="163"/>
        <v/>
      </c>
      <c r="K58" s="172" t="str">
        <f t="shared" si="163"/>
        <v/>
      </c>
      <c r="L58" s="172" t="str">
        <f t="shared" si="163"/>
        <v/>
      </c>
      <c r="M58" s="172" t="str">
        <f t="shared" si="163"/>
        <v/>
      </c>
      <c r="N58" s="172" t="str">
        <f t="shared" si="163"/>
        <v/>
      </c>
      <c r="O58" s="172" t="str">
        <f t="shared" si="163"/>
        <v/>
      </c>
      <c r="P58" s="172" t="str">
        <f t="shared" si="163"/>
        <v/>
      </c>
      <c r="Q58" s="172" t="str">
        <f t="shared" si="163"/>
        <v/>
      </c>
      <c r="R58" s="172" t="str">
        <f t="shared" si="163"/>
        <v/>
      </c>
      <c r="S58" s="172" t="str">
        <f t="shared" si="163"/>
        <v/>
      </c>
      <c r="T58" s="173">
        <f t="shared" si="101"/>
        <v>0</v>
      </c>
      <c r="U58" s="239"/>
      <c r="V58" s="239" t="str">
        <f t="shared" ref="V58:AF58" si="164">IF(U58="","",U58)</f>
        <v/>
      </c>
      <c r="W58" s="239" t="str">
        <f t="shared" si="164"/>
        <v/>
      </c>
      <c r="X58" s="239" t="str">
        <f t="shared" si="164"/>
        <v/>
      </c>
      <c r="Y58" s="239" t="str">
        <f t="shared" si="164"/>
        <v/>
      </c>
      <c r="Z58" s="239" t="str">
        <f t="shared" si="164"/>
        <v/>
      </c>
      <c r="AA58" s="239" t="str">
        <f t="shared" si="164"/>
        <v/>
      </c>
      <c r="AB58" s="239" t="str">
        <f t="shared" si="164"/>
        <v/>
      </c>
      <c r="AC58" s="239" t="str">
        <f t="shared" si="164"/>
        <v/>
      </c>
      <c r="AD58" s="239" t="str">
        <f t="shared" si="164"/>
        <v/>
      </c>
      <c r="AE58" s="239" t="str">
        <f t="shared" si="164"/>
        <v/>
      </c>
      <c r="AF58" s="239" t="str">
        <f t="shared" si="164"/>
        <v/>
      </c>
      <c r="AG58" s="173">
        <f t="shared" si="103"/>
        <v>0</v>
      </c>
      <c r="AH58" s="1147"/>
      <c r="AO58" s="692">
        <v>2</v>
      </c>
      <c r="AP58" s="692">
        <v>2</v>
      </c>
      <c r="AQ58" s="692">
        <v>5</v>
      </c>
      <c r="AR58" s="693">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692">
        <f ca="1">COUNTIF(INDIRECT("H"&amp;(ROW()+12*(($AO58-1)*3+$AP58)-ROW())/12+5):INDIRECT("S"&amp;(ROW()+12*(($AO58-1)*3+$AP58)-ROW())/12+5),AR58)</f>
        <v>0</v>
      </c>
      <c r="AT58" s="693">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692">
        <f ca="1">COUNTIF(INDIRECT("U"&amp;(ROW()+12*(($AO58-1)*3+$AP58)-ROW())/12+5):INDIRECT("AF"&amp;(ROW()+12*(($AO58-1)*3+$AP58)-ROW())/12+5),AT58)</f>
        <v>0</v>
      </c>
      <c r="AV58" s="692">
        <f ca="1">IF(AND(AR58+AT58&gt;0,AS58+AU58&gt;0),COUNTIF(AV$6:AV57,"&gt;0")+1,0)</f>
        <v>0</v>
      </c>
      <c r="BF58" s="692">
        <v>2</v>
      </c>
      <c r="BG58" s="692" t="s">
        <v>281</v>
      </c>
      <c r="BH58" s="694">
        <f>IF(BH57+BU57&gt;マスタ!$C$3,1,0)</f>
        <v>0</v>
      </c>
      <c r="BI58" s="694">
        <f>IF(BI57+BV57&gt;マスタ!$C$3,1,0)</f>
        <v>0</v>
      </c>
      <c r="BJ58" s="694">
        <f>IF(BJ57+BW57&gt;マスタ!$C$3,1,0)</f>
        <v>0</v>
      </c>
      <c r="BK58" s="694">
        <f>IF(BK57+BX57&gt;マスタ!$C$3,1,0)</f>
        <v>0</v>
      </c>
      <c r="BL58" s="694">
        <f>IF(BL57+BY57&gt;マスタ!$C$3,1,0)</f>
        <v>0</v>
      </c>
      <c r="BM58" s="694">
        <f>IF(BM57+BZ57&gt;マスタ!$C$3,1,0)</f>
        <v>0</v>
      </c>
      <c r="BN58" s="694">
        <f>IF(BN57+CA57&gt;マスタ!$C$3,1,0)</f>
        <v>0</v>
      </c>
      <c r="BO58" s="694">
        <f>IF(BO57+CB57&gt;マスタ!$C$3,1,0)</f>
        <v>0</v>
      </c>
      <c r="BP58" s="694">
        <f>IF(BP57+CC57&gt;マスタ!$C$3,1,0)</f>
        <v>0</v>
      </c>
      <c r="BQ58" s="694">
        <f>IF(BQ57+CD57&gt;マスタ!$C$3,1,0)</f>
        <v>0</v>
      </c>
      <c r="BR58" s="694">
        <f>IF(BR57+CE57&gt;マスタ!$C$3,1,0)</f>
        <v>0</v>
      </c>
      <c r="BS58" s="694">
        <f>IF(BS57+CF57&gt;マスタ!$C$3,1,0)</f>
        <v>0</v>
      </c>
      <c r="BT58" s="692"/>
      <c r="BU58" s="694"/>
      <c r="BV58" s="694"/>
      <c r="BW58" s="694"/>
      <c r="BX58" s="694"/>
      <c r="BY58" s="694"/>
      <c r="BZ58" s="694"/>
      <c r="CA58" s="694"/>
      <c r="CB58" s="694"/>
      <c r="CC58" s="694"/>
      <c r="CD58" s="694"/>
      <c r="CE58" s="694"/>
      <c r="CF58" s="694"/>
      <c r="CG58" s="692"/>
      <c r="CH58" s="692"/>
      <c r="CI58" s="692"/>
      <c r="CJ58" s="692"/>
      <c r="CK58" s="692"/>
      <c r="CL58" s="692"/>
      <c r="CM58" s="692"/>
      <c r="CN58" s="692"/>
      <c r="CO58" s="692"/>
      <c r="CP58" s="692"/>
      <c r="CQ58" s="692"/>
      <c r="CR58" s="692"/>
      <c r="CS58" s="692"/>
      <c r="CT58" s="692"/>
      <c r="CU58" s="692"/>
    </row>
    <row r="59" spans="1:99">
      <c r="A59" s="1136"/>
      <c r="B59" s="1139"/>
      <c r="C59" s="1142"/>
      <c r="D59" s="1142"/>
      <c r="E59" s="1145"/>
      <c r="F59" s="1142"/>
      <c r="G59" s="174" t="s">
        <v>474</v>
      </c>
      <c r="H59" s="175"/>
      <c r="I59" s="175" t="str">
        <f t="shared" ref="I59:S59" si="165">IF(H59="","",H59)</f>
        <v/>
      </c>
      <c r="J59" s="175" t="str">
        <f t="shared" si="165"/>
        <v/>
      </c>
      <c r="K59" s="175" t="str">
        <f t="shared" si="165"/>
        <v/>
      </c>
      <c r="L59" s="175" t="str">
        <f t="shared" si="165"/>
        <v/>
      </c>
      <c r="M59" s="175" t="str">
        <f t="shared" si="165"/>
        <v/>
      </c>
      <c r="N59" s="175" t="str">
        <f t="shared" si="165"/>
        <v/>
      </c>
      <c r="O59" s="175" t="str">
        <f t="shared" si="165"/>
        <v/>
      </c>
      <c r="P59" s="175" t="str">
        <f t="shared" si="165"/>
        <v/>
      </c>
      <c r="Q59" s="175" t="str">
        <f t="shared" si="165"/>
        <v/>
      </c>
      <c r="R59" s="175" t="str">
        <f t="shared" si="165"/>
        <v/>
      </c>
      <c r="S59" s="175" t="str">
        <f t="shared" si="165"/>
        <v/>
      </c>
      <c r="T59" s="176">
        <f t="shared" si="101"/>
        <v>0</v>
      </c>
      <c r="U59" s="240"/>
      <c r="V59" s="240" t="str">
        <f t="shared" ref="V59:AF59" si="166">IF(U59="","",U59)</f>
        <v/>
      </c>
      <c r="W59" s="240" t="str">
        <f t="shared" si="166"/>
        <v/>
      </c>
      <c r="X59" s="240" t="str">
        <f t="shared" si="166"/>
        <v/>
      </c>
      <c r="Y59" s="240" t="str">
        <f t="shared" si="166"/>
        <v/>
      </c>
      <c r="Z59" s="240" t="str">
        <f t="shared" si="166"/>
        <v/>
      </c>
      <c r="AA59" s="240" t="str">
        <f t="shared" si="166"/>
        <v/>
      </c>
      <c r="AB59" s="240" t="str">
        <f t="shared" si="166"/>
        <v/>
      </c>
      <c r="AC59" s="240" t="str">
        <f t="shared" si="166"/>
        <v/>
      </c>
      <c r="AD59" s="240" t="str">
        <f t="shared" si="166"/>
        <v/>
      </c>
      <c r="AE59" s="240" t="str">
        <f t="shared" si="166"/>
        <v/>
      </c>
      <c r="AF59" s="240" t="str">
        <f t="shared" si="166"/>
        <v/>
      </c>
      <c r="AG59" s="176">
        <f t="shared" si="103"/>
        <v>0</v>
      </c>
      <c r="AH59" s="1148"/>
      <c r="AO59" s="692">
        <v>2</v>
      </c>
      <c r="AP59" s="692">
        <v>2</v>
      </c>
      <c r="AQ59" s="692">
        <v>6</v>
      </c>
      <c r="AR59" s="693">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692">
        <f ca="1">COUNTIF(INDIRECT("H"&amp;(ROW()+12*(($AO59-1)*3+$AP59)-ROW())/12+5):INDIRECT("S"&amp;(ROW()+12*(($AO59-1)*3+$AP59)-ROW())/12+5),AR59)</f>
        <v>0</v>
      </c>
      <c r="AT59" s="693">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692">
        <f ca="1">COUNTIF(INDIRECT("U"&amp;(ROW()+12*(($AO59-1)*3+$AP59)-ROW())/12+5):INDIRECT("AF"&amp;(ROW()+12*(($AO59-1)*3+$AP59)-ROW())/12+5),AT59)</f>
        <v>0</v>
      </c>
      <c r="AV59" s="692">
        <f ca="1">IF(AND(AR59+AT59&gt;0,AS59+AU59&gt;0),COUNTIF(AV$6:AV58,"&gt;0")+1,0)</f>
        <v>0</v>
      </c>
      <c r="BF59" s="692">
        <v>3</v>
      </c>
      <c r="BG59" s="692"/>
      <c r="BH59" s="694"/>
      <c r="BI59" s="694"/>
      <c r="BJ59" s="694"/>
      <c r="BK59" s="694"/>
      <c r="BL59" s="694"/>
      <c r="BM59" s="694"/>
      <c r="BN59" s="694"/>
      <c r="BO59" s="694"/>
      <c r="BP59" s="694"/>
      <c r="BQ59" s="694"/>
      <c r="BR59" s="694"/>
      <c r="BS59" s="694"/>
      <c r="BT59" s="692"/>
      <c r="BU59" s="692"/>
      <c r="BV59" s="692"/>
      <c r="BW59" s="692"/>
      <c r="BX59" s="692"/>
      <c r="BY59" s="692"/>
      <c r="BZ59" s="692"/>
      <c r="CA59" s="692"/>
      <c r="CB59" s="692"/>
      <c r="CC59" s="692"/>
      <c r="CD59" s="692"/>
      <c r="CE59" s="692"/>
      <c r="CF59" s="692"/>
      <c r="CG59" s="692"/>
      <c r="CH59" s="692"/>
      <c r="CI59" s="692"/>
      <c r="CJ59" s="692"/>
      <c r="CK59" s="692"/>
      <c r="CL59" s="692"/>
      <c r="CM59" s="692"/>
      <c r="CN59" s="692"/>
      <c r="CO59" s="692"/>
      <c r="CP59" s="692"/>
      <c r="CQ59" s="692"/>
      <c r="CR59" s="692"/>
      <c r="CS59" s="692"/>
      <c r="CT59" s="692"/>
      <c r="CU59" s="692"/>
    </row>
    <row r="60" spans="1:99">
      <c r="A60" s="1134">
        <v>19</v>
      </c>
      <c r="B60" s="1137"/>
      <c r="C60" s="1140"/>
      <c r="D60" s="1140"/>
      <c r="E60" s="1143"/>
      <c r="F60" s="1140"/>
      <c r="G60" s="165" t="s">
        <v>283</v>
      </c>
      <c r="H60" s="166"/>
      <c r="I60" s="166" t="str">
        <f t="shared" ref="I60:S60" si="167">IF(H60="","",H60)</f>
        <v/>
      </c>
      <c r="J60" s="166" t="str">
        <f t="shared" si="167"/>
        <v/>
      </c>
      <c r="K60" s="166" t="str">
        <f t="shared" si="167"/>
        <v/>
      </c>
      <c r="L60" s="166" t="str">
        <f t="shared" si="167"/>
        <v/>
      </c>
      <c r="M60" s="166" t="str">
        <f t="shared" si="167"/>
        <v/>
      </c>
      <c r="N60" s="166" t="str">
        <f t="shared" si="167"/>
        <v/>
      </c>
      <c r="O60" s="166" t="str">
        <f t="shared" si="167"/>
        <v/>
      </c>
      <c r="P60" s="166" t="str">
        <f t="shared" si="167"/>
        <v/>
      </c>
      <c r="Q60" s="166" t="str">
        <f t="shared" si="167"/>
        <v/>
      </c>
      <c r="R60" s="166" t="str">
        <f t="shared" si="167"/>
        <v/>
      </c>
      <c r="S60" s="166" t="str">
        <f t="shared" si="167"/>
        <v/>
      </c>
      <c r="T60" s="167">
        <f t="shared" si="101"/>
        <v>0</v>
      </c>
      <c r="U60" s="238"/>
      <c r="V60" s="238" t="str">
        <f t="shared" ref="V60:AF60" si="168">IF(U60="","",U60)</f>
        <v/>
      </c>
      <c r="W60" s="238" t="str">
        <f t="shared" si="168"/>
        <v/>
      </c>
      <c r="X60" s="238" t="str">
        <f t="shared" si="168"/>
        <v/>
      </c>
      <c r="Y60" s="238" t="str">
        <f t="shared" si="168"/>
        <v/>
      </c>
      <c r="Z60" s="238" t="str">
        <f t="shared" si="168"/>
        <v/>
      </c>
      <c r="AA60" s="238" t="str">
        <f t="shared" si="168"/>
        <v/>
      </c>
      <c r="AB60" s="238" t="str">
        <f t="shared" si="168"/>
        <v/>
      </c>
      <c r="AC60" s="238" t="str">
        <f t="shared" si="168"/>
        <v/>
      </c>
      <c r="AD60" s="238" t="str">
        <f t="shared" si="168"/>
        <v/>
      </c>
      <c r="AE60" s="238" t="str">
        <f t="shared" si="168"/>
        <v/>
      </c>
      <c r="AF60" s="238" t="str">
        <f t="shared" si="168"/>
        <v/>
      </c>
      <c r="AG60" s="167">
        <f t="shared" si="103"/>
        <v>0</v>
      </c>
      <c r="AH60" s="1146"/>
      <c r="AO60" s="692">
        <v>2</v>
      </c>
      <c r="AP60" s="692">
        <v>2</v>
      </c>
      <c r="AQ60" s="692">
        <v>7</v>
      </c>
      <c r="AR60" s="693">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692">
        <f ca="1">COUNTIF(INDIRECT("H"&amp;(ROW()+12*(($AO60-1)*3+$AP60)-ROW())/12+5):INDIRECT("S"&amp;(ROW()+12*(($AO60-1)*3+$AP60)-ROW())/12+5),AR60)</f>
        <v>0</v>
      </c>
      <c r="AT60" s="693">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692">
        <f ca="1">COUNTIF(INDIRECT("U"&amp;(ROW()+12*(($AO60-1)*3+$AP60)-ROW())/12+5):INDIRECT("AF"&amp;(ROW()+12*(($AO60-1)*3+$AP60)-ROW())/12+5),AT60)</f>
        <v>0</v>
      </c>
      <c r="AV60" s="692">
        <f ca="1">IF(AND(AR60+AT60&gt;0,AS60+AU60&gt;0),COUNTIF(AV$6:AV59,"&gt;0")+1,0)</f>
        <v>0</v>
      </c>
      <c r="BF60" s="692">
        <v>1</v>
      </c>
      <c r="BG60" s="692"/>
      <c r="BH60" s="694">
        <f t="shared" ref="BH60:BS60" si="169">SUM(H60:H61)</f>
        <v>0</v>
      </c>
      <c r="BI60" s="694">
        <f t="shared" si="169"/>
        <v>0</v>
      </c>
      <c r="BJ60" s="694">
        <f t="shared" si="169"/>
        <v>0</v>
      </c>
      <c r="BK60" s="694">
        <f t="shared" si="169"/>
        <v>0</v>
      </c>
      <c r="BL60" s="694">
        <f t="shared" si="169"/>
        <v>0</v>
      </c>
      <c r="BM60" s="694">
        <f t="shared" si="169"/>
        <v>0</v>
      </c>
      <c r="BN60" s="694">
        <f t="shared" si="169"/>
        <v>0</v>
      </c>
      <c r="BO60" s="694">
        <f t="shared" si="169"/>
        <v>0</v>
      </c>
      <c r="BP60" s="694">
        <f t="shared" si="169"/>
        <v>0</v>
      </c>
      <c r="BQ60" s="694">
        <f t="shared" si="169"/>
        <v>0</v>
      </c>
      <c r="BR60" s="694">
        <f t="shared" si="169"/>
        <v>0</v>
      </c>
      <c r="BS60" s="694">
        <f t="shared" si="169"/>
        <v>0</v>
      </c>
      <c r="BT60" s="692"/>
      <c r="BU60" s="694">
        <f t="shared" ref="BU60:CF60" si="170">SUM(U60:U61)</f>
        <v>0</v>
      </c>
      <c r="BV60" s="694">
        <f t="shared" si="170"/>
        <v>0</v>
      </c>
      <c r="BW60" s="694">
        <f t="shared" si="170"/>
        <v>0</v>
      </c>
      <c r="BX60" s="694">
        <f t="shared" si="170"/>
        <v>0</v>
      </c>
      <c r="BY60" s="694">
        <f t="shared" si="170"/>
        <v>0</v>
      </c>
      <c r="BZ60" s="694">
        <f t="shared" si="170"/>
        <v>0</v>
      </c>
      <c r="CA60" s="694">
        <f t="shared" si="170"/>
        <v>0</v>
      </c>
      <c r="CB60" s="694">
        <f t="shared" si="170"/>
        <v>0</v>
      </c>
      <c r="CC60" s="694">
        <f t="shared" si="170"/>
        <v>0</v>
      </c>
      <c r="CD60" s="694">
        <f t="shared" si="170"/>
        <v>0</v>
      </c>
      <c r="CE60" s="694">
        <f t="shared" si="170"/>
        <v>0</v>
      </c>
      <c r="CF60" s="694">
        <f t="shared" si="170"/>
        <v>0</v>
      </c>
      <c r="CG60" s="692"/>
      <c r="CH60" s="692"/>
      <c r="CI60" s="696" t="s">
        <v>366</v>
      </c>
      <c r="CJ60" s="694">
        <f>IF(OR($D60="副園長",$D60="教頭",$D60="主任保育士",$D60="主幹教諭"),0,BH60)</f>
        <v>0</v>
      </c>
      <c r="CK60" s="694">
        <f t="shared" ref="CK60:CU60" si="171">IF(OR($D60="副園長",$D60="教頭",$D60="主任保育士",$D60="主幹教諭"),0,BI60)</f>
        <v>0</v>
      </c>
      <c r="CL60" s="694">
        <f t="shared" si="171"/>
        <v>0</v>
      </c>
      <c r="CM60" s="694">
        <f t="shared" si="171"/>
        <v>0</v>
      </c>
      <c r="CN60" s="694">
        <f t="shared" si="171"/>
        <v>0</v>
      </c>
      <c r="CO60" s="694">
        <f t="shared" si="171"/>
        <v>0</v>
      </c>
      <c r="CP60" s="694">
        <f t="shared" si="171"/>
        <v>0</v>
      </c>
      <c r="CQ60" s="694">
        <f t="shared" si="171"/>
        <v>0</v>
      </c>
      <c r="CR60" s="694">
        <f t="shared" si="171"/>
        <v>0</v>
      </c>
      <c r="CS60" s="694">
        <f t="shared" si="171"/>
        <v>0</v>
      </c>
      <c r="CT60" s="694">
        <f t="shared" si="171"/>
        <v>0</v>
      </c>
      <c r="CU60" s="694">
        <f t="shared" si="171"/>
        <v>0</v>
      </c>
    </row>
    <row r="61" spans="1:99">
      <c r="A61" s="1135"/>
      <c r="B61" s="1138"/>
      <c r="C61" s="1141"/>
      <c r="D61" s="1141"/>
      <c r="E61" s="1144"/>
      <c r="F61" s="1141"/>
      <c r="G61" s="171" t="s">
        <v>282</v>
      </c>
      <c r="H61" s="172"/>
      <c r="I61" s="172" t="str">
        <f t="shared" ref="I61:S61" si="172">IF(H61="","",H61)</f>
        <v/>
      </c>
      <c r="J61" s="172" t="str">
        <f t="shared" si="172"/>
        <v/>
      </c>
      <c r="K61" s="172" t="str">
        <f t="shared" si="172"/>
        <v/>
      </c>
      <c r="L61" s="172" t="str">
        <f t="shared" si="172"/>
        <v/>
      </c>
      <c r="M61" s="172" t="str">
        <f t="shared" si="172"/>
        <v/>
      </c>
      <c r="N61" s="172" t="str">
        <f t="shared" si="172"/>
        <v/>
      </c>
      <c r="O61" s="172" t="str">
        <f t="shared" si="172"/>
        <v/>
      </c>
      <c r="P61" s="172" t="str">
        <f t="shared" si="172"/>
        <v/>
      </c>
      <c r="Q61" s="172" t="str">
        <f t="shared" si="172"/>
        <v/>
      </c>
      <c r="R61" s="172" t="str">
        <f t="shared" si="172"/>
        <v/>
      </c>
      <c r="S61" s="172" t="str">
        <f t="shared" si="172"/>
        <v/>
      </c>
      <c r="T61" s="173">
        <f t="shared" si="101"/>
        <v>0</v>
      </c>
      <c r="U61" s="239"/>
      <c r="V61" s="239" t="str">
        <f t="shared" ref="V61:AF61" si="173">IF(U61="","",U61)</f>
        <v/>
      </c>
      <c r="W61" s="239" t="str">
        <f t="shared" si="173"/>
        <v/>
      </c>
      <c r="X61" s="239" t="str">
        <f t="shared" si="173"/>
        <v/>
      </c>
      <c r="Y61" s="239" t="str">
        <f t="shared" si="173"/>
        <v/>
      </c>
      <c r="Z61" s="239" t="str">
        <f t="shared" si="173"/>
        <v/>
      </c>
      <c r="AA61" s="239" t="str">
        <f t="shared" si="173"/>
        <v/>
      </c>
      <c r="AB61" s="239" t="str">
        <f t="shared" si="173"/>
        <v/>
      </c>
      <c r="AC61" s="239" t="str">
        <f t="shared" si="173"/>
        <v/>
      </c>
      <c r="AD61" s="239" t="str">
        <f t="shared" si="173"/>
        <v/>
      </c>
      <c r="AE61" s="239" t="str">
        <f t="shared" si="173"/>
        <v/>
      </c>
      <c r="AF61" s="239" t="str">
        <f t="shared" si="173"/>
        <v/>
      </c>
      <c r="AG61" s="173">
        <f t="shared" si="103"/>
        <v>0</v>
      </c>
      <c r="AH61" s="1147"/>
      <c r="AO61" s="692">
        <v>2</v>
      </c>
      <c r="AP61" s="692">
        <v>2</v>
      </c>
      <c r="AQ61" s="692">
        <v>8</v>
      </c>
      <c r="AR61" s="693">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692">
        <f ca="1">COUNTIF(INDIRECT("H"&amp;(ROW()+12*(($AO61-1)*3+$AP61)-ROW())/12+5):INDIRECT("S"&amp;(ROW()+12*(($AO61-1)*3+$AP61)-ROW())/12+5),AR61)</f>
        <v>0</v>
      </c>
      <c r="AT61" s="693">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692">
        <f ca="1">COUNTIF(INDIRECT("U"&amp;(ROW()+12*(($AO61-1)*3+$AP61)-ROW())/12+5):INDIRECT("AF"&amp;(ROW()+12*(($AO61-1)*3+$AP61)-ROW())/12+5),AT61)</f>
        <v>0</v>
      </c>
      <c r="AV61" s="692">
        <f ca="1">IF(AND(AR61+AT61&gt;0,AS61+AU61&gt;0),COUNTIF(AV$6:AV60,"&gt;0")+1,0)</f>
        <v>0</v>
      </c>
      <c r="BF61" s="692">
        <v>2</v>
      </c>
      <c r="BG61" s="692" t="s">
        <v>281</v>
      </c>
      <c r="BH61" s="694">
        <f>IF(BH60+BU60&gt;マスタ!$C$3,1,0)</f>
        <v>0</v>
      </c>
      <c r="BI61" s="694">
        <f>IF(BI60+BV60&gt;マスタ!$C$3,1,0)</f>
        <v>0</v>
      </c>
      <c r="BJ61" s="694">
        <f>IF(BJ60+BW60&gt;マスタ!$C$3,1,0)</f>
        <v>0</v>
      </c>
      <c r="BK61" s="694">
        <f>IF(BK60+BX60&gt;マスタ!$C$3,1,0)</f>
        <v>0</v>
      </c>
      <c r="BL61" s="694">
        <f>IF(BL60+BY60&gt;マスタ!$C$3,1,0)</f>
        <v>0</v>
      </c>
      <c r="BM61" s="694">
        <f>IF(BM60+BZ60&gt;マスタ!$C$3,1,0)</f>
        <v>0</v>
      </c>
      <c r="BN61" s="694">
        <f>IF(BN60+CA60&gt;マスタ!$C$3,1,0)</f>
        <v>0</v>
      </c>
      <c r="BO61" s="694">
        <f>IF(BO60+CB60&gt;マスタ!$C$3,1,0)</f>
        <v>0</v>
      </c>
      <c r="BP61" s="694">
        <f>IF(BP60+CC60&gt;マスタ!$C$3,1,0)</f>
        <v>0</v>
      </c>
      <c r="BQ61" s="694">
        <f>IF(BQ60+CD60&gt;マスタ!$C$3,1,0)</f>
        <v>0</v>
      </c>
      <c r="BR61" s="694">
        <f>IF(BR60+CE60&gt;マスタ!$C$3,1,0)</f>
        <v>0</v>
      </c>
      <c r="BS61" s="694">
        <f>IF(BS60+CF60&gt;マスタ!$C$3,1,0)</f>
        <v>0</v>
      </c>
      <c r="BT61" s="692"/>
      <c r="BU61" s="694"/>
      <c r="BV61" s="694"/>
      <c r="BW61" s="694"/>
      <c r="BX61" s="694"/>
      <c r="BY61" s="694"/>
      <c r="BZ61" s="694"/>
      <c r="CA61" s="694"/>
      <c r="CB61" s="694"/>
      <c r="CC61" s="694"/>
      <c r="CD61" s="694"/>
      <c r="CE61" s="694"/>
      <c r="CF61" s="694"/>
      <c r="CG61" s="692"/>
      <c r="CH61" s="692"/>
      <c r="CI61" s="692"/>
      <c r="CJ61" s="692"/>
      <c r="CK61" s="692"/>
      <c r="CL61" s="692"/>
      <c r="CM61" s="692"/>
      <c r="CN61" s="692"/>
      <c r="CO61" s="692"/>
      <c r="CP61" s="692"/>
      <c r="CQ61" s="692"/>
      <c r="CR61" s="692"/>
      <c r="CS61" s="692"/>
      <c r="CT61" s="692"/>
      <c r="CU61" s="692"/>
    </row>
    <row r="62" spans="1:99">
      <c r="A62" s="1136"/>
      <c r="B62" s="1139"/>
      <c r="C62" s="1142"/>
      <c r="D62" s="1142"/>
      <c r="E62" s="1145"/>
      <c r="F62" s="1142"/>
      <c r="G62" s="174" t="s">
        <v>474</v>
      </c>
      <c r="H62" s="175"/>
      <c r="I62" s="175" t="str">
        <f t="shared" ref="I62:S62" si="174">IF(H62="","",H62)</f>
        <v/>
      </c>
      <c r="J62" s="175" t="str">
        <f t="shared" si="174"/>
        <v/>
      </c>
      <c r="K62" s="175" t="str">
        <f t="shared" si="174"/>
        <v/>
      </c>
      <c r="L62" s="175" t="str">
        <f t="shared" si="174"/>
        <v/>
      </c>
      <c r="M62" s="175" t="str">
        <f t="shared" si="174"/>
        <v/>
      </c>
      <c r="N62" s="175" t="str">
        <f t="shared" si="174"/>
        <v/>
      </c>
      <c r="O62" s="175" t="str">
        <f t="shared" si="174"/>
        <v/>
      </c>
      <c r="P62" s="175" t="str">
        <f t="shared" si="174"/>
        <v/>
      </c>
      <c r="Q62" s="175" t="str">
        <f t="shared" si="174"/>
        <v/>
      </c>
      <c r="R62" s="175" t="str">
        <f t="shared" si="174"/>
        <v/>
      </c>
      <c r="S62" s="175" t="str">
        <f t="shared" si="174"/>
        <v/>
      </c>
      <c r="T62" s="176">
        <f t="shared" si="101"/>
        <v>0</v>
      </c>
      <c r="U62" s="240"/>
      <c r="V62" s="240" t="str">
        <f t="shared" ref="V62:AF62" si="175">IF(U62="","",U62)</f>
        <v/>
      </c>
      <c r="W62" s="240" t="str">
        <f t="shared" si="175"/>
        <v/>
      </c>
      <c r="X62" s="240" t="str">
        <f t="shared" si="175"/>
        <v/>
      </c>
      <c r="Y62" s="240" t="str">
        <f t="shared" si="175"/>
        <v/>
      </c>
      <c r="Z62" s="240" t="str">
        <f t="shared" si="175"/>
        <v/>
      </c>
      <c r="AA62" s="240" t="str">
        <f t="shared" si="175"/>
        <v/>
      </c>
      <c r="AB62" s="240" t="str">
        <f t="shared" si="175"/>
        <v/>
      </c>
      <c r="AC62" s="240" t="str">
        <f t="shared" si="175"/>
        <v/>
      </c>
      <c r="AD62" s="240" t="str">
        <f t="shared" si="175"/>
        <v/>
      </c>
      <c r="AE62" s="240" t="str">
        <f t="shared" si="175"/>
        <v/>
      </c>
      <c r="AF62" s="240" t="str">
        <f t="shared" si="175"/>
        <v/>
      </c>
      <c r="AG62" s="176">
        <f t="shared" si="103"/>
        <v>0</v>
      </c>
      <c r="AH62" s="1148"/>
      <c r="AO62" s="692">
        <v>2</v>
      </c>
      <c r="AP62" s="692">
        <v>2</v>
      </c>
      <c r="AQ62" s="692">
        <v>9</v>
      </c>
      <c r="AR62" s="693">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692">
        <f ca="1">COUNTIF(INDIRECT("H"&amp;(ROW()+12*(($AO62-1)*3+$AP62)-ROW())/12+5):INDIRECT("S"&amp;(ROW()+12*(($AO62-1)*3+$AP62)-ROW())/12+5),AR62)</f>
        <v>0</v>
      </c>
      <c r="AT62" s="693">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692">
        <f ca="1">COUNTIF(INDIRECT("U"&amp;(ROW()+12*(($AO62-1)*3+$AP62)-ROW())/12+5):INDIRECT("AF"&amp;(ROW()+12*(($AO62-1)*3+$AP62)-ROW())/12+5),AT62)</f>
        <v>0</v>
      </c>
      <c r="AV62" s="692">
        <f ca="1">IF(AND(AR62+AT62&gt;0,AS62+AU62&gt;0),COUNTIF(AV$6:AV61,"&gt;0")+1,0)</f>
        <v>0</v>
      </c>
      <c r="BF62" s="692">
        <v>3</v>
      </c>
      <c r="BG62" s="692"/>
      <c r="BH62" s="694"/>
      <c r="BI62" s="694"/>
      <c r="BJ62" s="694"/>
      <c r="BK62" s="694"/>
      <c r="BL62" s="694"/>
      <c r="BM62" s="694"/>
      <c r="BN62" s="694"/>
      <c r="BO62" s="694"/>
      <c r="BP62" s="694"/>
      <c r="BQ62" s="694"/>
      <c r="BR62" s="694"/>
      <c r="BS62" s="694"/>
      <c r="BT62" s="692"/>
      <c r="BU62" s="694"/>
      <c r="BV62" s="694"/>
      <c r="BW62" s="694"/>
      <c r="BX62" s="694"/>
      <c r="BY62" s="694"/>
      <c r="BZ62" s="694"/>
      <c r="CA62" s="694"/>
      <c r="CB62" s="694"/>
      <c r="CC62" s="694"/>
      <c r="CD62" s="694"/>
      <c r="CE62" s="694"/>
      <c r="CF62" s="694"/>
      <c r="CG62" s="692"/>
      <c r="CH62" s="692"/>
      <c r="CI62" s="692"/>
      <c r="CJ62" s="692"/>
      <c r="CK62" s="692"/>
      <c r="CL62" s="692"/>
      <c r="CM62" s="692"/>
      <c r="CN62" s="692"/>
      <c r="CO62" s="692"/>
      <c r="CP62" s="692"/>
      <c r="CQ62" s="692"/>
      <c r="CR62" s="692"/>
      <c r="CS62" s="692"/>
      <c r="CT62" s="692"/>
      <c r="CU62" s="692"/>
    </row>
    <row r="63" spans="1:99">
      <c r="A63" s="1134">
        <v>20</v>
      </c>
      <c r="B63" s="1137"/>
      <c r="C63" s="1140"/>
      <c r="D63" s="1140"/>
      <c r="E63" s="1143"/>
      <c r="F63" s="1140"/>
      <c r="G63" s="165" t="s">
        <v>283</v>
      </c>
      <c r="H63" s="166"/>
      <c r="I63" s="166" t="str">
        <f t="shared" ref="I63:S63" si="176">IF(H63="","",H63)</f>
        <v/>
      </c>
      <c r="J63" s="166" t="str">
        <f t="shared" si="176"/>
        <v/>
      </c>
      <c r="K63" s="166" t="str">
        <f t="shared" si="176"/>
        <v/>
      </c>
      <c r="L63" s="166" t="str">
        <f t="shared" si="176"/>
        <v/>
      </c>
      <c r="M63" s="166" t="str">
        <f t="shared" si="176"/>
        <v/>
      </c>
      <c r="N63" s="166" t="str">
        <f t="shared" si="176"/>
        <v/>
      </c>
      <c r="O63" s="166" t="str">
        <f t="shared" si="176"/>
        <v/>
      </c>
      <c r="P63" s="166" t="str">
        <f t="shared" si="176"/>
        <v/>
      </c>
      <c r="Q63" s="166" t="str">
        <f t="shared" si="176"/>
        <v/>
      </c>
      <c r="R63" s="166" t="str">
        <f t="shared" si="176"/>
        <v/>
      </c>
      <c r="S63" s="166" t="str">
        <f t="shared" si="176"/>
        <v/>
      </c>
      <c r="T63" s="167">
        <f t="shared" si="101"/>
        <v>0</v>
      </c>
      <c r="U63" s="238"/>
      <c r="V63" s="238" t="str">
        <f t="shared" ref="V63:AF63" si="177">IF(U63="","",U63)</f>
        <v/>
      </c>
      <c r="W63" s="238" t="str">
        <f t="shared" si="177"/>
        <v/>
      </c>
      <c r="X63" s="238" t="str">
        <f t="shared" si="177"/>
        <v/>
      </c>
      <c r="Y63" s="238" t="str">
        <f t="shared" si="177"/>
        <v/>
      </c>
      <c r="Z63" s="238" t="str">
        <f t="shared" si="177"/>
        <v/>
      </c>
      <c r="AA63" s="238" t="str">
        <f t="shared" si="177"/>
        <v/>
      </c>
      <c r="AB63" s="238" t="str">
        <f t="shared" si="177"/>
        <v/>
      </c>
      <c r="AC63" s="238" t="str">
        <f t="shared" si="177"/>
        <v/>
      </c>
      <c r="AD63" s="238" t="str">
        <f t="shared" si="177"/>
        <v/>
      </c>
      <c r="AE63" s="238" t="str">
        <f t="shared" si="177"/>
        <v/>
      </c>
      <c r="AF63" s="238" t="str">
        <f t="shared" si="177"/>
        <v/>
      </c>
      <c r="AG63" s="167">
        <f t="shared" si="103"/>
        <v>0</v>
      </c>
      <c r="AH63" s="1146"/>
      <c r="AO63" s="692">
        <v>2</v>
      </c>
      <c r="AP63" s="692">
        <v>2</v>
      </c>
      <c r="AQ63" s="692">
        <v>10</v>
      </c>
      <c r="AR63" s="693">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692">
        <f ca="1">COUNTIF(INDIRECT("H"&amp;(ROW()+12*(($AO63-1)*3+$AP63)-ROW())/12+5):INDIRECT("S"&amp;(ROW()+12*(($AO63-1)*3+$AP63)-ROW())/12+5),AR63)</f>
        <v>0</v>
      </c>
      <c r="AT63" s="693">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692">
        <f ca="1">COUNTIF(INDIRECT("U"&amp;(ROW()+12*(($AO63-1)*3+$AP63)-ROW())/12+5):INDIRECT("AF"&amp;(ROW()+12*(($AO63-1)*3+$AP63)-ROW())/12+5),AT63)</f>
        <v>0</v>
      </c>
      <c r="AV63" s="692">
        <f ca="1">IF(AND(AR63+AT63&gt;0,AS63+AU63&gt;0),COUNTIF(AV$6:AV62,"&gt;0")+1,0)</f>
        <v>0</v>
      </c>
      <c r="BF63" s="692">
        <v>1</v>
      </c>
      <c r="BG63" s="692"/>
      <c r="BH63" s="694">
        <f t="shared" ref="BH63:BS63" si="178">SUM(H63:H64)</f>
        <v>0</v>
      </c>
      <c r="BI63" s="694">
        <f t="shared" si="178"/>
        <v>0</v>
      </c>
      <c r="BJ63" s="694">
        <f t="shared" si="178"/>
        <v>0</v>
      </c>
      <c r="BK63" s="694">
        <f t="shared" si="178"/>
        <v>0</v>
      </c>
      <c r="BL63" s="694">
        <f t="shared" si="178"/>
        <v>0</v>
      </c>
      <c r="BM63" s="694">
        <f t="shared" si="178"/>
        <v>0</v>
      </c>
      <c r="BN63" s="694">
        <f t="shared" si="178"/>
        <v>0</v>
      </c>
      <c r="BO63" s="694">
        <f t="shared" si="178"/>
        <v>0</v>
      </c>
      <c r="BP63" s="694">
        <f t="shared" si="178"/>
        <v>0</v>
      </c>
      <c r="BQ63" s="694">
        <f t="shared" si="178"/>
        <v>0</v>
      </c>
      <c r="BR63" s="694">
        <f t="shared" si="178"/>
        <v>0</v>
      </c>
      <c r="BS63" s="694">
        <f t="shared" si="178"/>
        <v>0</v>
      </c>
      <c r="BT63" s="692"/>
      <c r="BU63" s="694">
        <f t="shared" ref="BU63:CF63" si="179">SUM(U63:U64)</f>
        <v>0</v>
      </c>
      <c r="BV63" s="694">
        <f t="shared" si="179"/>
        <v>0</v>
      </c>
      <c r="BW63" s="694">
        <f t="shared" si="179"/>
        <v>0</v>
      </c>
      <c r="BX63" s="694">
        <f t="shared" si="179"/>
        <v>0</v>
      </c>
      <c r="BY63" s="694">
        <f t="shared" si="179"/>
        <v>0</v>
      </c>
      <c r="BZ63" s="694">
        <f t="shared" si="179"/>
        <v>0</v>
      </c>
      <c r="CA63" s="694">
        <f t="shared" si="179"/>
        <v>0</v>
      </c>
      <c r="CB63" s="694">
        <f t="shared" si="179"/>
        <v>0</v>
      </c>
      <c r="CC63" s="694">
        <f t="shared" si="179"/>
        <v>0</v>
      </c>
      <c r="CD63" s="694">
        <f t="shared" si="179"/>
        <v>0</v>
      </c>
      <c r="CE63" s="694">
        <f t="shared" si="179"/>
        <v>0</v>
      </c>
      <c r="CF63" s="694">
        <f t="shared" si="179"/>
        <v>0</v>
      </c>
      <c r="CG63" s="692"/>
      <c r="CH63" s="692"/>
      <c r="CI63" s="696" t="s">
        <v>366</v>
      </c>
      <c r="CJ63" s="694">
        <f>IF(OR($D63="副園長",$D63="教頭",$D63="主任保育士",$D63="主幹教諭"),0,BH63)</f>
        <v>0</v>
      </c>
      <c r="CK63" s="694">
        <f t="shared" ref="CK63:CU63" si="180">IF(OR($D63="副園長",$D63="教頭",$D63="主任保育士",$D63="主幹教諭"),0,BI63)</f>
        <v>0</v>
      </c>
      <c r="CL63" s="694">
        <f t="shared" si="180"/>
        <v>0</v>
      </c>
      <c r="CM63" s="694">
        <f t="shared" si="180"/>
        <v>0</v>
      </c>
      <c r="CN63" s="694">
        <f t="shared" si="180"/>
        <v>0</v>
      </c>
      <c r="CO63" s="694">
        <f t="shared" si="180"/>
        <v>0</v>
      </c>
      <c r="CP63" s="694">
        <f t="shared" si="180"/>
        <v>0</v>
      </c>
      <c r="CQ63" s="694">
        <f t="shared" si="180"/>
        <v>0</v>
      </c>
      <c r="CR63" s="694">
        <f t="shared" si="180"/>
        <v>0</v>
      </c>
      <c r="CS63" s="694">
        <f t="shared" si="180"/>
        <v>0</v>
      </c>
      <c r="CT63" s="694">
        <f t="shared" si="180"/>
        <v>0</v>
      </c>
      <c r="CU63" s="694">
        <f t="shared" si="180"/>
        <v>0</v>
      </c>
    </row>
    <row r="64" spans="1:99">
      <c r="A64" s="1135"/>
      <c r="B64" s="1138"/>
      <c r="C64" s="1141"/>
      <c r="D64" s="1141"/>
      <c r="E64" s="1144"/>
      <c r="F64" s="1141"/>
      <c r="G64" s="171" t="s">
        <v>282</v>
      </c>
      <c r="H64" s="172"/>
      <c r="I64" s="172" t="str">
        <f t="shared" ref="I64:S64" si="181">IF(H64="","",H64)</f>
        <v/>
      </c>
      <c r="J64" s="172" t="str">
        <f t="shared" si="181"/>
        <v/>
      </c>
      <c r="K64" s="172" t="str">
        <f t="shared" si="181"/>
        <v/>
      </c>
      <c r="L64" s="172" t="str">
        <f t="shared" si="181"/>
        <v/>
      </c>
      <c r="M64" s="172" t="str">
        <f t="shared" si="181"/>
        <v/>
      </c>
      <c r="N64" s="172" t="str">
        <f t="shared" si="181"/>
        <v/>
      </c>
      <c r="O64" s="172" t="str">
        <f t="shared" si="181"/>
        <v/>
      </c>
      <c r="P64" s="172" t="str">
        <f t="shared" si="181"/>
        <v/>
      </c>
      <c r="Q64" s="172" t="str">
        <f t="shared" si="181"/>
        <v/>
      </c>
      <c r="R64" s="172" t="str">
        <f t="shared" si="181"/>
        <v/>
      </c>
      <c r="S64" s="172" t="str">
        <f t="shared" si="181"/>
        <v/>
      </c>
      <c r="T64" s="173">
        <f t="shared" si="101"/>
        <v>0</v>
      </c>
      <c r="U64" s="239"/>
      <c r="V64" s="239" t="str">
        <f t="shared" ref="V64:AF64" si="182">IF(U64="","",U64)</f>
        <v/>
      </c>
      <c r="W64" s="239" t="str">
        <f t="shared" si="182"/>
        <v/>
      </c>
      <c r="X64" s="239" t="str">
        <f t="shared" si="182"/>
        <v/>
      </c>
      <c r="Y64" s="239" t="str">
        <f t="shared" si="182"/>
        <v/>
      </c>
      <c r="Z64" s="239" t="str">
        <f t="shared" si="182"/>
        <v/>
      </c>
      <c r="AA64" s="239" t="str">
        <f t="shared" si="182"/>
        <v/>
      </c>
      <c r="AB64" s="239" t="str">
        <f t="shared" si="182"/>
        <v/>
      </c>
      <c r="AC64" s="239" t="str">
        <f t="shared" si="182"/>
        <v/>
      </c>
      <c r="AD64" s="239" t="str">
        <f t="shared" si="182"/>
        <v/>
      </c>
      <c r="AE64" s="239" t="str">
        <f t="shared" si="182"/>
        <v/>
      </c>
      <c r="AF64" s="239" t="str">
        <f t="shared" si="182"/>
        <v/>
      </c>
      <c r="AG64" s="173">
        <f t="shared" si="103"/>
        <v>0</v>
      </c>
      <c r="AH64" s="1147"/>
      <c r="AO64" s="692">
        <v>2</v>
      </c>
      <c r="AP64" s="692">
        <v>2</v>
      </c>
      <c r="AQ64" s="692">
        <v>11</v>
      </c>
      <c r="AR64" s="693">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692">
        <f ca="1">COUNTIF(INDIRECT("H"&amp;(ROW()+12*(($AO64-1)*3+$AP64)-ROW())/12+5):INDIRECT("S"&amp;(ROW()+12*(($AO64-1)*3+$AP64)-ROW())/12+5),AR64)</f>
        <v>0</v>
      </c>
      <c r="AT64" s="693">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692">
        <f ca="1">COUNTIF(INDIRECT("U"&amp;(ROW()+12*(($AO64-1)*3+$AP64)-ROW())/12+5):INDIRECT("AF"&amp;(ROW()+12*(($AO64-1)*3+$AP64)-ROW())/12+5),AT64)</f>
        <v>0</v>
      </c>
      <c r="AV64" s="692">
        <f ca="1">IF(AND(AR64+AT64&gt;0,AS64+AU64&gt;0),COUNTIF(AV$6:AV63,"&gt;0")+1,0)</f>
        <v>0</v>
      </c>
      <c r="BF64" s="692">
        <v>2</v>
      </c>
      <c r="BG64" s="692" t="s">
        <v>281</v>
      </c>
      <c r="BH64" s="694">
        <f>IF(BH63+BU63&gt;マスタ!$C$3,1,0)</f>
        <v>0</v>
      </c>
      <c r="BI64" s="694">
        <f>IF(BI63+BV63&gt;マスタ!$C$3,1,0)</f>
        <v>0</v>
      </c>
      <c r="BJ64" s="694">
        <f>IF(BJ63+BW63&gt;マスタ!$C$3,1,0)</f>
        <v>0</v>
      </c>
      <c r="BK64" s="694">
        <f>IF(BK63+BX63&gt;マスタ!$C$3,1,0)</f>
        <v>0</v>
      </c>
      <c r="BL64" s="694">
        <f>IF(BL63+BY63&gt;マスタ!$C$3,1,0)</f>
        <v>0</v>
      </c>
      <c r="BM64" s="694">
        <f>IF(BM63+BZ63&gt;マスタ!$C$3,1,0)</f>
        <v>0</v>
      </c>
      <c r="BN64" s="694">
        <f>IF(BN63+CA63&gt;マスタ!$C$3,1,0)</f>
        <v>0</v>
      </c>
      <c r="BO64" s="694">
        <f>IF(BO63+CB63&gt;マスタ!$C$3,1,0)</f>
        <v>0</v>
      </c>
      <c r="BP64" s="694">
        <f>IF(BP63+CC63&gt;マスタ!$C$3,1,0)</f>
        <v>0</v>
      </c>
      <c r="BQ64" s="694">
        <f>IF(BQ63+CD63&gt;マスタ!$C$3,1,0)</f>
        <v>0</v>
      </c>
      <c r="BR64" s="694">
        <f>IF(BR63+CE63&gt;マスタ!$C$3,1,0)</f>
        <v>0</v>
      </c>
      <c r="BS64" s="694">
        <f>IF(BS63+CF63&gt;マスタ!$C$3,1,0)</f>
        <v>0</v>
      </c>
      <c r="BT64" s="692"/>
      <c r="BU64" s="692"/>
      <c r="BV64" s="692"/>
      <c r="BW64" s="692"/>
      <c r="BX64" s="692"/>
      <c r="BY64" s="692"/>
      <c r="BZ64" s="692"/>
      <c r="CA64" s="692"/>
      <c r="CB64" s="692"/>
      <c r="CC64" s="692"/>
      <c r="CD64" s="692"/>
      <c r="CE64" s="692"/>
      <c r="CF64" s="692"/>
      <c r="CG64" s="692"/>
      <c r="CH64" s="692"/>
      <c r="CI64" s="692"/>
      <c r="CJ64" s="692"/>
      <c r="CK64" s="692"/>
      <c r="CL64" s="692"/>
      <c r="CM64" s="692"/>
      <c r="CN64" s="692"/>
      <c r="CO64" s="692"/>
      <c r="CP64" s="692"/>
      <c r="CQ64" s="692"/>
      <c r="CR64" s="692"/>
      <c r="CS64" s="692"/>
      <c r="CT64" s="692"/>
      <c r="CU64" s="692"/>
    </row>
    <row r="65" spans="1:99">
      <c r="A65" s="1136"/>
      <c r="B65" s="1139"/>
      <c r="C65" s="1142"/>
      <c r="D65" s="1142"/>
      <c r="E65" s="1145"/>
      <c r="F65" s="1142"/>
      <c r="G65" s="174" t="s">
        <v>474</v>
      </c>
      <c r="H65" s="175"/>
      <c r="I65" s="175" t="str">
        <f t="shared" ref="I65:S65" si="183">IF(H65="","",H65)</f>
        <v/>
      </c>
      <c r="J65" s="175" t="str">
        <f t="shared" si="183"/>
        <v/>
      </c>
      <c r="K65" s="175" t="str">
        <f t="shared" si="183"/>
        <v/>
      </c>
      <c r="L65" s="175" t="str">
        <f t="shared" si="183"/>
        <v/>
      </c>
      <c r="M65" s="175" t="str">
        <f t="shared" si="183"/>
        <v/>
      </c>
      <c r="N65" s="175" t="str">
        <f t="shared" si="183"/>
        <v/>
      </c>
      <c r="O65" s="175" t="str">
        <f t="shared" si="183"/>
        <v/>
      </c>
      <c r="P65" s="175" t="str">
        <f t="shared" si="183"/>
        <v/>
      </c>
      <c r="Q65" s="175" t="str">
        <f t="shared" si="183"/>
        <v/>
      </c>
      <c r="R65" s="175" t="str">
        <f t="shared" si="183"/>
        <v/>
      </c>
      <c r="S65" s="175" t="str">
        <f t="shared" si="183"/>
        <v/>
      </c>
      <c r="T65" s="176">
        <f t="shared" si="101"/>
        <v>0</v>
      </c>
      <c r="U65" s="240"/>
      <c r="V65" s="240" t="str">
        <f t="shared" ref="V65:AF65" si="184">IF(U65="","",U65)</f>
        <v/>
      </c>
      <c r="W65" s="240" t="str">
        <f t="shared" si="184"/>
        <v/>
      </c>
      <c r="X65" s="240" t="str">
        <f t="shared" si="184"/>
        <v/>
      </c>
      <c r="Y65" s="240" t="str">
        <f t="shared" si="184"/>
        <v/>
      </c>
      <c r="Z65" s="240" t="str">
        <f t="shared" si="184"/>
        <v/>
      </c>
      <c r="AA65" s="240" t="str">
        <f t="shared" si="184"/>
        <v/>
      </c>
      <c r="AB65" s="240" t="str">
        <f t="shared" si="184"/>
        <v/>
      </c>
      <c r="AC65" s="240" t="str">
        <f t="shared" si="184"/>
        <v/>
      </c>
      <c r="AD65" s="240" t="str">
        <f t="shared" si="184"/>
        <v/>
      </c>
      <c r="AE65" s="240" t="str">
        <f t="shared" si="184"/>
        <v/>
      </c>
      <c r="AF65" s="240" t="str">
        <f t="shared" si="184"/>
        <v/>
      </c>
      <c r="AG65" s="176">
        <f t="shared" si="103"/>
        <v>0</v>
      </c>
      <c r="AH65" s="1148"/>
      <c r="AO65" s="692">
        <v>2</v>
      </c>
      <c r="AP65" s="692">
        <v>2</v>
      </c>
      <c r="AQ65" s="692">
        <v>12</v>
      </c>
      <c r="AR65" s="693">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692">
        <f ca="1">COUNTIF(INDIRECT("H"&amp;(ROW()+12*(($AO65-1)*3+$AP65)-ROW())/12+5):INDIRECT("S"&amp;(ROW()+12*(($AO65-1)*3+$AP65)-ROW())/12+5),AR65)</f>
        <v>0</v>
      </c>
      <c r="AT65" s="693">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692">
        <f ca="1">COUNTIF(INDIRECT("U"&amp;(ROW()+12*(($AO65-1)*3+$AP65)-ROW())/12+5):INDIRECT("AF"&amp;(ROW()+12*(($AO65-1)*3+$AP65)-ROW())/12+5),AT65)</f>
        <v>0</v>
      </c>
      <c r="AV65" s="692">
        <f ca="1">IF(AND(AR65+AT65&gt;0,AS65+AU65&gt;0),COUNTIF(AV$6:AV64,"&gt;0")+1,0)</f>
        <v>0</v>
      </c>
      <c r="BF65" s="692">
        <v>3</v>
      </c>
      <c r="BG65" s="692"/>
      <c r="BH65" s="692"/>
      <c r="BI65" s="692"/>
      <c r="BJ65" s="692"/>
      <c r="BK65" s="692"/>
      <c r="BL65" s="692"/>
      <c r="BM65" s="692"/>
      <c r="BN65" s="692"/>
      <c r="BO65" s="692"/>
      <c r="BP65" s="692"/>
      <c r="BQ65" s="692"/>
      <c r="BR65" s="692"/>
      <c r="BS65" s="692"/>
      <c r="BT65" s="692"/>
      <c r="BU65" s="692"/>
      <c r="BV65" s="692"/>
      <c r="BW65" s="692"/>
      <c r="BX65" s="692"/>
      <c r="BY65" s="692"/>
      <c r="BZ65" s="692"/>
      <c r="CA65" s="692"/>
      <c r="CB65" s="692"/>
      <c r="CC65" s="692"/>
      <c r="CD65" s="692"/>
      <c r="CE65" s="692"/>
      <c r="CF65" s="692"/>
      <c r="CG65" s="692"/>
      <c r="CH65" s="692"/>
      <c r="CI65" s="692"/>
      <c r="CJ65" s="692"/>
      <c r="CK65" s="692"/>
      <c r="CL65" s="692"/>
      <c r="CM65" s="692"/>
      <c r="CN65" s="692"/>
      <c r="CO65" s="692"/>
      <c r="CP65" s="692"/>
      <c r="CQ65" s="692"/>
      <c r="CR65" s="692"/>
      <c r="CS65" s="692"/>
      <c r="CT65" s="692"/>
      <c r="CU65" s="692"/>
    </row>
    <row r="66" spans="1:99">
      <c r="A66" s="1134">
        <v>21</v>
      </c>
      <c r="B66" s="1137"/>
      <c r="C66" s="1140"/>
      <c r="D66" s="1140"/>
      <c r="E66" s="1143"/>
      <c r="F66" s="1140"/>
      <c r="G66" s="165" t="s">
        <v>283</v>
      </c>
      <c r="H66" s="166"/>
      <c r="I66" s="166" t="str">
        <f t="shared" ref="I66:S66" si="185">IF(H66="","",H66)</f>
        <v/>
      </c>
      <c r="J66" s="166" t="str">
        <f t="shared" si="185"/>
        <v/>
      </c>
      <c r="K66" s="166" t="str">
        <f t="shared" si="185"/>
        <v/>
      </c>
      <c r="L66" s="166" t="str">
        <f t="shared" si="185"/>
        <v/>
      </c>
      <c r="M66" s="166" t="str">
        <f t="shared" si="185"/>
        <v/>
      </c>
      <c r="N66" s="166" t="str">
        <f t="shared" si="185"/>
        <v/>
      </c>
      <c r="O66" s="166" t="str">
        <f t="shared" si="185"/>
        <v/>
      </c>
      <c r="P66" s="166" t="str">
        <f t="shared" si="185"/>
        <v/>
      </c>
      <c r="Q66" s="166" t="str">
        <f t="shared" si="185"/>
        <v/>
      </c>
      <c r="R66" s="166" t="str">
        <f t="shared" si="185"/>
        <v/>
      </c>
      <c r="S66" s="166" t="str">
        <f t="shared" si="185"/>
        <v/>
      </c>
      <c r="T66" s="167">
        <f t="shared" si="101"/>
        <v>0</v>
      </c>
      <c r="U66" s="238"/>
      <c r="V66" s="238" t="str">
        <f t="shared" ref="V66:AF66" si="186">IF(U66="","",U66)</f>
        <v/>
      </c>
      <c r="W66" s="238" t="str">
        <f t="shared" si="186"/>
        <v/>
      </c>
      <c r="X66" s="238" t="str">
        <f t="shared" si="186"/>
        <v/>
      </c>
      <c r="Y66" s="238" t="str">
        <f t="shared" si="186"/>
        <v/>
      </c>
      <c r="Z66" s="238" t="str">
        <f t="shared" si="186"/>
        <v/>
      </c>
      <c r="AA66" s="238" t="str">
        <f t="shared" si="186"/>
        <v/>
      </c>
      <c r="AB66" s="238" t="str">
        <f t="shared" si="186"/>
        <v/>
      </c>
      <c r="AC66" s="238" t="str">
        <f t="shared" si="186"/>
        <v/>
      </c>
      <c r="AD66" s="238" t="str">
        <f t="shared" si="186"/>
        <v/>
      </c>
      <c r="AE66" s="238" t="str">
        <f t="shared" si="186"/>
        <v/>
      </c>
      <c r="AF66" s="238" t="str">
        <f t="shared" si="186"/>
        <v/>
      </c>
      <c r="AG66" s="167">
        <f t="shared" si="103"/>
        <v>0</v>
      </c>
      <c r="AH66" s="1146"/>
      <c r="AO66" s="692">
        <v>2</v>
      </c>
      <c r="AP66" s="692">
        <v>3</v>
      </c>
      <c r="AQ66" s="692">
        <v>1</v>
      </c>
      <c r="AR66" s="693">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692">
        <f ca="1">COUNTIF(INDIRECT("H"&amp;(ROW()+12*(($AO66-1)*3+$AP66)-ROW())/12+5):INDIRECT("S"&amp;(ROW()+12*(($AO66-1)*3+$AP66)-ROW())/12+5),AR66)</f>
        <v>0</v>
      </c>
      <c r="AT66" s="693">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692">
        <f ca="1">COUNTIF(INDIRECT("U"&amp;(ROW()+12*(($AO66-1)*3+$AP66)-ROW())/12+5):INDIRECT("AF"&amp;(ROW()+12*(($AO66-1)*3+$AP66)-ROW())/12+5),AT66)</f>
        <v>0</v>
      </c>
      <c r="AV66" s="692">
        <f ca="1">IF(AND(AR66+AT66&gt;0,AS66+AU66&gt;0),COUNTIF(AV$6:AV65,"&gt;0")+1,0)</f>
        <v>0</v>
      </c>
      <c r="BF66" s="692">
        <v>1</v>
      </c>
      <c r="BG66" s="692"/>
      <c r="BH66" s="694">
        <f t="shared" ref="BH66:BS66" si="187">SUM(H66:H67)</f>
        <v>0</v>
      </c>
      <c r="BI66" s="694">
        <f t="shared" si="187"/>
        <v>0</v>
      </c>
      <c r="BJ66" s="694">
        <f t="shared" si="187"/>
        <v>0</v>
      </c>
      <c r="BK66" s="694">
        <f t="shared" si="187"/>
        <v>0</v>
      </c>
      <c r="BL66" s="694">
        <f t="shared" si="187"/>
        <v>0</v>
      </c>
      <c r="BM66" s="694">
        <f t="shared" si="187"/>
        <v>0</v>
      </c>
      <c r="BN66" s="694">
        <f t="shared" si="187"/>
        <v>0</v>
      </c>
      <c r="BO66" s="694">
        <f t="shared" si="187"/>
        <v>0</v>
      </c>
      <c r="BP66" s="694">
        <f t="shared" si="187"/>
        <v>0</v>
      </c>
      <c r="BQ66" s="694">
        <f t="shared" si="187"/>
        <v>0</v>
      </c>
      <c r="BR66" s="694">
        <f t="shared" si="187"/>
        <v>0</v>
      </c>
      <c r="BS66" s="694">
        <f t="shared" si="187"/>
        <v>0</v>
      </c>
      <c r="BT66" s="692"/>
      <c r="BU66" s="694">
        <f t="shared" ref="BU66:CF66" si="188">SUM(U66:U67)</f>
        <v>0</v>
      </c>
      <c r="BV66" s="694">
        <f t="shared" si="188"/>
        <v>0</v>
      </c>
      <c r="BW66" s="694">
        <f t="shared" si="188"/>
        <v>0</v>
      </c>
      <c r="BX66" s="694">
        <f t="shared" si="188"/>
        <v>0</v>
      </c>
      <c r="BY66" s="694">
        <f t="shared" si="188"/>
        <v>0</v>
      </c>
      <c r="BZ66" s="694">
        <f t="shared" si="188"/>
        <v>0</v>
      </c>
      <c r="CA66" s="694">
        <f t="shared" si="188"/>
        <v>0</v>
      </c>
      <c r="CB66" s="694">
        <f t="shared" si="188"/>
        <v>0</v>
      </c>
      <c r="CC66" s="694">
        <f t="shared" si="188"/>
        <v>0</v>
      </c>
      <c r="CD66" s="694">
        <f t="shared" si="188"/>
        <v>0</v>
      </c>
      <c r="CE66" s="694">
        <f t="shared" si="188"/>
        <v>0</v>
      </c>
      <c r="CF66" s="694">
        <f t="shared" si="188"/>
        <v>0</v>
      </c>
      <c r="CG66" s="692"/>
      <c r="CH66" s="692"/>
      <c r="CI66" s="696" t="s">
        <v>366</v>
      </c>
      <c r="CJ66" s="694">
        <f>IF(OR($D66="副園長",$D66="教頭",$D66="主任保育士",$D66="主幹教諭"),0,BH66)</f>
        <v>0</v>
      </c>
      <c r="CK66" s="694">
        <f t="shared" ref="CK66:CU66" si="189">IF(OR($D66="副園長",$D66="教頭",$D66="主任保育士",$D66="主幹教諭"),0,BI66)</f>
        <v>0</v>
      </c>
      <c r="CL66" s="694">
        <f t="shared" si="189"/>
        <v>0</v>
      </c>
      <c r="CM66" s="694">
        <f t="shared" si="189"/>
        <v>0</v>
      </c>
      <c r="CN66" s="694">
        <f t="shared" si="189"/>
        <v>0</v>
      </c>
      <c r="CO66" s="694">
        <f t="shared" si="189"/>
        <v>0</v>
      </c>
      <c r="CP66" s="694">
        <f t="shared" si="189"/>
        <v>0</v>
      </c>
      <c r="CQ66" s="694">
        <f t="shared" si="189"/>
        <v>0</v>
      </c>
      <c r="CR66" s="694">
        <f t="shared" si="189"/>
        <v>0</v>
      </c>
      <c r="CS66" s="694">
        <f t="shared" si="189"/>
        <v>0</v>
      </c>
      <c r="CT66" s="694">
        <f t="shared" si="189"/>
        <v>0</v>
      </c>
      <c r="CU66" s="694">
        <f t="shared" si="189"/>
        <v>0</v>
      </c>
    </row>
    <row r="67" spans="1:99">
      <c r="A67" s="1135"/>
      <c r="B67" s="1138"/>
      <c r="C67" s="1141"/>
      <c r="D67" s="1141"/>
      <c r="E67" s="1144"/>
      <c r="F67" s="1141"/>
      <c r="G67" s="171" t="s">
        <v>282</v>
      </c>
      <c r="H67" s="172"/>
      <c r="I67" s="172" t="str">
        <f t="shared" ref="I67:S67" si="190">IF(H67="","",H67)</f>
        <v/>
      </c>
      <c r="J67" s="172" t="str">
        <f t="shared" si="190"/>
        <v/>
      </c>
      <c r="K67" s="172" t="str">
        <f t="shared" si="190"/>
        <v/>
      </c>
      <c r="L67" s="172" t="str">
        <f t="shared" si="190"/>
        <v/>
      </c>
      <c r="M67" s="172" t="str">
        <f t="shared" si="190"/>
        <v/>
      </c>
      <c r="N67" s="172" t="str">
        <f t="shared" si="190"/>
        <v/>
      </c>
      <c r="O67" s="172" t="str">
        <f t="shared" si="190"/>
        <v/>
      </c>
      <c r="P67" s="172" t="str">
        <f t="shared" si="190"/>
        <v/>
      </c>
      <c r="Q67" s="172" t="str">
        <f t="shared" si="190"/>
        <v/>
      </c>
      <c r="R67" s="172" t="str">
        <f t="shared" si="190"/>
        <v/>
      </c>
      <c r="S67" s="172" t="str">
        <f t="shared" si="190"/>
        <v/>
      </c>
      <c r="T67" s="173">
        <f t="shared" si="101"/>
        <v>0</v>
      </c>
      <c r="U67" s="239"/>
      <c r="V67" s="239" t="str">
        <f t="shared" ref="V67:AF67" si="191">IF(U67="","",U67)</f>
        <v/>
      </c>
      <c r="W67" s="239" t="str">
        <f t="shared" si="191"/>
        <v/>
      </c>
      <c r="X67" s="239" t="str">
        <f t="shared" si="191"/>
        <v/>
      </c>
      <c r="Y67" s="239" t="str">
        <f t="shared" si="191"/>
        <v/>
      </c>
      <c r="Z67" s="239" t="str">
        <f t="shared" si="191"/>
        <v/>
      </c>
      <c r="AA67" s="239" t="str">
        <f t="shared" si="191"/>
        <v/>
      </c>
      <c r="AB67" s="239" t="str">
        <f t="shared" si="191"/>
        <v/>
      </c>
      <c r="AC67" s="239" t="str">
        <f t="shared" si="191"/>
        <v/>
      </c>
      <c r="AD67" s="239" t="str">
        <f t="shared" si="191"/>
        <v/>
      </c>
      <c r="AE67" s="239" t="str">
        <f t="shared" si="191"/>
        <v/>
      </c>
      <c r="AF67" s="239" t="str">
        <f t="shared" si="191"/>
        <v/>
      </c>
      <c r="AG67" s="173">
        <f t="shared" si="103"/>
        <v>0</v>
      </c>
      <c r="AH67" s="1147"/>
      <c r="AO67" s="692">
        <v>2</v>
      </c>
      <c r="AP67" s="692">
        <v>3</v>
      </c>
      <c r="AQ67" s="692">
        <v>2</v>
      </c>
      <c r="AR67" s="693">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692">
        <f ca="1">COUNTIF(INDIRECT("H"&amp;(ROW()+12*(($AO67-1)*3+$AP67)-ROW())/12+5):INDIRECT("S"&amp;(ROW()+12*(($AO67-1)*3+$AP67)-ROW())/12+5),AR67)</f>
        <v>0</v>
      </c>
      <c r="AT67" s="693">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692">
        <f ca="1">COUNTIF(INDIRECT("U"&amp;(ROW()+12*(($AO67-1)*3+$AP67)-ROW())/12+5):INDIRECT("AF"&amp;(ROW()+12*(($AO67-1)*3+$AP67)-ROW())/12+5),AT67)</f>
        <v>0</v>
      </c>
      <c r="AV67" s="692">
        <f ca="1">IF(AND(AR67+AT67&gt;0,AS67+AU67&gt;0),COUNTIF(AV$6:AV66,"&gt;0")+1,0)</f>
        <v>0</v>
      </c>
      <c r="BF67" s="692">
        <v>2</v>
      </c>
      <c r="BG67" s="692" t="s">
        <v>281</v>
      </c>
      <c r="BH67" s="694">
        <f>IF(BH66+BU66&gt;マスタ!$C$3,1,0)</f>
        <v>0</v>
      </c>
      <c r="BI67" s="694">
        <f>IF(BI66+BV66&gt;マスタ!$C$3,1,0)</f>
        <v>0</v>
      </c>
      <c r="BJ67" s="694">
        <f>IF(BJ66+BW66&gt;マスタ!$C$3,1,0)</f>
        <v>0</v>
      </c>
      <c r="BK67" s="694">
        <f>IF(BK66+BX66&gt;マスタ!$C$3,1,0)</f>
        <v>0</v>
      </c>
      <c r="BL67" s="694">
        <f>IF(BL66+BY66&gt;マスタ!$C$3,1,0)</f>
        <v>0</v>
      </c>
      <c r="BM67" s="694">
        <f>IF(BM66+BZ66&gt;マスタ!$C$3,1,0)</f>
        <v>0</v>
      </c>
      <c r="BN67" s="694">
        <f>IF(BN66+CA66&gt;マスタ!$C$3,1,0)</f>
        <v>0</v>
      </c>
      <c r="BO67" s="694">
        <f>IF(BO66+CB66&gt;マスタ!$C$3,1,0)</f>
        <v>0</v>
      </c>
      <c r="BP67" s="694">
        <f>IF(BP66+CC66&gt;マスタ!$C$3,1,0)</f>
        <v>0</v>
      </c>
      <c r="BQ67" s="694">
        <f>IF(BQ66+CD66&gt;マスタ!$C$3,1,0)</f>
        <v>0</v>
      </c>
      <c r="BR67" s="694">
        <f>IF(BR66+CE66&gt;マスタ!$C$3,1,0)</f>
        <v>0</v>
      </c>
      <c r="BS67" s="694">
        <f>IF(BS66+CF66&gt;マスタ!$C$3,1,0)</f>
        <v>0</v>
      </c>
      <c r="BT67" s="692"/>
      <c r="BU67" s="694"/>
      <c r="BV67" s="694"/>
      <c r="BW67" s="694"/>
      <c r="BX67" s="694"/>
      <c r="BY67" s="694"/>
      <c r="BZ67" s="694"/>
      <c r="CA67" s="694"/>
      <c r="CB67" s="694"/>
      <c r="CC67" s="694"/>
      <c r="CD67" s="694"/>
      <c r="CE67" s="694"/>
      <c r="CF67" s="694"/>
      <c r="CG67" s="692"/>
      <c r="CH67" s="692"/>
      <c r="CI67" s="692"/>
      <c r="CJ67" s="692"/>
      <c r="CK67" s="692"/>
      <c r="CL67" s="692"/>
      <c r="CM67" s="692"/>
      <c r="CN67" s="692"/>
      <c r="CO67" s="692"/>
      <c r="CP67" s="692"/>
      <c r="CQ67" s="692"/>
      <c r="CR67" s="692"/>
      <c r="CS67" s="692"/>
      <c r="CT67" s="692"/>
      <c r="CU67" s="692"/>
    </row>
    <row r="68" spans="1:99">
      <c r="A68" s="1136"/>
      <c r="B68" s="1139"/>
      <c r="C68" s="1142"/>
      <c r="D68" s="1142"/>
      <c r="E68" s="1145"/>
      <c r="F68" s="1142"/>
      <c r="G68" s="174" t="s">
        <v>474</v>
      </c>
      <c r="H68" s="175"/>
      <c r="I68" s="175" t="str">
        <f t="shared" ref="I68:S68" si="192">IF(H68="","",H68)</f>
        <v/>
      </c>
      <c r="J68" s="175" t="str">
        <f t="shared" si="192"/>
        <v/>
      </c>
      <c r="K68" s="175" t="str">
        <f t="shared" si="192"/>
        <v/>
      </c>
      <c r="L68" s="175" t="str">
        <f t="shared" si="192"/>
        <v/>
      </c>
      <c r="M68" s="175" t="str">
        <f t="shared" si="192"/>
        <v/>
      </c>
      <c r="N68" s="175" t="str">
        <f t="shared" si="192"/>
        <v/>
      </c>
      <c r="O68" s="175" t="str">
        <f t="shared" si="192"/>
        <v/>
      </c>
      <c r="P68" s="175" t="str">
        <f t="shared" si="192"/>
        <v/>
      </c>
      <c r="Q68" s="175" t="str">
        <f t="shared" si="192"/>
        <v/>
      </c>
      <c r="R68" s="175" t="str">
        <f t="shared" si="192"/>
        <v/>
      </c>
      <c r="S68" s="175" t="str">
        <f t="shared" si="192"/>
        <v/>
      </c>
      <c r="T68" s="176">
        <f t="shared" si="101"/>
        <v>0</v>
      </c>
      <c r="U68" s="240"/>
      <c r="V68" s="240" t="str">
        <f t="shared" ref="V68:AF68" si="193">IF(U68="","",U68)</f>
        <v/>
      </c>
      <c r="W68" s="240" t="str">
        <f t="shared" si="193"/>
        <v/>
      </c>
      <c r="X68" s="240" t="str">
        <f t="shared" si="193"/>
        <v/>
      </c>
      <c r="Y68" s="240" t="str">
        <f t="shared" si="193"/>
        <v/>
      </c>
      <c r="Z68" s="240" t="str">
        <f t="shared" si="193"/>
        <v/>
      </c>
      <c r="AA68" s="240" t="str">
        <f t="shared" si="193"/>
        <v/>
      </c>
      <c r="AB68" s="240" t="str">
        <f t="shared" si="193"/>
        <v/>
      </c>
      <c r="AC68" s="240" t="str">
        <f t="shared" si="193"/>
        <v/>
      </c>
      <c r="AD68" s="240" t="str">
        <f t="shared" si="193"/>
        <v/>
      </c>
      <c r="AE68" s="240" t="str">
        <f t="shared" si="193"/>
        <v/>
      </c>
      <c r="AF68" s="240" t="str">
        <f t="shared" si="193"/>
        <v/>
      </c>
      <c r="AG68" s="176">
        <f t="shared" si="103"/>
        <v>0</v>
      </c>
      <c r="AH68" s="1148"/>
      <c r="AO68" s="692">
        <v>2</v>
      </c>
      <c r="AP68" s="692">
        <v>3</v>
      </c>
      <c r="AQ68" s="692">
        <v>3</v>
      </c>
      <c r="AR68" s="693">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692">
        <f ca="1">COUNTIF(INDIRECT("H"&amp;(ROW()+12*(($AO68-1)*3+$AP68)-ROW())/12+5):INDIRECT("S"&amp;(ROW()+12*(($AO68-1)*3+$AP68)-ROW())/12+5),AR68)</f>
        <v>0</v>
      </c>
      <c r="AT68" s="693">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692">
        <f ca="1">COUNTIF(INDIRECT("U"&amp;(ROW()+12*(($AO68-1)*3+$AP68)-ROW())/12+5):INDIRECT("AF"&amp;(ROW()+12*(($AO68-1)*3+$AP68)-ROW())/12+5),AT68)</f>
        <v>0</v>
      </c>
      <c r="AV68" s="692">
        <f ca="1">IF(AND(AR68+AT68&gt;0,AS68+AU68&gt;0),COUNTIF(AV$6:AV67,"&gt;0")+1,0)</f>
        <v>0</v>
      </c>
      <c r="BF68" s="692">
        <v>3</v>
      </c>
      <c r="BG68" s="692"/>
      <c r="BH68" s="694"/>
      <c r="BI68" s="694"/>
      <c r="BJ68" s="694"/>
      <c r="BK68" s="694"/>
      <c r="BL68" s="694"/>
      <c r="BM68" s="694"/>
      <c r="BN68" s="694"/>
      <c r="BO68" s="694"/>
      <c r="BP68" s="694"/>
      <c r="BQ68" s="694"/>
      <c r="BR68" s="694"/>
      <c r="BS68" s="694"/>
      <c r="BT68" s="692"/>
      <c r="BU68" s="694"/>
      <c r="BV68" s="694"/>
      <c r="BW68" s="694"/>
      <c r="BX68" s="694"/>
      <c r="BY68" s="694"/>
      <c r="BZ68" s="694"/>
      <c r="CA68" s="694"/>
      <c r="CB68" s="694"/>
      <c r="CC68" s="694"/>
      <c r="CD68" s="694"/>
      <c r="CE68" s="694"/>
      <c r="CF68" s="694"/>
      <c r="CG68" s="692"/>
      <c r="CH68" s="692"/>
      <c r="CI68" s="692"/>
      <c r="CJ68" s="692"/>
      <c r="CK68" s="692"/>
      <c r="CL68" s="692"/>
      <c r="CM68" s="692"/>
      <c r="CN68" s="692"/>
      <c r="CO68" s="692"/>
      <c r="CP68" s="692"/>
      <c r="CQ68" s="692"/>
      <c r="CR68" s="692"/>
      <c r="CS68" s="692"/>
      <c r="CT68" s="692"/>
      <c r="CU68" s="692"/>
    </row>
    <row r="69" spans="1:99">
      <c r="A69" s="1134">
        <v>22</v>
      </c>
      <c r="B69" s="1137"/>
      <c r="C69" s="1140"/>
      <c r="D69" s="1140"/>
      <c r="E69" s="1143"/>
      <c r="F69" s="1140"/>
      <c r="G69" s="165" t="s">
        <v>283</v>
      </c>
      <c r="H69" s="166"/>
      <c r="I69" s="166" t="str">
        <f t="shared" ref="I69:S69" si="194">IF(H69="","",H69)</f>
        <v/>
      </c>
      <c r="J69" s="166" t="str">
        <f t="shared" si="194"/>
        <v/>
      </c>
      <c r="K69" s="166" t="str">
        <f t="shared" si="194"/>
        <v/>
      </c>
      <c r="L69" s="166" t="str">
        <f t="shared" si="194"/>
        <v/>
      </c>
      <c r="M69" s="166" t="str">
        <f t="shared" si="194"/>
        <v/>
      </c>
      <c r="N69" s="166" t="str">
        <f t="shared" si="194"/>
        <v/>
      </c>
      <c r="O69" s="166" t="str">
        <f t="shared" si="194"/>
        <v/>
      </c>
      <c r="P69" s="166" t="str">
        <f t="shared" si="194"/>
        <v/>
      </c>
      <c r="Q69" s="166" t="str">
        <f t="shared" si="194"/>
        <v/>
      </c>
      <c r="R69" s="166" t="str">
        <f t="shared" si="194"/>
        <v/>
      </c>
      <c r="S69" s="166" t="str">
        <f t="shared" si="194"/>
        <v/>
      </c>
      <c r="T69" s="167">
        <f t="shared" si="101"/>
        <v>0</v>
      </c>
      <c r="U69" s="238"/>
      <c r="V69" s="238" t="str">
        <f t="shared" ref="V69:AF69" si="195">IF(U69="","",U69)</f>
        <v/>
      </c>
      <c r="W69" s="238" t="str">
        <f t="shared" si="195"/>
        <v/>
      </c>
      <c r="X69" s="238" t="str">
        <f t="shared" si="195"/>
        <v/>
      </c>
      <c r="Y69" s="238" t="str">
        <f t="shared" si="195"/>
        <v/>
      </c>
      <c r="Z69" s="238" t="str">
        <f t="shared" si="195"/>
        <v/>
      </c>
      <c r="AA69" s="238" t="str">
        <f t="shared" si="195"/>
        <v/>
      </c>
      <c r="AB69" s="238" t="str">
        <f t="shared" si="195"/>
        <v/>
      </c>
      <c r="AC69" s="238" t="str">
        <f t="shared" si="195"/>
        <v/>
      </c>
      <c r="AD69" s="238" t="str">
        <f t="shared" si="195"/>
        <v/>
      </c>
      <c r="AE69" s="238" t="str">
        <f t="shared" si="195"/>
        <v/>
      </c>
      <c r="AF69" s="238" t="str">
        <f t="shared" si="195"/>
        <v/>
      </c>
      <c r="AG69" s="167">
        <f t="shared" si="103"/>
        <v>0</v>
      </c>
      <c r="AH69" s="1146"/>
      <c r="AO69" s="692">
        <v>2</v>
      </c>
      <c r="AP69" s="692">
        <v>3</v>
      </c>
      <c r="AQ69" s="692">
        <v>4</v>
      </c>
      <c r="AR69" s="693">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692">
        <f ca="1">COUNTIF(INDIRECT("H"&amp;(ROW()+12*(($AO69-1)*3+$AP69)-ROW())/12+5):INDIRECT("S"&amp;(ROW()+12*(($AO69-1)*3+$AP69)-ROW())/12+5),AR69)</f>
        <v>0</v>
      </c>
      <c r="AT69" s="693">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692">
        <f ca="1">COUNTIF(INDIRECT("U"&amp;(ROW()+12*(($AO69-1)*3+$AP69)-ROW())/12+5):INDIRECT("AF"&amp;(ROW()+12*(($AO69-1)*3+$AP69)-ROW())/12+5),AT69)</f>
        <v>0</v>
      </c>
      <c r="AV69" s="692">
        <f ca="1">IF(AND(AR69+AT69&gt;0,AS69+AU69&gt;0),COUNTIF(AV$6:AV68,"&gt;0")+1,0)</f>
        <v>0</v>
      </c>
      <c r="BF69" s="692">
        <v>1</v>
      </c>
      <c r="BG69" s="692"/>
      <c r="BH69" s="694">
        <f t="shared" ref="BH69:BS69" si="196">SUM(H69:H70)</f>
        <v>0</v>
      </c>
      <c r="BI69" s="694">
        <f t="shared" si="196"/>
        <v>0</v>
      </c>
      <c r="BJ69" s="694">
        <f t="shared" si="196"/>
        <v>0</v>
      </c>
      <c r="BK69" s="694">
        <f t="shared" si="196"/>
        <v>0</v>
      </c>
      <c r="BL69" s="694">
        <f t="shared" si="196"/>
        <v>0</v>
      </c>
      <c r="BM69" s="694">
        <f t="shared" si="196"/>
        <v>0</v>
      </c>
      <c r="BN69" s="694">
        <f t="shared" si="196"/>
        <v>0</v>
      </c>
      <c r="BO69" s="694">
        <f t="shared" si="196"/>
        <v>0</v>
      </c>
      <c r="BP69" s="694">
        <f t="shared" si="196"/>
        <v>0</v>
      </c>
      <c r="BQ69" s="694">
        <f t="shared" si="196"/>
        <v>0</v>
      </c>
      <c r="BR69" s="694">
        <f t="shared" si="196"/>
        <v>0</v>
      </c>
      <c r="BS69" s="694">
        <f t="shared" si="196"/>
        <v>0</v>
      </c>
      <c r="BT69" s="692"/>
      <c r="BU69" s="694">
        <f t="shared" ref="BU69:CF69" si="197">SUM(U69:U70)</f>
        <v>0</v>
      </c>
      <c r="BV69" s="694">
        <f t="shared" si="197"/>
        <v>0</v>
      </c>
      <c r="BW69" s="694">
        <f t="shared" si="197"/>
        <v>0</v>
      </c>
      <c r="BX69" s="694">
        <f t="shared" si="197"/>
        <v>0</v>
      </c>
      <c r="BY69" s="694">
        <f t="shared" si="197"/>
        <v>0</v>
      </c>
      <c r="BZ69" s="694">
        <f t="shared" si="197"/>
        <v>0</v>
      </c>
      <c r="CA69" s="694">
        <f t="shared" si="197"/>
        <v>0</v>
      </c>
      <c r="CB69" s="694">
        <f t="shared" si="197"/>
        <v>0</v>
      </c>
      <c r="CC69" s="694">
        <f t="shared" si="197"/>
        <v>0</v>
      </c>
      <c r="CD69" s="694">
        <f t="shared" si="197"/>
        <v>0</v>
      </c>
      <c r="CE69" s="694">
        <f t="shared" si="197"/>
        <v>0</v>
      </c>
      <c r="CF69" s="694">
        <f t="shared" si="197"/>
        <v>0</v>
      </c>
      <c r="CG69" s="692"/>
      <c r="CH69" s="692"/>
      <c r="CI69" s="696" t="s">
        <v>366</v>
      </c>
      <c r="CJ69" s="694">
        <f>IF(OR($D69="副園長",$D69="教頭",$D69="主任保育士",$D69="主幹教諭"),0,BH69)</f>
        <v>0</v>
      </c>
      <c r="CK69" s="694">
        <f t="shared" ref="CK69:CU69" si="198">IF(OR($D69="副園長",$D69="教頭",$D69="主任保育士",$D69="主幹教諭"),0,BI69)</f>
        <v>0</v>
      </c>
      <c r="CL69" s="694">
        <f t="shared" si="198"/>
        <v>0</v>
      </c>
      <c r="CM69" s="694">
        <f t="shared" si="198"/>
        <v>0</v>
      </c>
      <c r="CN69" s="694">
        <f t="shared" si="198"/>
        <v>0</v>
      </c>
      <c r="CO69" s="694">
        <f t="shared" si="198"/>
        <v>0</v>
      </c>
      <c r="CP69" s="694">
        <f t="shared" si="198"/>
        <v>0</v>
      </c>
      <c r="CQ69" s="694">
        <f t="shared" si="198"/>
        <v>0</v>
      </c>
      <c r="CR69" s="694">
        <f t="shared" si="198"/>
        <v>0</v>
      </c>
      <c r="CS69" s="694">
        <f t="shared" si="198"/>
        <v>0</v>
      </c>
      <c r="CT69" s="694">
        <f t="shared" si="198"/>
        <v>0</v>
      </c>
      <c r="CU69" s="694">
        <f t="shared" si="198"/>
        <v>0</v>
      </c>
    </row>
    <row r="70" spans="1:99">
      <c r="A70" s="1135"/>
      <c r="B70" s="1138"/>
      <c r="C70" s="1141"/>
      <c r="D70" s="1141"/>
      <c r="E70" s="1144"/>
      <c r="F70" s="1141"/>
      <c r="G70" s="171" t="s">
        <v>282</v>
      </c>
      <c r="H70" s="172"/>
      <c r="I70" s="172" t="str">
        <f t="shared" ref="I70:S70" si="199">IF(H70="","",H70)</f>
        <v/>
      </c>
      <c r="J70" s="172" t="str">
        <f t="shared" si="199"/>
        <v/>
      </c>
      <c r="K70" s="172" t="str">
        <f t="shared" si="199"/>
        <v/>
      </c>
      <c r="L70" s="172" t="str">
        <f t="shared" si="199"/>
        <v/>
      </c>
      <c r="M70" s="172" t="str">
        <f t="shared" si="199"/>
        <v/>
      </c>
      <c r="N70" s="172" t="str">
        <f t="shared" si="199"/>
        <v/>
      </c>
      <c r="O70" s="172" t="str">
        <f t="shared" si="199"/>
        <v/>
      </c>
      <c r="P70" s="172" t="str">
        <f t="shared" si="199"/>
        <v/>
      </c>
      <c r="Q70" s="172" t="str">
        <f t="shared" si="199"/>
        <v/>
      </c>
      <c r="R70" s="172" t="str">
        <f t="shared" si="199"/>
        <v/>
      </c>
      <c r="S70" s="172" t="str">
        <f t="shared" si="199"/>
        <v/>
      </c>
      <c r="T70" s="173">
        <f t="shared" ref="T70:T133" si="200">SUM(H70:S70)</f>
        <v>0</v>
      </c>
      <c r="U70" s="239"/>
      <c r="V70" s="239" t="str">
        <f t="shared" ref="V70:AF70" si="201">IF(U70="","",U70)</f>
        <v/>
      </c>
      <c r="W70" s="239" t="str">
        <f t="shared" si="201"/>
        <v/>
      </c>
      <c r="X70" s="239" t="str">
        <f t="shared" si="201"/>
        <v/>
      </c>
      <c r="Y70" s="239" t="str">
        <f t="shared" si="201"/>
        <v/>
      </c>
      <c r="Z70" s="239" t="str">
        <f t="shared" si="201"/>
        <v/>
      </c>
      <c r="AA70" s="239" t="str">
        <f t="shared" si="201"/>
        <v/>
      </c>
      <c r="AB70" s="239" t="str">
        <f t="shared" si="201"/>
        <v/>
      </c>
      <c r="AC70" s="239" t="str">
        <f t="shared" si="201"/>
        <v/>
      </c>
      <c r="AD70" s="239" t="str">
        <f t="shared" si="201"/>
        <v/>
      </c>
      <c r="AE70" s="239" t="str">
        <f t="shared" si="201"/>
        <v/>
      </c>
      <c r="AF70" s="239" t="str">
        <f t="shared" si="201"/>
        <v/>
      </c>
      <c r="AG70" s="173">
        <f t="shared" ref="AG70:AG133" si="202">SUM(U70:AF70)</f>
        <v>0</v>
      </c>
      <c r="AH70" s="1147"/>
      <c r="AO70" s="692">
        <v>2</v>
      </c>
      <c r="AP70" s="692">
        <v>3</v>
      </c>
      <c r="AQ70" s="692">
        <v>5</v>
      </c>
      <c r="AR70" s="693">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692">
        <f ca="1">COUNTIF(INDIRECT("H"&amp;(ROW()+12*(($AO70-1)*3+$AP70)-ROW())/12+5):INDIRECT("S"&amp;(ROW()+12*(($AO70-1)*3+$AP70)-ROW())/12+5),AR70)</f>
        <v>0</v>
      </c>
      <c r="AT70" s="693">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692">
        <f ca="1">COUNTIF(INDIRECT("U"&amp;(ROW()+12*(($AO70-1)*3+$AP70)-ROW())/12+5):INDIRECT("AF"&amp;(ROW()+12*(($AO70-1)*3+$AP70)-ROW())/12+5),AT70)</f>
        <v>0</v>
      </c>
      <c r="AV70" s="692">
        <f ca="1">IF(AND(AR70+AT70&gt;0,AS70+AU70&gt;0),COUNTIF(AV$6:AV69,"&gt;0")+1,0)</f>
        <v>0</v>
      </c>
      <c r="BF70" s="692">
        <v>2</v>
      </c>
      <c r="BG70" s="692" t="s">
        <v>281</v>
      </c>
      <c r="BH70" s="694">
        <f>IF(BH69+BU69&gt;マスタ!$C$3,1,0)</f>
        <v>0</v>
      </c>
      <c r="BI70" s="694">
        <f>IF(BI69+BV69&gt;マスタ!$C$3,1,0)</f>
        <v>0</v>
      </c>
      <c r="BJ70" s="694">
        <f>IF(BJ69+BW69&gt;マスタ!$C$3,1,0)</f>
        <v>0</v>
      </c>
      <c r="BK70" s="694">
        <f>IF(BK69+BX69&gt;マスタ!$C$3,1,0)</f>
        <v>0</v>
      </c>
      <c r="BL70" s="694">
        <f>IF(BL69+BY69&gt;マスタ!$C$3,1,0)</f>
        <v>0</v>
      </c>
      <c r="BM70" s="694">
        <f>IF(BM69+BZ69&gt;マスタ!$C$3,1,0)</f>
        <v>0</v>
      </c>
      <c r="BN70" s="694">
        <f>IF(BN69+CA69&gt;マスタ!$C$3,1,0)</f>
        <v>0</v>
      </c>
      <c r="BO70" s="694">
        <f>IF(BO69+CB69&gt;マスタ!$C$3,1,0)</f>
        <v>0</v>
      </c>
      <c r="BP70" s="694">
        <f>IF(BP69+CC69&gt;マスタ!$C$3,1,0)</f>
        <v>0</v>
      </c>
      <c r="BQ70" s="694">
        <f>IF(BQ69+CD69&gt;マスタ!$C$3,1,0)</f>
        <v>0</v>
      </c>
      <c r="BR70" s="694">
        <f>IF(BR69+CE69&gt;マスタ!$C$3,1,0)</f>
        <v>0</v>
      </c>
      <c r="BS70" s="694">
        <f>IF(BS69+CF69&gt;マスタ!$C$3,1,0)</f>
        <v>0</v>
      </c>
      <c r="BT70" s="692"/>
      <c r="BU70" s="694"/>
      <c r="BV70" s="694"/>
      <c r="BW70" s="694"/>
      <c r="BX70" s="694"/>
      <c r="BY70" s="694"/>
      <c r="BZ70" s="694"/>
      <c r="CA70" s="694"/>
      <c r="CB70" s="694"/>
      <c r="CC70" s="694"/>
      <c r="CD70" s="694"/>
      <c r="CE70" s="694"/>
      <c r="CF70" s="694"/>
      <c r="CG70" s="692"/>
      <c r="CH70" s="692"/>
      <c r="CI70" s="692"/>
      <c r="CJ70" s="692"/>
      <c r="CK70" s="692"/>
      <c r="CL70" s="692"/>
      <c r="CM70" s="692"/>
      <c r="CN70" s="692"/>
      <c r="CO70" s="692"/>
      <c r="CP70" s="692"/>
      <c r="CQ70" s="692"/>
      <c r="CR70" s="692"/>
      <c r="CS70" s="692"/>
      <c r="CT70" s="692"/>
      <c r="CU70" s="692"/>
    </row>
    <row r="71" spans="1:99">
      <c r="A71" s="1136"/>
      <c r="B71" s="1139"/>
      <c r="C71" s="1142"/>
      <c r="D71" s="1142"/>
      <c r="E71" s="1145"/>
      <c r="F71" s="1142"/>
      <c r="G71" s="174" t="s">
        <v>474</v>
      </c>
      <c r="H71" s="175"/>
      <c r="I71" s="175" t="str">
        <f t="shared" ref="I71:S71" si="203">IF(H71="","",H71)</f>
        <v/>
      </c>
      <c r="J71" s="175" t="str">
        <f t="shared" si="203"/>
        <v/>
      </c>
      <c r="K71" s="175" t="str">
        <f t="shared" si="203"/>
        <v/>
      </c>
      <c r="L71" s="175" t="str">
        <f t="shared" si="203"/>
        <v/>
      </c>
      <c r="M71" s="175" t="str">
        <f t="shared" si="203"/>
        <v/>
      </c>
      <c r="N71" s="175" t="str">
        <f t="shared" si="203"/>
        <v/>
      </c>
      <c r="O71" s="175" t="str">
        <f t="shared" si="203"/>
        <v/>
      </c>
      <c r="P71" s="175" t="str">
        <f t="shared" si="203"/>
        <v/>
      </c>
      <c r="Q71" s="175" t="str">
        <f t="shared" si="203"/>
        <v/>
      </c>
      <c r="R71" s="175" t="str">
        <f t="shared" si="203"/>
        <v/>
      </c>
      <c r="S71" s="175" t="str">
        <f t="shared" si="203"/>
        <v/>
      </c>
      <c r="T71" s="176">
        <f t="shared" si="200"/>
        <v>0</v>
      </c>
      <c r="U71" s="240"/>
      <c r="V71" s="240" t="str">
        <f t="shared" ref="V71:AF71" si="204">IF(U71="","",U71)</f>
        <v/>
      </c>
      <c r="W71" s="240" t="str">
        <f t="shared" si="204"/>
        <v/>
      </c>
      <c r="X71" s="240" t="str">
        <f t="shared" si="204"/>
        <v/>
      </c>
      <c r="Y71" s="240" t="str">
        <f t="shared" si="204"/>
        <v/>
      </c>
      <c r="Z71" s="240" t="str">
        <f t="shared" si="204"/>
        <v/>
      </c>
      <c r="AA71" s="240" t="str">
        <f t="shared" si="204"/>
        <v/>
      </c>
      <c r="AB71" s="240" t="str">
        <f t="shared" si="204"/>
        <v/>
      </c>
      <c r="AC71" s="240" t="str">
        <f t="shared" si="204"/>
        <v/>
      </c>
      <c r="AD71" s="240" t="str">
        <f t="shared" si="204"/>
        <v/>
      </c>
      <c r="AE71" s="240" t="str">
        <f t="shared" si="204"/>
        <v/>
      </c>
      <c r="AF71" s="240" t="str">
        <f t="shared" si="204"/>
        <v/>
      </c>
      <c r="AG71" s="176">
        <f t="shared" si="202"/>
        <v>0</v>
      </c>
      <c r="AH71" s="1148"/>
      <c r="AO71" s="692">
        <v>2</v>
      </c>
      <c r="AP71" s="692">
        <v>3</v>
      </c>
      <c r="AQ71" s="692">
        <v>6</v>
      </c>
      <c r="AR71" s="693">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692">
        <f ca="1">COUNTIF(INDIRECT("H"&amp;(ROW()+12*(($AO71-1)*3+$AP71)-ROW())/12+5):INDIRECT("S"&amp;(ROW()+12*(($AO71-1)*3+$AP71)-ROW())/12+5),AR71)</f>
        <v>0</v>
      </c>
      <c r="AT71" s="693">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692">
        <f ca="1">COUNTIF(INDIRECT("U"&amp;(ROW()+12*(($AO71-1)*3+$AP71)-ROW())/12+5):INDIRECT("AF"&amp;(ROW()+12*(($AO71-1)*3+$AP71)-ROW())/12+5),AT71)</f>
        <v>0</v>
      </c>
      <c r="AV71" s="692">
        <f ca="1">IF(AND(AR71+AT71&gt;0,AS71+AU71&gt;0),COUNTIF(AV$6:AV70,"&gt;0")+1,0)</f>
        <v>0</v>
      </c>
      <c r="BF71" s="692">
        <v>3</v>
      </c>
      <c r="BG71" s="692"/>
      <c r="BH71" s="694"/>
      <c r="BI71" s="694"/>
      <c r="BJ71" s="694"/>
      <c r="BK71" s="694"/>
      <c r="BL71" s="694"/>
      <c r="BM71" s="694"/>
      <c r="BN71" s="694"/>
      <c r="BO71" s="694"/>
      <c r="BP71" s="694"/>
      <c r="BQ71" s="694"/>
      <c r="BR71" s="694"/>
      <c r="BS71" s="694"/>
      <c r="BT71" s="692"/>
      <c r="BU71" s="694"/>
      <c r="BV71" s="694"/>
      <c r="BW71" s="694"/>
      <c r="BX71" s="694"/>
      <c r="BY71" s="694"/>
      <c r="BZ71" s="694"/>
      <c r="CA71" s="694"/>
      <c r="CB71" s="694"/>
      <c r="CC71" s="694"/>
      <c r="CD71" s="694"/>
      <c r="CE71" s="694"/>
      <c r="CF71" s="694"/>
      <c r="CG71" s="692"/>
      <c r="CH71" s="692"/>
      <c r="CI71" s="692"/>
      <c r="CJ71" s="692"/>
      <c r="CK71" s="692"/>
      <c r="CL71" s="692"/>
      <c r="CM71" s="692"/>
      <c r="CN71" s="692"/>
      <c r="CO71" s="692"/>
      <c r="CP71" s="692"/>
      <c r="CQ71" s="692"/>
      <c r="CR71" s="692"/>
      <c r="CS71" s="692"/>
      <c r="CT71" s="692"/>
      <c r="CU71" s="692"/>
    </row>
    <row r="72" spans="1:99">
      <c r="A72" s="1134">
        <v>23</v>
      </c>
      <c r="B72" s="1137"/>
      <c r="C72" s="1140"/>
      <c r="D72" s="1140"/>
      <c r="E72" s="1143"/>
      <c r="F72" s="1140"/>
      <c r="G72" s="165" t="s">
        <v>283</v>
      </c>
      <c r="H72" s="166"/>
      <c r="I72" s="166" t="str">
        <f t="shared" ref="I72:S72" si="205">IF(H72="","",H72)</f>
        <v/>
      </c>
      <c r="J72" s="166" t="str">
        <f t="shared" si="205"/>
        <v/>
      </c>
      <c r="K72" s="166" t="str">
        <f t="shared" si="205"/>
        <v/>
      </c>
      <c r="L72" s="166" t="str">
        <f t="shared" si="205"/>
        <v/>
      </c>
      <c r="M72" s="166" t="str">
        <f t="shared" si="205"/>
        <v/>
      </c>
      <c r="N72" s="166" t="str">
        <f t="shared" si="205"/>
        <v/>
      </c>
      <c r="O72" s="166" t="str">
        <f t="shared" si="205"/>
        <v/>
      </c>
      <c r="P72" s="166" t="str">
        <f t="shared" si="205"/>
        <v/>
      </c>
      <c r="Q72" s="166" t="str">
        <f t="shared" si="205"/>
        <v/>
      </c>
      <c r="R72" s="166" t="str">
        <f t="shared" si="205"/>
        <v/>
      </c>
      <c r="S72" s="166" t="str">
        <f t="shared" si="205"/>
        <v/>
      </c>
      <c r="T72" s="167">
        <f t="shared" si="200"/>
        <v>0</v>
      </c>
      <c r="U72" s="238"/>
      <c r="V72" s="238" t="str">
        <f t="shared" ref="V72:AF72" si="206">IF(U72="","",U72)</f>
        <v/>
      </c>
      <c r="W72" s="238" t="str">
        <f t="shared" si="206"/>
        <v/>
      </c>
      <c r="X72" s="238" t="str">
        <f t="shared" si="206"/>
        <v/>
      </c>
      <c r="Y72" s="238" t="str">
        <f t="shared" si="206"/>
        <v/>
      </c>
      <c r="Z72" s="238" t="str">
        <f t="shared" si="206"/>
        <v/>
      </c>
      <c r="AA72" s="238" t="str">
        <f t="shared" si="206"/>
        <v/>
      </c>
      <c r="AB72" s="238" t="str">
        <f t="shared" si="206"/>
        <v/>
      </c>
      <c r="AC72" s="238" t="str">
        <f t="shared" si="206"/>
        <v/>
      </c>
      <c r="AD72" s="238" t="str">
        <f t="shared" si="206"/>
        <v/>
      </c>
      <c r="AE72" s="238" t="str">
        <f t="shared" si="206"/>
        <v/>
      </c>
      <c r="AF72" s="238" t="str">
        <f t="shared" si="206"/>
        <v/>
      </c>
      <c r="AG72" s="167">
        <f t="shared" si="202"/>
        <v>0</v>
      </c>
      <c r="AH72" s="1146"/>
      <c r="AO72" s="692">
        <v>2</v>
      </c>
      <c r="AP72" s="692">
        <v>3</v>
      </c>
      <c r="AQ72" s="692">
        <v>7</v>
      </c>
      <c r="AR72" s="693">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692">
        <f ca="1">COUNTIF(INDIRECT("H"&amp;(ROW()+12*(($AO72-1)*3+$AP72)-ROW())/12+5):INDIRECT("S"&amp;(ROW()+12*(($AO72-1)*3+$AP72)-ROW())/12+5),AR72)</f>
        <v>0</v>
      </c>
      <c r="AT72" s="693">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692">
        <f ca="1">COUNTIF(INDIRECT("U"&amp;(ROW()+12*(($AO72-1)*3+$AP72)-ROW())/12+5):INDIRECT("AF"&amp;(ROW()+12*(($AO72-1)*3+$AP72)-ROW())/12+5),AT72)</f>
        <v>0</v>
      </c>
      <c r="AV72" s="692">
        <f ca="1">IF(AND(AR72+AT72&gt;0,AS72+AU72&gt;0),COUNTIF(AV$6:AV71,"&gt;0")+1,0)</f>
        <v>0</v>
      </c>
      <c r="BF72" s="692">
        <v>1</v>
      </c>
      <c r="BG72" s="692"/>
      <c r="BH72" s="694">
        <f t="shared" ref="BH72:BS72" si="207">SUM(H72:H73)</f>
        <v>0</v>
      </c>
      <c r="BI72" s="694">
        <f t="shared" si="207"/>
        <v>0</v>
      </c>
      <c r="BJ72" s="694">
        <f t="shared" si="207"/>
        <v>0</v>
      </c>
      <c r="BK72" s="694">
        <f t="shared" si="207"/>
        <v>0</v>
      </c>
      <c r="BL72" s="694">
        <f t="shared" si="207"/>
        <v>0</v>
      </c>
      <c r="BM72" s="694">
        <f t="shared" si="207"/>
        <v>0</v>
      </c>
      <c r="BN72" s="694">
        <f t="shared" si="207"/>
        <v>0</v>
      </c>
      <c r="BO72" s="694">
        <f t="shared" si="207"/>
        <v>0</v>
      </c>
      <c r="BP72" s="694">
        <f t="shared" si="207"/>
        <v>0</v>
      </c>
      <c r="BQ72" s="694">
        <f t="shared" si="207"/>
        <v>0</v>
      </c>
      <c r="BR72" s="694">
        <f t="shared" si="207"/>
        <v>0</v>
      </c>
      <c r="BS72" s="694">
        <f t="shared" si="207"/>
        <v>0</v>
      </c>
      <c r="BT72" s="692"/>
      <c r="BU72" s="694">
        <f t="shared" ref="BU72:CF72" si="208">SUM(U72:U73)</f>
        <v>0</v>
      </c>
      <c r="BV72" s="694">
        <f t="shared" si="208"/>
        <v>0</v>
      </c>
      <c r="BW72" s="694">
        <f t="shared" si="208"/>
        <v>0</v>
      </c>
      <c r="BX72" s="694">
        <f t="shared" si="208"/>
        <v>0</v>
      </c>
      <c r="BY72" s="694">
        <f t="shared" si="208"/>
        <v>0</v>
      </c>
      <c r="BZ72" s="694">
        <f t="shared" si="208"/>
        <v>0</v>
      </c>
      <c r="CA72" s="694">
        <f t="shared" si="208"/>
        <v>0</v>
      </c>
      <c r="CB72" s="694">
        <f t="shared" si="208"/>
        <v>0</v>
      </c>
      <c r="CC72" s="694">
        <f t="shared" si="208"/>
        <v>0</v>
      </c>
      <c r="CD72" s="694">
        <f t="shared" si="208"/>
        <v>0</v>
      </c>
      <c r="CE72" s="694">
        <f t="shared" si="208"/>
        <v>0</v>
      </c>
      <c r="CF72" s="694">
        <f t="shared" si="208"/>
        <v>0</v>
      </c>
      <c r="CG72" s="692"/>
      <c r="CH72" s="692"/>
      <c r="CI72" s="696" t="s">
        <v>366</v>
      </c>
      <c r="CJ72" s="694">
        <f>IF(OR($D72="副園長",$D72="教頭",$D72="主任保育士",$D72="主幹教諭"),0,BH72)</f>
        <v>0</v>
      </c>
      <c r="CK72" s="694">
        <f t="shared" ref="CK72:CU72" si="209">IF(OR($D72="副園長",$D72="教頭",$D72="主任保育士",$D72="主幹教諭"),0,BI72)</f>
        <v>0</v>
      </c>
      <c r="CL72" s="694">
        <f t="shared" si="209"/>
        <v>0</v>
      </c>
      <c r="CM72" s="694">
        <f t="shared" si="209"/>
        <v>0</v>
      </c>
      <c r="CN72" s="694">
        <f t="shared" si="209"/>
        <v>0</v>
      </c>
      <c r="CO72" s="694">
        <f t="shared" si="209"/>
        <v>0</v>
      </c>
      <c r="CP72" s="694">
        <f t="shared" si="209"/>
        <v>0</v>
      </c>
      <c r="CQ72" s="694">
        <f t="shared" si="209"/>
        <v>0</v>
      </c>
      <c r="CR72" s="694">
        <f t="shared" si="209"/>
        <v>0</v>
      </c>
      <c r="CS72" s="694">
        <f t="shared" si="209"/>
        <v>0</v>
      </c>
      <c r="CT72" s="694">
        <f t="shared" si="209"/>
        <v>0</v>
      </c>
      <c r="CU72" s="694">
        <f t="shared" si="209"/>
        <v>0</v>
      </c>
    </row>
    <row r="73" spans="1:99">
      <c r="A73" s="1135"/>
      <c r="B73" s="1138"/>
      <c r="C73" s="1141"/>
      <c r="D73" s="1141"/>
      <c r="E73" s="1144"/>
      <c r="F73" s="1141"/>
      <c r="G73" s="171" t="s">
        <v>282</v>
      </c>
      <c r="H73" s="172"/>
      <c r="I73" s="172" t="str">
        <f t="shared" ref="I73:S73" si="210">IF(H73="","",H73)</f>
        <v/>
      </c>
      <c r="J73" s="172" t="str">
        <f t="shared" si="210"/>
        <v/>
      </c>
      <c r="K73" s="172" t="str">
        <f t="shared" si="210"/>
        <v/>
      </c>
      <c r="L73" s="172" t="str">
        <f t="shared" si="210"/>
        <v/>
      </c>
      <c r="M73" s="172" t="str">
        <f t="shared" si="210"/>
        <v/>
      </c>
      <c r="N73" s="172" t="str">
        <f t="shared" si="210"/>
        <v/>
      </c>
      <c r="O73" s="172" t="str">
        <f t="shared" si="210"/>
        <v/>
      </c>
      <c r="P73" s="172" t="str">
        <f t="shared" si="210"/>
        <v/>
      </c>
      <c r="Q73" s="172" t="str">
        <f t="shared" si="210"/>
        <v/>
      </c>
      <c r="R73" s="172" t="str">
        <f t="shared" si="210"/>
        <v/>
      </c>
      <c r="S73" s="172" t="str">
        <f t="shared" si="210"/>
        <v/>
      </c>
      <c r="T73" s="173">
        <f t="shared" si="200"/>
        <v>0</v>
      </c>
      <c r="U73" s="239"/>
      <c r="V73" s="239" t="str">
        <f t="shared" ref="V73:AF73" si="211">IF(U73="","",U73)</f>
        <v/>
      </c>
      <c r="W73" s="239" t="str">
        <f t="shared" si="211"/>
        <v/>
      </c>
      <c r="X73" s="239" t="str">
        <f t="shared" si="211"/>
        <v/>
      </c>
      <c r="Y73" s="239" t="str">
        <f t="shared" si="211"/>
        <v/>
      </c>
      <c r="Z73" s="239" t="str">
        <f t="shared" si="211"/>
        <v/>
      </c>
      <c r="AA73" s="239" t="str">
        <f t="shared" si="211"/>
        <v/>
      </c>
      <c r="AB73" s="239" t="str">
        <f t="shared" si="211"/>
        <v/>
      </c>
      <c r="AC73" s="239" t="str">
        <f t="shared" si="211"/>
        <v/>
      </c>
      <c r="AD73" s="239" t="str">
        <f t="shared" si="211"/>
        <v/>
      </c>
      <c r="AE73" s="239" t="str">
        <f t="shared" si="211"/>
        <v/>
      </c>
      <c r="AF73" s="239" t="str">
        <f t="shared" si="211"/>
        <v/>
      </c>
      <c r="AG73" s="173">
        <f t="shared" si="202"/>
        <v>0</v>
      </c>
      <c r="AH73" s="1147"/>
      <c r="AO73" s="692">
        <v>2</v>
      </c>
      <c r="AP73" s="692">
        <v>3</v>
      </c>
      <c r="AQ73" s="692">
        <v>8</v>
      </c>
      <c r="AR73" s="693">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692">
        <f ca="1">COUNTIF(INDIRECT("H"&amp;(ROW()+12*(($AO73-1)*3+$AP73)-ROW())/12+5):INDIRECT("S"&amp;(ROW()+12*(($AO73-1)*3+$AP73)-ROW())/12+5),AR73)</f>
        <v>0</v>
      </c>
      <c r="AT73" s="693">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692">
        <f ca="1">COUNTIF(INDIRECT("U"&amp;(ROW()+12*(($AO73-1)*3+$AP73)-ROW())/12+5):INDIRECT("AF"&amp;(ROW()+12*(($AO73-1)*3+$AP73)-ROW())/12+5),AT73)</f>
        <v>0</v>
      </c>
      <c r="AV73" s="692">
        <f ca="1">IF(AND(AR73+AT73&gt;0,AS73+AU73&gt;0),COUNTIF(AV$6:AV72,"&gt;0")+1,0)</f>
        <v>0</v>
      </c>
      <c r="BF73" s="692">
        <v>2</v>
      </c>
      <c r="BG73" s="692" t="s">
        <v>281</v>
      </c>
      <c r="BH73" s="694">
        <f>IF(BH72+BU72&gt;マスタ!$C$3,1,0)</f>
        <v>0</v>
      </c>
      <c r="BI73" s="694">
        <f>IF(BI72+BV72&gt;マスタ!$C$3,1,0)</f>
        <v>0</v>
      </c>
      <c r="BJ73" s="694">
        <f>IF(BJ72+BW72&gt;マスタ!$C$3,1,0)</f>
        <v>0</v>
      </c>
      <c r="BK73" s="694">
        <f>IF(BK72+BX72&gt;マスタ!$C$3,1,0)</f>
        <v>0</v>
      </c>
      <c r="BL73" s="694">
        <f>IF(BL72+BY72&gt;マスタ!$C$3,1,0)</f>
        <v>0</v>
      </c>
      <c r="BM73" s="694">
        <f>IF(BM72+BZ72&gt;マスタ!$C$3,1,0)</f>
        <v>0</v>
      </c>
      <c r="BN73" s="694">
        <f>IF(BN72+CA72&gt;マスタ!$C$3,1,0)</f>
        <v>0</v>
      </c>
      <c r="BO73" s="694">
        <f>IF(BO72+CB72&gt;マスタ!$C$3,1,0)</f>
        <v>0</v>
      </c>
      <c r="BP73" s="694">
        <f>IF(BP72+CC72&gt;マスタ!$C$3,1,0)</f>
        <v>0</v>
      </c>
      <c r="BQ73" s="694">
        <f>IF(BQ72+CD72&gt;マスタ!$C$3,1,0)</f>
        <v>0</v>
      </c>
      <c r="BR73" s="694">
        <f>IF(BR72+CE72&gt;マスタ!$C$3,1,0)</f>
        <v>0</v>
      </c>
      <c r="BS73" s="694">
        <f>IF(BS72+CF72&gt;マスタ!$C$3,1,0)</f>
        <v>0</v>
      </c>
      <c r="BT73" s="692"/>
      <c r="BU73" s="694"/>
      <c r="BV73" s="694"/>
      <c r="BW73" s="694"/>
      <c r="BX73" s="694"/>
      <c r="BY73" s="694"/>
      <c r="BZ73" s="694"/>
      <c r="CA73" s="694"/>
      <c r="CB73" s="694"/>
      <c r="CC73" s="694"/>
      <c r="CD73" s="694"/>
      <c r="CE73" s="694"/>
      <c r="CF73" s="694"/>
      <c r="CG73" s="692"/>
      <c r="CH73" s="692"/>
      <c r="CI73" s="692"/>
      <c r="CJ73" s="692"/>
      <c r="CK73" s="692"/>
      <c r="CL73" s="692"/>
      <c r="CM73" s="692"/>
      <c r="CN73" s="692"/>
      <c r="CO73" s="692"/>
      <c r="CP73" s="692"/>
      <c r="CQ73" s="692"/>
      <c r="CR73" s="692"/>
      <c r="CS73" s="692"/>
      <c r="CT73" s="692"/>
      <c r="CU73" s="692"/>
    </row>
    <row r="74" spans="1:99">
      <c r="A74" s="1136"/>
      <c r="B74" s="1139"/>
      <c r="C74" s="1142"/>
      <c r="D74" s="1142"/>
      <c r="E74" s="1145"/>
      <c r="F74" s="1142"/>
      <c r="G74" s="174" t="s">
        <v>474</v>
      </c>
      <c r="H74" s="175"/>
      <c r="I74" s="175" t="str">
        <f t="shared" ref="I74:S74" si="212">IF(H74="","",H74)</f>
        <v/>
      </c>
      <c r="J74" s="175" t="str">
        <f t="shared" si="212"/>
        <v/>
      </c>
      <c r="K74" s="175" t="str">
        <f t="shared" si="212"/>
        <v/>
      </c>
      <c r="L74" s="175" t="str">
        <f t="shared" si="212"/>
        <v/>
      </c>
      <c r="M74" s="175" t="str">
        <f t="shared" si="212"/>
        <v/>
      </c>
      <c r="N74" s="175" t="str">
        <f t="shared" si="212"/>
        <v/>
      </c>
      <c r="O74" s="175" t="str">
        <f t="shared" si="212"/>
        <v/>
      </c>
      <c r="P74" s="175" t="str">
        <f t="shared" si="212"/>
        <v/>
      </c>
      <c r="Q74" s="175" t="str">
        <f t="shared" si="212"/>
        <v/>
      </c>
      <c r="R74" s="175" t="str">
        <f t="shared" si="212"/>
        <v/>
      </c>
      <c r="S74" s="175" t="str">
        <f t="shared" si="212"/>
        <v/>
      </c>
      <c r="T74" s="176">
        <f t="shared" si="200"/>
        <v>0</v>
      </c>
      <c r="U74" s="240"/>
      <c r="V74" s="240" t="str">
        <f t="shared" ref="V74:AF74" si="213">IF(U74="","",U74)</f>
        <v/>
      </c>
      <c r="W74" s="240" t="str">
        <f t="shared" si="213"/>
        <v/>
      </c>
      <c r="X74" s="240" t="str">
        <f t="shared" si="213"/>
        <v/>
      </c>
      <c r="Y74" s="240" t="str">
        <f t="shared" si="213"/>
        <v/>
      </c>
      <c r="Z74" s="240" t="str">
        <f t="shared" si="213"/>
        <v/>
      </c>
      <c r="AA74" s="240" t="str">
        <f t="shared" si="213"/>
        <v/>
      </c>
      <c r="AB74" s="240" t="str">
        <f t="shared" si="213"/>
        <v/>
      </c>
      <c r="AC74" s="240" t="str">
        <f t="shared" si="213"/>
        <v/>
      </c>
      <c r="AD74" s="240" t="str">
        <f t="shared" si="213"/>
        <v/>
      </c>
      <c r="AE74" s="240" t="str">
        <f t="shared" si="213"/>
        <v/>
      </c>
      <c r="AF74" s="240" t="str">
        <f t="shared" si="213"/>
        <v/>
      </c>
      <c r="AG74" s="176">
        <f t="shared" si="202"/>
        <v>0</v>
      </c>
      <c r="AH74" s="1148"/>
      <c r="AO74" s="692">
        <v>2</v>
      </c>
      <c r="AP74" s="692">
        <v>3</v>
      </c>
      <c r="AQ74" s="692">
        <v>9</v>
      </c>
      <c r="AR74" s="693">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692">
        <f ca="1">COUNTIF(INDIRECT("H"&amp;(ROW()+12*(($AO74-1)*3+$AP74)-ROW())/12+5):INDIRECT("S"&amp;(ROW()+12*(($AO74-1)*3+$AP74)-ROW())/12+5),AR74)</f>
        <v>0</v>
      </c>
      <c r="AT74" s="693">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692">
        <f ca="1">COUNTIF(INDIRECT("U"&amp;(ROW()+12*(($AO74-1)*3+$AP74)-ROW())/12+5):INDIRECT("AF"&amp;(ROW()+12*(($AO74-1)*3+$AP74)-ROW())/12+5),AT74)</f>
        <v>0</v>
      </c>
      <c r="AV74" s="692">
        <f ca="1">IF(AND(AR74+AT74&gt;0,AS74+AU74&gt;0),COUNTIF(AV$6:AV73,"&gt;0")+1,0)</f>
        <v>0</v>
      </c>
      <c r="BF74" s="692">
        <v>3</v>
      </c>
      <c r="BG74" s="692"/>
      <c r="BH74" s="694"/>
      <c r="BI74" s="694"/>
      <c r="BJ74" s="694"/>
      <c r="BK74" s="694"/>
      <c r="BL74" s="694"/>
      <c r="BM74" s="694"/>
      <c r="BN74" s="694"/>
      <c r="BO74" s="694"/>
      <c r="BP74" s="694"/>
      <c r="BQ74" s="694"/>
      <c r="BR74" s="694"/>
      <c r="BS74" s="694"/>
      <c r="BT74" s="692"/>
      <c r="BU74" s="694"/>
      <c r="BV74" s="694"/>
      <c r="BW74" s="694"/>
      <c r="BX74" s="694"/>
      <c r="BY74" s="694"/>
      <c r="BZ74" s="694"/>
      <c r="CA74" s="694"/>
      <c r="CB74" s="694"/>
      <c r="CC74" s="694"/>
      <c r="CD74" s="694"/>
      <c r="CE74" s="694"/>
      <c r="CF74" s="694"/>
      <c r="CG74" s="692"/>
      <c r="CH74" s="692"/>
      <c r="CI74" s="692"/>
      <c r="CJ74" s="692"/>
      <c r="CK74" s="692"/>
      <c r="CL74" s="692"/>
      <c r="CM74" s="692"/>
      <c r="CN74" s="692"/>
      <c r="CO74" s="692"/>
      <c r="CP74" s="692"/>
      <c r="CQ74" s="692"/>
      <c r="CR74" s="692"/>
      <c r="CS74" s="692"/>
      <c r="CT74" s="692"/>
      <c r="CU74" s="692"/>
    </row>
    <row r="75" spans="1:99">
      <c r="A75" s="1134">
        <v>24</v>
      </c>
      <c r="B75" s="1137"/>
      <c r="C75" s="1140"/>
      <c r="D75" s="1140"/>
      <c r="E75" s="1143"/>
      <c r="F75" s="1140"/>
      <c r="G75" s="165" t="s">
        <v>283</v>
      </c>
      <c r="H75" s="166"/>
      <c r="I75" s="166" t="str">
        <f t="shared" ref="I75:S75" si="214">IF(H75="","",H75)</f>
        <v/>
      </c>
      <c r="J75" s="166" t="str">
        <f t="shared" si="214"/>
        <v/>
      </c>
      <c r="K75" s="166" t="str">
        <f t="shared" si="214"/>
        <v/>
      </c>
      <c r="L75" s="166" t="str">
        <f t="shared" si="214"/>
        <v/>
      </c>
      <c r="M75" s="166" t="str">
        <f t="shared" si="214"/>
        <v/>
      </c>
      <c r="N75" s="166" t="str">
        <f t="shared" si="214"/>
        <v/>
      </c>
      <c r="O75" s="166" t="str">
        <f t="shared" si="214"/>
        <v/>
      </c>
      <c r="P75" s="166" t="str">
        <f t="shared" si="214"/>
        <v/>
      </c>
      <c r="Q75" s="166" t="str">
        <f t="shared" si="214"/>
        <v/>
      </c>
      <c r="R75" s="166" t="str">
        <f t="shared" si="214"/>
        <v/>
      </c>
      <c r="S75" s="166" t="str">
        <f t="shared" si="214"/>
        <v/>
      </c>
      <c r="T75" s="167">
        <f t="shared" si="200"/>
        <v>0</v>
      </c>
      <c r="U75" s="238"/>
      <c r="V75" s="238" t="str">
        <f t="shared" ref="V75:AF75" si="215">IF(U75="","",U75)</f>
        <v/>
      </c>
      <c r="W75" s="238" t="str">
        <f t="shared" si="215"/>
        <v/>
      </c>
      <c r="X75" s="238" t="str">
        <f t="shared" si="215"/>
        <v/>
      </c>
      <c r="Y75" s="238" t="str">
        <f t="shared" si="215"/>
        <v/>
      </c>
      <c r="Z75" s="238" t="str">
        <f t="shared" si="215"/>
        <v/>
      </c>
      <c r="AA75" s="238" t="str">
        <f t="shared" si="215"/>
        <v/>
      </c>
      <c r="AB75" s="238" t="str">
        <f t="shared" si="215"/>
        <v/>
      </c>
      <c r="AC75" s="238" t="str">
        <f t="shared" si="215"/>
        <v/>
      </c>
      <c r="AD75" s="238" t="str">
        <f t="shared" si="215"/>
        <v/>
      </c>
      <c r="AE75" s="238" t="str">
        <f t="shared" si="215"/>
        <v/>
      </c>
      <c r="AF75" s="238" t="str">
        <f t="shared" si="215"/>
        <v/>
      </c>
      <c r="AG75" s="167">
        <f t="shared" si="202"/>
        <v>0</v>
      </c>
      <c r="AH75" s="1146"/>
      <c r="AO75" s="692">
        <v>2</v>
      </c>
      <c r="AP75" s="692">
        <v>3</v>
      </c>
      <c r="AQ75" s="692">
        <v>10</v>
      </c>
      <c r="AR75" s="693">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692">
        <f ca="1">COUNTIF(INDIRECT("H"&amp;(ROW()+12*(($AO75-1)*3+$AP75)-ROW())/12+5):INDIRECT("S"&amp;(ROW()+12*(($AO75-1)*3+$AP75)-ROW())/12+5),AR75)</f>
        <v>0</v>
      </c>
      <c r="AT75" s="693">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692">
        <f ca="1">COUNTIF(INDIRECT("U"&amp;(ROW()+12*(($AO75-1)*3+$AP75)-ROW())/12+5):INDIRECT("AF"&amp;(ROW()+12*(($AO75-1)*3+$AP75)-ROW())/12+5),AT75)</f>
        <v>0</v>
      </c>
      <c r="AV75" s="692">
        <f ca="1">IF(AND(AR75+AT75&gt;0,AS75+AU75&gt;0),COUNTIF(AV$6:AV74,"&gt;0")+1,0)</f>
        <v>0</v>
      </c>
      <c r="BF75" s="692">
        <v>1</v>
      </c>
      <c r="BG75" s="692"/>
      <c r="BH75" s="694">
        <f t="shared" ref="BH75:BS75" si="216">SUM(H75:H76)</f>
        <v>0</v>
      </c>
      <c r="BI75" s="694">
        <f t="shared" si="216"/>
        <v>0</v>
      </c>
      <c r="BJ75" s="694">
        <f t="shared" si="216"/>
        <v>0</v>
      </c>
      <c r="BK75" s="694">
        <f t="shared" si="216"/>
        <v>0</v>
      </c>
      <c r="BL75" s="694">
        <f t="shared" si="216"/>
        <v>0</v>
      </c>
      <c r="BM75" s="694">
        <f t="shared" si="216"/>
        <v>0</v>
      </c>
      <c r="BN75" s="694">
        <f t="shared" si="216"/>
        <v>0</v>
      </c>
      <c r="BO75" s="694">
        <f t="shared" si="216"/>
        <v>0</v>
      </c>
      <c r="BP75" s="694">
        <f t="shared" si="216"/>
        <v>0</v>
      </c>
      <c r="BQ75" s="694">
        <f t="shared" si="216"/>
        <v>0</v>
      </c>
      <c r="BR75" s="694">
        <f t="shared" si="216"/>
        <v>0</v>
      </c>
      <c r="BS75" s="694">
        <f t="shared" si="216"/>
        <v>0</v>
      </c>
      <c r="BT75" s="692"/>
      <c r="BU75" s="694">
        <f t="shared" ref="BU75:CF75" si="217">SUM(U75:U76)</f>
        <v>0</v>
      </c>
      <c r="BV75" s="694">
        <f t="shared" si="217"/>
        <v>0</v>
      </c>
      <c r="BW75" s="694">
        <f t="shared" si="217"/>
        <v>0</v>
      </c>
      <c r="BX75" s="694">
        <f t="shared" si="217"/>
        <v>0</v>
      </c>
      <c r="BY75" s="694">
        <f t="shared" si="217"/>
        <v>0</v>
      </c>
      <c r="BZ75" s="694">
        <f t="shared" si="217"/>
        <v>0</v>
      </c>
      <c r="CA75" s="694">
        <f t="shared" si="217"/>
        <v>0</v>
      </c>
      <c r="CB75" s="694">
        <f t="shared" si="217"/>
        <v>0</v>
      </c>
      <c r="CC75" s="694">
        <f t="shared" si="217"/>
        <v>0</v>
      </c>
      <c r="CD75" s="694">
        <f t="shared" si="217"/>
        <v>0</v>
      </c>
      <c r="CE75" s="694">
        <f t="shared" si="217"/>
        <v>0</v>
      </c>
      <c r="CF75" s="694">
        <f t="shared" si="217"/>
        <v>0</v>
      </c>
      <c r="CG75" s="692"/>
      <c r="CH75" s="692"/>
      <c r="CI75" s="696" t="s">
        <v>366</v>
      </c>
      <c r="CJ75" s="694">
        <f>IF(OR($D75="副園長",$D75="教頭",$D75="主任保育士",$D75="主幹教諭"),0,BH75)</f>
        <v>0</v>
      </c>
      <c r="CK75" s="694">
        <f t="shared" ref="CK75:CU75" si="218">IF(OR($D75="副園長",$D75="教頭",$D75="主任保育士",$D75="主幹教諭"),0,BI75)</f>
        <v>0</v>
      </c>
      <c r="CL75" s="694">
        <f t="shared" si="218"/>
        <v>0</v>
      </c>
      <c r="CM75" s="694">
        <f t="shared" si="218"/>
        <v>0</v>
      </c>
      <c r="CN75" s="694">
        <f t="shared" si="218"/>
        <v>0</v>
      </c>
      <c r="CO75" s="694">
        <f t="shared" si="218"/>
        <v>0</v>
      </c>
      <c r="CP75" s="694">
        <f t="shared" si="218"/>
        <v>0</v>
      </c>
      <c r="CQ75" s="694">
        <f t="shared" si="218"/>
        <v>0</v>
      </c>
      <c r="CR75" s="694">
        <f t="shared" si="218"/>
        <v>0</v>
      </c>
      <c r="CS75" s="694">
        <f t="shared" si="218"/>
        <v>0</v>
      </c>
      <c r="CT75" s="694">
        <f t="shared" si="218"/>
        <v>0</v>
      </c>
      <c r="CU75" s="694">
        <f t="shared" si="218"/>
        <v>0</v>
      </c>
    </row>
    <row r="76" spans="1:99">
      <c r="A76" s="1135"/>
      <c r="B76" s="1138"/>
      <c r="C76" s="1141"/>
      <c r="D76" s="1141"/>
      <c r="E76" s="1144"/>
      <c r="F76" s="1141"/>
      <c r="G76" s="171" t="s">
        <v>282</v>
      </c>
      <c r="H76" s="172"/>
      <c r="I76" s="172" t="str">
        <f t="shared" ref="I76:S76" si="219">IF(H76="","",H76)</f>
        <v/>
      </c>
      <c r="J76" s="172" t="str">
        <f t="shared" si="219"/>
        <v/>
      </c>
      <c r="K76" s="172" t="str">
        <f t="shared" si="219"/>
        <v/>
      </c>
      <c r="L76" s="172" t="str">
        <f t="shared" si="219"/>
        <v/>
      </c>
      <c r="M76" s="172" t="str">
        <f t="shared" si="219"/>
        <v/>
      </c>
      <c r="N76" s="172" t="str">
        <f t="shared" si="219"/>
        <v/>
      </c>
      <c r="O76" s="172" t="str">
        <f t="shared" si="219"/>
        <v/>
      </c>
      <c r="P76" s="172" t="str">
        <f t="shared" si="219"/>
        <v/>
      </c>
      <c r="Q76" s="172" t="str">
        <f t="shared" si="219"/>
        <v/>
      </c>
      <c r="R76" s="172" t="str">
        <f t="shared" si="219"/>
        <v/>
      </c>
      <c r="S76" s="172" t="str">
        <f t="shared" si="219"/>
        <v/>
      </c>
      <c r="T76" s="173">
        <f t="shared" si="200"/>
        <v>0</v>
      </c>
      <c r="U76" s="239"/>
      <c r="V76" s="239" t="str">
        <f t="shared" ref="V76:AF76" si="220">IF(U76="","",U76)</f>
        <v/>
      </c>
      <c r="W76" s="239" t="str">
        <f t="shared" si="220"/>
        <v/>
      </c>
      <c r="X76" s="239" t="str">
        <f t="shared" si="220"/>
        <v/>
      </c>
      <c r="Y76" s="239" t="str">
        <f t="shared" si="220"/>
        <v/>
      </c>
      <c r="Z76" s="239" t="str">
        <f t="shared" si="220"/>
        <v/>
      </c>
      <c r="AA76" s="239" t="str">
        <f t="shared" si="220"/>
        <v/>
      </c>
      <c r="AB76" s="239" t="str">
        <f t="shared" si="220"/>
        <v/>
      </c>
      <c r="AC76" s="239" t="str">
        <f t="shared" si="220"/>
        <v/>
      </c>
      <c r="AD76" s="239" t="str">
        <f t="shared" si="220"/>
        <v/>
      </c>
      <c r="AE76" s="239" t="str">
        <f t="shared" si="220"/>
        <v/>
      </c>
      <c r="AF76" s="239" t="str">
        <f t="shared" si="220"/>
        <v/>
      </c>
      <c r="AG76" s="173">
        <f t="shared" si="202"/>
        <v>0</v>
      </c>
      <c r="AH76" s="1147"/>
      <c r="AO76" s="692">
        <v>2</v>
      </c>
      <c r="AP76" s="692">
        <v>3</v>
      </c>
      <c r="AQ76" s="692">
        <v>11</v>
      </c>
      <c r="AR76" s="693">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692">
        <f ca="1">COUNTIF(INDIRECT("H"&amp;(ROW()+12*(($AO76-1)*3+$AP76)-ROW())/12+5):INDIRECT("S"&amp;(ROW()+12*(($AO76-1)*3+$AP76)-ROW())/12+5),AR76)</f>
        <v>0</v>
      </c>
      <c r="AT76" s="693">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692">
        <f ca="1">COUNTIF(INDIRECT("U"&amp;(ROW()+12*(($AO76-1)*3+$AP76)-ROW())/12+5):INDIRECT("AF"&amp;(ROW()+12*(($AO76-1)*3+$AP76)-ROW())/12+5),AT76)</f>
        <v>0</v>
      </c>
      <c r="AV76" s="692">
        <f ca="1">IF(AND(AR76+AT76&gt;0,AS76+AU76&gt;0),COUNTIF(AV$6:AV75,"&gt;0")+1,0)</f>
        <v>0</v>
      </c>
      <c r="BF76" s="692">
        <v>2</v>
      </c>
      <c r="BG76" s="692" t="s">
        <v>281</v>
      </c>
      <c r="BH76" s="694">
        <f>IF(BH75+BU75&gt;マスタ!$C$3,1,0)</f>
        <v>0</v>
      </c>
      <c r="BI76" s="694">
        <f>IF(BI75+BV75&gt;マスタ!$C$3,1,0)</f>
        <v>0</v>
      </c>
      <c r="BJ76" s="694">
        <f>IF(BJ75+BW75&gt;マスタ!$C$3,1,0)</f>
        <v>0</v>
      </c>
      <c r="BK76" s="694">
        <f>IF(BK75+BX75&gt;マスタ!$C$3,1,0)</f>
        <v>0</v>
      </c>
      <c r="BL76" s="694">
        <f>IF(BL75+BY75&gt;マスタ!$C$3,1,0)</f>
        <v>0</v>
      </c>
      <c r="BM76" s="694">
        <f>IF(BM75+BZ75&gt;マスタ!$C$3,1,0)</f>
        <v>0</v>
      </c>
      <c r="BN76" s="694">
        <f>IF(BN75+CA75&gt;マスタ!$C$3,1,0)</f>
        <v>0</v>
      </c>
      <c r="BO76" s="694">
        <f>IF(BO75+CB75&gt;マスタ!$C$3,1,0)</f>
        <v>0</v>
      </c>
      <c r="BP76" s="694">
        <f>IF(BP75+CC75&gt;マスタ!$C$3,1,0)</f>
        <v>0</v>
      </c>
      <c r="BQ76" s="694">
        <f>IF(BQ75+CD75&gt;マスタ!$C$3,1,0)</f>
        <v>0</v>
      </c>
      <c r="BR76" s="694">
        <f>IF(BR75+CE75&gt;マスタ!$C$3,1,0)</f>
        <v>0</v>
      </c>
      <c r="BS76" s="694">
        <f>IF(BS75+CF75&gt;マスタ!$C$3,1,0)</f>
        <v>0</v>
      </c>
      <c r="BT76" s="692"/>
      <c r="BU76" s="694"/>
      <c r="BV76" s="694"/>
      <c r="BW76" s="694"/>
      <c r="BX76" s="694"/>
      <c r="BY76" s="694"/>
      <c r="BZ76" s="694"/>
      <c r="CA76" s="694"/>
      <c r="CB76" s="694"/>
      <c r="CC76" s="694"/>
      <c r="CD76" s="694"/>
      <c r="CE76" s="694"/>
      <c r="CF76" s="694"/>
      <c r="CG76" s="692"/>
      <c r="CH76" s="692"/>
      <c r="CI76" s="692"/>
      <c r="CJ76" s="692"/>
      <c r="CK76" s="692"/>
      <c r="CL76" s="692"/>
      <c r="CM76" s="692"/>
      <c r="CN76" s="692"/>
      <c r="CO76" s="692"/>
      <c r="CP76" s="692"/>
      <c r="CQ76" s="692"/>
      <c r="CR76" s="692"/>
      <c r="CS76" s="692"/>
      <c r="CT76" s="692"/>
      <c r="CU76" s="692"/>
    </row>
    <row r="77" spans="1:99">
      <c r="A77" s="1136"/>
      <c r="B77" s="1139"/>
      <c r="C77" s="1142"/>
      <c r="D77" s="1142"/>
      <c r="E77" s="1145"/>
      <c r="F77" s="1142"/>
      <c r="G77" s="174" t="s">
        <v>474</v>
      </c>
      <c r="H77" s="175"/>
      <c r="I77" s="175" t="str">
        <f t="shared" ref="I77:S77" si="221">IF(H77="","",H77)</f>
        <v/>
      </c>
      <c r="J77" s="175" t="str">
        <f t="shared" si="221"/>
        <v/>
      </c>
      <c r="K77" s="175" t="str">
        <f t="shared" si="221"/>
        <v/>
      </c>
      <c r="L77" s="175" t="str">
        <f t="shared" si="221"/>
        <v/>
      </c>
      <c r="M77" s="175" t="str">
        <f t="shared" si="221"/>
        <v/>
      </c>
      <c r="N77" s="175" t="str">
        <f t="shared" si="221"/>
        <v/>
      </c>
      <c r="O77" s="175" t="str">
        <f t="shared" si="221"/>
        <v/>
      </c>
      <c r="P77" s="175" t="str">
        <f t="shared" si="221"/>
        <v/>
      </c>
      <c r="Q77" s="175" t="str">
        <f t="shared" si="221"/>
        <v/>
      </c>
      <c r="R77" s="175" t="str">
        <f t="shared" si="221"/>
        <v/>
      </c>
      <c r="S77" s="175" t="str">
        <f t="shared" si="221"/>
        <v/>
      </c>
      <c r="T77" s="176">
        <f t="shared" si="200"/>
        <v>0</v>
      </c>
      <c r="U77" s="240"/>
      <c r="V77" s="240" t="str">
        <f t="shared" ref="V77:AF77" si="222">IF(U77="","",U77)</f>
        <v/>
      </c>
      <c r="W77" s="240" t="str">
        <f t="shared" si="222"/>
        <v/>
      </c>
      <c r="X77" s="240" t="str">
        <f t="shared" si="222"/>
        <v/>
      </c>
      <c r="Y77" s="240" t="str">
        <f t="shared" si="222"/>
        <v/>
      </c>
      <c r="Z77" s="240" t="str">
        <f t="shared" si="222"/>
        <v/>
      </c>
      <c r="AA77" s="240" t="str">
        <f t="shared" si="222"/>
        <v/>
      </c>
      <c r="AB77" s="240" t="str">
        <f t="shared" si="222"/>
        <v/>
      </c>
      <c r="AC77" s="240" t="str">
        <f t="shared" si="222"/>
        <v/>
      </c>
      <c r="AD77" s="240" t="str">
        <f t="shared" si="222"/>
        <v/>
      </c>
      <c r="AE77" s="240" t="str">
        <f t="shared" si="222"/>
        <v/>
      </c>
      <c r="AF77" s="240" t="str">
        <f t="shared" si="222"/>
        <v/>
      </c>
      <c r="AG77" s="176">
        <f t="shared" si="202"/>
        <v>0</v>
      </c>
      <c r="AH77" s="1148"/>
      <c r="AO77" s="692">
        <v>2</v>
      </c>
      <c r="AP77" s="692">
        <v>3</v>
      </c>
      <c r="AQ77" s="692">
        <v>12</v>
      </c>
      <c r="AR77" s="693">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692">
        <f ca="1">COUNTIF(INDIRECT("H"&amp;(ROW()+12*(($AO77-1)*3+$AP77)-ROW())/12+5):INDIRECT("S"&amp;(ROW()+12*(($AO77-1)*3+$AP77)-ROW())/12+5),AR77)</f>
        <v>0</v>
      </c>
      <c r="AT77" s="693">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692">
        <f ca="1">COUNTIF(INDIRECT("U"&amp;(ROW()+12*(($AO77-1)*3+$AP77)-ROW())/12+5):INDIRECT("AF"&amp;(ROW()+12*(($AO77-1)*3+$AP77)-ROW())/12+5),AT77)</f>
        <v>0</v>
      </c>
      <c r="AV77" s="692">
        <f ca="1">IF(AND(AR77+AT77&gt;0,AS77+AU77&gt;0),COUNTIF(AV$6:AV76,"&gt;0")+1,0)</f>
        <v>0</v>
      </c>
      <c r="BF77" s="692">
        <v>3</v>
      </c>
      <c r="BG77" s="692"/>
      <c r="BH77" s="694"/>
      <c r="BI77" s="694"/>
      <c r="BJ77" s="694"/>
      <c r="BK77" s="694"/>
      <c r="BL77" s="694"/>
      <c r="BM77" s="694"/>
      <c r="BN77" s="694"/>
      <c r="BO77" s="694"/>
      <c r="BP77" s="694"/>
      <c r="BQ77" s="694"/>
      <c r="BR77" s="694"/>
      <c r="BS77" s="694"/>
      <c r="BT77" s="692"/>
      <c r="BU77" s="694"/>
      <c r="BV77" s="694"/>
      <c r="BW77" s="694"/>
      <c r="BX77" s="694"/>
      <c r="BY77" s="694"/>
      <c r="BZ77" s="694"/>
      <c r="CA77" s="694"/>
      <c r="CB77" s="694"/>
      <c r="CC77" s="694"/>
      <c r="CD77" s="694"/>
      <c r="CE77" s="694"/>
      <c r="CF77" s="694"/>
      <c r="CG77" s="692"/>
      <c r="CH77" s="692"/>
      <c r="CI77" s="692"/>
      <c r="CJ77" s="692"/>
      <c r="CK77" s="692"/>
      <c r="CL77" s="692"/>
      <c r="CM77" s="692"/>
      <c r="CN77" s="692"/>
      <c r="CO77" s="692"/>
      <c r="CP77" s="692"/>
      <c r="CQ77" s="692"/>
      <c r="CR77" s="692"/>
      <c r="CS77" s="692"/>
      <c r="CT77" s="692"/>
      <c r="CU77" s="692"/>
    </row>
    <row r="78" spans="1:99">
      <c r="A78" s="1134">
        <v>25</v>
      </c>
      <c r="B78" s="1137"/>
      <c r="C78" s="1140"/>
      <c r="D78" s="1140"/>
      <c r="E78" s="1143"/>
      <c r="F78" s="1140"/>
      <c r="G78" s="165" t="s">
        <v>283</v>
      </c>
      <c r="H78" s="166"/>
      <c r="I78" s="166" t="str">
        <f t="shared" ref="I78:S78" si="223">IF(H78="","",H78)</f>
        <v/>
      </c>
      <c r="J78" s="166" t="str">
        <f t="shared" si="223"/>
        <v/>
      </c>
      <c r="K78" s="166" t="str">
        <f t="shared" si="223"/>
        <v/>
      </c>
      <c r="L78" s="166" t="str">
        <f t="shared" si="223"/>
        <v/>
      </c>
      <c r="M78" s="166" t="str">
        <f t="shared" si="223"/>
        <v/>
      </c>
      <c r="N78" s="166" t="str">
        <f t="shared" si="223"/>
        <v/>
      </c>
      <c r="O78" s="166" t="str">
        <f t="shared" si="223"/>
        <v/>
      </c>
      <c r="P78" s="166" t="str">
        <f t="shared" si="223"/>
        <v/>
      </c>
      <c r="Q78" s="166" t="str">
        <f t="shared" si="223"/>
        <v/>
      </c>
      <c r="R78" s="166" t="str">
        <f t="shared" si="223"/>
        <v/>
      </c>
      <c r="S78" s="166" t="str">
        <f t="shared" si="223"/>
        <v/>
      </c>
      <c r="T78" s="167">
        <f t="shared" si="200"/>
        <v>0</v>
      </c>
      <c r="U78" s="238"/>
      <c r="V78" s="238" t="str">
        <f t="shared" ref="V78:AF78" si="224">IF(U78="","",U78)</f>
        <v/>
      </c>
      <c r="W78" s="238" t="str">
        <f t="shared" si="224"/>
        <v/>
      </c>
      <c r="X78" s="238" t="str">
        <f t="shared" si="224"/>
        <v/>
      </c>
      <c r="Y78" s="238" t="str">
        <f t="shared" si="224"/>
        <v/>
      </c>
      <c r="Z78" s="238" t="str">
        <f t="shared" si="224"/>
        <v/>
      </c>
      <c r="AA78" s="238" t="str">
        <f t="shared" si="224"/>
        <v/>
      </c>
      <c r="AB78" s="238" t="str">
        <f t="shared" si="224"/>
        <v/>
      </c>
      <c r="AC78" s="238" t="str">
        <f t="shared" si="224"/>
        <v/>
      </c>
      <c r="AD78" s="238" t="str">
        <f t="shared" si="224"/>
        <v/>
      </c>
      <c r="AE78" s="238" t="str">
        <f t="shared" si="224"/>
        <v/>
      </c>
      <c r="AF78" s="238" t="str">
        <f t="shared" si="224"/>
        <v/>
      </c>
      <c r="AG78" s="167">
        <f t="shared" si="202"/>
        <v>0</v>
      </c>
      <c r="AH78" s="1146"/>
      <c r="AO78" s="692">
        <v>3</v>
      </c>
      <c r="AP78" s="692">
        <v>1</v>
      </c>
      <c r="AQ78" s="692">
        <v>1</v>
      </c>
      <c r="AR78" s="693">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692">
        <f ca="1">COUNTIF(INDIRECT("H"&amp;(ROW()+12*(($AO78-1)*3+$AP78)-ROW())/12+5):INDIRECT("S"&amp;(ROW()+12*(($AO78-1)*3+$AP78)-ROW())/12+5),AR78)</f>
        <v>0</v>
      </c>
      <c r="AT78" s="693">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692">
        <f ca="1">COUNTIF(INDIRECT("U"&amp;(ROW()+12*(($AO78-1)*3+$AP78)-ROW())/12+5):INDIRECT("AF"&amp;(ROW()+12*(($AO78-1)*3+$AP78)-ROW())/12+5),AT78)</f>
        <v>0</v>
      </c>
      <c r="AV78" s="692">
        <f ca="1">IF(AND(AR78+AT78&gt;0,AS78+AU78&gt;0),COUNTIF(AV$6:AV77,"&gt;0")+1,0)</f>
        <v>0</v>
      </c>
      <c r="BF78" s="692">
        <v>1</v>
      </c>
      <c r="BG78" s="692"/>
      <c r="BH78" s="694">
        <f t="shared" ref="BH78:BS78" si="225">SUM(H78:H79)</f>
        <v>0</v>
      </c>
      <c r="BI78" s="694">
        <f t="shared" si="225"/>
        <v>0</v>
      </c>
      <c r="BJ78" s="694">
        <f t="shared" si="225"/>
        <v>0</v>
      </c>
      <c r="BK78" s="694">
        <f t="shared" si="225"/>
        <v>0</v>
      </c>
      <c r="BL78" s="694">
        <f t="shared" si="225"/>
        <v>0</v>
      </c>
      <c r="BM78" s="694">
        <f t="shared" si="225"/>
        <v>0</v>
      </c>
      <c r="BN78" s="694">
        <f t="shared" si="225"/>
        <v>0</v>
      </c>
      <c r="BO78" s="694">
        <f t="shared" si="225"/>
        <v>0</v>
      </c>
      <c r="BP78" s="694">
        <f t="shared" si="225"/>
        <v>0</v>
      </c>
      <c r="BQ78" s="694">
        <f t="shared" si="225"/>
        <v>0</v>
      </c>
      <c r="BR78" s="694">
        <f t="shared" si="225"/>
        <v>0</v>
      </c>
      <c r="BS78" s="694">
        <f t="shared" si="225"/>
        <v>0</v>
      </c>
      <c r="BT78" s="692"/>
      <c r="BU78" s="694">
        <f t="shared" ref="BU78:CF78" si="226">SUM(U78:U79)</f>
        <v>0</v>
      </c>
      <c r="BV78" s="694">
        <f t="shared" si="226"/>
        <v>0</v>
      </c>
      <c r="BW78" s="694">
        <f t="shared" si="226"/>
        <v>0</v>
      </c>
      <c r="BX78" s="694">
        <f t="shared" si="226"/>
        <v>0</v>
      </c>
      <c r="BY78" s="694">
        <f t="shared" si="226"/>
        <v>0</v>
      </c>
      <c r="BZ78" s="694">
        <f t="shared" si="226"/>
        <v>0</v>
      </c>
      <c r="CA78" s="694">
        <f t="shared" si="226"/>
        <v>0</v>
      </c>
      <c r="CB78" s="694">
        <f t="shared" si="226"/>
        <v>0</v>
      </c>
      <c r="CC78" s="694">
        <f t="shared" si="226"/>
        <v>0</v>
      </c>
      <c r="CD78" s="694">
        <f t="shared" si="226"/>
        <v>0</v>
      </c>
      <c r="CE78" s="694">
        <f t="shared" si="226"/>
        <v>0</v>
      </c>
      <c r="CF78" s="694">
        <f t="shared" si="226"/>
        <v>0</v>
      </c>
      <c r="CG78" s="692"/>
      <c r="CH78" s="692"/>
      <c r="CI78" s="696" t="s">
        <v>366</v>
      </c>
      <c r="CJ78" s="694">
        <f>IF(OR($D78="副園長",$D78="教頭",$D78="主任保育士",$D78="主幹教諭"),0,BH78)</f>
        <v>0</v>
      </c>
      <c r="CK78" s="694">
        <f t="shared" ref="CK78:CU78" si="227">IF(OR($D78="副園長",$D78="教頭",$D78="主任保育士",$D78="主幹教諭"),0,BI78)</f>
        <v>0</v>
      </c>
      <c r="CL78" s="694">
        <f t="shared" si="227"/>
        <v>0</v>
      </c>
      <c r="CM78" s="694">
        <f t="shared" si="227"/>
        <v>0</v>
      </c>
      <c r="CN78" s="694">
        <f t="shared" si="227"/>
        <v>0</v>
      </c>
      <c r="CO78" s="694">
        <f t="shared" si="227"/>
        <v>0</v>
      </c>
      <c r="CP78" s="694">
        <f t="shared" si="227"/>
        <v>0</v>
      </c>
      <c r="CQ78" s="694">
        <f t="shared" si="227"/>
        <v>0</v>
      </c>
      <c r="CR78" s="694">
        <f t="shared" si="227"/>
        <v>0</v>
      </c>
      <c r="CS78" s="694">
        <f t="shared" si="227"/>
        <v>0</v>
      </c>
      <c r="CT78" s="694">
        <f t="shared" si="227"/>
        <v>0</v>
      </c>
      <c r="CU78" s="694">
        <f t="shared" si="227"/>
        <v>0</v>
      </c>
    </row>
    <row r="79" spans="1:99">
      <c r="A79" s="1135"/>
      <c r="B79" s="1138"/>
      <c r="C79" s="1141"/>
      <c r="D79" s="1141"/>
      <c r="E79" s="1144"/>
      <c r="F79" s="1141"/>
      <c r="G79" s="171" t="s">
        <v>282</v>
      </c>
      <c r="H79" s="172"/>
      <c r="I79" s="172" t="str">
        <f t="shared" ref="I79:S79" si="228">IF(H79="","",H79)</f>
        <v/>
      </c>
      <c r="J79" s="172" t="str">
        <f t="shared" si="228"/>
        <v/>
      </c>
      <c r="K79" s="172" t="str">
        <f t="shared" si="228"/>
        <v/>
      </c>
      <c r="L79" s="172" t="str">
        <f t="shared" si="228"/>
        <v/>
      </c>
      <c r="M79" s="172" t="str">
        <f t="shared" si="228"/>
        <v/>
      </c>
      <c r="N79" s="172" t="str">
        <f t="shared" si="228"/>
        <v/>
      </c>
      <c r="O79" s="172" t="str">
        <f t="shared" si="228"/>
        <v/>
      </c>
      <c r="P79" s="172" t="str">
        <f t="shared" si="228"/>
        <v/>
      </c>
      <c r="Q79" s="172" t="str">
        <f t="shared" si="228"/>
        <v/>
      </c>
      <c r="R79" s="172" t="str">
        <f t="shared" si="228"/>
        <v/>
      </c>
      <c r="S79" s="172" t="str">
        <f t="shared" si="228"/>
        <v/>
      </c>
      <c r="T79" s="173">
        <f t="shared" si="200"/>
        <v>0</v>
      </c>
      <c r="U79" s="239"/>
      <c r="V79" s="239" t="str">
        <f t="shared" ref="V79:AF79" si="229">IF(U79="","",U79)</f>
        <v/>
      </c>
      <c r="W79" s="239" t="str">
        <f t="shared" si="229"/>
        <v/>
      </c>
      <c r="X79" s="239" t="str">
        <f t="shared" si="229"/>
        <v/>
      </c>
      <c r="Y79" s="239" t="str">
        <f t="shared" si="229"/>
        <v/>
      </c>
      <c r="Z79" s="239" t="str">
        <f t="shared" si="229"/>
        <v/>
      </c>
      <c r="AA79" s="239" t="str">
        <f t="shared" si="229"/>
        <v/>
      </c>
      <c r="AB79" s="239" t="str">
        <f t="shared" si="229"/>
        <v/>
      </c>
      <c r="AC79" s="239" t="str">
        <f t="shared" si="229"/>
        <v/>
      </c>
      <c r="AD79" s="239" t="str">
        <f t="shared" si="229"/>
        <v/>
      </c>
      <c r="AE79" s="239" t="str">
        <f t="shared" si="229"/>
        <v/>
      </c>
      <c r="AF79" s="239" t="str">
        <f t="shared" si="229"/>
        <v/>
      </c>
      <c r="AG79" s="173">
        <f t="shared" si="202"/>
        <v>0</v>
      </c>
      <c r="AH79" s="1147"/>
      <c r="AO79" s="692">
        <v>3</v>
      </c>
      <c r="AP79" s="692">
        <v>1</v>
      </c>
      <c r="AQ79" s="692">
        <v>2</v>
      </c>
      <c r="AR79" s="693">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692">
        <f ca="1">COUNTIF(INDIRECT("H"&amp;(ROW()+12*(($AO79-1)*3+$AP79)-ROW())/12+5):INDIRECT("S"&amp;(ROW()+12*(($AO79-1)*3+$AP79)-ROW())/12+5),AR79)</f>
        <v>0</v>
      </c>
      <c r="AT79" s="693">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692">
        <f ca="1">COUNTIF(INDIRECT("U"&amp;(ROW()+12*(($AO79-1)*3+$AP79)-ROW())/12+5):INDIRECT("AF"&amp;(ROW()+12*(($AO79-1)*3+$AP79)-ROW())/12+5),AT79)</f>
        <v>0</v>
      </c>
      <c r="AV79" s="692">
        <f ca="1">IF(AND(AR79+AT79&gt;0,AS79+AU79&gt;0),COUNTIF(AV$6:AV78,"&gt;0")+1,0)</f>
        <v>0</v>
      </c>
      <c r="BF79" s="692">
        <v>2</v>
      </c>
      <c r="BG79" s="692" t="s">
        <v>281</v>
      </c>
      <c r="BH79" s="694">
        <f>IF(BH78+BU78&gt;マスタ!$C$3,1,0)</f>
        <v>0</v>
      </c>
      <c r="BI79" s="694">
        <f>IF(BI78+BV78&gt;マスタ!$C$3,1,0)</f>
        <v>0</v>
      </c>
      <c r="BJ79" s="694">
        <f>IF(BJ78+BW78&gt;マスタ!$C$3,1,0)</f>
        <v>0</v>
      </c>
      <c r="BK79" s="694">
        <f>IF(BK78+BX78&gt;マスタ!$C$3,1,0)</f>
        <v>0</v>
      </c>
      <c r="BL79" s="694">
        <f>IF(BL78+BY78&gt;マスタ!$C$3,1,0)</f>
        <v>0</v>
      </c>
      <c r="BM79" s="694">
        <f>IF(BM78+BZ78&gt;マスタ!$C$3,1,0)</f>
        <v>0</v>
      </c>
      <c r="BN79" s="694">
        <f>IF(BN78+CA78&gt;マスタ!$C$3,1,0)</f>
        <v>0</v>
      </c>
      <c r="BO79" s="694">
        <f>IF(BO78+CB78&gt;マスタ!$C$3,1,0)</f>
        <v>0</v>
      </c>
      <c r="BP79" s="694">
        <f>IF(BP78+CC78&gt;マスタ!$C$3,1,0)</f>
        <v>0</v>
      </c>
      <c r="BQ79" s="694">
        <f>IF(BQ78+CD78&gt;マスタ!$C$3,1,0)</f>
        <v>0</v>
      </c>
      <c r="BR79" s="694">
        <f>IF(BR78+CE78&gt;マスタ!$C$3,1,0)</f>
        <v>0</v>
      </c>
      <c r="BS79" s="694">
        <f>IF(BS78+CF78&gt;マスタ!$C$3,1,0)</f>
        <v>0</v>
      </c>
      <c r="BT79" s="692"/>
      <c r="BU79" s="694"/>
      <c r="BV79" s="694"/>
      <c r="BW79" s="694"/>
      <c r="BX79" s="694"/>
      <c r="BY79" s="694"/>
      <c r="BZ79" s="694"/>
      <c r="CA79" s="694"/>
      <c r="CB79" s="694"/>
      <c r="CC79" s="694"/>
      <c r="CD79" s="694"/>
      <c r="CE79" s="694"/>
      <c r="CF79" s="694"/>
      <c r="CG79" s="692"/>
      <c r="CH79" s="692"/>
      <c r="CI79" s="692"/>
      <c r="CJ79" s="692"/>
      <c r="CK79" s="692"/>
      <c r="CL79" s="692"/>
      <c r="CM79" s="692"/>
      <c r="CN79" s="692"/>
      <c r="CO79" s="692"/>
      <c r="CP79" s="692"/>
      <c r="CQ79" s="692"/>
      <c r="CR79" s="692"/>
      <c r="CS79" s="692"/>
      <c r="CT79" s="692"/>
      <c r="CU79" s="692"/>
    </row>
    <row r="80" spans="1:99">
      <c r="A80" s="1136"/>
      <c r="B80" s="1139"/>
      <c r="C80" s="1142"/>
      <c r="D80" s="1142"/>
      <c r="E80" s="1145"/>
      <c r="F80" s="1142"/>
      <c r="G80" s="174" t="s">
        <v>474</v>
      </c>
      <c r="H80" s="175"/>
      <c r="I80" s="175" t="str">
        <f t="shared" ref="I80:S80" si="230">IF(H80="","",H80)</f>
        <v/>
      </c>
      <c r="J80" s="175" t="str">
        <f t="shared" si="230"/>
        <v/>
      </c>
      <c r="K80" s="175" t="str">
        <f t="shared" si="230"/>
        <v/>
      </c>
      <c r="L80" s="175" t="str">
        <f t="shared" si="230"/>
        <v/>
      </c>
      <c r="M80" s="175" t="str">
        <f t="shared" si="230"/>
        <v/>
      </c>
      <c r="N80" s="175" t="str">
        <f t="shared" si="230"/>
        <v/>
      </c>
      <c r="O80" s="175" t="str">
        <f t="shared" si="230"/>
        <v/>
      </c>
      <c r="P80" s="175" t="str">
        <f t="shared" si="230"/>
        <v/>
      </c>
      <c r="Q80" s="175" t="str">
        <f t="shared" si="230"/>
        <v/>
      </c>
      <c r="R80" s="175" t="str">
        <f t="shared" si="230"/>
        <v/>
      </c>
      <c r="S80" s="175" t="str">
        <f t="shared" si="230"/>
        <v/>
      </c>
      <c r="T80" s="176">
        <f t="shared" si="200"/>
        <v>0</v>
      </c>
      <c r="U80" s="240"/>
      <c r="V80" s="240" t="str">
        <f t="shared" ref="V80:AF80" si="231">IF(U80="","",U80)</f>
        <v/>
      </c>
      <c r="W80" s="240" t="str">
        <f t="shared" si="231"/>
        <v/>
      </c>
      <c r="X80" s="240" t="str">
        <f t="shared" si="231"/>
        <v/>
      </c>
      <c r="Y80" s="240" t="str">
        <f t="shared" si="231"/>
        <v/>
      </c>
      <c r="Z80" s="240" t="str">
        <f t="shared" si="231"/>
        <v/>
      </c>
      <c r="AA80" s="240" t="str">
        <f t="shared" si="231"/>
        <v/>
      </c>
      <c r="AB80" s="240" t="str">
        <f t="shared" si="231"/>
        <v/>
      </c>
      <c r="AC80" s="240" t="str">
        <f t="shared" si="231"/>
        <v/>
      </c>
      <c r="AD80" s="240" t="str">
        <f t="shared" si="231"/>
        <v/>
      </c>
      <c r="AE80" s="240" t="str">
        <f t="shared" si="231"/>
        <v/>
      </c>
      <c r="AF80" s="240" t="str">
        <f t="shared" si="231"/>
        <v/>
      </c>
      <c r="AG80" s="176">
        <f t="shared" si="202"/>
        <v>0</v>
      </c>
      <c r="AH80" s="1148"/>
      <c r="AO80" s="692">
        <v>3</v>
      </c>
      <c r="AP80" s="692">
        <v>1</v>
      </c>
      <c r="AQ80" s="692">
        <v>3</v>
      </c>
      <c r="AR80" s="693">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692">
        <f ca="1">COUNTIF(INDIRECT("H"&amp;(ROW()+12*(($AO80-1)*3+$AP80)-ROW())/12+5):INDIRECT("S"&amp;(ROW()+12*(($AO80-1)*3+$AP80)-ROW())/12+5),AR80)</f>
        <v>0</v>
      </c>
      <c r="AT80" s="693">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692">
        <f ca="1">COUNTIF(INDIRECT("U"&amp;(ROW()+12*(($AO80-1)*3+$AP80)-ROW())/12+5):INDIRECT("AF"&amp;(ROW()+12*(($AO80-1)*3+$AP80)-ROW())/12+5),AT80)</f>
        <v>0</v>
      </c>
      <c r="AV80" s="692">
        <f ca="1">IF(AND(AR80+AT80&gt;0,AS80+AU80&gt;0),COUNTIF(AV$6:AV79,"&gt;0")+1,0)</f>
        <v>0</v>
      </c>
      <c r="BF80" s="692">
        <v>3</v>
      </c>
      <c r="BG80" s="692"/>
      <c r="BH80" s="694"/>
      <c r="BI80" s="694"/>
      <c r="BJ80" s="694"/>
      <c r="BK80" s="694"/>
      <c r="BL80" s="694"/>
      <c r="BM80" s="694"/>
      <c r="BN80" s="694"/>
      <c r="BO80" s="694"/>
      <c r="BP80" s="694"/>
      <c r="BQ80" s="694"/>
      <c r="BR80" s="694"/>
      <c r="BS80" s="694"/>
      <c r="BT80" s="692"/>
      <c r="BU80" s="694"/>
      <c r="BV80" s="694"/>
      <c r="BW80" s="694"/>
      <c r="BX80" s="694"/>
      <c r="BY80" s="694"/>
      <c r="BZ80" s="694"/>
      <c r="CA80" s="694"/>
      <c r="CB80" s="694"/>
      <c r="CC80" s="694"/>
      <c r="CD80" s="694"/>
      <c r="CE80" s="694"/>
      <c r="CF80" s="694"/>
      <c r="CG80" s="692"/>
      <c r="CH80" s="692"/>
      <c r="CI80" s="692"/>
      <c r="CJ80" s="692"/>
      <c r="CK80" s="692"/>
      <c r="CL80" s="692"/>
      <c r="CM80" s="692"/>
      <c r="CN80" s="692"/>
      <c r="CO80" s="692"/>
      <c r="CP80" s="692"/>
      <c r="CQ80" s="692"/>
      <c r="CR80" s="692"/>
      <c r="CS80" s="692"/>
      <c r="CT80" s="692"/>
      <c r="CU80" s="692"/>
    </row>
    <row r="81" spans="1:99">
      <c r="A81" s="1134">
        <v>26</v>
      </c>
      <c r="B81" s="1137"/>
      <c r="C81" s="1140"/>
      <c r="D81" s="1140"/>
      <c r="E81" s="1143"/>
      <c r="F81" s="1140"/>
      <c r="G81" s="165" t="s">
        <v>283</v>
      </c>
      <c r="H81" s="166"/>
      <c r="I81" s="166" t="str">
        <f t="shared" ref="I81:S81" si="232">IF(H81="","",H81)</f>
        <v/>
      </c>
      <c r="J81" s="166" t="str">
        <f t="shared" si="232"/>
        <v/>
      </c>
      <c r="K81" s="166" t="str">
        <f t="shared" si="232"/>
        <v/>
      </c>
      <c r="L81" s="166" t="str">
        <f t="shared" si="232"/>
        <v/>
      </c>
      <c r="M81" s="166" t="str">
        <f t="shared" si="232"/>
        <v/>
      </c>
      <c r="N81" s="166" t="str">
        <f t="shared" si="232"/>
        <v/>
      </c>
      <c r="O81" s="166" t="str">
        <f t="shared" si="232"/>
        <v/>
      </c>
      <c r="P81" s="166" t="str">
        <f t="shared" si="232"/>
        <v/>
      </c>
      <c r="Q81" s="166" t="str">
        <f t="shared" si="232"/>
        <v/>
      </c>
      <c r="R81" s="166" t="str">
        <f t="shared" si="232"/>
        <v/>
      </c>
      <c r="S81" s="166" t="str">
        <f t="shared" si="232"/>
        <v/>
      </c>
      <c r="T81" s="167">
        <f t="shared" si="200"/>
        <v>0</v>
      </c>
      <c r="U81" s="238"/>
      <c r="V81" s="238" t="str">
        <f t="shared" ref="V81:AF81" si="233">IF(U81="","",U81)</f>
        <v/>
      </c>
      <c r="W81" s="238" t="str">
        <f t="shared" si="233"/>
        <v/>
      </c>
      <c r="X81" s="238" t="str">
        <f t="shared" si="233"/>
        <v/>
      </c>
      <c r="Y81" s="238" t="str">
        <f t="shared" si="233"/>
        <v/>
      </c>
      <c r="Z81" s="238" t="str">
        <f t="shared" si="233"/>
        <v/>
      </c>
      <c r="AA81" s="238" t="str">
        <f t="shared" si="233"/>
        <v/>
      </c>
      <c r="AB81" s="238" t="str">
        <f t="shared" si="233"/>
        <v/>
      </c>
      <c r="AC81" s="238" t="str">
        <f t="shared" si="233"/>
        <v/>
      </c>
      <c r="AD81" s="238" t="str">
        <f t="shared" si="233"/>
        <v/>
      </c>
      <c r="AE81" s="238" t="str">
        <f t="shared" si="233"/>
        <v/>
      </c>
      <c r="AF81" s="238" t="str">
        <f t="shared" si="233"/>
        <v/>
      </c>
      <c r="AG81" s="167">
        <f t="shared" si="202"/>
        <v>0</v>
      </c>
      <c r="AH81" s="1146"/>
      <c r="AO81" s="692">
        <v>3</v>
      </c>
      <c r="AP81" s="692">
        <v>1</v>
      </c>
      <c r="AQ81" s="692">
        <v>4</v>
      </c>
      <c r="AR81" s="693">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692">
        <f ca="1">COUNTIF(INDIRECT("H"&amp;(ROW()+12*(($AO81-1)*3+$AP81)-ROW())/12+5):INDIRECT("S"&amp;(ROW()+12*(($AO81-1)*3+$AP81)-ROW())/12+5),AR81)</f>
        <v>0</v>
      </c>
      <c r="AT81" s="693">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692">
        <f ca="1">COUNTIF(INDIRECT("U"&amp;(ROW()+12*(($AO81-1)*3+$AP81)-ROW())/12+5):INDIRECT("AF"&amp;(ROW()+12*(($AO81-1)*3+$AP81)-ROW())/12+5),AT81)</f>
        <v>0</v>
      </c>
      <c r="AV81" s="692">
        <f ca="1">IF(AND(AR81+AT81&gt;0,AS81+AU81&gt;0),COUNTIF(AV$6:AV80,"&gt;0")+1,0)</f>
        <v>0</v>
      </c>
      <c r="BF81" s="692">
        <v>1</v>
      </c>
      <c r="BG81" s="692"/>
      <c r="BH81" s="694">
        <f t="shared" ref="BH81:BS81" si="234">SUM(H81:H82)</f>
        <v>0</v>
      </c>
      <c r="BI81" s="694">
        <f t="shared" si="234"/>
        <v>0</v>
      </c>
      <c r="BJ81" s="694">
        <f t="shared" si="234"/>
        <v>0</v>
      </c>
      <c r="BK81" s="694">
        <f t="shared" si="234"/>
        <v>0</v>
      </c>
      <c r="BL81" s="694">
        <f t="shared" si="234"/>
        <v>0</v>
      </c>
      <c r="BM81" s="694">
        <f t="shared" si="234"/>
        <v>0</v>
      </c>
      <c r="BN81" s="694">
        <f t="shared" si="234"/>
        <v>0</v>
      </c>
      <c r="BO81" s="694">
        <f t="shared" si="234"/>
        <v>0</v>
      </c>
      <c r="BP81" s="694">
        <f t="shared" si="234"/>
        <v>0</v>
      </c>
      <c r="BQ81" s="694">
        <f t="shared" si="234"/>
        <v>0</v>
      </c>
      <c r="BR81" s="694">
        <f t="shared" si="234"/>
        <v>0</v>
      </c>
      <c r="BS81" s="694">
        <f t="shared" si="234"/>
        <v>0</v>
      </c>
      <c r="BT81" s="692"/>
      <c r="BU81" s="694">
        <f t="shared" ref="BU81:CF81" si="235">SUM(U81:U82)</f>
        <v>0</v>
      </c>
      <c r="BV81" s="694">
        <f t="shared" si="235"/>
        <v>0</v>
      </c>
      <c r="BW81" s="694">
        <f t="shared" si="235"/>
        <v>0</v>
      </c>
      <c r="BX81" s="694">
        <f t="shared" si="235"/>
        <v>0</v>
      </c>
      <c r="BY81" s="694">
        <f t="shared" si="235"/>
        <v>0</v>
      </c>
      <c r="BZ81" s="694">
        <f t="shared" si="235"/>
        <v>0</v>
      </c>
      <c r="CA81" s="694">
        <f t="shared" si="235"/>
        <v>0</v>
      </c>
      <c r="CB81" s="694">
        <f t="shared" si="235"/>
        <v>0</v>
      </c>
      <c r="CC81" s="694">
        <f t="shared" si="235"/>
        <v>0</v>
      </c>
      <c r="CD81" s="694">
        <f t="shared" si="235"/>
        <v>0</v>
      </c>
      <c r="CE81" s="694">
        <f t="shared" si="235"/>
        <v>0</v>
      </c>
      <c r="CF81" s="694">
        <f t="shared" si="235"/>
        <v>0</v>
      </c>
      <c r="CG81" s="692"/>
      <c r="CH81" s="692"/>
      <c r="CI81" s="696" t="s">
        <v>366</v>
      </c>
      <c r="CJ81" s="694">
        <f>IF(OR($D81="副園長",$D81="教頭",$D81="主任保育士",$D81="主幹教諭"),0,BH81)</f>
        <v>0</v>
      </c>
      <c r="CK81" s="694">
        <f t="shared" ref="CK81:CU81" si="236">IF(OR($D81="副園長",$D81="教頭",$D81="主任保育士",$D81="主幹教諭"),0,BI81)</f>
        <v>0</v>
      </c>
      <c r="CL81" s="694">
        <f t="shared" si="236"/>
        <v>0</v>
      </c>
      <c r="CM81" s="694">
        <f t="shared" si="236"/>
        <v>0</v>
      </c>
      <c r="CN81" s="694">
        <f t="shared" si="236"/>
        <v>0</v>
      </c>
      <c r="CO81" s="694">
        <f t="shared" si="236"/>
        <v>0</v>
      </c>
      <c r="CP81" s="694">
        <f t="shared" si="236"/>
        <v>0</v>
      </c>
      <c r="CQ81" s="694">
        <f t="shared" si="236"/>
        <v>0</v>
      </c>
      <c r="CR81" s="694">
        <f t="shared" si="236"/>
        <v>0</v>
      </c>
      <c r="CS81" s="694">
        <f t="shared" si="236"/>
        <v>0</v>
      </c>
      <c r="CT81" s="694">
        <f t="shared" si="236"/>
        <v>0</v>
      </c>
      <c r="CU81" s="694">
        <f t="shared" si="236"/>
        <v>0</v>
      </c>
    </row>
    <row r="82" spans="1:99">
      <c r="A82" s="1135"/>
      <c r="B82" s="1138"/>
      <c r="C82" s="1141"/>
      <c r="D82" s="1141"/>
      <c r="E82" s="1144"/>
      <c r="F82" s="1141"/>
      <c r="G82" s="171" t="s">
        <v>282</v>
      </c>
      <c r="H82" s="172"/>
      <c r="I82" s="172" t="str">
        <f t="shared" ref="I82:S82" si="237">IF(H82="","",H82)</f>
        <v/>
      </c>
      <c r="J82" s="172" t="str">
        <f t="shared" si="237"/>
        <v/>
      </c>
      <c r="K82" s="172" t="str">
        <f t="shared" si="237"/>
        <v/>
      </c>
      <c r="L82" s="172" t="str">
        <f t="shared" si="237"/>
        <v/>
      </c>
      <c r="M82" s="172" t="str">
        <f t="shared" si="237"/>
        <v/>
      </c>
      <c r="N82" s="172" t="str">
        <f t="shared" si="237"/>
        <v/>
      </c>
      <c r="O82" s="172" t="str">
        <f t="shared" si="237"/>
        <v/>
      </c>
      <c r="P82" s="172" t="str">
        <f t="shared" si="237"/>
        <v/>
      </c>
      <c r="Q82" s="172" t="str">
        <f t="shared" si="237"/>
        <v/>
      </c>
      <c r="R82" s="172" t="str">
        <f t="shared" si="237"/>
        <v/>
      </c>
      <c r="S82" s="172" t="str">
        <f t="shared" si="237"/>
        <v/>
      </c>
      <c r="T82" s="173">
        <f t="shared" si="200"/>
        <v>0</v>
      </c>
      <c r="U82" s="239"/>
      <c r="V82" s="239" t="str">
        <f t="shared" ref="V82:AF82" si="238">IF(U82="","",U82)</f>
        <v/>
      </c>
      <c r="W82" s="239" t="str">
        <f t="shared" si="238"/>
        <v/>
      </c>
      <c r="X82" s="239" t="str">
        <f t="shared" si="238"/>
        <v/>
      </c>
      <c r="Y82" s="239" t="str">
        <f t="shared" si="238"/>
        <v/>
      </c>
      <c r="Z82" s="239" t="str">
        <f t="shared" si="238"/>
        <v/>
      </c>
      <c r="AA82" s="239" t="str">
        <f t="shared" si="238"/>
        <v/>
      </c>
      <c r="AB82" s="239" t="str">
        <f t="shared" si="238"/>
        <v/>
      </c>
      <c r="AC82" s="239" t="str">
        <f t="shared" si="238"/>
        <v/>
      </c>
      <c r="AD82" s="239" t="str">
        <f t="shared" si="238"/>
        <v/>
      </c>
      <c r="AE82" s="239" t="str">
        <f t="shared" si="238"/>
        <v/>
      </c>
      <c r="AF82" s="239" t="str">
        <f t="shared" si="238"/>
        <v/>
      </c>
      <c r="AG82" s="173">
        <f t="shared" si="202"/>
        <v>0</v>
      </c>
      <c r="AH82" s="1147"/>
      <c r="AO82" s="692">
        <v>3</v>
      </c>
      <c r="AP82" s="692">
        <v>1</v>
      </c>
      <c r="AQ82" s="692">
        <v>5</v>
      </c>
      <c r="AR82" s="693">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692">
        <f ca="1">COUNTIF(INDIRECT("H"&amp;(ROW()+12*(($AO82-1)*3+$AP82)-ROW())/12+5):INDIRECT("S"&amp;(ROW()+12*(($AO82-1)*3+$AP82)-ROW())/12+5),AR82)</f>
        <v>0</v>
      </c>
      <c r="AT82" s="693">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692">
        <f ca="1">COUNTIF(INDIRECT("U"&amp;(ROW()+12*(($AO82-1)*3+$AP82)-ROW())/12+5):INDIRECT("AF"&amp;(ROW()+12*(($AO82-1)*3+$AP82)-ROW())/12+5),AT82)</f>
        <v>0</v>
      </c>
      <c r="AV82" s="692">
        <f ca="1">IF(AND(AR82+AT82&gt;0,AS82+AU82&gt;0),COUNTIF(AV$6:AV81,"&gt;0")+1,0)</f>
        <v>0</v>
      </c>
      <c r="BF82" s="692">
        <v>2</v>
      </c>
      <c r="BG82" s="692" t="s">
        <v>281</v>
      </c>
      <c r="BH82" s="694">
        <f>IF(BH81+BU81&gt;マスタ!$C$3,1,0)</f>
        <v>0</v>
      </c>
      <c r="BI82" s="694">
        <f>IF(BI81+BV81&gt;マスタ!$C$3,1,0)</f>
        <v>0</v>
      </c>
      <c r="BJ82" s="694">
        <f>IF(BJ81+BW81&gt;マスタ!$C$3,1,0)</f>
        <v>0</v>
      </c>
      <c r="BK82" s="694">
        <f>IF(BK81+BX81&gt;マスタ!$C$3,1,0)</f>
        <v>0</v>
      </c>
      <c r="BL82" s="694">
        <f>IF(BL81+BY81&gt;マスタ!$C$3,1,0)</f>
        <v>0</v>
      </c>
      <c r="BM82" s="694">
        <f>IF(BM81+BZ81&gt;マスタ!$C$3,1,0)</f>
        <v>0</v>
      </c>
      <c r="BN82" s="694">
        <f>IF(BN81+CA81&gt;マスタ!$C$3,1,0)</f>
        <v>0</v>
      </c>
      <c r="BO82" s="694">
        <f>IF(BO81+CB81&gt;マスタ!$C$3,1,0)</f>
        <v>0</v>
      </c>
      <c r="BP82" s="694">
        <f>IF(BP81+CC81&gt;マスタ!$C$3,1,0)</f>
        <v>0</v>
      </c>
      <c r="BQ82" s="694">
        <f>IF(BQ81+CD81&gt;マスタ!$C$3,1,0)</f>
        <v>0</v>
      </c>
      <c r="BR82" s="694">
        <f>IF(BR81+CE81&gt;マスタ!$C$3,1,0)</f>
        <v>0</v>
      </c>
      <c r="BS82" s="694">
        <f>IF(BS81+CF81&gt;マスタ!$C$3,1,0)</f>
        <v>0</v>
      </c>
      <c r="BT82" s="692"/>
      <c r="BU82" s="694"/>
      <c r="BV82" s="694"/>
      <c r="BW82" s="694"/>
      <c r="BX82" s="694"/>
      <c r="BY82" s="694"/>
      <c r="BZ82" s="694"/>
      <c r="CA82" s="694"/>
      <c r="CB82" s="694"/>
      <c r="CC82" s="694"/>
      <c r="CD82" s="694"/>
      <c r="CE82" s="694"/>
      <c r="CF82" s="694"/>
      <c r="CG82" s="692"/>
      <c r="CH82" s="692"/>
      <c r="CI82" s="692"/>
      <c r="CJ82" s="692"/>
      <c r="CK82" s="692"/>
      <c r="CL82" s="692"/>
      <c r="CM82" s="692"/>
      <c r="CN82" s="692"/>
      <c r="CO82" s="692"/>
      <c r="CP82" s="692"/>
      <c r="CQ82" s="692"/>
      <c r="CR82" s="692"/>
      <c r="CS82" s="692"/>
      <c r="CT82" s="692"/>
      <c r="CU82" s="692"/>
    </row>
    <row r="83" spans="1:99">
      <c r="A83" s="1136"/>
      <c r="B83" s="1139"/>
      <c r="C83" s="1142"/>
      <c r="D83" s="1142"/>
      <c r="E83" s="1145"/>
      <c r="F83" s="1142"/>
      <c r="G83" s="174" t="s">
        <v>474</v>
      </c>
      <c r="H83" s="175"/>
      <c r="I83" s="175" t="str">
        <f t="shared" ref="I83:S83" si="239">IF(H83="","",H83)</f>
        <v/>
      </c>
      <c r="J83" s="175" t="str">
        <f t="shared" si="239"/>
        <v/>
      </c>
      <c r="K83" s="175" t="str">
        <f t="shared" si="239"/>
        <v/>
      </c>
      <c r="L83" s="175" t="str">
        <f t="shared" si="239"/>
        <v/>
      </c>
      <c r="M83" s="175" t="str">
        <f t="shared" si="239"/>
        <v/>
      </c>
      <c r="N83" s="175" t="str">
        <f t="shared" si="239"/>
        <v/>
      </c>
      <c r="O83" s="175" t="str">
        <f t="shared" si="239"/>
        <v/>
      </c>
      <c r="P83" s="175" t="str">
        <f t="shared" si="239"/>
        <v/>
      </c>
      <c r="Q83" s="175" t="str">
        <f t="shared" si="239"/>
        <v/>
      </c>
      <c r="R83" s="175" t="str">
        <f t="shared" si="239"/>
        <v/>
      </c>
      <c r="S83" s="175" t="str">
        <f t="shared" si="239"/>
        <v/>
      </c>
      <c r="T83" s="176">
        <f t="shared" si="200"/>
        <v>0</v>
      </c>
      <c r="U83" s="240"/>
      <c r="V83" s="240" t="str">
        <f t="shared" ref="V83:AF83" si="240">IF(U83="","",U83)</f>
        <v/>
      </c>
      <c r="W83" s="240" t="str">
        <f t="shared" si="240"/>
        <v/>
      </c>
      <c r="X83" s="240" t="str">
        <f t="shared" si="240"/>
        <v/>
      </c>
      <c r="Y83" s="240" t="str">
        <f t="shared" si="240"/>
        <v/>
      </c>
      <c r="Z83" s="240" t="str">
        <f t="shared" si="240"/>
        <v/>
      </c>
      <c r="AA83" s="240" t="str">
        <f t="shared" si="240"/>
        <v/>
      </c>
      <c r="AB83" s="240" t="str">
        <f t="shared" si="240"/>
        <v/>
      </c>
      <c r="AC83" s="240" t="str">
        <f t="shared" si="240"/>
        <v/>
      </c>
      <c r="AD83" s="240" t="str">
        <f t="shared" si="240"/>
        <v/>
      </c>
      <c r="AE83" s="240" t="str">
        <f t="shared" si="240"/>
        <v/>
      </c>
      <c r="AF83" s="240" t="str">
        <f t="shared" si="240"/>
        <v/>
      </c>
      <c r="AG83" s="176">
        <f t="shared" si="202"/>
        <v>0</v>
      </c>
      <c r="AH83" s="1148"/>
      <c r="AO83" s="692">
        <v>3</v>
      </c>
      <c r="AP83" s="692">
        <v>1</v>
      </c>
      <c r="AQ83" s="692">
        <v>6</v>
      </c>
      <c r="AR83" s="693">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692">
        <f ca="1">COUNTIF(INDIRECT("H"&amp;(ROW()+12*(($AO83-1)*3+$AP83)-ROW())/12+5):INDIRECT("S"&amp;(ROW()+12*(($AO83-1)*3+$AP83)-ROW())/12+5),AR83)</f>
        <v>0</v>
      </c>
      <c r="AT83" s="693">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692">
        <f ca="1">COUNTIF(INDIRECT("U"&amp;(ROW()+12*(($AO83-1)*3+$AP83)-ROW())/12+5):INDIRECT("AF"&amp;(ROW()+12*(($AO83-1)*3+$AP83)-ROW())/12+5),AT83)</f>
        <v>0</v>
      </c>
      <c r="AV83" s="692">
        <f ca="1">IF(AND(AR83+AT83&gt;0,AS83+AU83&gt;0),COUNTIF(AV$6:AV82,"&gt;0")+1,0)</f>
        <v>0</v>
      </c>
      <c r="BF83" s="692">
        <v>3</v>
      </c>
      <c r="BG83" s="692"/>
      <c r="BH83" s="694"/>
      <c r="BI83" s="694"/>
      <c r="BJ83" s="694"/>
      <c r="BK83" s="694"/>
      <c r="BL83" s="694"/>
      <c r="BM83" s="694"/>
      <c r="BN83" s="694"/>
      <c r="BO83" s="694"/>
      <c r="BP83" s="694"/>
      <c r="BQ83" s="694"/>
      <c r="BR83" s="694"/>
      <c r="BS83" s="694"/>
      <c r="BT83" s="692"/>
      <c r="BU83" s="694"/>
      <c r="BV83" s="694"/>
      <c r="BW83" s="694"/>
      <c r="BX83" s="694"/>
      <c r="BY83" s="694"/>
      <c r="BZ83" s="694"/>
      <c r="CA83" s="694"/>
      <c r="CB83" s="694"/>
      <c r="CC83" s="694"/>
      <c r="CD83" s="694"/>
      <c r="CE83" s="694"/>
      <c r="CF83" s="694"/>
      <c r="CG83" s="692"/>
      <c r="CH83" s="692"/>
      <c r="CI83" s="692"/>
      <c r="CJ83" s="692"/>
      <c r="CK83" s="692"/>
      <c r="CL83" s="692"/>
      <c r="CM83" s="692"/>
      <c r="CN83" s="692"/>
      <c r="CO83" s="692"/>
      <c r="CP83" s="692"/>
      <c r="CQ83" s="692"/>
      <c r="CR83" s="692"/>
      <c r="CS83" s="692"/>
      <c r="CT83" s="692"/>
      <c r="CU83" s="692"/>
    </row>
    <row r="84" spans="1:99">
      <c r="A84" s="1134">
        <v>27</v>
      </c>
      <c r="B84" s="1137"/>
      <c r="C84" s="1140"/>
      <c r="D84" s="1140"/>
      <c r="E84" s="1143"/>
      <c r="F84" s="1140"/>
      <c r="G84" s="165" t="s">
        <v>283</v>
      </c>
      <c r="H84" s="166"/>
      <c r="I84" s="166" t="str">
        <f t="shared" ref="I84:S84" si="241">IF(H84="","",H84)</f>
        <v/>
      </c>
      <c r="J84" s="166" t="str">
        <f t="shared" si="241"/>
        <v/>
      </c>
      <c r="K84" s="166" t="str">
        <f t="shared" si="241"/>
        <v/>
      </c>
      <c r="L84" s="166" t="str">
        <f t="shared" si="241"/>
        <v/>
      </c>
      <c r="M84" s="166" t="str">
        <f t="shared" si="241"/>
        <v/>
      </c>
      <c r="N84" s="166" t="str">
        <f t="shared" si="241"/>
        <v/>
      </c>
      <c r="O84" s="166" t="str">
        <f t="shared" si="241"/>
        <v/>
      </c>
      <c r="P84" s="166" t="str">
        <f t="shared" si="241"/>
        <v/>
      </c>
      <c r="Q84" s="166" t="str">
        <f t="shared" si="241"/>
        <v/>
      </c>
      <c r="R84" s="166" t="str">
        <f t="shared" si="241"/>
        <v/>
      </c>
      <c r="S84" s="166" t="str">
        <f t="shared" si="241"/>
        <v/>
      </c>
      <c r="T84" s="167">
        <f t="shared" si="200"/>
        <v>0</v>
      </c>
      <c r="U84" s="238"/>
      <c r="V84" s="238" t="str">
        <f t="shared" ref="V84:AF84" si="242">IF(U84="","",U84)</f>
        <v/>
      </c>
      <c r="W84" s="238" t="str">
        <f t="shared" si="242"/>
        <v/>
      </c>
      <c r="X84" s="238" t="str">
        <f t="shared" si="242"/>
        <v/>
      </c>
      <c r="Y84" s="238" t="str">
        <f t="shared" si="242"/>
        <v/>
      </c>
      <c r="Z84" s="238" t="str">
        <f t="shared" si="242"/>
        <v/>
      </c>
      <c r="AA84" s="238" t="str">
        <f t="shared" si="242"/>
        <v/>
      </c>
      <c r="AB84" s="238" t="str">
        <f t="shared" si="242"/>
        <v/>
      </c>
      <c r="AC84" s="238" t="str">
        <f t="shared" si="242"/>
        <v/>
      </c>
      <c r="AD84" s="238" t="str">
        <f t="shared" si="242"/>
        <v/>
      </c>
      <c r="AE84" s="238" t="str">
        <f t="shared" si="242"/>
        <v/>
      </c>
      <c r="AF84" s="238" t="str">
        <f t="shared" si="242"/>
        <v/>
      </c>
      <c r="AG84" s="167">
        <f t="shared" si="202"/>
        <v>0</v>
      </c>
      <c r="AH84" s="1146"/>
      <c r="AO84" s="692">
        <v>3</v>
      </c>
      <c r="AP84" s="692">
        <v>1</v>
      </c>
      <c r="AQ84" s="692">
        <v>7</v>
      </c>
      <c r="AR84" s="693">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692">
        <f ca="1">COUNTIF(INDIRECT("H"&amp;(ROW()+12*(($AO84-1)*3+$AP84)-ROW())/12+5):INDIRECT("S"&amp;(ROW()+12*(($AO84-1)*3+$AP84)-ROW())/12+5),AR84)</f>
        <v>0</v>
      </c>
      <c r="AT84" s="693">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692">
        <f ca="1">COUNTIF(INDIRECT("U"&amp;(ROW()+12*(($AO84-1)*3+$AP84)-ROW())/12+5):INDIRECT("AF"&amp;(ROW()+12*(($AO84-1)*3+$AP84)-ROW())/12+5),AT84)</f>
        <v>0</v>
      </c>
      <c r="AV84" s="692">
        <f ca="1">IF(AND(AR84+AT84&gt;0,AS84+AU84&gt;0),COUNTIF(AV$6:AV83,"&gt;0")+1,0)</f>
        <v>0</v>
      </c>
      <c r="BF84" s="692">
        <v>1</v>
      </c>
      <c r="BG84" s="692"/>
      <c r="BH84" s="694">
        <f t="shared" ref="BH84:BS84" si="243">SUM(H84:H85)</f>
        <v>0</v>
      </c>
      <c r="BI84" s="694">
        <f t="shared" si="243"/>
        <v>0</v>
      </c>
      <c r="BJ84" s="694">
        <f t="shared" si="243"/>
        <v>0</v>
      </c>
      <c r="BK84" s="694">
        <f t="shared" si="243"/>
        <v>0</v>
      </c>
      <c r="BL84" s="694">
        <f t="shared" si="243"/>
        <v>0</v>
      </c>
      <c r="BM84" s="694">
        <f t="shared" si="243"/>
        <v>0</v>
      </c>
      <c r="BN84" s="694">
        <f t="shared" si="243"/>
        <v>0</v>
      </c>
      <c r="BO84" s="694">
        <f t="shared" si="243"/>
        <v>0</v>
      </c>
      <c r="BP84" s="694">
        <f t="shared" si="243"/>
        <v>0</v>
      </c>
      <c r="BQ84" s="694">
        <f t="shared" si="243"/>
        <v>0</v>
      </c>
      <c r="BR84" s="694">
        <f t="shared" si="243"/>
        <v>0</v>
      </c>
      <c r="BS84" s="694">
        <f t="shared" si="243"/>
        <v>0</v>
      </c>
      <c r="BT84" s="692"/>
      <c r="BU84" s="694">
        <f t="shared" ref="BU84:CF84" si="244">SUM(U84:U85)</f>
        <v>0</v>
      </c>
      <c r="BV84" s="694">
        <f t="shared" si="244"/>
        <v>0</v>
      </c>
      <c r="BW84" s="694">
        <f t="shared" si="244"/>
        <v>0</v>
      </c>
      <c r="BX84" s="694">
        <f t="shared" si="244"/>
        <v>0</v>
      </c>
      <c r="BY84" s="694">
        <f t="shared" si="244"/>
        <v>0</v>
      </c>
      <c r="BZ84" s="694">
        <f t="shared" si="244"/>
        <v>0</v>
      </c>
      <c r="CA84" s="694">
        <f t="shared" si="244"/>
        <v>0</v>
      </c>
      <c r="CB84" s="694">
        <f t="shared" si="244"/>
        <v>0</v>
      </c>
      <c r="CC84" s="694">
        <f t="shared" si="244"/>
        <v>0</v>
      </c>
      <c r="CD84" s="694">
        <f t="shared" si="244"/>
        <v>0</v>
      </c>
      <c r="CE84" s="694">
        <f t="shared" si="244"/>
        <v>0</v>
      </c>
      <c r="CF84" s="694">
        <f t="shared" si="244"/>
        <v>0</v>
      </c>
      <c r="CG84" s="692"/>
      <c r="CH84" s="692"/>
      <c r="CI84" s="696" t="s">
        <v>366</v>
      </c>
      <c r="CJ84" s="694">
        <f>IF(OR($D84="副園長",$D84="教頭",$D84="主任保育士",$D84="主幹教諭"),0,BH84)</f>
        <v>0</v>
      </c>
      <c r="CK84" s="694">
        <f t="shared" ref="CK84:CU84" si="245">IF(OR($D84="副園長",$D84="教頭",$D84="主任保育士",$D84="主幹教諭"),0,BI84)</f>
        <v>0</v>
      </c>
      <c r="CL84" s="694">
        <f t="shared" si="245"/>
        <v>0</v>
      </c>
      <c r="CM84" s="694">
        <f t="shared" si="245"/>
        <v>0</v>
      </c>
      <c r="CN84" s="694">
        <f t="shared" si="245"/>
        <v>0</v>
      </c>
      <c r="CO84" s="694">
        <f t="shared" si="245"/>
        <v>0</v>
      </c>
      <c r="CP84" s="694">
        <f t="shared" si="245"/>
        <v>0</v>
      </c>
      <c r="CQ84" s="694">
        <f t="shared" si="245"/>
        <v>0</v>
      </c>
      <c r="CR84" s="694">
        <f t="shared" si="245"/>
        <v>0</v>
      </c>
      <c r="CS84" s="694">
        <f t="shared" si="245"/>
        <v>0</v>
      </c>
      <c r="CT84" s="694">
        <f t="shared" si="245"/>
        <v>0</v>
      </c>
      <c r="CU84" s="694">
        <f t="shared" si="245"/>
        <v>0</v>
      </c>
    </row>
    <row r="85" spans="1:99">
      <c r="A85" s="1135"/>
      <c r="B85" s="1138"/>
      <c r="C85" s="1141"/>
      <c r="D85" s="1141"/>
      <c r="E85" s="1144"/>
      <c r="F85" s="1141"/>
      <c r="G85" s="171" t="s">
        <v>282</v>
      </c>
      <c r="H85" s="172"/>
      <c r="I85" s="172" t="str">
        <f t="shared" ref="I85:S85" si="246">IF(H85="","",H85)</f>
        <v/>
      </c>
      <c r="J85" s="172" t="str">
        <f t="shared" si="246"/>
        <v/>
      </c>
      <c r="K85" s="172" t="str">
        <f t="shared" si="246"/>
        <v/>
      </c>
      <c r="L85" s="172" t="str">
        <f t="shared" si="246"/>
        <v/>
      </c>
      <c r="M85" s="172" t="str">
        <f t="shared" si="246"/>
        <v/>
      </c>
      <c r="N85" s="172" t="str">
        <f t="shared" si="246"/>
        <v/>
      </c>
      <c r="O85" s="172" t="str">
        <f t="shared" si="246"/>
        <v/>
      </c>
      <c r="P85" s="172" t="str">
        <f t="shared" si="246"/>
        <v/>
      </c>
      <c r="Q85" s="172" t="str">
        <f t="shared" si="246"/>
        <v/>
      </c>
      <c r="R85" s="172" t="str">
        <f t="shared" si="246"/>
        <v/>
      </c>
      <c r="S85" s="172" t="str">
        <f t="shared" si="246"/>
        <v/>
      </c>
      <c r="T85" s="173">
        <f t="shared" si="200"/>
        <v>0</v>
      </c>
      <c r="U85" s="239"/>
      <c r="V85" s="239" t="str">
        <f t="shared" ref="V85:AF85" si="247">IF(U85="","",U85)</f>
        <v/>
      </c>
      <c r="W85" s="239" t="str">
        <f t="shared" si="247"/>
        <v/>
      </c>
      <c r="X85" s="239" t="str">
        <f t="shared" si="247"/>
        <v/>
      </c>
      <c r="Y85" s="239" t="str">
        <f t="shared" si="247"/>
        <v/>
      </c>
      <c r="Z85" s="239" t="str">
        <f t="shared" si="247"/>
        <v/>
      </c>
      <c r="AA85" s="239" t="str">
        <f t="shared" si="247"/>
        <v/>
      </c>
      <c r="AB85" s="239" t="str">
        <f t="shared" si="247"/>
        <v/>
      </c>
      <c r="AC85" s="239" t="str">
        <f t="shared" si="247"/>
        <v/>
      </c>
      <c r="AD85" s="239" t="str">
        <f t="shared" si="247"/>
        <v/>
      </c>
      <c r="AE85" s="239" t="str">
        <f t="shared" si="247"/>
        <v/>
      </c>
      <c r="AF85" s="239" t="str">
        <f t="shared" si="247"/>
        <v/>
      </c>
      <c r="AG85" s="173">
        <f t="shared" si="202"/>
        <v>0</v>
      </c>
      <c r="AH85" s="1147"/>
      <c r="AO85" s="692">
        <v>3</v>
      </c>
      <c r="AP85" s="692">
        <v>1</v>
      </c>
      <c r="AQ85" s="692">
        <v>8</v>
      </c>
      <c r="AR85" s="693">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692">
        <f ca="1">COUNTIF(INDIRECT("H"&amp;(ROW()+12*(($AO85-1)*3+$AP85)-ROW())/12+5):INDIRECT("S"&amp;(ROW()+12*(($AO85-1)*3+$AP85)-ROW())/12+5),AR85)</f>
        <v>0</v>
      </c>
      <c r="AT85" s="693">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692">
        <f ca="1">COUNTIF(INDIRECT("U"&amp;(ROW()+12*(($AO85-1)*3+$AP85)-ROW())/12+5):INDIRECT("AF"&amp;(ROW()+12*(($AO85-1)*3+$AP85)-ROW())/12+5),AT85)</f>
        <v>0</v>
      </c>
      <c r="AV85" s="692">
        <f ca="1">IF(AND(AR85+AT85&gt;0,AS85+AU85&gt;0),COUNTIF(AV$6:AV84,"&gt;0")+1,0)</f>
        <v>0</v>
      </c>
      <c r="BF85" s="692">
        <v>2</v>
      </c>
      <c r="BG85" s="692" t="s">
        <v>281</v>
      </c>
      <c r="BH85" s="694">
        <f>IF(BH84+BU84&gt;マスタ!$C$3,1,0)</f>
        <v>0</v>
      </c>
      <c r="BI85" s="694">
        <f>IF(BI84+BV84&gt;マスタ!$C$3,1,0)</f>
        <v>0</v>
      </c>
      <c r="BJ85" s="694">
        <f>IF(BJ84+BW84&gt;マスタ!$C$3,1,0)</f>
        <v>0</v>
      </c>
      <c r="BK85" s="694">
        <f>IF(BK84+BX84&gt;マスタ!$C$3,1,0)</f>
        <v>0</v>
      </c>
      <c r="BL85" s="694">
        <f>IF(BL84+BY84&gt;マスタ!$C$3,1,0)</f>
        <v>0</v>
      </c>
      <c r="BM85" s="694">
        <f>IF(BM84+BZ84&gt;マスタ!$C$3,1,0)</f>
        <v>0</v>
      </c>
      <c r="BN85" s="694">
        <f>IF(BN84+CA84&gt;マスタ!$C$3,1,0)</f>
        <v>0</v>
      </c>
      <c r="BO85" s="694">
        <f>IF(BO84+CB84&gt;マスタ!$C$3,1,0)</f>
        <v>0</v>
      </c>
      <c r="BP85" s="694">
        <f>IF(BP84+CC84&gt;マスタ!$C$3,1,0)</f>
        <v>0</v>
      </c>
      <c r="BQ85" s="694">
        <f>IF(BQ84+CD84&gt;マスタ!$C$3,1,0)</f>
        <v>0</v>
      </c>
      <c r="BR85" s="694">
        <f>IF(BR84+CE84&gt;マスタ!$C$3,1,0)</f>
        <v>0</v>
      </c>
      <c r="BS85" s="694">
        <f>IF(BS84+CF84&gt;マスタ!$C$3,1,0)</f>
        <v>0</v>
      </c>
      <c r="BT85" s="692"/>
      <c r="BU85" s="694"/>
      <c r="BV85" s="694"/>
      <c r="BW85" s="694"/>
      <c r="BX85" s="694"/>
      <c r="BY85" s="694"/>
      <c r="BZ85" s="694"/>
      <c r="CA85" s="694"/>
      <c r="CB85" s="694"/>
      <c r="CC85" s="694"/>
      <c r="CD85" s="694"/>
      <c r="CE85" s="694"/>
      <c r="CF85" s="694"/>
      <c r="CG85" s="692"/>
      <c r="CH85" s="692"/>
      <c r="CI85" s="692"/>
      <c r="CJ85" s="692"/>
      <c r="CK85" s="692"/>
      <c r="CL85" s="692"/>
      <c r="CM85" s="692"/>
      <c r="CN85" s="692"/>
      <c r="CO85" s="692"/>
      <c r="CP85" s="692"/>
      <c r="CQ85" s="692"/>
      <c r="CR85" s="692"/>
      <c r="CS85" s="692"/>
      <c r="CT85" s="692"/>
      <c r="CU85" s="692"/>
    </row>
    <row r="86" spans="1:99">
      <c r="A86" s="1136"/>
      <c r="B86" s="1139"/>
      <c r="C86" s="1142"/>
      <c r="D86" s="1142"/>
      <c r="E86" s="1145"/>
      <c r="F86" s="1142"/>
      <c r="G86" s="174" t="s">
        <v>474</v>
      </c>
      <c r="H86" s="175"/>
      <c r="I86" s="175" t="str">
        <f t="shared" ref="I86:S86" si="248">IF(H86="","",H86)</f>
        <v/>
      </c>
      <c r="J86" s="175" t="str">
        <f t="shared" si="248"/>
        <v/>
      </c>
      <c r="K86" s="175" t="str">
        <f t="shared" si="248"/>
        <v/>
      </c>
      <c r="L86" s="175" t="str">
        <f t="shared" si="248"/>
        <v/>
      </c>
      <c r="M86" s="175" t="str">
        <f t="shared" si="248"/>
        <v/>
      </c>
      <c r="N86" s="175" t="str">
        <f t="shared" si="248"/>
        <v/>
      </c>
      <c r="O86" s="175" t="str">
        <f t="shared" si="248"/>
        <v/>
      </c>
      <c r="P86" s="175" t="str">
        <f t="shared" si="248"/>
        <v/>
      </c>
      <c r="Q86" s="175" t="str">
        <f t="shared" si="248"/>
        <v/>
      </c>
      <c r="R86" s="175" t="str">
        <f t="shared" si="248"/>
        <v/>
      </c>
      <c r="S86" s="175" t="str">
        <f t="shared" si="248"/>
        <v/>
      </c>
      <c r="T86" s="176">
        <f t="shared" si="200"/>
        <v>0</v>
      </c>
      <c r="U86" s="240"/>
      <c r="V86" s="240" t="str">
        <f t="shared" ref="V86:AF86" si="249">IF(U86="","",U86)</f>
        <v/>
      </c>
      <c r="W86" s="240" t="str">
        <f t="shared" si="249"/>
        <v/>
      </c>
      <c r="X86" s="240" t="str">
        <f t="shared" si="249"/>
        <v/>
      </c>
      <c r="Y86" s="240" t="str">
        <f t="shared" si="249"/>
        <v/>
      </c>
      <c r="Z86" s="240" t="str">
        <f t="shared" si="249"/>
        <v/>
      </c>
      <c r="AA86" s="240" t="str">
        <f t="shared" si="249"/>
        <v/>
      </c>
      <c r="AB86" s="240" t="str">
        <f t="shared" si="249"/>
        <v/>
      </c>
      <c r="AC86" s="240" t="str">
        <f t="shared" si="249"/>
        <v/>
      </c>
      <c r="AD86" s="240" t="str">
        <f t="shared" si="249"/>
        <v/>
      </c>
      <c r="AE86" s="240" t="str">
        <f t="shared" si="249"/>
        <v/>
      </c>
      <c r="AF86" s="240" t="str">
        <f t="shared" si="249"/>
        <v/>
      </c>
      <c r="AG86" s="176">
        <f t="shared" si="202"/>
        <v>0</v>
      </c>
      <c r="AH86" s="1148"/>
      <c r="AO86" s="692">
        <v>3</v>
      </c>
      <c r="AP86" s="692">
        <v>1</v>
      </c>
      <c r="AQ86" s="692">
        <v>9</v>
      </c>
      <c r="AR86" s="693">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692">
        <f ca="1">COUNTIF(INDIRECT("H"&amp;(ROW()+12*(($AO86-1)*3+$AP86)-ROW())/12+5):INDIRECT("S"&amp;(ROW()+12*(($AO86-1)*3+$AP86)-ROW())/12+5),AR86)</f>
        <v>0</v>
      </c>
      <c r="AT86" s="693">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692">
        <f ca="1">COUNTIF(INDIRECT("U"&amp;(ROW()+12*(($AO86-1)*3+$AP86)-ROW())/12+5):INDIRECT("AF"&amp;(ROW()+12*(($AO86-1)*3+$AP86)-ROW())/12+5),AT86)</f>
        <v>0</v>
      </c>
      <c r="AV86" s="692">
        <f ca="1">IF(AND(AR86+AT86&gt;0,AS86+AU86&gt;0),COUNTIF(AV$6:AV85,"&gt;0")+1,0)</f>
        <v>0</v>
      </c>
      <c r="BF86" s="692">
        <v>3</v>
      </c>
      <c r="BG86" s="692"/>
      <c r="BH86" s="694"/>
      <c r="BI86" s="694"/>
      <c r="BJ86" s="694"/>
      <c r="BK86" s="694"/>
      <c r="BL86" s="694"/>
      <c r="BM86" s="694"/>
      <c r="BN86" s="694"/>
      <c r="BO86" s="694"/>
      <c r="BP86" s="694"/>
      <c r="BQ86" s="694"/>
      <c r="BR86" s="694"/>
      <c r="BS86" s="694"/>
      <c r="BT86" s="692"/>
      <c r="BU86" s="694"/>
      <c r="BV86" s="694"/>
      <c r="BW86" s="694"/>
      <c r="BX86" s="694"/>
      <c r="BY86" s="694"/>
      <c r="BZ86" s="694"/>
      <c r="CA86" s="694"/>
      <c r="CB86" s="694"/>
      <c r="CC86" s="694"/>
      <c r="CD86" s="694"/>
      <c r="CE86" s="694"/>
      <c r="CF86" s="694"/>
      <c r="CG86" s="692"/>
      <c r="CH86" s="692"/>
      <c r="CI86" s="692"/>
      <c r="CJ86" s="692"/>
      <c r="CK86" s="692"/>
      <c r="CL86" s="692"/>
      <c r="CM86" s="692"/>
      <c r="CN86" s="692"/>
      <c r="CO86" s="692"/>
      <c r="CP86" s="692"/>
      <c r="CQ86" s="692"/>
      <c r="CR86" s="692"/>
      <c r="CS86" s="692"/>
      <c r="CT86" s="692"/>
      <c r="CU86" s="692"/>
    </row>
    <row r="87" spans="1:99">
      <c r="A87" s="1134">
        <v>28</v>
      </c>
      <c r="B87" s="1137"/>
      <c r="C87" s="1140"/>
      <c r="D87" s="1140"/>
      <c r="E87" s="1143"/>
      <c r="F87" s="1140"/>
      <c r="G87" s="165" t="s">
        <v>283</v>
      </c>
      <c r="H87" s="166"/>
      <c r="I87" s="166" t="str">
        <f t="shared" ref="I87:S87" si="250">IF(H87="","",H87)</f>
        <v/>
      </c>
      <c r="J87" s="166" t="str">
        <f t="shared" si="250"/>
        <v/>
      </c>
      <c r="K87" s="166" t="str">
        <f t="shared" si="250"/>
        <v/>
      </c>
      <c r="L87" s="166" t="str">
        <f t="shared" si="250"/>
        <v/>
      </c>
      <c r="M87" s="166" t="str">
        <f t="shared" si="250"/>
        <v/>
      </c>
      <c r="N87" s="166" t="str">
        <f t="shared" si="250"/>
        <v/>
      </c>
      <c r="O87" s="166" t="str">
        <f t="shared" si="250"/>
        <v/>
      </c>
      <c r="P87" s="166" t="str">
        <f t="shared" si="250"/>
        <v/>
      </c>
      <c r="Q87" s="166" t="str">
        <f t="shared" si="250"/>
        <v/>
      </c>
      <c r="R87" s="166" t="str">
        <f t="shared" si="250"/>
        <v/>
      </c>
      <c r="S87" s="166" t="str">
        <f t="shared" si="250"/>
        <v/>
      </c>
      <c r="T87" s="167">
        <f t="shared" si="200"/>
        <v>0</v>
      </c>
      <c r="U87" s="238"/>
      <c r="V87" s="238" t="str">
        <f t="shared" ref="V87:AF87" si="251">IF(U87="","",U87)</f>
        <v/>
      </c>
      <c r="W87" s="238" t="str">
        <f t="shared" si="251"/>
        <v/>
      </c>
      <c r="X87" s="238" t="str">
        <f t="shared" si="251"/>
        <v/>
      </c>
      <c r="Y87" s="238" t="str">
        <f t="shared" si="251"/>
        <v/>
      </c>
      <c r="Z87" s="238" t="str">
        <f t="shared" si="251"/>
        <v/>
      </c>
      <c r="AA87" s="238" t="str">
        <f t="shared" si="251"/>
        <v/>
      </c>
      <c r="AB87" s="238" t="str">
        <f t="shared" si="251"/>
        <v/>
      </c>
      <c r="AC87" s="238" t="str">
        <f t="shared" si="251"/>
        <v/>
      </c>
      <c r="AD87" s="238" t="str">
        <f t="shared" si="251"/>
        <v/>
      </c>
      <c r="AE87" s="238" t="str">
        <f t="shared" si="251"/>
        <v/>
      </c>
      <c r="AF87" s="238" t="str">
        <f t="shared" si="251"/>
        <v/>
      </c>
      <c r="AG87" s="167">
        <f t="shared" si="202"/>
        <v>0</v>
      </c>
      <c r="AH87" s="1146"/>
      <c r="AO87" s="692">
        <v>3</v>
      </c>
      <c r="AP87" s="692">
        <v>1</v>
      </c>
      <c r="AQ87" s="692">
        <v>10</v>
      </c>
      <c r="AR87" s="693">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692">
        <f ca="1">COUNTIF(INDIRECT("H"&amp;(ROW()+12*(($AO87-1)*3+$AP87)-ROW())/12+5):INDIRECT("S"&amp;(ROW()+12*(($AO87-1)*3+$AP87)-ROW())/12+5),AR87)</f>
        <v>0</v>
      </c>
      <c r="AT87" s="693">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692">
        <f ca="1">COUNTIF(INDIRECT("U"&amp;(ROW()+12*(($AO87-1)*3+$AP87)-ROW())/12+5):INDIRECT("AF"&amp;(ROW()+12*(($AO87-1)*3+$AP87)-ROW())/12+5),AT87)</f>
        <v>0</v>
      </c>
      <c r="AV87" s="692">
        <f ca="1">IF(AND(AR87+AT87&gt;0,AS87+AU87&gt;0),COUNTIF(AV$6:AV86,"&gt;0")+1,0)</f>
        <v>0</v>
      </c>
      <c r="BF87" s="692">
        <v>1</v>
      </c>
      <c r="BG87" s="692"/>
      <c r="BH87" s="694">
        <f t="shared" ref="BH87:BS87" si="252">SUM(H87:H88)</f>
        <v>0</v>
      </c>
      <c r="BI87" s="694">
        <f t="shared" si="252"/>
        <v>0</v>
      </c>
      <c r="BJ87" s="694">
        <f t="shared" si="252"/>
        <v>0</v>
      </c>
      <c r="BK87" s="694">
        <f t="shared" si="252"/>
        <v>0</v>
      </c>
      <c r="BL87" s="694">
        <f t="shared" si="252"/>
        <v>0</v>
      </c>
      <c r="BM87" s="694">
        <f t="shared" si="252"/>
        <v>0</v>
      </c>
      <c r="BN87" s="694">
        <f t="shared" si="252"/>
        <v>0</v>
      </c>
      <c r="BO87" s="694">
        <f t="shared" si="252"/>
        <v>0</v>
      </c>
      <c r="BP87" s="694">
        <f t="shared" si="252"/>
        <v>0</v>
      </c>
      <c r="BQ87" s="694">
        <f t="shared" si="252"/>
        <v>0</v>
      </c>
      <c r="BR87" s="694">
        <f t="shared" si="252"/>
        <v>0</v>
      </c>
      <c r="BS87" s="694">
        <f t="shared" si="252"/>
        <v>0</v>
      </c>
      <c r="BT87" s="692"/>
      <c r="BU87" s="694">
        <f t="shared" ref="BU87:CF87" si="253">SUM(U87:U88)</f>
        <v>0</v>
      </c>
      <c r="BV87" s="694">
        <f t="shared" si="253"/>
        <v>0</v>
      </c>
      <c r="BW87" s="694">
        <f t="shared" si="253"/>
        <v>0</v>
      </c>
      <c r="BX87" s="694">
        <f t="shared" si="253"/>
        <v>0</v>
      </c>
      <c r="BY87" s="694">
        <f t="shared" si="253"/>
        <v>0</v>
      </c>
      <c r="BZ87" s="694">
        <f t="shared" si="253"/>
        <v>0</v>
      </c>
      <c r="CA87" s="694">
        <f t="shared" si="253"/>
        <v>0</v>
      </c>
      <c r="CB87" s="694">
        <f t="shared" si="253"/>
        <v>0</v>
      </c>
      <c r="CC87" s="694">
        <f t="shared" si="253"/>
        <v>0</v>
      </c>
      <c r="CD87" s="694">
        <f t="shared" si="253"/>
        <v>0</v>
      </c>
      <c r="CE87" s="694">
        <f t="shared" si="253"/>
        <v>0</v>
      </c>
      <c r="CF87" s="694">
        <f t="shared" si="253"/>
        <v>0</v>
      </c>
      <c r="CG87" s="692"/>
      <c r="CH87" s="692"/>
      <c r="CI87" s="696" t="s">
        <v>366</v>
      </c>
      <c r="CJ87" s="694">
        <f>IF(OR($D87="副園長",$D87="教頭",$D87="主任保育士",$D87="主幹教諭"),0,BH87)</f>
        <v>0</v>
      </c>
      <c r="CK87" s="694">
        <f t="shared" ref="CK87:CU87" si="254">IF(OR($D87="副園長",$D87="教頭",$D87="主任保育士",$D87="主幹教諭"),0,BI87)</f>
        <v>0</v>
      </c>
      <c r="CL87" s="694">
        <f t="shared" si="254"/>
        <v>0</v>
      </c>
      <c r="CM87" s="694">
        <f t="shared" si="254"/>
        <v>0</v>
      </c>
      <c r="CN87" s="694">
        <f t="shared" si="254"/>
        <v>0</v>
      </c>
      <c r="CO87" s="694">
        <f t="shared" si="254"/>
        <v>0</v>
      </c>
      <c r="CP87" s="694">
        <f t="shared" si="254"/>
        <v>0</v>
      </c>
      <c r="CQ87" s="694">
        <f t="shared" si="254"/>
        <v>0</v>
      </c>
      <c r="CR87" s="694">
        <f t="shared" si="254"/>
        <v>0</v>
      </c>
      <c r="CS87" s="694">
        <f t="shared" si="254"/>
        <v>0</v>
      </c>
      <c r="CT87" s="694">
        <f t="shared" si="254"/>
        <v>0</v>
      </c>
      <c r="CU87" s="694">
        <f t="shared" si="254"/>
        <v>0</v>
      </c>
    </row>
    <row r="88" spans="1:99">
      <c r="A88" s="1135"/>
      <c r="B88" s="1138"/>
      <c r="C88" s="1141"/>
      <c r="D88" s="1141"/>
      <c r="E88" s="1144"/>
      <c r="F88" s="1141"/>
      <c r="G88" s="171" t="s">
        <v>282</v>
      </c>
      <c r="H88" s="172"/>
      <c r="I88" s="172" t="str">
        <f t="shared" ref="I88:S88" si="255">IF(H88="","",H88)</f>
        <v/>
      </c>
      <c r="J88" s="172" t="str">
        <f t="shared" si="255"/>
        <v/>
      </c>
      <c r="K88" s="172" t="str">
        <f t="shared" si="255"/>
        <v/>
      </c>
      <c r="L88" s="172" t="str">
        <f t="shared" si="255"/>
        <v/>
      </c>
      <c r="M88" s="172" t="str">
        <f t="shared" si="255"/>
        <v/>
      </c>
      <c r="N88" s="172" t="str">
        <f t="shared" si="255"/>
        <v/>
      </c>
      <c r="O88" s="172" t="str">
        <f t="shared" si="255"/>
        <v/>
      </c>
      <c r="P88" s="172" t="str">
        <f t="shared" si="255"/>
        <v/>
      </c>
      <c r="Q88" s="172" t="str">
        <f t="shared" si="255"/>
        <v/>
      </c>
      <c r="R88" s="172" t="str">
        <f t="shared" si="255"/>
        <v/>
      </c>
      <c r="S88" s="172" t="str">
        <f t="shared" si="255"/>
        <v/>
      </c>
      <c r="T88" s="173">
        <f t="shared" si="200"/>
        <v>0</v>
      </c>
      <c r="U88" s="239"/>
      <c r="V88" s="239" t="str">
        <f t="shared" ref="V88:AF88" si="256">IF(U88="","",U88)</f>
        <v/>
      </c>
      <c r="W88" s="239" t="str">
        <f t="shared" si="256"/>
        <v/>
      </c>
      <c r="X88" s="239" t="str">
        <f t="shared" si="256"/>
        <v/>
      </c>
      <c r="Y88" s="239" t="str">
        <f t="shared" si="256"/>
        <v/>
      </c>
      <c r="Z88" s="239" t="str">
        <f t="shared" si="256"/>
        <v/>
      </c>
      <c r="AA88" s="239" t="str">
        <f t="shared" si="256"/>
        <v/>
      </c>
      <c r="AB88" s="239" t="str">
        <f t="shared" si="256"/>
        <v/>
      </c>
      <c r="AC88" s="239" t="str">
        <f t="shared" si="256"/>
        <v/>
      </c>
      <c r="AD88" s="239" t="str">
        <f t="shared" si="256"/>
        <v/>
      </c>
      <c r="AE88" s="239" t="str">
        <f t="shared" si="256"/>
        <v/>
      </c>
      <c r="AF88" s="239" t="str">
        <f t="shared" si="256"/>
        <v/>
      </c>
      <c r="AG88" s="173">
        <f t="shared" si="202"/>
        <v>0</v>
      </c>
      <c r="AH88" s="1147"/>
      <c r="AO88" s="692">
        <v>3</v>
      </c>
      <c r="AP88" s="692">
        <v>1</v>
      </c>
      <c r="AQ88" s="692">
        <v>11</v>
      </c>
      <c r="AR88" s="693">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692">
        <f ca="1">COUNTIF(INDIRECT("H"&amp;(ROW()+12*(($AO88-1)*3+$AP88)-ROW())/12+5):INDIRECT("S"&amp;(ROW()+12*(($AO88-1)*3+$AP88)-ROW())/12+5),AR88)</f>
        <v>0</v>
      </c>
      <c r="AT88" s="693">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692">
        <f ca="1">COUNTIF(INDIRECT("U"&amp;(ROW()+12*(($AO88-1)*3+$AP88)-ROW())/12+5):INDIRECT("AF"&amp;(ROW()+12*(($AO88-1)*3+$AP88)-ROW())/12+5),AT88)</f>
        <v>0</v>
      </c>
      <c r="AV88" s="692">
        <f ca="1">IF(AND(AR88+AT88&gt;0,AS88+AU88&gt;0),COUNTIF(AV$6:AV87,"&gt;0")+1,0)</f>
        <v>0</v>
      </c>
      <c r="BF88" s="692">
        <v>2</v>
      </c>
      <c r="BG88" s="692" t="s">
        <v>281</v>
      </c>
      <c r="BH88" s="694">
        <f>IF(BH87+BU87&gt;マスタ!$C$3,1,0)</f>
        <v>0</v>
      </c>
      <c r="BI88" s="694">
        <f>IF(BI87+BV87&gt;マスタ!$C$3,1,0)</f>
        <v>0</v>
      </c>
      <c r="BJ88" s="694">
        <f>IF(BJ87+BW87&gt;マスタ!$C$3,1,0)</f>
        <v>0</v>
      </c>
      <c r="BK88" s="694">
        <f>IF(BK87+BX87&gt;マスタ!$C$3,1,0)</f>
        <v>0</v>
      </c>
      <c r="BL88" s="694">
        <f>IF(BL87+BY87&gt;マスタ!$C$3,1,0)</f>
        <v>0</v>
      </c>
      <c r="BM88" s="694">
        <f>IF(BM87+BZ87&gt;マスタ!$C$3,1,0)</f>
        <v>0</v>
      </c>
      <c r="BN88" s="694">
        <f>IF(BN87+CA87&gt;マスタ!$C$3,1,0)</f>
        <v>0</v>
      </c>
      <c r="BO88" s="694">
        <f>IF(BO87+CB87&gt;マスタ!$C$3,1,0)</f>
        <v>0</v>
      </c>
      <c r="BP88" s="694">
        <f>IF(BP87+CC87&gt;マスタ!$C$3,1,0)</f>
        <v>0</v>
      </c>
      <c r="BQ88" s="694">
        <f>IF(BQ87+CD87&gt;マスタ!$C$3,1,0)</f>
        <v>0</v>
      </c>
      <c r="BR88" s="694">
        <f>IF(BR87+CE87&gt;マスタ!$C$3,1,0)</f>
        <v>0</v>
      </c>
      <c r="BS88" s="694">
        <f>IF(BS87+CF87&gt;マスタ!$C$3,1,0)</f>
        <v>0</v>
      </c>
      <c r="BT88" s="692"/>
      <c r="BU88" s="694"/>
      <c r="BV88" s="694"/>
      <c r="BW88" s="694"/>
      <c r="BX88" s="694"/>
      <c r="BY88" s="694"/>
      <c r="BZ88" s="694"/>
      <c r="CA88" s="694"/>
      <c r="CB88" s="694"/>
      <c r="CC88" s="694"/>
      <c r="CD88" s="694"/>
      <c r="CE88" s="694"/>
      <c r="CF88" s="694"/>
      <c r="CG88" s="692"/>
      <c r="CH88" s="692"/>
      <c r="CI88" s="692"/>
      <c r="CJ88" s="692"/>
      <c r="CK88" s="692"/>
      <c r="CL88" s="692"/>
      <c r="CM88" s="692"/>
      <c r="CN88" s="692"/>
      <c r="CO88" s="692"/>
      <c r="CP88" s="692"/>
      <c r="CQ88" s="692"/>
      <c r="CR88" s="692"/>
      <c r="CS88" s="692"/>
      <c r="CT88" s="692"/>
      <c r="CU88" s="692"/>
    </row>
    <row r="89" spans="1:99">
      <c r="A89" s="1136"/>
      <c r="B89" s="1139"/>
      <c r="C89" s="1142"/>
      <c r="D89" s="1142"/>
      <c r="E89" s="1145"/>
      <c r="F89" s="1142"/>
      <c r="G89" s="174" t="s">
        <v>474</v>
      </c>
      <c r="H89" s="175"/>
      <c r="I89" s="175" t="str">
        <f t="shared" ref="I89:S89" si="257">IF(H89="","",H89)</f>
        <v/>
      </c>
      <c r="J89" s="175" t="str">
        <f t="shared" si="257"/>
        <v/>
      </c>
      <c r="K89" s="175" t="str">
        <f t="shared" si="257"/>
        <v/>
      </c>
      <c r="L89" s="175" t="str">
        <f t="shared" si="257"/>
        <v/>
      </c>
      <c r="M89" s="175" t="str">
        <f t="shared" si="257"/>
        <v/>
      </c>
      <c r="N89" s="175" t="str">
        <f t="shared" si="257"/>
        <v/>
      </c>
      <c r="O89" s="175" t="str">
        <f t="shared" si="257"/>
        <v/>
      </c>
      <c r="P89" s="175" t="str">
        <f t="shared" si="257"/>
        <v/>
      </c>
      <c r="Q89" s="175" t="str">
        <f t="shared" si="257"/>
        <v/>
      </c>
      <c r="R89" s="175" t="str">
        <f t="shared" si="257"/>
        <v/>
      </c>
      <c r="S89" s="175" t="str">
        <f t="shared" si="257"/>
        <v/>
      </c>
      <c r="T89" s="176">
        <f t="shared" si="200"/>
        <v>0</v>
      </c>
      <c r="U89" s="240"/>
      <c r="V89" s="240" t="str">
        <f t="shared" ref="V89:AF89" si="258">IF(U89="","",U89)</f>
        <v/>
      </c>
      <c r="W89" s="240" t="str">
        <f t="shared" si="258"/>
        <v/>
      </c>
      <c r="X89" s="240" t="str">
        <f t="shared" si="258"/>
        <v/>
      </c>
      <c r="Y89" s="240" t="str">
        <f t="shared" si="258"/>
        <v/>
      </c>
      <c r="Z89" s="240" t="str">
        <f t="shared" si="258"/>
        <v/>
      </c>
      <c r="AA89" s="240" t="str">
        <f t="shared" si="258"/>
        <v/>
      </c>
      <c r="AB89" s="240" t="str">
        <f t="shared" si="258"/>
        <v/>
      </c>
      <c r="AC89" s="240" t="str">
        <f t="shared" si="258"/>
        <v/>
      </c>
      <c r="AD89" s="240" t="str">
        <f t="shared" si="258"/>
        <v/>
      </c>
      <c r="AE89" s="240" t="str">
        <f t="shared" si="258"/>
        <v/>
      </c>
      <c r="AF89" s="240" t="str">
        <f t="shared" si="258"/>
        <v/>
      </c>
      <c r="AG89" s="176">
        <f t="shared" si="202"/>
        <v>0</v>
      </c>
      <c r="AH89" s="1148"/>
      <c r="AO89" s="692">
        <v>3</v>
      </c>
      <c r="AP89" s="692">
        <v>1</v>
      </c>
      <c r="AQ89" s="692">
        <v>12</v>
      </c>
      <c r="AR89" s="693">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692">
        <f ca="1">COUNTIF(INDIRECT("H"&amp;(ROW()+12*(($AO89-1)*3+$AP89)-ROW())/12+5):INDIRECT("S"&amp;(ROW()+12*(($AO89-1)*3+$AP89)-ROW())/12+5),AR89)</f>
        <v>0</v>
      </c>
      <c r="AT89" s="693">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692">
        <f ca="1">COUNTIF(INDIRECT("U"&amp;(ROW()+12*(($AO89-1)*3+$AP89)-ROW())/12+5):INDIRECT("AF"&amp;(ROW()+12*(($AO89-1)*3+$AP89)-ROW())/12+5),AT89)</f>
        <v>0</v>
      </c>
      <c r="AV89" s="692">
        <f ca="1">IF(AND(AR89+AT89&gt;0,AS89+AU89&gt;0),COUNTIF(AV$6:AV88,"&gt;0")+1,0)</f>
        <v>0</v>
      </c>
      <c r="BF89" s="692">
        <v>3</v>
      </c>
      <c r="BG89" s="692"/>
      <c r="BH89" s="694"/>
      <c r="BI89" s="694"/>
      <c r="BJ89" s="694"/>
      <c r="BK89" s="694"/>
      <c r="BL89" s="694"/>
      <c r="BM89" s="694"/>
      <c r="BN89" s="694"/>
      <c r="BO89" s="694"/>
      <c r="BP89" s="694"/>
      <c r="BQ89" s="694"/>
      <c r="BR89" s="694"/>
      <c r="BS89" s="694"/>
      <c r="BT89" s="692"/>
      <c r="BU89" s="692"/>
      <c r="BV89" s="692"/>
      <c r="BW89" s="692"/>
      <c r="BX89" s="692"/>
      <c r="BY89" s="692"/>
      <c r="BZ89" s="692"/>
      <c r="CA89" s="692"/>
      <c r="CB89" s="692"/>
      <c r="CC89" s="692"/>
      <c r="CD89" s="692"/>
      <c r="CE89" s="692"/>
      <c r="CF89" s="692"/>
      <c r="CG89" s="692"/>
      <c r="CH89" s="692"/>
      <c r="CI89" s="692"/>
      <c r="CJ89" s="692"/>
      <c r="CK89" s="692"/>
      <c r="CL89" s="692"/>
      <c r="CM89" s="692"/>
      <c r="CN89" s="692"/>
      <c r="CO89" s="692"/>
      <c r="CP89" s="692"/>
      <c r="CQ89" s="692"/>
      <c r="CR89" s="692"/>
      <c r="CS89" s="692"/>
      <c r="CT89" s="692"/>
      <c r="CU89" s="692"/>
    </row>
    <row r="90" spans="1:99">
      <c r="A90" s="1134">
        <v>29</v>
      </c>
      <c r="B90" s="1137"/>
      <c r="C90" s="1140"/>
      <c r="D90" s="1140"/>
      <c r="E90" s="1143"/>
      <c r="F90" s="1140"/>
      <c r="G90" s="165" t="s">
        <v>283</v>
      </c>
      <c r="H90" s="166"/>
      <c r="I90" s="166" t="str">
        <f t="shared" ref="I90:S90" si="259">IF(H90="","",H90)</f>
        <v/>
      </c>
      <c r="J90" s="166" t="str">
        <f t="shared" si="259"/>
        <v/>
      </c>
      <c r="K90" s="166" t="str">
        <f t="shared" si="259"/>
        <v/>
      </c>
      <c r="L90" s="166" t="str">
        <f t="shared" si="259"/>
        <v/>
      </c>
      <c r="M90" s="166" t="str">
        <f t="shared" si="259"/>
        <v/>
      </c>
      <c r="N90" s="166" t="str">
        <f t="shared" si="259"/>
        <v/>
      </c>
      <c r="O90" s="166" t="str">
        <f t="shared" si="259"/>
        <v/>
      </c>
      <c r="P90" s="166" t="str">
        <f t="shared" si="259"/>
        <v/>
      </c>
      <c r="Q90" s="166" t="str">
        <f t="shared" si="259"/>
        <v/>
      </c>
      <c r="R90" s="166" t="str">
        <f t="shared" si="259"/>
        <v/>
      </c>
      <c r="S90" s="166" t="str">
        <f t="shared" si="259"/>
        <v/>
      </c>
      <c r="T90" s="167">
        <f t="shared" si="200"/>
        <v>0</v>
      </c>
      <c r="U90" s="238"/>
      <c r="V90" s="238" t="str">
        <f t="shared" ref="V90:AF90" si="260">IF(U90="","",U90)</f>
        <v/>
      </c>
      <c r="W90" s="238" t="str">
        <f t="shared" si="260"/>
        <v/>
      </c>
      <c r="X90" s="238" t="str">
        <f t="shared" si="260"/>
        <v/>
      </c>
      <c r="Y90" s="238" t="str">
        <f t="shared" si="260"/>
        <v/>
      </c>
      <c r="Z90" s="238" t="str">
        <f t="shared" si="260"/>
        <v/>
      </c>
      <c r="AA90" s="238" t="str">
        <f t="shared" si="260"/>
        <v/>
      </c>
      <c r="AB90" s="238" t="str">
        <f t="shared" si="260"/>
        <v/>
      </c>
      <c r="AC90" s="238" t="str">
        <f t="shared" si="260"/>
        <v/>
      </c>
      <c r="AD90" s="238" t="str">
        <f t="shared" si="260"/>
        <v/>
      </c>
      <c r="AE90" s="238" t="str">
        <f t="shared" si="260"/>
        <v/>
      </c>
      <c r="AF90" s="238" t="str">
        <f t="shared" si="260"/>
        <v/>
      </c>
      <c r="AG90" s="167">
        <f t="shared" si="202"/>
        <v>0</v>
      </c>
      <c r="AH90" s="1146"/>
      <c r="AO90" s="692">
        <v>3</v>
      </c>
      <c r="AP90" s="692">
        <v>2</v>
      </c>
      <c r="AQ90" s="692">
        <v>1</v>
      </c>
      <c r="AR90" s="693">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692">
        <f ca="1">COUNTIF(INDIRECT("H"&amp;(ROW()+12*(($AO90-1)*3+$AP90)-ROW())/12+5):INDIRECT("S"&amp;(ROW()+12*(($AO90-1)*3+$AP90)-ROW())/12+5),AR90)</f>
        <v>0</v>
      </c>
      <c r="AT90" s="693">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692">
        <f ca="1">COUNTIF(INDIRECT("U"&amp;(ROW()+12*(($AO90-1)*3+$AP90)-ROW())/12+5):INDIRECT("AF"&amp;(ROW()+12*(($AO90-1)*3+$AP90)-ROW())/12+5),AT90)</f>
        <v>0</v>
      </c>
      <c r="AV90" s="692">
        <f ca="1">IF(AND(AR90+AT90&gt;0,AS90+AU90&gt;0),COUNTIF(AV$6:AV89,"&gt;0")+1,0)</f>
        <v>0</v>
      </c>
      <c r="BF90" s="692">
        <v>1</v>
      </c>
      <c r="BG90" s="692"/>
      <c r="BH90" s="694">
        <f t="shared" ref="BH90:BS90" si="261">SUM(H90:H91)</f>
        <v>0</v>
      </c>
      <c r="BI90" s="694">
        <f t="shared" si="261"/>
        <v>0</v>
      </c>
      <c r="BJ90" s="694">
        <f t="shared" si="261"/>
        <v>0</v>
      </c>
      <c r="BK90" s="694">
        <f t="shared" si="261"/>
        <v>0</v>
      </c>
      <c r="BL90" s="694">
        <f t="shared" si="261"/>
        <v>0</v>
      </c>
      <c r="BM90" s="694">
        <f t="shared" si="261"/>
        <v>0</v>
      </c>
      <c r="BN90" s="694">
        <f t="shared" si="261"/>
        <v>0</v>
      </c>
      <c r="BO90" s="694">
        <f t="shared" si="261"/>
        <v>0</v>
      </c>
      <c r="BP90" s="694">
        <f t="shared" si="261"/>
        <v>0</v>
      </c>
      <c r="BQ90" s="694">
        <f t="shared" si="261"/>
        <v>0</v>
      </c>
      <c r="BR90" s="694">
        <f t="shared" si="261"/>
        <v>0</v>
      </c>
      <c r="BS90" s="694">
        <f t="shared" si="261"/>
        <v>0</v>
      </c>
      <c r="BT90" s="692"/>
      <c r="BU90" s="694">
        <f t="shared" ref="BU90:CF90" si="262">SUM(U90:U91)</f>
        <v>0</v>
      </c>
      <c r="BV90" s="694">
        <f t="shared" si="262"/>
        <v>0</v>
      </c>
      <c r="BW90" s="694">
        <f t="shared" si="262"/>
        <v>0</v>
      </c>
      <c r="BX90" s="694">
        <f t="shared" si="262"/>
        <v>0</v>
      </c>
      <c r="BY90" s="694">
        <f t="shared" si="262"/>
        <v>0</v>
      </c>
      <c r="BZ90" s="694">
        <f t="shared" si="262"/>
        <v>0</v>
      </c>
      <c r="CA90" s="694">
        <f t="shared" si="262"/>
        <v>0</v>
      </c>
      <c r="CB90" s="694">
        <f t="shared" si="262"/>
        <v>0</v>
      </c>
      <c r="CC90" s="694">
        <f t="shared" si="262"/>
        <v>0</v>
      </c>
      <c r="CD90" s="694">
        <f t="shared" si="262"/>
        <v>0</v>
      </c>
      <c r="CE90" s="694">
        <f t="shared" si="262"/>
        <v>0</v>
      </c>
      <c r="CF90" s="694">
        <f t="shared" si="262"/>
        <v>0</v>
      </c>
      <c r="CG90" s="692"/>
      <c r="CH90" s="692"/>
      <c r="CI90" s="696" t="s">
        <v>366</v>
      </c>
      <c r="CJ90" s="694">
        <f>IF(OR($D90="副園長",$D90="教頭",$D90="主任保育士",$D90="主幹教諭"),0,BH90)</f>
        <v>0</v>
      </c>
      <c r="CK90" s="694">
        <f t="shared" ref="CK90:CU90" si="263">IF(OR($D90="副園長",$D90="教頭",$D90="主任保育士",$D90="主幹教諭"),0,BI90)</f>
        <v>0</v>
      </c>
      <c r="CL90" s="694">
        <f t="shared" si="263"/>
        <v>0</v>
      </c>
      <c r="CM90" s="694">
        <f t="shared" si="263"/>
        <v>0</v>
      </c>
      <c r="CN90" s="694">
        <f t="shared" si="263"/>
        <v>0</v>
      </c>
      <c r="CO90" s="694">
        <f t="shared" si="263"/>
        <v>0</v>
      </c>
      <c r="CP90" s="694">
        <f t="shared" si="263"/>
        <v>0</v>
      </c>
      <c r="CQ90" s="694">
        <f t="shared" si="263"/>
        <v>0</v>
      </c>
      <c r="CR90" s="694">
        <f t="shared" si="263"/>
        <v>0</v>
      </c>
      <c r="CS90" s="694">
        <f t="shared" si="263"/>
        <v>0</v>
      </c>
      <c r="CT90" s="694">
        <f t="shared" si="263"/>
        <v>0</v>
      </c>
      <c r="CU90" s="694">
        <f t="shared" si="263"/>
        <v>0</v>
      </c>
    </row>
    <row r="91" spans="1:99">
      <c r="A91" s="1135"/>
      <c r="B91" s="1138"/>
      <c r="C91" s="1141"/>
      <c r="D91" s="1141"/>
      <c r="E91" s="1144"/>
      <c r="F91" s="1141"/>
      <c r="G91" s="171" t="s">
        <v>282</v>
      </c>
      <c r="H91" s="172"/>
      <c r="I91" s="172" t="str">
        <f t="shared" ref="I91:S91" si="264">IF(H91="","",H91)</f>
        <v/>
      </c>
      <c r="J91" s="172" t="str">
        <f t="shared" si="264"/>
        <v/>
      </c>
      <c r="K91" s="172" t="str">
        <f t="shared" si="264"/>
        <v/>
      </c>
      <c r="L91" s="172" t="str">
        <f t="shared" si="264"/>
        <v/>
      </c>
      <c r="M91" s="172" t="str">
        <f t="shared" si="264"/>
        <v/>
      </c>
      <c r="N91" s="172" t="str">
        <f t="shared" si="264"/>
        <v/>
      </c>
      <c r="O91" s="172" t="str">
        <f t="shared" si="264"/>
        <v/>
      </c>
      <c r="P91" s="172" t="str">
        <f t="shared" si="264"/>
        <v/>
      </c>
      <c r="Q91" s="172" t="str">
        <f t="shared" si="264"/>
        <v/>
      </c>
      <c r="R91" s="172" t="str">
        <f t="shared" si="264"/>
        <v/>
      </c>
      <c r="S91" s="172" t="str">
        <f t="shared" si="264"/>
        <v/>
      </c>
      <c r="T91" s="173">
        <f t="shared" si="200"/>
        <v>0</v>
      </c>
      <c r="U91" s="239"/>
      <c r="V91" s="239" t="str">
        <f t="shared" ref="V91:AF91" si="265">IF(U91="","",U91)</f>
        <v/>
      </c>
      <c r="W91" s="239" t="str">
        <f t="shared" si="265"/>
        <v/>
      </c>
      <c r="X91" s="239" t="str">
        <f t="shared" si="265"/>
        <v/>
      </c>
      <c r="Y91" s="239" t="str">
        <f t="shared" si="265"/>
        <v/>
      </c>
      <c r="Z91" s="239" t="str">
        <f t="shared" si="265"/>
        <v/>
      </c>
      <c r="AA91" s="239" t="str">
        <f t="shared" si="265"/>
        <v/>
      </c>
      <c r="AB91" s="239" t="str">
        <f t="shared" si="265"/>
        <v/>
      </c>
      <c r="AC91" s="239" t="str">
        <f t="shared" si="265"/>
        <v/>
      </c>
      <c r="AD91" s="239" t="str">
        <f t="shared" si="265"/>
        <v/>
      </c>
      <c r="AE91" s="239" t="str">
        <f t="shared" si="265"/>
        <v/>
      </c>
      <c r="AF91" s="239" t="str">
        <f t="shared" si="265"/>
        <v/>
      </c>
      <c r="AG91" s="173">
        <f t="shared" si="202"/>
        <v>0</v>
      </c>
      <c r="AH91" s="1147"/>
      <c r="AO91" s="692">
        <v>3</v>
      </c>
      <c r="AP91" s="692">
        <v>2</v>
      </c>
      <c r="AQ91" s="692">
        <v>2</v>
      </c>
      <c r="AR91" s="693">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692">
        <f ca="1">COUNTIF(INDIRECT("H"&amp;(ROW()+12*(($AO91-1)*3+$AP91)-ROW())/12+5):INDIRECT("S"&amp;(ROW()+12*(($AO91-1)*3+$AP91)-ROW())/12+5),AR91)</f>
        <v>0</v>
      </c>
      <c r="AT91" s="693">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692">
        <f ca="1">COUNTIF(INDIRECT("U"&amp;(ROW()+12*(($AO91-1)*3+$AP91)-ROW())/12+5):INDIRECT("AF"&amp;(ROW()+12*(($AO91-1)*3+$AP91)-ROW())/12+5),AT91)</f>
        <v>0</v>
      </c>
      <c r="AV91" s="692">
        <f ca="1">IF(AND(AR91+AT91&gt;0,AS91+AU91&gt;0),COUNTIF(AV$6:AV90,"&gt;0")+1,0)</f>
        <v>0</v>
      </c>
      <c r="BF91" s="692">
        <v>2</v>
      </c>
      <c r="BG91" s="692" t="s">
        <v>281</v>
      </c>
      <c r="BH91" s="694">
        <f>IF(BH90+BU90&gt;マスタ!$C$3,1,0)</f>
        <v>0</v>
      </c>
      <c r="BI91" s="694">
        <f>IF(BI90+BV90&gt;マスタ!$C$3,1,0)</f>
        <v>0</v>
      </c>
      <c r="BJ91" s="694">
        <f>IF(BJ90+BW90&gt;マスタ!$C$3,1,0)</f>
        <v>0</v>
      </c>
      <c r="BK91" s="694">
        <f>IF(BK90+BX90&gt;マスタ!$C$3,1,0)</f>
        <v>0</v>
      </c>
      <c r="BL91" s="694">
        <f>IF(BL90+BY90&gt;マスタ!$C$3,1,0)</f>
        <v>0</v>
      </c>
      <c r="BM91" s="694">
        <f>IF(BM90+BZ90&gt;マスタ!$C$3,1,0)</f>
        <v>0</v>
      </c>
      <c r="BN91" s="694">
        <f>IF(BN90+CA90&gt;マスタ!$C$3,1,0)</f>
        <v>0</v>
      </c>
      <c r="BO91" s="694">
        <f>IF(BO90+CB90&gt;マスタ!$C$3,1,0)</f>
        <v>0</v>
      </c>
      <c r="BP91" s="694">
        <f>IF(BP90+CC90&gt;マスタ!$C$3,1,0)</f>
        <v>0</v>
      </c>
      <c r="BQ91" s="694">
        <f>IF(BQ90+CD90&gt;マスタ!$C$3,1,0)</f>
        <v>0</v>
      </c>
      <c r="BR91" s="694">
        <f>IF(BR90+CE90&gt;マスタ!$C$3,1,0)</f>
        <v>0</v>
      </c>
      <c r="BS91" s="694">
        <f>IF(BS90+CF90&gt;マスタ!$C$3,1,0)</f>
        <v>0</v>
      </c>
      <c r="BT91" s="692"/>
      <c r="BU91" s="694"/>
      <c r="BV91" s="694"/>
      <c r="BW91" s="694"/>
      <c r="BX91" s="694"/>
      <c r="BY91" s="694"/>
      <c r="BZ91" s="694"/>
      <c r="CA91" s="694"/>
      <c r="CB91" s="694"/>
      <c r="CC91" s="694"/>
      <c r="CD91" s="694"/>
      <c r="CE91" s="694"/>
      <c r="CF91" s="694"/>
      <c r="CG91" s="692"/>
      <c r="CH91" s="692"/>
      <c r="CI91" s="692"/>
      <c r="CJ91" s="692"/>
      <c r="CK91" s="692"/>
      <c r="CL91" s="692"/>
      <c r="CM91" s="692"/>
      <c r="CN91" s="692"/>
      <c r="CO91" s="692"/>
      <c r="CP91" s="692"/>
      <c r="CQ91" s="692"/>
      <c r="CR91" s="692"/>
      <c r="CS91" s="692"/>
      <c r="CT91" s="692"/>
      <c r="CU91" s="692"/>
    </row>
    <row r="92" spans="1:99">
      <c r="A92" s="1136"/>
      <c r="B92" s="1139"/>
      <c r="C92" s="1142"/>
      <c r="D92" s="1142"/>
      <c r="E92" s="1145"/>
      <c r="F92" s="1142"/>
      <c r="G92" s="174" t="s">
        <v>474</v>
      </c>
      <c r="H92" s="175"/>
      <c r="I92" s="175" t="str">
        <f t="shared" ref="I92:S92" si="266">IF(H92="","",H92)</f>
        <v/>
      </c>
      <c r="J92" s="175" t="str">
        <f t="shared" si="266"/>
        <v/>
      </c>
      <c r="K92" s="175" t="str">
        <f t="shared" si="266"/>
        <v/>
      </c>
      <c r="L92" s="175" t="str">
        <f t="shared" si="266"/>
        <v/>
      </c>
      <c r="M92" s="175" t="str">
        <f t="shared" si="266"/>
        <v/>
      </c>
      <c r="N92" s="175" t="str">
        <f t="shared" si="266"/>
        <v/>
      </c>
      <c r="O92" s="175" t="str">
        <f t="shared" si="266"/>
        <v/>
      </c>
      <c r="P92" s="175" t="str">
        <f t="shared" si="266"/>
        <v/>
      </c>
      <c r="Q92" s="175" t="str">
        <f t="shared" si="266"/>
        <v/>
      </c>
      <c r="R92" s="175" t="str">
        <f t="shared" si="266"/>
        <v/>
      </c>
      <c r="S92" s="175" t="str">
        <f t="shared" si="266"/>
        <v/>
      </c>
      <c r="T92" s="176">
        <f t="shared" si="200"/>
        <v>0</v>
      </c>
      <c r="U92" s="240"/>
      <c r="V92" s="240" t="str">
        <f t="shared" ref="V92:AF92" si="267">IF(U92="","",U92)</f>
        <v/>
      </c>
      <c r="W92" s="240" t="str">
        <f t="shared" si="267"/>
        <v/>
      </c>
      <c r="X92" s="240" t="str">
        <f t="shared" si="267"/>
        <v/>
      </c>
      <c r="Y92" s="240" t="str">
        <f t="shared" si="267"/>
        <v/>
      </c>
      <c r="Z92" s="240" t="str">
        <f t="shared" si="267"/>
        <v/>
      </c>
      <c r="AA92" s="240" t="str">
        <f t="shared" si="267"/>
        <v/>
      </c>
      <c r="AB92" s="240" t="str">
        <f t="shared" si="267"/>
        <v/>
      </c>
      <c r="AC92" s="240" t="str">
        <f t="shared" si="267"/>
        <v/>
      </c>
      <c r="AD92" s="240" t="str">
        <f t="shared" si="267"/>
        <v/>
      </c>
      <c r="AE92" s="240" t="str">
        <f t="shared" si="267"/>
        <v/>
      </c>
      <c r="AF92" s="240" t="str">
        <f t="shared" si="267"/>
        <v/>
      </c>
      <c r="AG92" s="176">
        <f t="shared" si="202"/>
        <v>0</v>
      </c>
      <c r="AH92" s="1148"/>
      <c r="AO92" s="692">
        <v>3</v>
      </c>
      <c r="AP92" s="692">
        <v>2</v>
      </c>
      <c r="AQ92" s="692">
        <v>3</v>
      </c>
      <c r="AR92" s="693">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692">
        <f ca="1">COUNTIF(INDIRECT("H"&amp;(ROW()+12*(($AO92-1)*3+$AP92)-ROW())/12+5):INDIRECT("S"&amp;(ROW()+12*(($AO92-1)*3+$AP92)-ROW())/12+5),AR92)</f>
        <v>0</v>
      </c>
      <c r="AT92" s="693">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692">
        <f ca="1">COUNTIF(INDIRECT("U"&amp;(ROW()+12*(($AO92-1)*3+$AP92)-ROW())/12+5):INDIRECT("AF"&amp;(ROW()+12*(($AO92-1)*3+$AP92)-ROW())/12+5),AT92)</f>
        <v>0</v>
      </c>
      <c r="AV92" s="692">
        <f ca="1">IF(AND(AR92+AT92&gt;0,AS92+AU92&gt;0),COUNTIF(AV$6:AV91,"&gt;0")+1,0)</f>
        <v>0</v>
      </c>
      <c r="BF92" s="692">
        <v>3</v>
      </c>
      <c r="BG92" s="692"/>
      <c r="BH92" s="694"/>
      <c r="BI92" s="694"/>
      <c r="BJ92" s="694"/>
      <c r="BK92" s="694"/>
      <c r="BL92" s="694"/>
      <c r="BM92" s="694"/>
      <c r="BN92" s="694"/>
      <c r="BO92" s="694"/>
      <c r="BP92" s="694"/>
      <c r="BQ92" s="694"/>
      <c r="BR92" s="694"/>
      <c r="BS92" s="694"/>
      <c r="BT92" s="692"/>
      <c r="BU92" s="694"/>
      <c r="BV92" s="694"/>
      <c r="BW92" s="694"/>
      <c r="BX92" s="694"/>
      <c r="BY92" s="694"/>
      <c r="BZ92" s="694"/>
      <c r="CA92" s="694"/>
      <c r="CB92" s="694"/>
      <c r="CC92" s="694"/>
      <c r="CD92" s="694"/>
      <c r="CE92" s="694"/>
      <c r="CF92" s="694"/>
      <c r="CG92" s="692"/>
      <c r="CH92" s="692"/>
      <c r="CI92" s="692"/>
      <c r="CJ92" s="692"/>
      <c r="CK92" s="692"/>
      <c r="CL92" s="692"/>
      <c r="CM92" s="692"/>
      <c r="CN92" s="692"/>
      <c r="CO92" s="692"/>
      <c r="CP92" s="692"/>
      <c r="CQ92" s="692"/>
      <c r="CR92" s="692"/>
      <c r="CS92" s="692"/>
      <c r="CT92" s="692"/>
      <c r="CU92" s="692"/>
    </row>
    <row r="93" spans="1:99">
      <c r="A93" s="1134">
        <v>30</v>
      </c>
      <c r="B93" s="1137"/>
      <c r="C93" s="1140"/>
      <c r="D93" s="1140"/>
      <c r="E93" s="1143"/>
      <c r="F93" s="1140"/>
      <c r="G93" s="165" t="s">
        <v>283</v>
      </c>
      <c r="H93" s="166"/>
      <c r="I93" s="166" t="str">
        <f t="shared" ref="I93:S93" si="268">IF(H93="","",H93)</f>
        <v/>
      </c>
      <c r="J93" s="166" t="str">
        <f t="shared" si="268"/>
        <v/>
      </c>
      <c r="K93" s="166" t="str">
        <f t="shared" si="268"/>
        <v/>
      </c>
      <c r="L93" s="166" t="str">
        <f t="shared" si="268"/>
        <v/>
      </c>
      <c r="M93" s="166" t="str">
        <f t="shared" si="268"/>
        <v/>
      </c>
      <c r="N93" s="166" t="str">
        <f t="shared" si="268"/>
        <v/>
      </c>
      <c r="O93" s="166" t="str">
        <f t="shared" si="268"/>
        <v/>
      </c>
      <c r="P93" s="166" t="str">
        <f t="shared" si="268"/>
        <v/>
      </c>
      <c r="Q93" s="166" t="str">
        <f t="shared" si="268"/>
        <v/>
      </c>
      <c r="R93" s="166" t="str">
        <f t="shared" si="268"/>
        <v/>
      </c>
      <c r="S93" s="166" t="str">
        <f t="shared" si="268"/>
        <v/>
      </c>
      <c r="T93" s="167">
        <f t="shared" si="200"/>
        <v>0</v>
      </c>
      <c r="U93" s="238"/>
      <c r="V93" s="238" t="str">
        <f t="shared" ref="V93:AF93" si="269">IF(U93="","",U93)</f>
        <v/>
      </c>
      <c r="W93" s="238" t="str">
        <f t="shared" si="269"/>
        <v/>
      </c>
      <c r="X93" s="238" t="str">
        <f t="shared" si="269"/>
        <v/>
      </c>
      <c r="Y93" s="238" t="str">
        <f t="shared" si="269"/>
        <v/>
      </c>
      <c r="Z93" s="238" t="str">
        <f t="shared" si="269"/>
        <v/>
      </c>
      <c r="AA93" s="238" t="str">
        <f t="shared" si="269"/>
        <v/>
      </c>
      <c r="AB93" s="238" t="str">
        <f t="shared" si="269"/>
        <v/>
      </c>
      <c r="AC93" s="238" t="str">
        <f t="shared" si="269"/>
        <v/>
      </c>
      <c r="AD93" s="238" t="str">
        <f t="shared" si="269"/>
        <v/>
      </c>
      <c r="AE93" s="238" t="str">
        <f t="shared" si="269"/>
        <v/>
      </c>
      <c r="AF93" s="238" t="str">
        <f t="shared" si="269"/>
        <v/>
      </c>
      <c r="AG93" s="167">
        <f t="shared" si="202"/>
        <v>0</v>
      </c>
      <c r="AH93" s="1146"/>
      <c r="AO93" s="692">
        <v>3</v>
      </c>
      <c r="AP93" s="692">
        <v>2</v>
      </c>
      <c r="AQ93" s="692">
        <v>4</v>
      </c>
      <c r="AR93" s="693">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692">
        <f ca="1">COUNTIF(INDIRECT("H"&amp;(ROW()+12*(($AO93-1)*3+$AP93)-ROW())/12+5):INDIRECT("S"&amp;(ROW()+12*(($AO93-1)*3+$AP93)-ROW())/12+5),AR93)</f>
        <v>0</v>
      </c>
      <c r="AT93" s="693">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692">
        <f ca="1">COUNTIF(INDIRECT("U"&amp;(ROW()+12*(($AO93-1)*3+$AP93)-ROW())/12+5):INDIRECT("AF"&amp;(ROW()+12*(($AO93-1)*3+$AP93)-ROW())/12+5),AT93)</f>
        <v>0</v>
      </c>
      <c r="AV93" s="692">
        <f ca="1">IF(AND(AR93+AT93&gt;0,AS93+AU93&gt;0),COUNTIF(AV$6:AV92,"&gt;0")+1,0)</f>
        <v>0</v>
      </c>
      <c r="BF93" s="692">
        <v>1</v>
      </c>
      <c r="BG93" s="692"/>
      <c r="BH93" s="694">
        <f t="shared" ref="BH93:BS93" si="270">SUM(H93:H94)</f>
        <v>0</v>
      </c>
      <c r="BI93" s="694">
        <f t="shared" si="270"/>
        <v>0</v>
      </c>
      <c r="BJ93" s="694">
        <f t="shared" si="270"/>
        <v>0</v>
      </c>
      <c r="BK93" s="694">
        <f t="shared" si="270"/>
        <v>0</v>
      </c>
      <c r="BL93" s="694">
        <f t="shared" si="270"/>
        <v>0</v>
      </c>
      <c r="BM93" s="694">
        <f t="shared" si="270"/>
        <v>0</v>
      </c>
      <c r="BN93" s="694">
        <f t="shared" si="270"/>
        <v>0</v>
      </c>
      <c r="BO93" s="694">
        <f t="shared" si="270"/>
        <v>0</v>
      </c>
      <c r="BP93" s="694">
        <f t="shared" si="270"/>
        <v>0</v>
      </c>
      <c r="BQ93" s="694">
        <f t="shared" si="270"/>
        <v>0</v>
      </c>
      <c r="BR93" s="694">
        <f t="shared" si="270"/>
        <v>0</v>
      </c>
      <c r="BS93" s="694">
        <f t="shared" si="270"/>
        <v>0</v>
      </c>
      <c r="BT93" s="692"/>
      <c r="BU93" s="694">
        <f t="shared" ref="BU93:CF93" si="271">SUM(U93:U94)</f>
        <v>0</v>
      </c>
      <c r="BV93" s="694">
        <f t="shared" si="271"/>
        <v>0</v>
      </c>
      <c r="BW93" s="694">
        <f t="shared" si="271"/>
        <v>0</v>
      </c>
      <c r="BX93" s="694">
        <f t="shared" si="271"/>
        <v>0</v>
      </c>
      <c r="BY93" s="694">
        <f t="shared" si="271"/>
        <v>0</v>
      </c>
      <c r="BZ93" s="694">
        <f t="shared" si="271"/>
        <v>0</v>
      </c>
      <c r="CA93" s="694">
        <f t="shared" si="271"/>
        <v>0</v>
      </c>
      <c r="CB93" s="694">
        <f t="shared" si="271"/>
        <v>0</v>
      </c>
      <c r="CC93" s="694">
        <f t="shared" si="271"/>
        <v>0</v>
      </c>
      <c r="CD93" s="694">
        <f t="shared" si="271"/>
        <v>0</v>
      </c>
      <c r="CE93" s="694">
        <f t="shared" si="271"/>
        <v>0</v>
      </c>
      <c r="CF93" s="694">
        <f t="shared" si="271"/>
        <v>0</v>
      </c>
      <c r="CG93" s="692"/>
      <c r="CH93" s="692"/>
      <c r="CI93" s="696" t="s">
        <v>366</v>
      </c>
      <c r="CJ93" s="694">
        <f>IF(OR($D93="副園長",$D93="教頭",$D93="主任保育士",$D93="主幹教諭"),0,BH93)</f>
        <v>0</v>
      </c>
      <c r="CK93" s="694">
        <f t="shared" ref="CK93:CU93" si="272">IF(OR($D93="副園長",$D93="教頭",$D93="主任保育士",$D93="主幹教諭"),0,BI93)</f>
        <v>0</v>
      </c>
      <c r="CL93" s="694">
        <f t="shared" si="272"/>
        <v>0</v>
      </c>
      <c r="CM93" s="694">
        <f t="shared" si="272"/>
        <v>0</v>
      </c>
      <c r="CN93" s="694">
        <f t="shared" si="272"/>
        <v>0</v>
      </c>
      <c r="CO93" s="694">
        <f t="shared" si="272"/>
        <v>0</v>
      </c>
      <c r="CP93" s="694">
        <f t="shared" si="272"/>
        <v>0</v>
      </c>
      <c r="CQ93" s="694">
        <f t="shared" si="272"/>
        <v>0</v>
      </c>
      <c r="CR93" s="694">
        <f t="shared" si="272"/>
        <v>0</v>
      </c>
      <c r="CS93" s="694">
        <f t="shared" si="272"/>
        <v>0</v>
      </c>
      <c r="CT93" s="694">
        <f t="shared" si="272"/>
        <v>0</v>
      </c>
      <c r="CU93" s="694">
        <f t="shared" si="272"/>
        <v>0</v>
      </c>
    </row>
    <row r="94" spans="1:99">
      <c r="A94" s="1135"/>
      <c r="B94" s="1138"/>
      <c r="C94" s="1141"/>
      <c r="D94" s="1141"/>
      <c r="E94" s="1144"/>
      <c r="F94" s="1141"/>
      <c r="G94" s="171" t="s">
        <v>282</v>
      </c>
      <c r="H94" s="172"/>
      <c r="I94" s="172" t="str">
        <f t="shared" ref="I94:S94" si="273">IF(H94="","",H94)</f>
        <v/>
      </c>
      <c r="J94" s="172" t="str">
        <f t="shared" si="273"/>
        <v/>
      </c>
      <c r="K94" s="172" t="str">
        <f t="shared" si="273"/>
        <v/>
      </c>
      <c r="L94" s="172" t="str">
        <f t="shared" si="273"/>
        <v/>
      </c>
      <c r="M94" s="172" t="str">
        <f t="shared" si="273"/>
        <v/>
      </c>
      <c r="N94" s="172" t="str">
        <f t="shared" si="273"/>
        <v/>
      </c>
      <c r="O94" s="172" t="str">
        <f t="shared" si="273"/>
        <v/>
      </c>
      <c r="P94" s="172" t="str">
        <f t="shared" si="273"/>
        <v/>
      </c>
      <c r="Q94" s="172" t="str">
        <f t="shared" si="273"/>
        <v/>
      </c>
      <c r="R94" s="172" t="str">
        <f t="shared" si="273"/>
        <v/>
      </c>
      <c r="S94" s="172" t="str">
        <f t="shared" si="273"/>
        <v/>
      </c>
      <c r="T94" s="173">
        <f t="shared" si="200"/>
        <v>0</v>
      </c>
      <c r="U94" s="239"/>
      <c r="V94" s="239" t="str">
        <f t="shared" ref="V94:AF94" si="274">IF(U94="","",U94)</f>
        <v/>
      </c>
      <c r="W94" s="239" t="str">
        <f t="shared" si="274"/>
        <v/>
      </c>
      <c r="X94" s="239" t="str">
        <f t="shared" si="274"/>
        <v/>
      </c>
      <c r="Y94" s="239" t="str">
        <f t="shared" si="274"/>
        <v/>
      </c>
      <c r="Z94" s="239" t="str">
        <f t="shared" si="274"/>
        <v/>
      </c>
      <c r="AA94" s="239" t="str">
        <f t="shared" si="274"/>
        <v/>
      </c>
      <c r="AB94" s="239" t="str">
        <f t="shared" si="274"/>
        <v/>
      </c>
      <c r="AC94" s="239" t="str">
        <f t="shared" si="274"/>
        <v/>
      </c>
      <c r="AD94" s="239" t="str">
        <f t="shared" si="274"/>
        <v/>
      </c>
      <c r="AE94" s="239" t="str">
        <f t="shared" si="274"/>
        <v/>
      </c>
      <c r="AF94" s="239" t="str">
        <f t="shared" si="274"/>
        <v/>
      </c>
      <c r="AG94" s="173">
        <f t="shared" si="202"/>
        <v>0</v>
      </c>
      <c r="AH94" s="1147"/>
      <c r="AO94" s="692">
        <v>3</v>
      </c>
      <c r="AP94" s="692">
        <v>2</v>
      </c>
      <c r="AQ94" s="692">
        <v>5</v>
      </c>
      <c r="AR94" s="693">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692">
        <f ca="1">COUNTIF(INDIRECT("H"&amp;(ROW()+12*(($AO94-1)*3+$AP94)-ROW())/12+5):INDIRECT("S"&amp;(ROW()+12*(($AO94-1)*3+$AP94)-ROW())/12+5),AR94)</f>
        <v>0</v>
      </c>
      <c r="AT94" s="693">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692">
        <f ca="1">COUNTIF(INDIRECT("U"&amp;(ROW()+12*(($AO94-1)*3+$AP94)-ROW())/12+5):INDIRECT("AF"&amp;(ROW()+12*(($AO94-1)*3+$AP94)-ROW())/12+5),AT94)</f>
        <v>0</v>
      </c>
      <c r="AV94" s="692">
        <f ca="1">IF(AND(AR94+AT94&gt;0,AS94+AU94&gt;0),COUNTIF(AV$6:AV93,"&gt;0")+1,0)</f>
        <v>0</v>
      </c>
      <c r="BF94" s="692">
        <v>2</v>
      </c>
      <c r="BG94" s="692" t="s">
        <v>281</v>
      </c>
      <c r="BH94" s="694">
        <f>IF(BH93+BU93&gt;マスタ!$C$3,1,0)</f>
        <v>0</v>
      </c>
      <c r="BI94" s="694">
        <f>IF(BI93+BV93&gt;マスタ!$C$3,1,0)</f>
        <v>0</v>
      </c>
      <c r="BJ94" s="694">
        <f>IF(BJ93+BW93&gt;マスタ!$C$3,1,0)</f>
        <v>0</v>
      </c>
      <c r="BK94" s="694">
        <f>IF(BK93+BX93&gt;マスタ!$C$3,1,0)</f>
        <v>0</v>
      </c>
      <c r="BL94" s="694">
        <f>IF(BL93+BY93&gt;マスタ!$C$3,1,0)</f>
        <v>0</v>
      </c>
      <c r="BM94" s="694">
        <f>IF(BM93+BZ93&gt;マスタ!$C$3,1,0)</f>
        <v>0</v>
      </c>
      <c r="BN94" s="694">
        <f>IF(BN93+CA93&gt;マスタ!$C$3,1,0)</f>
        <v>0</v>
      </c>
      <c r="BO94" s="694">
        <f>IF(BO93+CB93&gt;マスタ!$C$3,1,0)</f>
        <v>0</v>
      </c>
      <c r="BP94" s="694">
        <f>IF(BP93+CC93&gt;マスタ!$C$3,1,0)</f>
        <v>0</v>
      </c>
      <c r="BQ94" s="694">
        <f>IF(BQ93+CD93&gt;マスタ!$C$3,1,0)</f>
        <v>0</v>
      </c>
      <c r="BR94" s="694">
        <f>IF(BR93+CE93&gt;マスタ!$C$3,1,0)</f>
        <v>0</v>
      </c>
      <c r="BS94" s="694">
        <f>IF(BS93+CF93&gt;マスタ!$C$3,1,0)</f>
        <v>0</v>
      </c>
      <c r="BT94" s="692"/>
      <c r="BU94" s="692"/>
      <c r="BV94" s="692"/>
      <c r="BW94" s="692"/>
      <c r="BX94" s="692"/>
      <c r="BY94" s="692"/>
      <c r="BZ94" s="692"/>
      <c r="CA94" s="692"/>
      <c r="CB94" s="692"/>
      <c r="CC94" s="692"/>
      <c r="CD94" s="692"/>
      <c r="CE94" s="692"/>
      <c r="CF94" s="692"/>
      <c r="CG94" s="692"/>
      <c r="CH94" s="692"/>
      <c r="CI94" s="692"/>
      <c r="CJ94" s="692"/>
      <c r="CK94" s="692"/>
      <c r="CL94" s="692"/>
      <c r="CM94" s="692"/>
      <c r="CN94" s="692"/>
      <c r="CO94" s="692"/>
      <c r="CP94" s="692"/>
      <c r="CQ94" s="692"/>
      <c r="CR94" s="692"/>
      <c r="CS94" s="692"/>
      <c r="CT94" s="692"/>
      <c r="CU94" s="692"/>
    </row>
    <row r="95" spans="1:99">
      <c r="A95" s="1136"/>
      <c r="B95" s="1139"/>
      <c r="C95" s="1142"/>
      <c r="D95" s="1142"/>
      <c r="E95" s="1145"/>
      <c r="F95" s="1142"/>
      <c r="G95" s="174" t="s">
        <v>474</v>
      </c>
      <c r="H95" s="175"/>
      <c r="I95" s="175" t="str">
        <f t="shared" ref="I95:S110" si="275">IF(H95="","",H95)</f>
        <v/>
      </c>
      <c r="J95" s="175" t="str">
        <f t="shared" si="275"/>
        <v/>
      </c>
      <c r="K95" s="175" t="str">
        <f t="shared" si="275"/>
        <v/>
      </c>
      <c r="L95" s="175" t="str">
        <f t="shared" si="275"/>
        <v/>
      </c>
      <c r="M95" s="175" t="str">
        <f t="shared" si="275"/>
        <v/>
      </c>
      <c r="N95" s="175" t="str">
        <f t="shared" si="275"/>
        <v/>
      </c>
      <c r="O95" s="175" t="str">
        <f t="shared" si="275"/>
        <v/>
      </c>
      <c r="P95" s="175" t="str">
        <f t="shared" si="275"/>
        <v/>
      </c>
      <c r="Q95" s="175" t="str">
        <f t="shared" si="275"/>
        <v/>
      </c>
      <c r="R95" s="175" t="str">
        <f t="shared" si="275"/>
        <v/>
      </c>
      <c r="S95" s="175" t="str">
        <f t="shared" si="275"/>
        <v/>
      </c>
      <c r="T95" s="176">
        <f t="shared" si="200"/>
        <v>0</v>
      </c>
      <c r="U95" s="240"/>
      <c r="V95" s="240" t="str">
        <f t="shared" ref="V95:AF110" si="276">IF(U95="","",U95)</f>
        <v/>
      </c>
      <c r="W95" s="240" t="str">
        <f t="shared" si="276"/>
        <v/>
      </c>
      <c r="X95" s="240" t="str">
        <f t="shared" si="276"/>
        <v/>
      </c>
      <c r="Y95" s="240" t="str">
        <f t="shared" si="276"/>
        <v/>
      </c>
      <c r="Z95" s="240" t="str">
        <f t="shared" si="276"/>
        <v/>
      </c>
      <c r="AA95" s="240" t="str">
        <f t="shared" si="276"/>
        <v/>
      </c>
      <c r="AB95" s="240" t="str">
        <f t="shared" si="276"/>
        <v/>
      </c>
      <c r="AC95" s="240" t="str">
        <f t="shared" si="276"/>
        <v/>
      </c>
      <c r="AD95" s="240" t="str">
        <f t="shared" si="276"/>
        <v/>
      </c>
      <c r="AE95" s="240" t="str">
        <f t="shared" si="276"/>
        <v/>
      </c>
      <c r="AF95" s="240" t="str">
        <f t="shared" si="276"/>
        <v/>
      </c>
      <c r="AG95" s="176">
        <f t="shared" si="202"/>
        <v>0</v>
      </c>
      <c r="AH95" s="1148"/>
      <c r="AO95" s="692">
        <v>3</v>
      </c>
      <c r="AP95" s="692">
        <v>2</v>
      </c>
      <c r="AQ95" s="692">
        <v>6</v>
      </c>
      <c r="AR95" s="693">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692">
        <f ca="1">COUNTIF(INDIRECT("H"&amp;(ROW()+12*(($AO95-1)*3+$AP95)-ROW())/12+5):INDIRECT("S"&amp;(ROW()+12*(($AO95-1)*3+$AP95)-ROW())/12+5),AR95)</f>
        <v>0</v>
      </c>
      <c r="AT95" s="693">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692">
        <f ca="1">COUNTIF(INDIRECT("U"&amp;(ROW()+12*(($AO95-1)*3+$AP95)-ROW())/12+5):INDIRECT("AF"&amp;(ROW()+12*(($AO95-1)*3+$AP95)-ROW())/12+5),AT95)</f>
        <v>0</v>
      </c>
      <c r="AV95" s="692">
        <f ca="1">IF(AND(AR95+AT95&gt;0,AS95+AU95&gt;0),COUNTIF(AV$6:AV94,"&gt;0")+1,0)</f>
        <v>0</v>
      </c>
      <c r="BF95" s="692">
        <v>3</v>
      </c>
      <c r="BG95" s="692"/>
      <c r="BH95" s="692"/>
      <c r="BI95" s="692"/>
      <c r="BJ95" s="692"/>
      <c r="BK95" s="692"/>
      <c r="BL95" s="692"/>
      <c r="BM95" s="692"/>
      <c r="BN95" s="692"/>
      <c r="BO95" s="692"/>
      <c r="BP95" s="692"/>
      <c r="BQ95" s="692"/>
      <c r="BR95" s="692"/>
      <c r="BS95" s="692"/>
      <c r="BT95" s="692"/>
      <c r="BU95" s="692"/>
      <c r="BV95" s="692"/>
      <c r="BW95" s="692"/>
      <c r="BX95" s="692"/>
      <c r="BY95" s="692"/>
      <c r="BZ95" s="692"/>
      <c r="CA95" s="692"/>
      <c r="CB95" s="692"/>
      <c r="CC95" s="692"/>
      <c r="CD95" s="692"/>
      <c r="CE95" s="692"/>
      <c r="CF95" s="692"/>
      <c r="CG95" s="692"/>
      <c r="CH95" s="692"/>
      <c r="CI95" s="692"/>
      <c r="CJ95" s="692"/>
      <c r="CK95" s="692"/>
      <c r="CL95" s="692"/>
      <c r="CM95" s="692"/>
      <c r="CN95" s="692"/>
      <c r="CO95" s="692"/>
      <c r="CP95" s="692"/>
      <c r="CQ95" s="692"/>
      <c r="CR95" s="692"/>
      <c r="CS95" s="692"/>
      <c r="CT95" s="692"/>
      <c r="CU95" s="692"/>
    </row>
    <row r="96" spans="1:99">
      <c r="A96" s="1134">
        <v>31</v>
      </c>
      <c r="B96" s="1137"/>
      <c r="C96" s="1140"/>
      <c r="D96" s="1140"/>
      <c r="E96" s="1143"/>
      <c r="F96" s="1140"/>
      <c r="G96" s="165" t="s">
        <v>283</v>
      </c>
      <c r="H96" s="166"/>
      <c r="I96" s="166" t="str">
        <f t="shared" si="275"/>
        <v/>
      </c>
      <c r="J96" s="166" t="str">
        <f t="shared" si="275"/>
        <v/>
      </c>
      <c r="K96" s="166" t="str">
        <f t="shared" si="275"/>
        <v/>
      </c>
      <c r="L96" s="166" t="str">
        <f t="shared" si="275"/>
        <v/>
      </c>
      <c r="M96" s="166" t="str">
        <f t="shared" si="275"/>
        <v/>
      </c>
      <c r="N96" s="166" t="str">
        <f t="shared" si="275"/>
        <v/>
      </c>
      <c r="O96" s="166" t="str">
        <f t="shared" si="275"/>
        <v/>
      </c>
      <c r="P96" s="166" t="str">
        <f t="shared" si="275"/>
        <v/>
      </c>
      <c r="Q96" s="166" t="str">
        <f t="shared" si="275"/>
        <v/>
      </c>
      <c r="R96" s="166" t="str">
        <f t="shared" si="275"/>
        <v/>
      </c>
      <c r="S96" s="166" t="str">
        <f t="shared" si="275"/>
        <v/>
      </c>
      <c r="T96" s="167">
        <f t="shared" si="200"/>
        <v>0</v>
      </c>
      <c r="U96" s="238"/>
      <c r="V96" s="238" t="str">
        <f t="shared" si="276"/>
        <v/>
      </c>
      <c r="W96" s="238" t="str">
        <f t="shared" si="276"/>
        <v/>
      </c>
      <c r="X96" s="238" t="str">
        <f t="shared" si="276"/>
        <v/>
      </c>
      <c r="Y96" s="238" t="str">
        <f t="shared" si="276"/>
        <v/>
      </c>
      <c r="Z96" s="238" t="str">
        <f t="shared" si="276"/>
        <v/>
      </c>
      <c r="AA96" s="238" t="str">
        <f t="shared" si="276"/>
        <v/>
      </c>
      <c r="AB96" s="238" t="str">
        <f t="shared" si="276"/>
        <v/>
      </c>
      <c r="AC96" s="238" t="str">
        <f t="shared" si="276"/>
        <v/>
      </c>
      <c r="AD96" s="238" t="str">
        <f t="shared" si="276"/>
        <v/>
      </c>
      <c r="AE96" s="238" t="str">
        <f t="shared" si="276"/>
        <v/>
      </c>
      <c r="AF96" s="238" t="str">
        <f t="shared" si="276"/>
        <v/>
      </c>
      <c r="AG96" s="167">
        <f t="shared" si="202"/>
        <v>0</v>
      </c>
      <c r="AH96" s="1146"/>
      <c r="AI96" s="168"/>
      <c r="AJ96" s="168">
        <f>MAX(BH96:BS96)</f>
        <v>0</v>
      </c>
      <c r="AK96" s="168"/>
      <c r="AL96" s="168"/>
      <c r="AM96" s="168"/>
      <c r="AN96" s="168"/>
      <c r="AO96" s="692">
        <v>3</v>
      </c>
      <c r="AP96" s="692">
        <v>2</v>
      </c>
      <c r="AQ96" s="692">
        <v>7</v>
      </c>
      <c r="AR96" s="693">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692">
        <f ca="1">COUNTIF(INDIRECT("H"&amp;(ROW()+12*(($AO96-1)*3+$AP96)-ROW())/12+5):INDIRECT("S"&amp;(ROW()+12*(($AO96-1)*3+$AP96)-ROW())/12+5),AR96)</f>
        <v>0</v>
      </c>
      <c r="AT96" s="693">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692">
        <f ca="1">COUNTIF(INDIRECT("U"&amp;(ROW()+12*(($AO96-1)*3+$AP96)-ROW())/12+5):INDIRECT("AF"&amp;(ROW()+12*(($AO96-1)*3+$AP96)-ROW())/12+5),AT96)</f>
        <v>0</v>
      </c>
      <c r="AV96" s="692">
        <f ca="1">IF(AND(AR96+AT96&gt;0,AS96+AU96&gt;0),COUNTIF(AV$6:AV95,"&gt;0")+1,0)</f>
        <v>0</v>
      </c>
      <c r="BC96" s="169"/>
      <c r="BF96" s="692">
        <v>1</v>
      </c>
      <c r="BG96" s="692"/>
      <c r="BH96" s="694">
        <f t="shared" ref="BH96:BS96" si="277">SUM(H96:H97)</f>
        <v>0</v>
      </c>
      <c r="BI96" s="694">
        <f t="shared" si="277"/>
        <v>0</v>
      </c>
      <c r="BJ96" s="694">
        <f t="shared" si="277"/>
        <v>0</v>
      </c>
      <c r="BK96" s="694">
        <f t="shared" si="277"/>
        <v>0</v>
      </c>
      <c r="BL96" s="694">
        <f t="shared" si="277"/>
        <v>0</v>
      </c>
      <c r="BM96" s="694">
        <f t="shared" si="277"/>
        <v>0</v>
      </c>
      <c r="BN96" s="694">
        <f t="shared" si="277"/>
        <v>0</v>
      </c>
      <c r="BO96" s="694">
        <f t="shared" si="277"/>
        <v>0</v>
      </c>
      <c r="BP96" s="694">
        <f t="shared" si="277"/>
        <v>0</v>
      </c>
      <c r="BQ96" s="694">
        <f t="shared" si="277"/>
        <v>0</v>
      </c>
      <c r="BR96" s="694">
        <f t="shared" si="277"/>
        <v>0</v>
      </c>
      <c r="BS96" s="694">
        <f t="shared" si="277"/>
        <v>0</v>
      </c>
      <c r="BT96" s="692"/>
      <c r="BU96" s="694">
        <f t="shared" ref="BU96:CF96" si="278">SUM(U96:U97)</f>
        <v>0</v>
      </c>
      <c r="BV96" s="694">
        <f t="shared" si="278"/>
        <v>0</v>
      </c>
      <c r="BW96" s="694">
        <f t="shared" si="278"/>
        <v>0</v>
      </c>
      <c r="BX96" s="694">
        <f t="shared" si="278"/>
        <v>0</v>
      </c>
      <c r="BY96" s="694">
        <f t="shared" si="278"/>
        <v>0</v>
      </c>
      <c r="BZ96" s="694">
        <f t="shared" si="278"/>
        <v>0</v>
      </c>
      <c r="CA96" s="694">
        <f t="shared" si="278"/>
        <v>0</v>
      </c>
      <c r="CB96" s="694">
        <f t="shared" si="278"/>
        <v>0</v>
      </c>
      <c r="CC96" s="694">
        <f t="shared" si="278"/>
        <v>0</v>
      </c>
      <c r="CD96" s="694">
        <f t="shared" si="278"/>
        <v>0</v>
      </c>
      <c r="CE96" s="694">
        <f t="shared" si="278"/>
        <v>0</v>
      </c>
      <c r="CF96" s="694">
        <f t="shared" si="278"/>
        <v>0</v>
      </c>
      <c r="CG96" s="692"/>
      <c r="CH96" s="692"/>
      <c r="CI96" s="696" t="s">
        <v>366</v>
      </c>
      <c r="CJ96" s="694">
        <f>IF(OR($D96="副園長",$D96="教頭",$D96="主任保育士",$D96="主幹教諭"),0,BH96)</f>
        <v>0</v>
      </c>
      <c r="CK96" s="694">
        <f t="shared" ref="CK96:CU96" si="279">IF(OR($D96="副園長",$D96="教頭",$D96="主任保育士",$D96="主幹教諭"),0,BI96)</f>
        <v>0</v>
      </c>
      <c r="CL96" s="694">
        <f t="shared" si="279"/>
        <v>0</v>
      </c>
      <c r="CM96" s="694">
        <f t="shared" si="279"/>
        <v>0</v>
      </c>
      <c r="CN96" s="694">
        <f t="shared" si="279"/>
        <v>0</v>
      </c>
      <c r="CO96" s="694">
        <f t="shared" si="279"/>
        <v>0</v>
      </c>
      <c r="CP96" s="694">
        <f t="shared" si="279"/>
        <v>0</v>
      </c>
      <c r="CQ96" s="694">
        <f t="shared" si="279"/>
        <v>0</v>
      </c>
      <c r="CR96" s="694">
        <f t="shared" si="279"/>
        <v>0</v>
      </c>
      <c r="CS96" s="694">
        <f t="shared" si="279"/>
        <v>0</v>
      </c>
      <c r="CT96" s="694">
        <f t="shared" si="279"/>
        <v>0</v>
      </c>
      <c r="CU96" s="694">
        <f t="shared" si="279"/>
        <v>0</v>
      </c>
    </row>
    <row r="97" spans="1:99">
      <c r="A97" s="1135"/>
      <c r="B97" s="1138"/>
      <c r="C97" s="1141"/>
      <c r="D97" s="1141"/>
      <c r="E97" s="1144"/>
      <c r="F97" s="1141"/>
      <c r="G97" s="171" t="s">
        <v>282</v>
      </c>
      <c r="H97" s="172"/>
      <c r="I97" s="172" t="str">
        <f t="shared" si="275"/>
        <v/>
      </c>
      <c r="J97" s="172" t="str">
        <f t="shared" si="275"/>
        <v/>
      </c>
      <c r="K97" s="172" t="str">
        <f t="shared" si="275"/>
        <v/>
      </c>
      <c r="L97" s="172" t="str">
        <f t="shared" si="275"/>
        <v/>
      </c>
      <c r="M97" s="172" t="str">
        <f t="shared" si="275"/>
        <v/>
      </c>
      <c r="N97" s="172" t="str">
        <f t="shared" si="275"/>
        <v/>
      </c>
      <c r="O97" s="172" t="str">
        <f t="shared" si="275"/>
        <v/>
      </c>
      <c r="P97" s="172" t="str">
        <f t="shared" si="275"/>
        <v/>
      </c>
      <c r="Q97" s="172" t="str">
        <f t="shared" si="275"/>
        <v/>
      </c>
      <c r="R97" s="172" t="str">
        <f t="shared" si="275"/>
        <v/>
      </c>
      <c r="S97" s="172" t="str">
        <f t="shared" si="275"/>
        <v/>
      </c>
      <c r="T97" s="173">
        <f t="shared" si="200"/>
        <v>0</v>
      </c>
      <c r="U97" s="239"/>
      <c r="V97" s="239" t="str">
        <f t="shared" si="276"/>
        <v/>
      </c>
      <c r="W97" s="239" t="str">
        <f t="shared" si="276"/>
        <v/>
      </c>
      <c r="X97" s="239" t="str">
        <f t="shared" si="276"/>
        <v/>
      </c>
      <c r="Y97" s="239" t="str">
        <f t="shared" si="276"/>
        <v/>
      </c>
      <c r="Z97" s="239" t="str">
        <f t="shared" si="276"/>
        <v/>
      </c>
      <c r="AA97" s="239" t="str">
        <f t="shared" si="276"/>
        <v/>
      </c>
      <c r="AB97" s="239" t="str">
        <f t="shared" si="276"/>
        <v/>
      </c>
      <c r="AC97" s="239" t="str">
        <f t="shared" si="276"/>
        <v/>
      </c>
      <c r="AD97" s="239" t="str">
        <f t="shared" si="276"/>
        <v/>
      </c>
      <c r="AE97" s="239" t="str">
        <f t="shared" si="276"/>
        <v/>
      </c>
      <c r="AF97" s="239" t="str">
        <f t="shared" si="276"/>
        <v/>
      </c>
      <c r="AG97" s="173">
        <f t="shared" si="202"/>
        <v>0</v>
      </c>
      <c r="AH97" s="1147"/>
      <c r="AI97" s="168"/>
      <c r="AJ97" s="168">
        <f>MIN(BH96:BS96)</f>
        <v>0</v>
      </c>
      <c r="AK97" s="168"/>
      <c r="AL97" s="168"/>
      <c r="AM97" s="168"/>
      <c r="AN97" s="168"/>
      <c r="AO97" s="692">
        <v>3</v>
      </c>
      <c r="AP97" s="692">
        <v>2</v>
      </c>
      <c r="AQ97" s="692">
        <v>8</v>
      </c>
      <c r="AR97" s="693">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692">
        <f ca="1">COUNTIF(INDIRECT("H"&amp;(ROW()+12*(($AO97-1)*3+$AP97)-ROW())/12+5):INDIRECT("S"&amp;(ROW()+12*(($AO97-1)*3+$AP97)-ROW())/12+5),AR97)</f>
        <v>0</v>
      </c>
      <c r="AT97" s="693">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692">
        <f ca="1">COUNTIF(INDIRECT("U"&amp;(ROW()+12*(($AO97-1)*3+$AP97)-ROW())/12+5):INDIRECT("AF"&amp;(ROW()+12*(($AO97-1)*3+$AP97)-ROW())/12+5),AT97)</f>
        <v>0</v>
      </c>
      <c r="AV97" s="692">
        <f ca="1">IF(AND(AR97+AT97&gt;0,AS97+AU97&gt;0),COUNTIF(AV$6:AV96,"&gt;0")+1,0)</f>
        <v>0</v>
      </c>
      <c r="BF97" s="692">
        <v>2</v>
      </c>
      <c r="BG97" s="692" t="s">
        <v>281</v>
      </c>
      <c r="BH97" s="694">
        <f>IF(BH96+BU96&gt;マスタ!$C$3,1,0)</f>
        <v>0</v>
      </c>
      <c r="BI97" s="694">
        <f>IF(BI96+BV96&gt;マスタ!$C$3,1,0)</f>
        <v>0</v>
      </c>
      <c r="BJ97" s="694">
        <f>IF(BJ96+BW96&gt;マスタ!$C$3,1,0)</f>
        <v>0</v>
      </c>
      <c r="BK97" s="694">
        <f>IF(BK96+BX96&gt;マスタ!$C$3,1,0)</f>
        <v>0</v>
      </c>
      <c r="BL97" s="694">
        <f>IF(BL96+BY96&gt;マスタ!$C$3,1,0)</f>
        <v>0</v>
      </c>
      <c r="BM97" s="694">
        <f>IF(BM96+BZ96&gt;マスタ!$C$3,1,0)</f>
        <v>0</v>
      </c>
      <c r="BN97" s="694">
        <f>IF(BN96+CA96&gt;マスタ!$C$3,1,0)</f>
        <v>0</v>
      </c>
      <c r="BO97" s="694">
        <f>IF(BO96+CB96&gt;マスタ!$C$3,1,0)</f>
        <v>0</v>
      </c>
      <c r="BP97" s="694">
        <f>IF(BP96+CC96&gt;マスタ!$C$3,1,0)</f>
        <v>0</v>
      </c>
      <c r="BQ97" s="694">
        <f>IF(BQ96+CD96&gt;マスタ!$C$3,1,0)</f>
        <v>0</v>
      </c>
      <c r="BR97" s="694">
        <f>IF(BR96+CE96&gt;マスタ!$C$3,1,0)</f>
        <v>0</v>
      </c>
      <c r="BS97" s="694">
        <f>IF(BS96+CF96&gt;マスタ!$C$3,1,0)</f>
        <v>0</v>
      </c>
      <c r="BT97" s="692"/>
      <c r="BU97" s="694"/>
      <c r="BV97" s="694"/>
      <c r="BW97" s="694"/>
      <c r="BX97" s="694"/>
      <c r="BY97" s="694"/>
      <c r="BZ97" s="694"/>
      <c r="CA97" s="694"/>
      <c r="CB97" s="694"/>
      <c r="CC97" s="694"/>
      <c r="CD97" s="694"/>
      <c r="CE97" s="694"/>
      <c r="CF97" s="694"/>
      <c r="CG97" s="692"/>
      <c r="CH97" s="692"/>
      <c r="CI97" s="692"/>
      <c r="CJ97" s="692"/>
      <c r="CK97" s="692"/>
      <c r="CL97" s="692"/>
      <c r="CM97" s="692"/>
      <c r="CN97" s="692"/>
      <c r="CO97" s="692"/>
      <c r="CP97" s="692"/>
      <c r="CQ97" s="692"/>
      <c r="CR97" s="692"/>
      <c r="CS97" s="692"/>
      <c r="CT97" s="692"/>
      <c r="CU97" s="692"/>
    </row>
    <row r="98" spans="1:99">
      <c r="A98" s="1136"/>
      <c r="B98" s="1139"/>
      <c r="C98" s="1142"/>
      <c r="D98" s="1142"/>
      <c r="E98" s="1145"/>
      <c r="F98" s="1142"/>
      <c r="G98" s="174" t="s">
        <v>474</v>
      </c>
      <c r="H98" s="175"/>
      <c r="I98" s="175" t="str">
        <f t="shared" si="275"/>
        <v/>
      </c>
      <c r="J98" s="175" t="str">
        <f t="shared" si="275"/>
        <v/>
      </c>
      <c r="K98" s="175" t="str">
        <f t="shared" si="275"/>
        <v/>
      </c>
      <c r="L98" s="175" t="str">
        <f t="shared" si="275"/>
        <v/>
      </c>
      <c r="M98" s="175" t="str">
        <f t="shared" si="275"/>
        <v/>
      </c>
      <c r="N98" s="175" t="str">
        <f t="shared" si="275"/>
        <v/>
      </c>
      <c r="O98" s="175" t="str">
        <f t="shared" si="275"/>
        <v/>
      </c>
      <c r="P98" s="175" t="str">
        <f t="shared" si="275"/>
        <v/>
      </c>
      <c r="Q98" s="175" t="str">
        <f t="shared" si="275"/>
        <v/>
      </c>
      <c r="R98" s="175" t="str">
        <f t="shared" si="275"/>
        <v/>
      </c>
      <c r="S98" s="175" t="str">
        <f t="shared" si="275"/>
        <v/>
      </c>
      <c r="T98" s="176">
        <f t="shared" si="200"/>
        <v>0</v>
      </c>
      <c r="U98" s="240"/>
      <c r="V98" s="240" t="str">
        <f t="shared" si="276"/>
        <v/>
      </c>
      <c r="W98" s="240" t="str">
        <f t="shared" si="276"/>
        <v/>
      </c>
      <c r="X98" s="240" t="str">
        <f t="shared" si="276"/>
        <v/>
      </c>
      <c r="Y98" s="240" t="str">
        <f t="shared" si="276"/>
        <v/>
      </c>
      <c r="Z98" s="240" t="str">
        <f t="shared" si="276"/>
        <v/>
      </c>
      <c r="AA98" s="240" t="str">
        <f t="shared" si="276"/>
        <v/>
      </c>
      <c r="AB98" s="240" t="str">
        <f t="shared" si="276"/>
        <v/>
      </c>
      <c r="AC98" s="240" t="str">
        <f t="shared" si="276"/>
        <v/>
      </c>
      <c r="AD98" s="240" t="str">
        <f t="shared" si="276"/>
        <v/>
      </c>
      <c r="AE98" s="240" t="str">
        <f t="shared" si="276"/>
        <v/>
      </c>
      <c r="AF98" s="240" t="str">
        <f t="shared" si="276"/>
        <v/>
      </c>
      <c r="AG98" s="176">
        <f t="shared" si="202"/>
        <v>0</v>
      </c>
      <c r="AH98" s="1148"/>
      <c r="AI98" s="168"/>
      <c r="AJ98" s="168"/>
      <c r="AK98" s="168"/>
      <c r="AL98" s="168"/>
      <c r="AM98" s="168"/>
      <c r="AN98" s="168"/>
      <c r="AO98" s="692">
        <v>3</v>
      </c>
      <c r="AP98" s="692">
        <v>2</v>
      </c>
      <c r="AQ98" s="692">
        <v>9</v>
      </c>
      <c r="AR98" s="693">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692">
        <f ca="1">COUNTIF(INDIRECT("H"&amp;(ROW()+12*(($AO98-1)*3+$AP98)-ROW())/12+5):INDIRECT("S"&amp;(ROW()+12*(($AO98-1)*3+$AP98)-ROW())/12+5),AR98)</f>
        <v>0</v>
      </c>
      <c r="AT98" s="693">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692">
        <f ca="1">COUNTIF(INDIRECT("U"&amp;(ROW()+12*(($AO98-1)*3+$AP98)-ROW())/12+5):INDIRECT("AF"&amp;(ROW()+12*(($AO98-1)*3+$AP98)-ROW())/12+5),AT98)</f>
        <v>0</v>
      </c>
      <c r="AV98" s="692">
        <f ca="1">IF(AND(AR98+AT98&gt;0,AS98+AU98&gt;0),COUNTIF(AV$6:AV97,"&gt;0")+1,0)</f>
        <v>0</v>
      </c>
      <c r="BF98" s="692">
        <v>3</v>
      </c>
      <c r="BG98" s="692"/>
      <c r="BH98" s="694"/>
      <c r="BI98" s="694"/>
      <c r="BJ98" s="694"/>
      <c r="BK98" s="694"/>
      <c r="BL98" s="694"/>
      <c r="BM98" s="694"/>
      <c r="BN98" s="694"/>
      <c r="BO98" s="694"/>
      <c r="BP98" s="694"/>
      <c r="BQ98" s="694"/>
      <c r="BR98" s="694"/>
      <c r="BS98" s="694"/>
      <c r="BT98" s="692"/>
      <c r="BU98" s="694"/>
      <c r="BV98" s="694"/>
      <c r="BW98" s="694"/>
      <c r="BX98" s="694"/>
      <c r="BY98" s="694"/>
      <c r="BZ98" s="694"/>
      <c r="CA98" s="694"/>
      <c r="CB98" s="694"/>
      <c r="CC98" s="694"/>
      <c r="CD98" s="694"/>
      <c r="CE98" s="694"/>
      <c r="CF98" s="694"/>
      <c r="CG98" s="692"/>
      <c r="CH98" s="692"/>
      <c r="CI98" s="692"/>
      <c r="CJ98" s="692"/>
      <c r="CK98" s="692"/>
      <c r="CL98" s="692"/>
      <c r="CM98" s="692"/>
      <c r="CN98" s="692"/>
      <c r="CO98" s="692"/>
      <c r="CP98" s="692"/>
      <c r="CQ98" s="692"/>
      <c r="CR98" s="692"/>
      <c r="CS98" s="692"/>
      <c r="CT98" s="692"/>
      <c r="CU98" s="692"/>
    </row>
    <row r="99" spans="1:99">
      <c r="A99" s="1134">
        <v>32</v>
      </c>
      <c r="B99" s="1137"/>
      <c r="C99" s="1140"/>
      <c r="D99" s="1140"/>
      <c r="E99" s="1143"/>
      <c r="F99" s="1140"/>
      <c r="G99" s="165" t="s">
        <v>283</v>
      </c>
      <c r="H99" s="166"/>
      <c r="I99" s="166" t="str">
        <f t="shared" si="275"/>
        <v/>
      </c>
      <c r="J99" s="166" t="str">
        <f t="shared" si="275"/>
        <v/>
      </c>
      <c r="K99" s="166" t="str">
        <f t="shared" si="275"/>
        <v/>
      </c>
      <c r="L99" s="166" t="str">
        <f t="shared" si="275"/>
        <v/>
      </c>
      <c r="M99" s="166" t="str">
        <f t="shared" si="275"/>
        <v/>
      </c>
      <c r="N99" s="166" t="str">
        <f t="shared" si="275"/>
        <v/>
      </c>
      <c r="O99" s="166" t="str">
        <f t="shared" si="275"/>
        <v/>
      </c>
      <c r="P99" s="166" t="str">
        <f t="shared" si="275"/>
        <v/>
      </c>
      <c r="Q99" s="166" t="str">
        <f t="shared" si="275"/>
        <v/>
      </c>
      <c r="R99" s="166" t="str">
        <f t="shared" si="275"/>
        <v/>
      </c>
      <c r="S99" s="166" t="str">
        <f t="shared" si="275"/>
        <v/>
      </c>
      <c r="T99" s="167">
        <f t="shared" si="200"/>
        <v>0</v>
      </c>
      <c r="U99" s="238"/>
      <c r="V99" s="238" t="str">
        <f t="shared" si="276"/>
        <v/>
      </c>
      <c r="W99" s="238" t="str">
        <f t="shared" si="276"/>
        <v/>
      </c>
      <c r="X99" s="238" t="str">
        <f t="shared" si="276"/>
        <v/>
      </c>
      <c r="Y99" s="238" t="str">
        <f t="shared" si="276"/>
        <v/>
      </c>
      <c r="Z99" s="238" t="str">
        <f t="shared" si="276"/>
        <v/>
      </c>
      <c r="AA99" s="238" t="str">
        <f t="shared" si="276"/>
        <v/>
      </c>
      <c r="AB99" s="238" t="str">
        <f t="shared" si="276"/>
        <v/>
      </c>
      <c r="AC99" s="238" t="str">
        <f t="shared" si="276"/>
        <v/>
      </c>
      <c r="AD99" s="238" t="str">
        <f t="shared" si="276"/>
        <v/>
      </c>
      <c r="AE99" s="238" t="str">
        <f t="shared" si="276"/>
        <v/>
      </c>
      <c r="AF99" s="238" t="str">
        <f t="shared" si="276"/>
        <v/>
      </c>
      <c r="AG99" s="167">
        <f t="shared" si="202"/>
        <v>0</v>
      </c>
      <c r="AH99" s="1146"/>
      <c r="AI99" s="168"/>
      <c r="AJ99" s="168"/>
      <c r="AK99" s="168"/>
      <c r="AL99" s="168"/>
      <c r="AM99" s="168"/>
      <c r="AN99" s="168"/>
      <c r="AO99" s="692">
        <v>3</v>
      </c>
      <c r="AP99" s="692">
        <v>2</v>
      </c>
      <c r="AQ99" s="692">
        <v>10</v>
      </c>
      <c r="AR99" s="693">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692">
        <f ca="1">COUNTIF(INDIRECT("H"&amp;(ROW()+12*(($AO99-1)*3+$AP99)-ROW())/12+5):INDIRECT("S"&amp;(ROW()+12*(($AO99-1)*3+$AP99)-ROW())/12+5),AR99)</f>
        <v>0</v>
      </c>
      <c r="AT99" s="693">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692">
        <f ca="1">COUNTIF(INDIRECT("U"&amp;(ROW()+12*(($AO99-1)*3+$AP99)-ROW())/12+5):INDIRECT("AF"&amp;(ROW()+12*(($AO99-1)*3+$AP99)-ROW())/12+5),AT99)</f>
        <v>0</v>
      </c>
      <c r="AV99" s="692">
        <f ca="1">IF(AND(AR99+AT99&gt;0,AS99+AU99&gt;0),COUNTIF(AV$6:AV98,"&gt;0")+1,0)</f>
        <v>0</v>
      </c>
      <c r="BF99" s="692">
        <v>1</v>
      </c>
      <c r="BG99" s="692"/>
      <c r="BH99" s="694">
        <f t="shared" ref="BH99:BS99" si="280">SUM(H99:H100)</f>
        <v>0</v>
      </c>
      <c r="BI99" s="694">
        <f t="shared" si="280"/>
        <v>0</v>
      </c>
      <c r="BJ99" s="694">
        <f t="shared" si="280"/>
        <v>0</v>
      </c>
      <c r="BK99" s="694">
        <f t="shared" si="280"/>
        <v>0</v>
      </c>
      <c r="BL99" s="694">
        <f t="shared" si="280"/>
        <v>0</v>
      </c>
      <c r="BM99" s="694">
        <f t="shared" si="280"/>
        <v>0</v>
      </c>
      <c r="BN99" s="694">
        <f t="shared" si="280"/>
        <v>0</v>
      </c>
      <c r="BO99" s="694">
        <f t="shared" si="280"/>
        <v>0</v>
      </c>
      <c r="BP99" s="694">
        <f t="shared" si="280"/>
        <v>0</v>
      </c>
      <c r="BQ99" s="694">
        <f t="shared" si="280"/>
        <v>0</v>
      </c>
      <c r="BR99" s="694">
        <f t="shared" si="280"/>
        <v>0</v>
      </c>
      <c r="BS99" s="694">
        <f t="shared" si="280"/>
        <v>0</v>
      </c>
      <c r="BT99" s="692"/>
      <c r="BU99" s="694">
        <f t="shared" ref="BU99:CF99" si="281">SUM(U99:U100)</f>
        <v>0</v>
      </c>
      <c r="BV99" s="694">
        <f t="shared" si="281"/>
        <v>0</v>
      </c>
      <c r="BW99" s="694">
        <f t="shared" si="281"/>
        <v>0</v>
      </c>
      <c r="BX99" s="694">
        <f t="shared" si="281"/>
        <v>0</v>
      </c>
      <c r="BY99" s="694">
        <f t="shared" si="281"/>
        <v>0</v>
      </c>
      <c r="BZ99" s="694">
        <f t="shared" si="281"/>
        <v>0</v>
      </c>
      <c r="CA99" s="694">
        <f t="shared" si="281"/>
        <v>0</v>
      </c>
      <c r="CB99" s="694">
        <f t="shared" si="281"/>
        <v>0</v>
      </c>
      <c r="CC99" s="694">
        <f t="shared" si="281"/>
        <v>0</v>
      </c>
      <c r="CD99" s="694">
        <f t="shared" si="281"/>
        <v>0</v>
      </c>
      <c r="CE99" s="694">
        <f t="shared" si="281"/>
        <v>0</v>
      </c>
      <c r="CF99" s="694">
        <f t="shared" si="281"/>
        <v>0</v>
      </c>
      <c r="CG99" s="692"/>
      <c r="CH99" s="692"/>
      <c r="CI99" s="696" t="s">
        <v>366</v>
      </c>
      <c r="CJ99" s="694">
        <f>IF(OR($D99="副園長",$D99="教頭",$D99="主任保育士",$D99="主幹教諭"),0,BH99)</f>
        <v>0</v>
      </c>
      <c r="CK99" s="694">
        <f t="shared" ref="CK99:CU99" si="282">IF(OR($D99="副園長",$D99="教頭",$D99="主任保育士",$D99="主幹教諭"),0,BI99)</f>
        <v>0</v>
      </c>
      <c r="CL99" s="694">
        <f t="shared" si="282"/>
        <v>0</v>
      </c>
      <c r="CM99" s="694">
        <f t="shared" si="282"/>
        <v>0</v>
      </c>
      <c r="CN99" s="694">
        <f t="shared" si="282"/>
        <v>0</v>
      </c>
      <c r="CO99" s="694">
        <f t="shared" si="282"/>
        <v>0</v>
      </c>
      <c r="CP99" s="694">
        <f t="shared" si="282"/>
        <v>0</v>
      </c>
      <c r="CQ99" s="694">
        <f t="shared" si="282"/>
        <v>0</v>
      </c>
      <c r="CR99" s="694">
        <f t="shared" si="282"/>
        <v>0</v>
      </c>
      <c r="CS99" s="694">
        <f t="shared" si="282"/>
        <v>0</v>
      </c>
      <c r="CT99" s="694">
        <f t="shared" si="282"/>
        <v>0</v>
      </c>
      <c r="CU99" s="694">
        <f t="shared" si="282"/>
        <v>0</v>
      </c>
    </row>
    <row r="100" spans="1:99">
      <c r="A100" s="1135"/>
      <c r="B100" s="1138"/>
      <c r="C100" s="1141"/>
      <c r="D100" s="1141"/>
      <c r="E100" s="1144"/>
      <c r="F100" s="1141"/>
      <c r="G100" s="171" t="s">
        <v>282</v>
      </c>
      <c r="H100" s="172"/>
      <c r="I100" s="172" t="str">
        <f t="shared" si="275"/>
        <v/>
      </c>
      <c r="J100" s="172" t="str">
        <f t="shared" si="275"/>
        <v/>
      </c>
      <c r="K100" s="172" t="str">
        <f t="shared" si="275"/>
        <v/>
      </c>
      <c r="L100" s="172" t="str">
        <f t="shared" si="275"/>
        <v/>
      </c>
      <c r="M100" s="172" t="str">
        <f t="shared" si="275"/>
        <v/>
      </c>
      <c r="N100" s="172" t="str">
        <f t="shared" si="275"/>
        <v/>
      </c>
      <c r="O100" s="172" t="str">
        <f t="shared" si="275"/>
        <v/>
      </c>
      <c r="P100" s="172" t="str">
        <f t="shared" si="275"/>
        <v/>
      </c>
      <c r="Q100" s="172" t="str">
        <f t="shared" si="275"/>
        <v/>
      </c>
      <c r="R100" s="172" t="str">
        <f t="shared" si="275"/>
        <v/>
      </c>
      <c r="S100" s="172" t="str">
        <f t="shared" si="275"/>
        <v/>
      </c>
      <c r="T100" s="173">
        <f t="shared" si="200"/>
        <v>0</v>
      </c>
      <c r="U100" s="239"/>
      <c r="V100" s="239" t="str">
        <f t="shared" si="276"/>
        <v/>
      </c>
      <c r="W100" s="239" t="str">
        <f t="shared" si="276"/>
        <v/>
      </c>
      <c r="X100" s="239" t="str">
        <f t="shared" si="276"/>
        <v/>
      </c>
      <c r="Y100" s="239" t="str">
        <f t="shared" si="276"/>
        <v/>
      </c>
      <c r="Z100" s="239" t="str">
        <f t="shared" si="276"/>
        <v/>
      </c>
      <c r="AA100" s="239" t="str">
        <f t="shared" si="276"/>
        <v/>
      </c>
      <c r="AB100" s="239" t="str">
        <f t="shared" si="276"/>
        <v/>
      </c>
      <c r="AC100" s="239" t="str">
        <f t="shared" si="276"/>
        <v/>
      </c>
      <c r="AD100" s="239" t="str">
        <f t="shared" si="276"/>
        <v/>
      </c>
      <c r="AE100" s="239" t="str">
        <f t="shared" si="276"/>
        <v/>
      </c>
      <c r="AF100" s="239" t="str">
        <f t="shared" si="276"/>
        <v/>
      </c>
      <c r="AG100" s="173">
        <f t="shared" si="202"/>
        <v>0</v>
      </c>
      <c r="AH100" s="1147"/>
      <c r="AI100" s="168"/>
      <c r="AJ100" s="168"/>
      <c r="AK100" s="168"/>
      <c r="AL100" s="168"/>
      <c r="AM100" s="168"/>
      <c r="AN100" s="168"/>
      <c r="AO100" s="692">
        <v>3</v>
      </c>
      <c r="AP100" s="692">
        <v>2</v>
      </c>
      <c r="AQ100" s="692">
        <v>11</v>
      </c>
      <c r="AR100" s="693">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692">
        <f ca="1">COUNTIF(INDIRECT("H"&amp;(ROW()+12*(($AO100-1)*3+$AP100)-ROW())/12+5):INDIRECT("S"&amp;(ROW()+12*(($AO100-1)*3+$AP100)-ROW())/12+5),AR100)</f>
        <v>0</v>
      </c>
      <c r="AT100" s="693">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692">
        <f ca="1">COUNTIF(INDIRECT("U"&amp;(ROW()+12*(($AO100-1)*3+$AP100)-ROW())/12+5):INDIRECT("AF"&amp;(ROW()+12*(($AO100-1)*3+$AP100)-ROW())/12+5),AT100)</f>
        <v>0</v>
      </c>
      <c r="AV100" s="692">
        <f ca="1">IF(AND(AR100+AT100&gt;0,AS100+AU100&gt;0),COUNTIF(AV$6:AV99,"&gt;0")+1,0)</f>
        <v>0</v>
      </c>
      <c r="BF100" s="692">
        <v>2</v>
      </c>
      <c r="BG100" s="692" t="s">
        <v>281</v>
      </c>
      <c r="BH100" s="694">
        <f>IF(BH99+BU99&gt;マスタ!$C$3,1,0)</f>
        <v>0</v>
      </c>
      <c r="BI100" s="694">
        <f>IF(BI99+BV99&gt;マスタ!$C$3,1,0)</f>
        <v>0</v>
      </c>
      <c r="BJ100" s="694">
        <f>IF(BJ99+BW99&gt;マスタ!$C$3,1,0)</f>
        <v>0</v>
      </c>
      <c r="BK100" s="694">
        <f>IF(BK99+BX99&gt;マスタ!$C$3,1,0)</f>
        <v>0</v>
      </c>
      <c r="BL100" s="694">
        <f>IF(BL99+BY99&gt;マスタ!$C$3,1,0)</f>
        <v>0</v>
      </c>
      <c r="BM100" s="694">
        <f>IF(BM99+BZ99&gt;マスタ!$C$3,1,0)</f>
        <v>0</v>
      </c>
      <c r="BN100" s="694">
        <f>IF(BN99+CA99&gt;マスタ!$C$3,1,0)</f>
        <v>0</v>
      </c>
      <c r="BO100" s="694">
        <f>IF(BO99+CB99&gt;マスタ!$C$3,1,0)</f>
        <v>0</v>
      </c>
      <c r="BP100" s="694">
        <f>IF(BP99+CC99&gt;マスタ!$C$3,1,0)</f>
        <v>0</v>
      </c>
      <c r="BQ100" s="694">
        <f>IF(BQ99+CD99&gt;マスタ!$C$3,1,0)</f>
        <v>0</v>
      </c>
      <c r="BR100" s="694">
        <f>IF(BR99+CE99&gt;マスタ!$C$3,1,0)</f>
        <v>0</v>
      </c>
      <c r="BS100" s="694">
        <f>IF(BS99+CF99&gt;マスタ!$C$3,1,0)</f>
        <v>0</v>
      </c>
      <c r="BT100" s="692"/>
      <c r="BU100" s="694"/>
      <c r="BV100" s="694"/>
      <c r="BW100" s="694"/>
      <c r="BX100" s="694"/>
      <c r="BY100" s="694"/>
      <c r="BZ100" s="694"/>
      <c r="CA100" s="694"/>
      <c r="CB100" s="694"/>
      <c r="CC100" s="694"/>
      <c r="CD100" s="694"/>
      <c r="CE100" s="694"/>
      <c r="CF100" s="694"/>
      <c r="CG100" s="692"/>
      <c r="CH100" s="692"/>
      <c r="CI100" s="692"/>
      <c r="CJ100" s="692"/>
      <c r="CK100" s="692"/>
      <c r="CL100" s="692"/>
      <c r="CM100" s="692"/>
      <c r="CN100" s="692"/>
      <c r="CO100" s="692"/>
      <c r="CP100" s="692"/>
      <c r="CQ100" s="692"/>
      <c r="CR100" s="692"/>
      <c r="CS100" s="692"/>
      <c r="CT100" s="692"/>
      <c r="CU100" s="692"/>
    </row>
    <row r="101" spans="1:99">
      <c r="A101" s="1136"/>
      <c r="B101" s="1139"/>
      <c r="C101" s="1142"/>
      <c r="D101" s="1142"/>
      <c r="E101" s="1145"/>
      <c r="F101" s="1142"/>
      <c r="G101" s="174" t="s">
        <v>474</v>
      </c>
      <c r="H101" s="175"/>
      <c r="I101" s="175" t="str">
        <f t="shared" si="275"/>
        <v/>
      </c>
      <c r="J101" s="175" t="str">
        <f t="shared" si="275"/>
        <v/>
      </c>
      <c r="K101" s="175" t="str">
        <f t="shared" si="275"/>
        <v/>
      </c>
      <c r="L101" s="175" t="str">
        <f t="shared" si="275"/>
        <v/>
      </c>
      <c r="M101" s="175" t="str">
        <f t="shared" si="275"/>
        <v/>
      </c>
      <c r="N101" s="175" t="str">
        <f t="shared" si="275"/>
        <v/>
      </c>
      <c r="O101" s="175" t="str">
        <f t="shared" si="275"/>
        <v/>
      </c>
      <c r="P101" s="175" t="str">
        <f t="shared" si="275"/>
        <v/>
      </c>
      <c r="Q101" s="175" t="str">
        <f t="shared" si="275"/>
        <v/>
      </c>
      <c r="R101" s="175" t="str">
        <f t="shared" si="275"/>
        <v/>
      </c>
      <c r="S101" s="175" t="str">
        <f t="shared" si="275"/>
        <v/>
      </c>
      <c r="T101" s="176">
        <f t="shared" si="200"/>
        <v>0</v>
      </c>
      <c r="U101" s="240"/>
      <c r="V101" s="240" t="str">
        <f t="shared" si="276"/>
        <v/>
      </c>
      <c r="W101" s="240" t="str">
        <f t="shared" si="276"/>
        <v/>
      </c>
      <c r="X101" s="240" t="str">
        <f t="shared" si="276"/>
        <v/>
      </c>
      <c r="Y101" s="240" t="str">
        <f t="shared" si="276"/>
        <v/>
      </c>
      <c r="Z101" s="240" t="str">
        <f t="shared" si="276"/>
        <v/>
      </c>
      <c r="AA101" s="240" t="str">
        <f t="shared" si="276"/>
        <v/>
      </c>
      <c r="AB101" s="240" t="str">
        <f t="shared" si="276"/>
        <v/>
      </c>
      <c r="AC101" s="240" t="str">
        <f t="shared" si="276"/>
        <v/>
      </c>
      <c r="AD101" s="240" t="str">
        <f t="shared" si="276"/>
        <v/>
      </c>
      <c r="AE101" s="240" t="str">
        <f t="shared" si="276"/>
        <v/>
      </c>
      <c r="AF101" s="240" t="str">
        <f t="shared" si="276"/>
        <v/>
      </c>
      <c r="AG101" s="176">
        <f t="shared" si="202"/>
        <v>0</v>
      </c>
      <c r="AH101" s="1148"/>
      <c r="AI101" s="168"/>
      <c r="AJ101" s="168"/>
      <c r="AK101" s="168"/>
      <c r="AL101" s="168"/>
      <c r="AM101" s="168"/>
      <c r="AN101" s="168"/>
      <c r="AO101" s="692">
        <v>3</v>
      </c>
      <c r="AP101" s="692">
        <v>2</v>
      </c>
      <c r="AQ101" s="692">
        <v>12</v>
      </c>
      <c r="AR101" s="693">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692">
        <f ca="1">COUNTIF(INDIRECT("H"&amp;(ROW()+12*(($AO101-1)*3+$AP101)-ROW())/12+5):INDIRECT("S"&amp;(ROW()+12*(($AO101-1)*3+$AP101)-ROW())/12+5),AR101)</f>
        <v>0</v>
      </c>
      <c r="AT101" s="693">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692">
        <f ca="1">COUNTIF(INDIRECT("U"&amp;(ROW()+12*(($AO101-1)*3+$AP101)-ROW())/12+5):INDIRECT("AF"&amp;(ROW()+12*(($AO101-1)*3+$AP101)-ROW())/12+5),AT101)</f>
        <v>0</v>
      </c>
      <c r="AV101" s="692">
        <f ca="1">IF(AND(AR101+AT101&gt;0,AS101+AU101&gt;0),COUNTIF(AV$6:AV100,"&gt;0")+1,0)</f>
        <v>0</v>
      </c>
      <c r="BF101" s="692">
        <v>3</v>
      </c>
      <c r="BG101" s="692"/>
      <c r="BH101" s="694"/>
      <c r="BI101" s="694"/>
      <c r="BJ101" s="694"/>
      <c r="BK101" s="694"/>
      <c r="BL101" s="694"/>
      <c r="BM101" s="694"/>
      <c r="BN101" s="694"/>
      <c r="BO101" s="694"/>
      <c r="BP101" s="694"/>
      <c r="BQ101" s="694"/>
      <c r="BR101" s="694"/>
      <c r="BS101" s="694"/>
      <c r="BT101" s="692"/>
      <c r="BU101" s="694"/>
      <c r="BV101" s="694"/>
      <c r="BW101" s="694"/>
      <c r="BX101" s="694"/>
      <c r="BY101" s="694"/>
      <c r="BZ101" s="694"/>
      <c r="CA101" s="694"/>
      <c r="CB101" s="694"/>
      <c r="CC101" s="694"/>
      <c r="CD101" s="694"/>
      <c r="CE101" s="694"/>
      <c r="CF101" s="694"/>
      <c r="CG101" s="692"/>
      <c r="CH101" s="692"/>
      <c r="CI101" s="692"/>
      <c r="CJ101" s="692"/>
      <c r="CK101" s="692"/>
      <c r="CL101" s="692"/>
      <c r="CM101" s="692"/>
      <c r="CN101" s="692"/>
      <c r="CO101" s="692"/>
      <c r="CP101" s="692"/>
      <c r="CQ101" s="692"/>
      <c r="CR101" s="692"/>
      <c r="CS101" s="692"/>
      <c r="CT101" s="692"/>
      <c r="CU101" s="692"/>
    </row>
    <row r="102" spans="1:99">
      <c r="A102" s="1134">
        <v>33</v>
      </c>
      <c r="B102" s="1137"/>
      <c r="C102" s="1140"/>
      <c r="D102" s="1140"/>
      <c r="E102" s="1143"/>
      <c r="F102" s="1140"/>
      <c r="G102" s="165" t="s">
        <v>283</v>
      </c>
      <c r="H102" s="166"/>
      <c r="I102" s="166" t="str">
        <f t="shared" si="275"/>
        <v/>
      </c>
      <c r="J102" s="166" t="str">
        <f t="shared" si="275"/>
        <v/>
      </c>
      <c r="K102" s="166" t="str">
        <f t="shared" si="275"/>
        <v/>
      </c>
      <c r="L102" s="166" t="str">
        <f t="shared" si="275"/>
        <v/>
      </c>
      <c r="M102" s="166" t="str">
        <f t="shared" si="275"/>
        <v/>
      </c>
      <c r="N102" s="166" t="str">
        <f t="shared" si="275"/>
        <v/>
      </c>
      <c r="O102" s="166" t="str">
        <f t="shared" si="275"/>
        <v/>
      </c>
      <c r="P102" s="166" t="str">
        <f t="shared" si="275"/>
        <v/>
      </c>
      <c r="Q102" s="166" t="str">
        <f t="shared" si="275"/>
        <v/>
      </c>
      <c r="R102" s="166" t="str">
        <f t="shared" si="275"/>
        <v/>
      </c>
      <c r="S102" s="166" t="str">
        <f t="shared" si="275"/>
        <v/>
      </c>
      <c r="T102" s="167">
        <f t="shared" si="200"/>
        <v>0</v>
      </c>
      <c r="U102" s="238"/>
      <c r="V102" s="238" t="str">
        <f t="shared" si="276"/>
        <v/>
      </c>
      <c r="W102" s="238" t="str">
        <f t="shared" si="276"/>
        <v/>
      </c>
      <c r="X102" s="238" t="str">
        <f t="shared" si="276"/>
        <v/>
      </c>
      <c r="Y102" s="238" t="str">
        <f t="shared" si="276"/>
        <v/>
      </c>
      <c r="Z102" s="238" t="str">
        <f t="shared" si="276"/>
        <v/>
      </c>
      <c r="AA102" s="238" t="str">
        <f t="shared" si="276"/>
        <v/>
      </c>
      <c r="AB102" s="238" t="str">
        <f t="shared" si="276"/>
        <v/>
      </c>
      <c r="AC102" s="238" t="str">
        <f t="shared" si="276"/>
        <v/>
      </c>
      <c r="AD102" s="238" t="str">
        <f t="shared" si="276"/>
        <v/>
      </c>
      <c r="AE102" s="238" t="str">
        <f t="shared" si="276"/>
        <v/>
      </c>
      <c r="AF102" s="238" t="str">
        <f t="shared" si="276"/>
        <v/>
      </c>
      <c r="AG102" s="167">
        <f t="shared" si="202"/>
        <v>0</v>
      </c>
      <c r="AH102" s="1146"/>
      <c r="AI102" s="168"/>
      <c r="AJ102" s="168"/>
      <c r="AK102" s="168"/>
      <c r="AL102" s="168"/>
      <c r="AM102" s="168"/>
      <c r="AN102" s="168"/>
      <c r="AO102" s="692">
        <v>3</v>
      </c>
      <c r="AP102" s="692">
        <v>3</v>
      </c>
      <c r="AQ102" s="692">
        <v>1</v>
      </c>
      <c r="AR102" s="693">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692">
        <f ca="1">COUNTIF(INDIRECT("H"&amp;(ROW()+12*(($AO102-1)*3+$AP102)-ROW())/12+5):INDIRECT("S"&amp;(ROW()+12*(($AO102-1)*3+$AP102)-ROW())/12+5),AR102)</f>
        <v>0</v>
      </c>
      <c r="AT102" s="693">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692">
        <f ca="1">COUNTIF(INDIRECT("U"&amp;(ROW()+12*(($AO102-1)*3+$AP102)-ROW())/12+5):INDIRECT("AF"&amp;(ROW()+12*(($AO102-1)*3+$AP102)-ROW())/12+5),AT102)</f>
        <v>0</v>
      </c>
      <c r="AV102" s="692">
        <f ca="1">IF(AND(AR102+AT102&gt;0,AS102+AU102&gt;0),COUNTIF(AV$6:AV101,"&gt;0")+1,0)</f>
        <v>0</v>
      </c>
      <c r="BF102" s="692">
        <v>1</v>
      </c>
      <c r="BG102" s="692"/>
      <c r="BH102" s="694">
        <f t="shared" ref="BH102:BS102" si="283">SUM(H102:H103)</f>
        <v>0</v>
      </c>
      <c r="BI102" s="694">
        <f t="shared" si="283"/>
        <v>0</v>
      </c>
      <c r="BJ102" s="694">
        <f t="shared" si="283"/>
        <v>0</v>
      </c>
      <c r="BK102" s="694">
        <f t="shared" si="283"/>
        <v>0</v>
      </c>
      <c r="BL102" s="694">
        <f t="shared" si="283"/>
        <v>0</v>
      </c>
      <c r="BM102" s="694">
        <f t="shared" si="283"/>
        <v>0</v>
      </c>
      <c r="BN102" s="694">
        <f t="shared" si="283"/>
        <v>0</v>
      </c>
      <c r="BO102" s="694">
        <f t="shared" si="283"/>
        <v>0</v>
      </c>
      <c r="BP102" s="694">
        <f t="shared" si="283"/>
        <v>0</v>
      </c>
      <c r="BQ102" s="694">
        <f t="shared" si="283"/>
        <v>0</v>
      </c>
      <c r="BR102" s="694">
        <f t="shared" si="283"/>
        <v>0</v>
      </c>
      <c r="BS102" s="694">
        <f t="shared" si="283"/>
        <v>0</v>
      </c>
      <c r="BT102" s="692"/>
      <c r="BU102" s="694">
        <f t="shared" ref="BU102:CF102" si="284">SUM(U102:U103)</f>
        <v>0</v>
      </c>
      <c r="BV102" s="694">
        <f t="shared" si="284"/>
        <v>0</v>
      </c>
      <c r="BW102" s="694">
        <f t="shared" si="284"/>
        <v>0</v>
      </c>
      <c r="BX102" s="694">
        <f t="shared" si="284"/>
        <v>0</v>
      </c>
      <c r="BY102" s="694">
        <f t="shared" si="284"/>
        <v>0</v>
      </c>
      <c r="BZ102" s="694">
        <f t="shared" si="284"/>
        <v>0</v>
      </c>
      <c r="CA102" s="694">
        <f t="shared" si="284"/>
        <v>0</v>
      </c>
      <c r="CB102" s="694">
        <f t="shared" si="284"/>
        <v>0</v>
      </c>
      <c r="CC102" s="694">
        <f t="shared" si="284"/>
        <v>0</v>
      </c>
      <c r="CD102" s="694">
        <f t="shared" si="284"/>
        <v>0</v>
      </c>
      <c r="CE102" s="694">
        <f t="shared" si="284"/>
        <v>0</v>
      </c>
      <c r="CF102" s="694">
        <f t="shared" si="284"/>
        <v>0</v>
      </c>
      <c r="CG102" s="692"/>
      <c r="CH102" s="692"/>
      <c r="CI102" s="696" t="s">
        <v>366</v>
      </c>
      <c r="CJ102" s="694">
        <f>IF(OR($D102="副園長",$D102="教頭",$D102="主任保育士",$D102="主幹教諭"),0,BH102)</f>
        <v>0</v>
      </c>
      <c r="CK102" s="694">
        <f t="shared" ref="CK102:CU102" si="285">IF(OR($D102="副園長",$D102="教頭",$D102="主任保育士",$D102="主幹教諭"),0,BI102)</f>
        <v>0</v>
      </c>
      <c r="CL102" s="694">
        <f t="shared" si="285"/>
        <v>0</v>
      </c>
      <c r="CM102" s="694">
        <f t="shared" si="285"/>
        <v>0</v>
      </c>
      <c r="CN102" s="694">
        <f t="shared" si="285"/>
        <v>0</v>
      </c>
      <c r="CO102" s="694">
        <f t="shared" si="285"/>
        <v>0</v>
      </c>
      <c r="CP102" s="694">
        <f t="shared" si="285"/>
        <v>0</v>
      </c>
      <c r="CQ102" s="694">
        <f t="shared" si="285"/>
        <v>0</v>
      </c>
      <c r="CR102" s="694">
        <f t="shared" si="285"/>
        <v>0</v>
      </c>
      <c r="CS102" s="694">
        <f t="shared" si="285"/>
        <v>0</v>
      </c>
      <c r="CT102" s="694">
        <f t="shared" si="285"/>
        <v>0</v>
      </c>
      <c r="CU102" s="694">
        <f t="shared" si="285"/>
        <v>0</v>
      </c>
    </row>
    <row r="103" spans="1:99">
      <c r="A103" s="1135"/>
      <c r="B103" s="1138"/>
      <c r="C103" s="1141"/>
      <c r="D103" s="1141"/>
      <c r="E103" s="1144"/>
      <c r="F103" s="1141"/>
      <c r="G103" s="171" t="s">
        <v>282</v>
      </c>
      <c r="H103" s="172"/>
      <c r="I103" s="172" t="str">
        <f t="shared" si="275"/>
        <v/>
      </c>
      <c r="J103" s="172" t="str">
        <f t="shared" si="275"/>
        <v/>
      </c>
      <c r="K103" s="172" t="str">
        <f t="shared" si="275"/>
        <v/>
      </c>
      <c r="L103" s="172" t="str">
        <f t="shared" si="275"/>
        <v/>
      </c>
      <c r="M103" s="172" t="str">
        <f t="shared" si="275"/>
        <v/>
      </c>
      <c r="N103" s="172" t="str">
        <f t="shared" si="275"/>
        <v/>
      </c>
      <c r="O103" s="172" t="str">
        <f t="shared" si="275"/>
        <v/>
      </c>
      <c r="P103" s="172" t="str">
        <f t="shared" si="275"/>
        <v/>
      </c>
      <c r="Q103" s="172" t="str">
        <f t="shared" si="275"/>
        <v/>
      </c>
      <c r="R103" s="172" t="str">
        <f t="shared" si="275"/>
        <v/>
      </c>
      <c r="S103" s="172" t="str">
        <f t="shared" si="275"/>
        <v/>
      </c>
      <c r="T103" s="173">
        <f t="shared" si="200"/>
        <v>0</v>
      </c>
      <c r="U103" s="239"/>
      <c r="V103" s="239" t="str">
        <f t="shared" si="276"/>
        <v/>
      </c>
      <c r="W103" s="239" t="str">
        <f t="shared" si="276"/>
        <v/>
      </c>
      <c r="X103" s="239" t="str">
        <f t="shared" si="276"/>
        <v/>
      </c>
      <c r="Y103" s="239" t="str">
        <f t="shared" si="276"/>
        <v/>
      </c>
      <c r="Z103" s="239" t="str">
        <f t="shared" si="276"/>
        <v/>
      </c>
      <c r="AA103" s="239" t="str">
        <f t="shared" si="276"/>
        <v/>
      </c>
      <c r="AB103" s="239" t="str">
        <f t="shared" si="276"/>
        <v/>
      </c>
      <c r="AC103" s="239" t="str">
        <f t="shared" si="276"/>
        <v/>
      </c>
      <c r="AD103" s="239" t="str">
        <f t="shared" si="276"/>
        <v/>
      </c>
      <c r="AE103" s="239" t="str">
        <f t="shared" si="276"/>
        <v/>
      </c>
      <c r="AF103" s="239" t="str">
        <f t="shared" si="276"/>
        <v/>
      </c>
      <c r="AG103" s="173">
        <f t="shared" si="202"/>
        <v>0</v>
      </c>
      <c r="AH103" s="1147"/>
      <c r="AI103" s="168"/>
      <c r="AJ103" s="168"/>
      <c r="AK103" s="168"/>
      <c r="AL103" s="168"/>
      <c r="AM103" s="168"/>
      <c r="AN103" s="168"/>
      <c r="AO103" s="692">
        <v>3</v>
      </c>
      <c r="AP103" s="692">
        <v>3</v>
      </c>
      <c r="AQ103" s="692">
        <v>2</v>
      </c>
      <c r="AR103" s="693">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692">
        <f ca="1">COUNTIF(INDIRECT("H"&amp;(ROW()+12*(($AO103-1)*3+$AP103)-ROW())/12+5):INDIRECT("S"&amp;(ROW()+12*(($AO103-1)*3+$AP103)-ROW())/12+5),AR103)</f>
        <v>0</v>
      </c>
      <c r="AT103" s="693">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692">
        <f ca="1">COUNTIF(INDIRECT("U"&amp;(ROW()+12*(($AO103-1)*3+$AP103)-ROW())/12+5):INDIRECT("AF"&amp;(ROW()+12*(($AO103-1)*3+$AP103)-ROW())/12+5),AT103)</f>
        <v>0</v>
      </c>
      <c r="AV103" s="692">
        <f ca="1">IF(AND(AR103+AT103&gt;0,AS103+AU103&gt;0),COUNTIF(AV$6:AV102,"&gt;0")+1,0)</f>
        <v>0</v>
      </c>
      <c r="BF103" s="692">
        <v>2</v>
      </c>
      <c r="BG103" s="692" t="s">
        <v>281</v>
      </c>
      <c r="BH103" s="694">
        <f>IF(BH102+BU102&gt;マスタ!$C$3,1,0)</f>
        <v>0</v>
      </c>
      <c r="BI103" s="694">
        <f>IF(BI102+BV102&gt;マスタ!$C$3,1,0)</f>
        <v>0</v>
      </c>
      <c r="BJ103" s="694">
        <f>IF(BJ102+BW102&gt;マスタ!$C$3,1,0)</f>
        <v>0</v>
      </c>
      <c r="BK103" s="694">
        <f>IF(BK102+BX102&gt;マスタ!$C$3,1,0)</f>
        <v>0</v>
      </c>
      <c r="BL103" s="694">
        <f>IF(BL102+BY102&gt;マスタ!$C$3,1,0)</f>
        <v>0</v>
      </c>
      <c r="BM103" s="694">
        <f>IF(BM102+BZ102&gt;マスタ!$C$3,1,0)</f>
        <v>0</v>
      </c>
      <c r="BN103" s="694">
        <f>IF(BN102+CA102&gt;マスタ!$C$3,1,0)</f>
        <v>0</v>
      </c>
      <c r="BO103" s="694">
        <f>IF(BO102+CB102&gt;マスタ!$C$3,1,0)</f>
        <v>0</v>
      </c>
      <c r="BP103" s="694">
        <f>IF(BP102+CC102&gt;マスタ!$C$3,1,0)</f>
        <v>0</v>
      </c>
      <c r="BQ103" s="694">
        <f>IF(BQ102+CD102&gt;マスタ!$C$3,1,0)</f>
        <v>0</v>
      </c>
      <c r="BR103" s="694">
        <f>IF(BR102+CE102&gt;マスタ!$C$3,1,0)</f>
        <v>0</v>
      </c>
      <c r="BS103" s="694">
        <f>IF(BS102+CF102&gt;マスタ!$C$3,1,0)</f>
        <v>0</v>
      </c>
      <c r="BT103" s="692"/>
      <c r="BU103" s="694"/>
      <c r="BV103" s="694"/>
      <c r="BW103" s="694"/>
      <c r="BX103" s="694"/>
      <c r="BY103" s="694"/>
      <c r="BZ103" s="694"/>
      <c r="CA103" s="694"/>
      <c r="CB103" s="694"/>
      <c r="CC103" s="694"/>
      <c r="CD103" s="694"/>
      <c r="CE103" s="694"/>
      <c r="CF103" s="694"/>
      <c r="CG103" s="692"/>
      <c r="CH103" s="692"/>
      <c r="CI103" s="692"/>
      <c r="CJ103" s="692"/>
      <c r="CK103" s="692"/>
      <c r="CL103" s="692"/>
      <c r="CM103" s="692"/>
      <c r="CN103" s="692"/>
      <c r="CO103" s="692"/>
      <c r="CP103" s="692"/>
      <c r="CQ103" s="692"/>
      <c r="CR103" s="692"/>
      <c r="CS103" s="692"/>
      <c r="CT103" s="692"/>
      <c r="CU103" s="692"/>
    </row>
    <row r="104" spans="1:99">
      <c r="A104" s="1136"/>
      <c r="B104" s="1139"/>
      <c r="C104" s="1142"/>
      <c r="D104" s="1142"/>
      <c r="E104" s="1145"/>
      <c r="F104" s="1142"/>
      <c r="G104" s="174" t="s">
        <v>474</v>
      </c>
      <c r="H104" s="175"/>
      <c r="I104" s="175" t="str">
        <f t="shared" si="275"/>
        <v/>
      </c>
      <c r="J104" s="175" t="str">
        <f t="shared" si="275"/>
        <v/>
      </c>
      <c r="K104" s="175" t="str">
        <f t="shared" si="275"/>
        <v/>
      </c>
      <c r="L104" s="175" t="str">
        <f t="shared" si="275"/>
        <v/>
      </c>
      <c r="M104" s="175" t="str">
        <f t="shared" si="275"/>
        <v/>
      </c>
      <c r="N104" s="175" t="str">
        <f t="shared" si="275"/>
        <v/>
      </c>
      <c r="O104" s="175" t="str">
        <f t="shared" si="275"/>
        <v/>
      </c>
      <c r="P104" s="175" t="str">
        <f t="shared" si="275"/>
        <v/>
      </c>
      <c r="Q104" s="175" t="str">
        <f t="shared" si="275"/>
        <v/>
      </c>
      <c r="R104" s="175" t="str">
        <f t="shared" si="275"/>
        <v/>
      </c>
      <c r="S104" s="175" t="str">
        <f t="shared" si="275"/>
        <v/>
      </c>
      <c r="T104" s="176">
        <f t="shared" si="200"/>
        <v>0</v>
      </c>
      <c r="U104" s="240"/>
      <c r="V104" s="240" t="str">
        <f t="shared" si="276"/>
        <v/>
      </c>
      <c r="W104" s="240" t="str">
        <f t="shared" si="276"/>
        <v/>
      </c>
      <c r="X104" s="240" t="str">
        <f t="shared" si="276"/>
        <v/>
      </c>
      <c r="Y104" s="240" t="str">
        <f t="shared" si="276"/>
        <v/>
      </c>
      <c r="Z104" s="240" t="str">
        <f t="shared" si="276"/>
        <v/>
      </c>
      <c r="AA104" s="240" t="str">
        <f t="shared" si="276"/>
        <v/>
      </c>
      <c r="AB104" s="240" t="str">
        <f t="shared" si="276"/>
        <v/>
      </c>
      <c r="AC104" s="240" t="str">
        <f t="shared" si="276"/>
        <v/>
      </c>
      <c r="AD104" s="240" t="str">
        <f t="shared" si="276"/>
        <v/>
      </c>
      <c r="AE104" s="240" t="str">
        <f t="shared" si="276"/>
        <v/>
      </c>
      <c r="AF104" s="240" t="str">
        <f t="shared" si="276"/>
        <v/>
      </c>
      <c r="AG104" s="176">
        <f t="shared" si="202"/>
        <v>0</v>
      </c>
      <c r="AH104" s="1148"/>
      <c r="AI104" s="168"/>
      <c r="AJ104" s="168"/>
      <c r="AK104" s="168"/>
      <c r="AL104" s="168"/>
      <c r="AM104" s="168"/>
      <c r="AN104" s="168"/>
      <c r="AO104" s="692">
        <v>3</v>
      </c>
      <c r="AP104" s="692">
        <v>3</v>
      </c>
      <c r="AQ104" s="692">
        <v>3</v>
      </c>
      <c r="AR104" s="693">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692">
        <f ca="1">COUNTIF(INDIRECT("H"&amp;(ROW()+12*(($AO104-1)*3+$AP104)-ROW())/12+5):INDIRECT("S"&amp;(ROW()+12*(($AO104-1)*3+$AP104)-ROW())/12+5),AR104)</f>
        <v>0</v>
      </c>
      <c r="AT104" s="693">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692">
        <f ca="1">COUNTIF(INDIRECT("U"&amp;(ROW()+12*(($AO104-1)*3+$AP104)-ROW())/12+5):INDIRECT("AF"&amp;(ROW()+12*(($AO104-1)*3+$AP104)-ROW())/12+5),AT104)</f>
        <v>0</v>
      </c>
      <c r="AV104" s="692">
        <f ca="1">IF(AND(AR104+AT104&gt;0,AS104+AU104&gt;0),COUNTIF(AV$6:AV103,"&gt;0")+1,0)</f>
        <v>0</v>
      </c>
      <c r="BF104" s="692">
        <v>3</v>
      </c>
      <c r="BG104" s="692"/>
      <c r="BH104" s="694"/>
      <c r="BI104" s="694"/>
      <c r="BJ104" s="694"/>
      <c r="BK104" s="694"/>
      <c r="BL104" s="694"/>
      <c r="BM104" s="694"/>
      <c r="BN104" s="694"/>
      <c r="BO104" s="694"/>
      <c r="BP104" s="694"/>
      <c r="BQ104" s="694"/>
      <c r="BR104" s="694"/>
      <c r="BS104" s="694"/>
      <c r="BT104" s="692"/>
      <c r="BU104" s="694"/>
      <c r="BV104" s="694"/>
      <c r="BW104" s="694"/>
      <c r="BX104" s="694"/>
      <c r="BY104" s="694"/>
      <c r="BZ104" s="694"/>
      <c r="CA104" s="694"/>
      <c r="CB104" s="694"/>
      <c r="CC104" s="694"/>
      <c r="CD104" s="694"/>
      <c r="CE104" s="694"/>
      <c r="CF104" s="694"/>
      <c r="CG104" s="692"/>
      <c r="CH104" s="692"/>
      <c r="CI104" s="692"/>
      <c r="CJ104" s="692"/>
      <c r="CK104" s="692"/>
      <c r="CL104" s="692"/>
      <c r="CM104" s="692"/>
      <c r="CN104" s="692"/>
      <c r="CO104" s="692"/>
      <c r="CP104" s="692"/>
      <c r="CQ104" s="692"/>
      <c r="CR104" s="692"/>
      <c r="CS104" s="692"/>
      <c r="CT104" s="692"/>
      <c r="CU104" s="692"/>
    </row>
    <row r="105" spans="1:99">
      <c r="A105" s="1134">
        <v>34</v>
      </c>
      <c r="B105" s="1137"/>
      <c r="C105" s="1140"/>
      <c r="D105" s="1140"/>
      <c r="E105" s="1143"/>
      <c r="F105" s="1140"/>
      <c r="G105" s="165" t="s">
        <v>283</v>
      </c>
      <c r="H105" s="166"/>
      <c r="I105" s="166" t="str">
        <f t="shared" si="275"/>
        <v/>
      </c>
      <c r="J105" s="166" t="str">
        <f t="shared" si="275"/>
        <v/>
      </c>
      <c r="K105" s="166" t="str">
        <f t="shared" si="275"/>
        <v/>
      </c>
      <c r="L105" s="166" t="str">
        <f t="shared" si="275"/>
        <v/>
      </c>
      <c r="M105" s="166" t="str">
        <f t="shared" si="275"/>
        <v/>
      </c>
      <c r="N105" s="166" t="str">
        <f t="shared" si="275"/>
        <v/>
      </c>
      <c r="O105" s="166" t="str">
        <f t="shared" si="275"/>
        <v/>
      </c>
      <c r="P105" s="166" t="str">
        <f t="shared" si="275"/>
        <v/>
      </c>
      <c r="Q105" s="166" t="str">
        <f t="shared" si="275"/>
        <v/>
      </c>
      <c r="R105" s="166" t="str">
        <f t="shared" si="275"/>
        <v/>
      </c>
      <c r="S105" s="166" t="str">
        <f t="shared" si="275"/>
        <v/>
      </c>
      <c r="T105" s="167">
        <f t="shared" si="200"/>
        <v>0</v>
      </c>
      <c r="U105" s="238"/>
      <c r="V105" s="238" t="str">
        <f t="shared" si="276"/>
        <v/>
      </c>
      <c r="W105" s="238" t="str">
        <f t="shared" si="276"/>
        <v/>
      </c>
      <c r="X105" s="238" t="str">
        <f t="shared" si="276"/>
        <v/>
      </c>
      <c r="Y105" s="238" t="str">
        <f t="shared" si="276"/>
        <v/>
      </c>
      <c r="Z105" s="238" t="str">
        <f t="shared" si="276"/>
        <v/>
      </c>
      <c r="AA105" s="238" t="str">
        <f t="shared" si="276"/>
        <v/>
      </c>
      <c r="AB105" s="238" t="str">
        <f t="shared" si="276"/>
        <v/>
      </c>
      <c r="AC105" s="238" t="str">
        <f t="shared" si="276"/>
        <v/>
      </c>
      <c r="AD105" s="238" t="str">
        <f t="shared" si="276"/>
        <v/>
      </c>
      <c r="AE105" s="238" t="str">
        <f t="shared" si="276"/>
        <v/>
      </c>
      <c r="AF105" s="238" t="str">
        <f t="shared" si="276"/>
        <v/>
      </c>
      <c r="AG105" s="167">
        <f t="shared" si="202"/>
        <v>0</v>
      </c>
      <c r="AH105" s="1146"/>
      <c r="AI105" s="168"/>
      <c r="AJ105" s="168"/>
      <c r="AK105" s="168"/>
      <c r="AL105" s="168"/>
      <c r="AM105" s="168"/>
      <c r="AN105" s="168"/>
      <c r="AO105" s="692">
        <v>3</v>
      </c>
      <c r="AP105" s="692">
        <v>3</v>
      </c>
      <c r="AQ105" s="692">
        <v>4</v>
      </c>
      <c r="AR105" s="693">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692">
        <f ca="1">COUNTIF(INDIRECT("H"&amp;(ROW()+12*(($AO105-1)*3+$AP105)-ROW())/12+5):INDIRECT("S"&amp;(ROW()+12*(($AO105-1)*3+$AP105)-ROW())/12+5),AR105)</f>
        <v>0</v>
      </c>
      <c r="AT105" s="693">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692">
        <f ca="1">COUNTIF(INDIRECT("U"&amp;(ROW()+12*(($AO105-1)*3+$AP105)-ROW())/12+5):INDIRECT("AF"&amp;(ROW()+12*(($AO105-1)*3+$AP105)-ROW())/12+5),AT105)</f>
        <v>0</v>
      </c>
      <c r="AV105" s="692">
        <f ca="1">IF(AND(AR105+AT105&gt;0,AS105+AU105&gt;0),COUNTIF(AV$6:AV104,"&gt;0")+1,0)</f>
        <v>0</v>
      </c>
      <c r="BF105" s="692">
        <v>1</v>
      </c>
      <c r="BG105" s="692"/>
      <c r="BH105" s="694">
        <f t="shared" ref="BH105:BS105" si="286">SUM(H105:H106)</f>
        <v>0</v>
      </c>
      <c r="BI105" s="694">
        <f t="shared" si="286"/>
        <v>0</v>
      </c>
      <c r="BJ105" s="694">
        <f t="shared" si="286"/>
        <v>0</v>
      </c>
      <c r="BK105" s="694">
        <f t="shared" si="286"/>
        <v>0</v>
      </c>
      <c r="BL105" s="694">
        <f t="shared" si="286"/>
        <v>0</v>
      </c>
      <c r="BM105" s="694">
        <f t="shared" si="286"/>
        <v>0</v>
      </c>
      <c r="BN105" s="694">
        <f t="shared" si="286"/>
        <v>0</v>
      </c>
      <c r="BO105" s="694">
        <f t="shared" si="286"/>
        <v>0</v>
      </c>
      <c r="BP105" s="694">
        <f t="shared" si="286"/>
        <v>0</v>
      </c>
      <c r="BQ105" s="694">
        <f t="shared" si="286"/>
        <v>0</v>
      </c>
      <c r="BR105" s="694">
        <f t="shared" si="286"/>
        <v>0</v>
      </c>
      <c r="BS105" s="694">
        <f t="shared" si="286"/>
        <v>0</v>
      </c>
      <c r="BT105" s="692"/>
      <c r="BU105" s="694">
        <f t="shared" ref="BU105:CF105" si="287">SUM(U105:U106)</f>
        <v>0</v>
      </c>
      <c r="BV105" s="694">
        <f t="shared" si="287"/>
        <v>0</v>
      </c>
      <c r="BW105" s="694">
        <f t="shared" si="287"/>
        <v>0</v>
      </c>
      <c r="BX105" s="694">
        <f t="shared" si="287"/>
        <v>0</v>
      </c>
      <c r="BY105" s="694">
        <f t="shared" si="287"/>
        <v>0</v>
      </c>
      <c r="BZ105" s="694">
        <f t="shared" si="287"/>
        <v>0</v>
      </c>
      <c r="CA105" s="694">
        <f t="shared" si="287"/>
        <v>0</v>
      </c>
      <c r="CB105" s="694">
        <f t="shared" si="287"/>
        <v>0</v>
      </c>
      <c r="CC105" s="694">
        <f t="shared" si="287"/>
        <v>0</v>
      </c>
      <c r="CD105" s="694">
        <f t="shared" si="287"/>
        <v>0</v>
      </c>
      <c r="CE105" s="694">
        <f t="shared" si="287"/>
        <v>0</v>
      </c>
      <c r="CF105" s="694">
        <f t="shared" si="287"/>
        <v>0</v>
      </c>
      <c r="CG105" s="692"/>
      <c r="CH105" s="692"/>
      <c r="CI105" s="696" t="s">
        <v>366</v>
      </c>
      <c r="CJ105" s="694">
        <f>IF(OR($D105="副園長",$D105="教頭",$D105="主任保育士",$D105="主幹教諭"),0,BH105)</f>
        <v>0</v>
      </c>
      <c r="CK105" s="694">
        <f t="shared" ref="CK105:CU105" si="288">IF(OR($D105="副園長",$D105="教頭",$D105="主任保育士",$D105="主幹教諭"),0,BI105)</f>
        <v>0</v>
      </c>
      <c r="CL105" s="694">
        <f t="shared" si="288"/>
        <v>0</v>
      </c>
      <c r="CM105" s="694">
        <f t="shared" si="288"/>
        <v>0</v>
      </c>
      <c r="CN105" s="694">
        <f t="shared" si="288"/>
        <v>0</v>
      </c>
      <c r="CO105" s="694">
        <f t="shared" si="288"/>
        <v>0</v>
      </c>
      <c r="CP105" s="694">
        <f t="shared" si="288"/>
        <v>0</v>
      </c>
      <c r="CQ105" s="694">
        <f t="shared" si="288"/>
        <v>0</v>
      </c>
      <c r="CR105" s="694">
        <f t="shared" si="288"/>
        <v>0</v>
      </c>
      <c r="CS105" s="694">
        <f t="shared" si="288"/>
        <v>0</v>
      </c>
      <c r="CT105" s="694">
        <f t="shared" si="288"/>
        <v>0</v>
      </c>
      <c r="CU105" s="694">
        <f t="shared" si="288"/>
        <v>0</v>
      </c>
    </row>
    <row r="106" spans="1:99">
      <c r="A106" s="1135"/>
      <c r="B106" s="1138"/>
      <c r="C106" s="1141"/>
      <c r="D106" s="1141"/>
      <c r="E106" s="1144"/>
      <c r="F106" s="1141"/>
      <c r="G106" s="171" t="s">
        <v>282</v>
      </c>
      <c r="H106" s="172"/>
      <c r="I106" s="172" t="str">
        <f t="shared" si="275"/>
        <v/>
      </c>
      <c r="J106" s="172" t="str">
        <f t="shared" si="275"/>
        <v/>
      </c>
      <c r="K106" s="172" t="str">
        <f t="shared" si="275"/>
        <v/>
      </c>
      <c r="L106" s="172" t="str">
        <f t="shared" si="275"/>
        <v/>
      </c>
      <c r="M106" s="172" t="str">
        <f t="shared" si="275"/>
        <v/>
      </c>
      <c r="N106" s="172" t="str">
        <f t="shared" si="275"/>
        <v/>
      </c>
      <c r="O106" s="172" t="str">
        <f t="shared" si="275"/>
        <v/>
      </c>
      <c r="P106" s="172" t="str">
        <f t="shared" si="275"/>
        <v/>
      </c>
      <c r="Q106" s="172" t="str">
        <f t="shared" si="275"/>
        <v/>
      </c>
      <c r="R106" s="172" t="str">
        <f t="shared" si="275"/>
        <v/>
      </c>
      <c r="S106" s="172" t="str">
        <f t="shared" si="275"/>
        <v/>
      </c>
      <c r="T106" s="173">
        <f t="shared" si="200"/>
        <v>0</v>
      </c>
      <c r="U106" s="239"/>
      <c r="V106" s="239" t="str">
        <f t="shared" si="276"/>
        <v/>
      </c>
      <c r="W106" s="239" t="str">
        <f t="shared" si="276"/>
        <v/>
      </c>
      <c r="X106" s="239" t="str">
        <f t="shared" si="276"/>
        <v/>
      </c>
      <c r="Y106" s="239" t="str">
        <f t="shared" si="276"/>
        <v/>
      </c>
      <c r="Z106" s="239" t="str">
        <f t="shared" si="276"/>
        <v/>
      </c>
      <c r="AA106" s="239" t="str">
        <f t="shared" si="276"/>
        <v/>
      </c>
      <c r="AB106" s="239" t="str">
        <f t="shared" si="276"/>
        <v/>
      </c>
      <c r="AC106" s="239" t="str">
        <f t="shared" si="276"/>
        <v/>
      </c>
      <c r="AD106" s="239" t="str">
        <f t="shared" si="276"/>
        <v/>
      </c>
      <c r="AE106" s="239" t="str">
        <f t="shared" si="276"/>
        <v/>
      </c>
      <c r="AF106" s="239" t="str">
        <f t="shared" si="276"/>
        <v/>
      </c>
      <c r="AG106" s="173">
        <f t="shared" si="202"/>
        <v>0</v>
      </c>
      <c r="AH106" s="1147"/>
      <c r="AI106" s="168"/>
      <c r="AJ106" s="168"/>
      <c r="AK106" s="168"/>
      <c r="AL106" s="168"/>
      <c r="AM106" s="168"/>
      <c r="AN106" s="168"/>
      <c r="AO106" s="692">
        <v>3</v>
      </c>
      <c r="AP106" s="692">
        <v>3</v>
      </c>
      <c r="AQ106" s="692">
        <v>5</v>
      </c>
      <c r="AR106" s="693">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692">
        <f ca="1">COUNTIF(INDIRECT("H"&amp;(ROW()+12*(($AO106-1)*3+$AP106)-ROW())/12+5):INDIRECT("S"&amp;(ROW()+12*(($AO106-1)*3+$AP106)-ROW())/12+5),AR106)</f>
        <v>0</v>
      </c>
      <c r="AT106" s="693">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692">
        <f ca="1">COUNTIF(INDIRECT("U"&amp;(ROW()+12*(($AO106-1)*3+$AP106)-ROW())/12+5):INDIRECT("AF"&amp;(ROW()+12*(($AO106-1)*3+$AP106)-ROW())/12+5),AT106)</f>
        <v>0</v>
      </c>
      <c r="AV106" s="692">
        <f ca="1">IF(AND(AR106+AT106&gt;0,AS106+AU106&gt;0),COUNTIF(AV$6:AV105,"&gt;0")+1,0)</f>
        <v>0</v>
      </c>
      <c r="BF106" s="692">
        <v>2</v>
      </c>
      <c r="BG106" s="692" t="s">
        <v>281</v>
      </c>
      <c r="BH106" s="694">
        <f>IF(BH105+BU105&gt;マスタ!$C$3,1,0)</f>
        <v>0</v>
      </c>
      <c r="BI106" s="694">
        <f>IF(BI105+BV105&gt;マスタ!$C$3,1,0)</f>
        <v>0</v>
      </c>
      <c r="BJ106" s="694">
        <f>IF(BJ105+BW105&gt;マスタ!$C$3,1,0)</f>
        <v>0</v>
      </c>
      <c r="BK106" s="694">
        <f>IF(BK105+BX105&gt;マスタ!$C$3,1,0)</f>
        <v>0</v>
      </c>
      <c r="BL106" s="694">
        <f>IF(BL105+BY105&gt;マスタ!$C$3,1,0)</f>
        <v>0</v>
      </c>
      <c r="BM106" s="694">
        <f>IF(BM105+BZ105&gt;マスタ!$C$3,1,0)</f>
        <v>0</v>
      </c>
      <c r="BN106" s="694">
        <f>IF(BN105+CA105&gt;マスタ!$C$3,1,0)</f>
        <v>0</v>
      </c>
      <c r="BO106" s="694">
        <f>IF(BO105+CB105&gt;マスタ!$C$3,1,0)</f>
        <v>0</v>
      </c>
      <c r="BP106" s="694">
        <f>IF(BP105+CC105&gt;マスタ!$C$3,1,0)</f>
        <v>0</v>
      </c>
      <c r="BQ106" s="694">
        <f>IF(BQ105+CD105&gt;マスタ!$C$3,1,0)</f>
        <v>0</v>
      </c>
      <c r="BR106" s="694">
        <f>IF(BR105+CE105&gt;マスタ!$C$3,1,0)</f>
        <v>0</v>
      </c>
      <c r="BS106" s="694">
        <f>IF(BS105+CF105&gt;マスタ!$C$3,1,0)</f>
        <v>0</v>
      </c>
      <c r="BT106" s="692"/>
      <c r="BU106" s="694"/>
      <c r="BV106" s="694"/>
      <c r="BW106" s="694"/>
      <c r="BX106" s="694"/>
      <c r="BY106" s="694"/>
      <c r="BZ106" s="694"/>
      <c r="CA106" s="694"/>
      <c r="CB106" s="694"/>
      <c r="CC106" s="694"/>
      <c r="CD106" s="694"/>
      <c r="CE106" s="694"/>
      <c r="CF106" s="694"/>
      <c r="CG106" s="692"/>
      <c r="CH106" s="692"/>
      <c r="CI106" s="692"/>
      <c r="CJ106" s="692"/>
      <c r="CK106" s="692"/>
      <c r="CL106" s="692"/>
      <c r="CM106" s="692"/>
      <c r="CN106" s="692"/>
      <c r="CO106" s="692"/>
      <c r="CP106" s="692"/>
      <c r="CQ106" s="692"/>
      <c r="CR106" s="692"/>
      <c r="CS106" s="692"/>
      <c r="CT106" s="692"/>
      <c r="CU106" s="692"/>
    </row>
    <row r="107" spans="1:99">
      <c r="A107" s="1136"/>
      <c r="B107" s="1139"/>
      <c r="C107" s="1142"/>
      <c r="D107" s="1142"/>
      <c r="E107" s="1145"/>
      <c r="F107" s="1142"/>
      <c r="G107" s="174" t="s">
        <v>474</v>
      </c>
      <c r="H107" s="175"/>
      <c r="I107" s="175" t="str">
        <f t="shared" si="275"/>
        <v/>
      </c>
      <c r="J107" s="175" t="str">
        <f t="shared" si="275"/>
        <v/>
      </c>
      <c r="K107" s="175" t="str">
        <f t="shared" si="275"/>
        <v/>
      </c>
      <c r="L107" s="175" t="str">
        <f t="shared" si="275"/>
        <v/>
      </c>
      <c r="M107" s="175" t="str">
        <f t="shared" si="275"/>
        <v/>
      </c>
      <c r="N107" s="175" t="str">
        <f t="shared" si="275"/>
        <v/>
      </c>
      <c r="O107" s="175" t="str">
        <f t="shared" si="275"/>
        <v/>
      </c>
      <c r="P107" s="175" t="str">
        <f t="shared" si="275"/>
        <v/>
      </c>
      <c r="Q107" s="175" t="str">
        <f t="shared" si="275"/>
        <v/>
      </c>
      <c r="R107" s="175" t="str">
        <f t="shared" si="275"/>
        <v/>
      </c>
      <c r="S107" s="175" t="str">
        <f t="shared" si="275"/>
        <v/>
      </c>
      <c r="T107" s="176">
        <f t="shared" si="200"/>
        <v>0</v>
      </c>
      <c r="U107" s="240"/>
      <c r="V107" s="240" t="str">
        <f t="shared" si="276"/>
        <v/>
      </c>
      <c r="W107" s="240" t="str">
        <f t="shared" si="276"/>
        <v/>
      </c>
      <c r="X107" s="240" t="str">
        <f t="shared" si="276"/>
        <v/>
      </c>
      <c r="Y107" s="240" t="str">
        <f t="shared" si="276"/>
        <v/>
      </c>
      <c r="Z107" s="240" t="str">
        <f t="shared" si="276"/>
        <v/>
      </c>
      <c r="AA107" s="240" t="str">
        <f t="shared" si="276"/>
        <v/>
      </c>
      <c r="AB107" s="240" t="str">
        <f t="shared" si="276"/>
        <v/>
      </c>
      <c r="AC107" s="240" t="str">
        <f t="shared" si="276"/>
        <v/>
      </c>
      <c r="AD107" s="240" t="str">
        <f t="shared" si="276"/>
        <v/>
      </c>
      <c r="AE107" s="240" t="str">
        <f t="shared" si="276"/>
        <v/>
      </c>
      <c r="AF107" s="240" t="str">
        <f t="shared" si="276"/>
        <v/>
      </c>
      <c r="AG107" s="176">
        <f t="shared" si="202"/>
        <v>0</v>
      </c>
      <c r="AH107" s="1148"/>
      <c r="AI107" s="168"/>
      <c r="AJ107" s="168"/>
      <c r="AK107" s="168"/>
      <c r="AL107" s="168"/>
      <c r="AM107" s="168"/>
      <c r="AN107" s="168"/>
      <c r="AO107" s="692">
        <v>3</v>
      </c>
      <c r="AP107" s="692">
        <v>3</v>
      </c>
      <c r="AQ107" s="692">
        <v>6</v>
      </c>
      <c r="AR107" s="693">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692">
        <f ca="1">COUNTIF(INDIRECT("H"&amp;(ROW()+12*(($AO107-1)*3+$AP107)-ROW())/12+5):INDIRECT("S"&amp;(ROW()+12*(($AO107-1)*3+$AP107)-ROW())/12+5),AR107)</f>
        <v>0</v>
      </c>
      <c r="AT107" s="693">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692">
        <f ca="1">COUNTIF(INDIRECT("U"&amp;(ROW()+12*(($AO107-1)*3+$AP107)-ROW())/12+5):INDIRECT("AF"&amp;(ROW()+12*(($AO107-1)*3+$AP107)-ROW())/12+5),AT107)</f>
        <v>0</v>
      </c>
      <c r="AV107" s="692">
        <f ca="1">IF(AND(AR107+AT107&gt;0,AS107+AU107&gt;0),COUNTIF(AV$6:AV106,"&gt;0")+1,0)</f>
        <v>0</v>
      </c>
      <c r="BF107" s="692">
        <v>3</v>
      </c>
      <c r="BG107" s="692"/>
      <c r="BH107" s="694"/>
      <c r="BI107" s="694"/>
      <c r="BJ107" s="694"/>
      <c r="BK107" s="694"/>
      <c r="BL107" s="694"/>
      <c r="BM107" s="694"/>
      <c r="BN107" s="694"/>
      <c r="BO107" s="694"/>
      <c r="BP107" s="694"/>
      <c r="BQ107" s="694"/>
      <c r="BR107" s="694"/>
      <c r="BS107" s="694"/>
      <c r="BT107" s="692"/>
      <c r="BU107" s="694"/>
      <c r="BV107" s="694"/>
      <c r="BW107" s="694"/>
      <c r="BX107" s="694"/>
      <c r="BY107" s="694"/>
      <c r="BZ107" s="694"/>
      <c r="CA107" s="694"/>
      <c r="CB107" s="694"/>
      <c r="CC107" s="694"/>
      <c r="CD107" s="694"/>
      <c r="CE107" s="694"/>
      <c r="CF107" s="694"/>
      <c r="CG107" s="692"/>
      <c r="CH107" s="692"/>
      <c r="CI107" s="692"/>
      <c r="CJ107" s="692"/>
      <c r="CK107" s="692"/>
      <c r="CL107" s="692"/>
      <c r="CM107" s="692"/>
      <c r="CN107" s="692"/>
      <c r="CO107" s="692"/>
      <c r="CP107" s="692"/>
      <c r="CQ107" s="692"/>
      <c r="CR107" s="692"/>
      <c r="CS107" s="692"/>
      <c r="CT107" s="692"/>
      <c r="CU107" s="692"/>
    </row>
    <row r="108" spans="1:99">
      <c r="A108" s="1134">
        <v>35</v>
      </c>
      <c r="B108" s="1137"/>
      <c r="C108" s="1140"/>
      <c r="D108" s="1140"/>
      <c r="E108" s="1143"/>
      <c r="F108" s="1140"/>
      <c r="G108" s="165" t="s">
        <v>283</v>
      </c>
      <c r="H108" s="166"/>
      <c r="I108" s="166" t="str">
        <f t="shared" si="275"/>
        <v/>
      </c>
      <c r="J108" s="166" t="str">
        <f t="shared" si="275"/>
        <v/>
      </c>
      <c r="K108" s="166" t="str">
        <f t="shared" si="275"/>
        <v/>
      </c>
      <c r="L108" s="166" t="str">
        <f t="shared" si="275"/>
        <v/>
      </c>
      <c r="M108" s="166" t="str">
        <f t="shared" si="275"/>
        <v/>
      </c>
      <c r="N108" s="166" t="str">
        <f t="shared" si="275"/>
        <v/>
      </c>
      <c r="O108" s="166" t="str">
        <f t="shared" si="275"/>
        <v/>
      </c>
      <c r="P108" s="166" t="str">
        <f t="shared" si="275"/>
        <v/>
      </c>
      <c r="Q108" s="166" t="str">
        <f t="shared" si="275"/>
        <v/>
      </c>
      <c r="R108" s="166" t="str">
        <f t="shared" si="275"/>
        <v/>
      </c>
      <c r="S108" s="166" t="str">
        <f t="shared" si="275"/>
        <v/>
      </c>
      <c r="T108" s="167">
        <f t="shared" si="200"/>
        <v>0</v>
      </c>
      <c r="U108" s="238"/>
      <c r="V108" s="238" t="str">
        <f t="shared" si="276"/>
        <v/>
      </c>
      <c r="W108" s="238" t="str">
        <f t="shared" si="276"/>
        <v/>
      </c>
      <c r="X108" s="238" t="str">
        <f t="shared" si="276"/>
        <v/>
      </c>
      <c r="Y108" s="238" t="str">
        <f t="shared" si="276"/>
        <v/>
      </c>
      <c r="Z108" s="238" t="str">
        <f t="shared" si="276"/>
        <v/>
      </c>
      <c r="AA108" s="238" t="str">
        <f t="shared" si="276"/>
        <v/>
      </c>
      <c r="AB108" s="238" t="str">
        <f t="shared" si="276"/>
        <v/>
      </c>
      <c r="AC108" s="238" t="str">
        <f t="shared" si="276"/>
        <v/>
      </c>
      <c r="AD108" s="238" t="str">
        <f t="shared" si="276"/>
        <v/>
      </c>
      <c r="AE108" s="238" t="str">
        <f t="shared" si="276"/>
        <v/>
      </c>
      <c r="AF108" s="238" t="str">
        <f t="shared" si="276"/>
        <v/>
      </c>
      <c r="AG108" s="167">
        <f t="shared" si="202"/>
        <v>0</v>
      </c>
      <c r="AH108" s="1146"/>
      <c r="AI108" s="168"/>
      <c r="AJ108" s="168"/>
      <c r="AK108" s="168"/>
      <c r="AL108" s="168"/>
      <c r="AM108" s="168"/>
      <c r="AN108" s="168"/>
      <c r="AO108" s="692">
        <v>3</v>
      </c>
      <c r="AP108" s="692">
        <v>3</v>
      </c>
      <c r="AQ108" s="692">
        <v>7</v>
      </c>
      <c r="AR108" s="693">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692">
        <f ca="1">COUNTIF(INDIRECT("H"&amp;(ROW()+12*(($AO108-1)*3+$AP108)-ROW())/12+5):INDIRECT("S"&amp;(ROW()+12*(($AO108-1)*3+$AP108)-ROW())/12+5),AR108)</f>
        <v>0</v>
      </c>
      <c r="AT108" s="693">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692">
        <f ca="1">COUNTIF(INDIRECT("U"&amp;(ROW()+12*(($AO108-1)*3+$AP108)-ROW())/12+5):INDIRECT("AF"&amp;(ROW()+12*(($AO108-1)*3+$AP108)-ROW())/12+5),AT108)</f>
        <v>0</v>
      </c>
      <c r="AV108" s="692">
        <f ca="1">IF(AND(AR108+AT108&gt;0,AS108+AU108&gt;0),COUNTIF(AV$6:AV107,"&gt;0")+1,0)</f>
        <v>0</v>
      </c>
      <c r="BF108" s="692">
        <v>1</v>
      </c>
      <c r="BG108" s="692"/>
      <c r="BH108" s="694">
        <f t="shared" ref="BH108:BS108" si="289">SUM(H108:H109)</f>
        <v>0</v>
      </c>
      <c r="BI108" s="694">
        <f t="shared" si="289"/>
        <v>0</v>
      </c>
      <c r="BJ108" s="694">
        <f t="shared" si="289"/>
        <v>0</v>
      </c>
      <c r="BK108" s="694">
        <f t="shared" si="289"/>
        <v>0</v>
      </c>
      <c r="BL108" s="694">
        <f t="shared" si="289"/>
        <v>0</v>
      </c>
      <c r="BM108" s="694">
        <f t="shared" si="289"/>
        <v>0</v>
      </c>
      <c r="BN108" s="694">
        <f t="shared" si="289"/>
        <v>0</v>
      </c>
      <c r="BO108" s="694">
        <f t="shared" si="289"/>
        <v>0</v>
      </c>
      <c r="BP108" s="694">
        <f t="shared" si="289"/>
        <v>0</v>
      </c>
      <c r="BQ108" s="694">
        <f t="shared" si="289"/>
        <v>0</v>
      </c>
      <c r="BR108" s="694">
        <f t="shared" si="289"/>
        <v>0</v>
      </c>
      <c r="BS108" s="694">
        <f t="shared" si="289"/>
        <v>0</v>
      </c>
      <c r="BT108" s="692"/>
      <c r="BU108" s="694">
        <f t="shared" ref="BU108:CF108" si="290">SUM(U108:U109)</f>
        <v>0</v>
      </c>
      <c r="BV108" s="694">
        <f t="shared" si="290"/>
        <v>0</v>
      </c>
      <c r="BW108" s="694">
        <f t="shared" si="290"/>
        <v>0</v>
      </c>
      <c r="BX108" s="694">
        <f t="shared" si="290"/>
        <v>0</v>
      </c>
      <c r="BY108" s="694">
        <f t="shared" si="290"/>
        <v>0</v>
      </c>
      <c r="BZ108" s="694">
        <f t="shared" si="290"/>
        <v>0</v>
      </c>
      <c r="CA108" s="694">
        <f t="shared" si="290"/>
        <v>0</v>
      </c>
      <c r="CB108" s="694">
        <f t="shared" si="290"/>
        <v>0</v>
      </c>
      <c r="CC108" s="694">
        <f t="shared" si="290"/>
        <v>0</v>
      </c>
      <c r="CD108" s="694">
        <f t="shared" si="290"/>
        <v>0</v>
      </c>
      <c r="CE108" s="694">
        <f t="shared" si="290"/>
        <v>0</v>
      </c>
      <c r="CF108" s="694">
        <f t="shared" si="290"/>
        <v>0</v>
      </c>
      <c r="CG108" s="692"/>
      <c r="CH108" s="692"/>
      <c r="CI108" s="696" t="s">
        <v>366</v>
      </c>
      <c r="CJ108" s="694">
        <f>IF(OR($D108="副園長",$D108="教頭",$D108="主任保育士",$D108="主幹教諭"),0,BH108)</f>
        <v>0</v>
      </c>
      <c r="CK108" s="694">
        <f t="shared" ref="CK108:CU108" si="291">IF(OR($D108="副園長",$D108="教頭",$D108="主任保育士",$D108="主幹教諭"),0,BI108)</f>
        <v>0</v>
      </c>
      <c r="CL108" s="694">
        <f t="shared" si="291"/>
        <v>0</v>
      </c>
      <c r="CM108" s="694">
        <f t="shared" si="291"/>
        <v>0</v>
      </c>
      <c r="CN108" s="694">
        <f t="shared" si="291"/>
        <v>0</v>
      </c>
      <c r="CO108" s="694">
        <f t="shared" si="291"/>
        <v>0</v>
      </c>
      <c r="CP108" s="694">
        <f t="shared" si="291"/>
        <v>0</v>
      </c>
      <c r="CQ108" s="694">
        <f t="shared" si="291"/>
        <v>0</v>
      </c>
      <c r="CR108" s="694">
        <f t="shared" si="291"/>
        <v>0</v>
      </c>
      <c r="CS108" s="694">
        <f t="shared" si="291"/>
        <v>0</v>
      </c>
      <c r="CT108" s="694">
        <f t="shared" si="291"/>
        <v>0</v>
      </c>
      <c r="CU108" s="694">
        <f t="shared" si="291"/>
        <v>0</v>
      </c>
    </row>
    <row r="109" spans="1:99">
      <c r="A109" s="1135"/>
      <c r="B109" s="1138"/>
      <c r="C109" s="1141"/>
      <c r="D109" s="1141"/>
      <c r="E109" s="1144"/>
      <c r="F109" s="1141"/>
      <c r="G109" s="171" t="s">
        <v>282</v>
      </c>
      <c r="H109" s="172"/>
      <c r="I109" s="172" t="str">
        <f t="shared" si="275"/>
        <v/>
      </c>
      <c r="J109" s="172" t="str">
        <f t="shared" si="275"/>
        <v/>
      </c>
      <c r="K109" s="172" t="str">
        <f t="shared" si="275"/>
        <v/>
      </c>
      <c r="L109" s="172" t="str">
        <f t="shared" si="275"/>
        <v/>
      </c>
      <c r="M109" s="172" t="str">
        <f t="shared" si="275"/>
        <v/>
      </c>
      <c r="N109" s="172" t="str">
        <f t="shared" si="275"/>
        <v/>
      </c>
      <c r="O109" s="172" t="str">
        <f t="shared" si="275"/>
        <v/>
      </c>
      <c r="P109" s="172" t="str">
        <f t="shared" si="275"/>
        <v/>
      </c>
      <c r="Q109" s="172" t="str">
        <f t="shared" si="275"/>
        <v/>
      </c>
      <c r="R109" s="172" t="str">
        <f t="shared" si="275"/>
        <v/>
      </c>
      <c r="S109" s="172" t="str">
        <f t="shared" si="275"/>
        <v/>
      </c>
      <c r="T109" s="173">
        <f t="shared" si="200"/>
        <v>0</v>
      </c>
      <c r="U109" s="239"/>
      <c r="V109" s="239" t="str">
        <f t="shared" si="276"/>
        <v/>
      </c>
      <c r="W109" s="239" t="str">
        <f t="shared" si="276"/>
        <v/>
      </c>
      <c r="X109" s="239" t="str">
        <f t="shared" si="276"/>
        <v/>
      </c>
      <c r="Y109" s="239" t="str">
        <f t="shared" si="276"/>
        <v/>
      </c>
      <c r="Z109" s="239" t="str">
        <f t="shared" si="276"/>
        <v/>
      </c>
      <c r="AA109" s="239" t="str">
        <f t="shared" si="276"/>
        <v/>
      </c>
      <c r="AB109" s="239" t="str">
        <f t="shared" si="276"/>
        <v/>
      </c>
      <c r="AC109" s="239" t="str">
        <f t="shared" si="276"/>
        <v/>
      </c>
      <c r="AD109" s="239" t="str">
        <f t="shared" si="276"/>
        <v/>
      </c>
      <c r="AE109" s="239" t="str">
        <f t="shared" si="276"/>
        <v/>
      </c>
      <c r="AF109" s="239" t="str">
        <f t="shared" si="276"/>
        <v/>
      </c>
      <c r="AG109" s="173">
        <f t="shared" si="202"/>
        <v>0</v>
      </c>
      <c r="AH109" s="1147"/>
      <c r="AI109" s="168"/>
      <c r="AJ109" s="168"/>
      <c r="AK109" s="168"/>
      <c r="AL109" s="168"/>
      <c r="AM109" s="168"/>
      <c r="AN109" s="168"/>
      <c r="AO109" s="692">
        <v>3</v>
      </c>
      <c r="AP109" s="692">
        <v>3</v>
      </c>
      <c r="AQ109" s="692">
        <v>8</v>
      </c>
      <c r="AR109" s="693">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692">
        <f ca="1">COUNTIF(INDIRECT("H"&amp;(ROW()+12*(($AO109-1)*3+$AP109)-ROW())/12+5):INDIRECT("S"&amp;(ROW()+12*(($AO109-1)*3+$AP109)-ROW())/12+5),AR109)</f>
        <v>0</v>
      </c>
      <c r="AT109" s="693">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692">
        <f ca="1">COUNTIF(INDIRECT("U"&amp;(ROW()+12*(($AO109-1)*3+$AP109)-ROW())/12+5):INDIRECT("AF"&amp;(ROW()+12*(($AO109-1)*3+$AP109)-ROW())/12+5),AT109)</f>
        <v>0</v>
      </c>
      <c r="AV109" s="692">
        <f ca="1">IF(AND(AR109+AT109&gt;0,AS109+AU109&gt;0),COUNTIF(AV$6:AV108,"&gt;0")+1,0)</f>
        <v>0</v>
      </c>
      <c r="BF109" s="692">
        <v>2</v>
      </c>
      <c r="BG109" s="692" t="s">
        <v>281</v>
      </c>
      <c r="BH109" s="694">
        <f>IF(BH108+BU108&gt;マスタ!$C$3,1,0)</f>
        <v>0</v>
      </c>
      <c r="BI109" s="694">
        <f>IF(BI108+BV108&gt;マスタ!$C$3,1,0)</f>
        <v>0</v>
      </c>
      <c r="BJ109" s="694">
        <f>IF(BJ108+BW108&gt;マスタ!$C$3,1,0)</f>
        <v>0</v>
      </c>
      <c r="BK109" s="694">
        <f>IF(BK108+BX108&gt;マスタ!$C$3,1,0)</f>
        <v>0</v>
      </c>
      <c r="BL109" s="694">
        <f>IF(BL108+BY108&gt;マスタ!$C$3,1,0)</f>
        <v>0</v>
      </c>
      <c r="BM109" s="694">
        <f>IF(BM108+BZ108&gt;マスタ!$C$3,1,0)</f>
        <v>0</v>
      </c>
      <c r="BN109" s="694">
        <f>IF(BN108+CA108&gt;マスタ!$C$3,1,0)</f>
        <v>0</v>
      </c>
      <c r="BO109" s="694">
        <f>IF(BO108+CB108&gt;マスタ!$C$3,1,0)</f>
        <v>0</v>
      </c>
      <c r="BP109" s="694">
        <f>IF(BP108+CC108&gt;マスタ!$C$3,1,0)</f>
        <v>0</v>
      </c>
      <c r="BQ109" s="694">
        <f>IF(BQ108+CD108&gt;マスタ!$C$3,1,0)</f>
        <v>0</v>
      </c>
      <c r="BR109" s="694">
        <f>IF(BR108+CE108&gt;マスタ!$C$3,1,0)</f>
        <v>0</v>
      </c>
      <c r="BS109" s="694">
        <f>IF(BS108+CF108&gt;マスタ!$C$3,1,0)</f>
        <v>0</v>
      </c>
      <c r="BT109" s="692"/>
      <c r="BU109" s="694"/>
      <c r="BV109" s="694"/>
      <c r="BW109" s="694"/>
      <c r="BX109" s="694"/>
      <c r="BY109" s="694"/>
      <c r="BZ109" s="694"/>
      <c r="CA109" s="694"/>
      <c r="CB109" s="694"/>
      <c r="CC109" s="694"/>
      <c r="CD109" s="694"/>
      <c r="CE109" s="694"/>
      <c r="CF109" s="694"/>
      <c r="CG109" s="692"/>
      <c r="CH109" s="692"/>
      <c r="CI109" s="692"/>
      <c r="CJ109" s="692"/>
      <c r="CK109" s="692"/>
      <c r="CL109" s="692"/>
      <c r="CM109" s="692"/>
      <c r="CN109" s="692"/>
      <c r="CO109" s="692"/>
      <c r="CP109" s="692"/>
      <c r="CQ109" s="692"/>
      <c r="CR109" s="692"/>
      <c r="CS109" s="692"/>
      <c r="CT109" s="692"/>
      <c r="CU109" s="692"/>
    </row>
    <row r="110" spans="1:99">
      <c r="A110" s="1136"/>
      <c r="B110" s="1139"/>
      <c r="C110" s="1142"/>
      <c r="D110" s="1142"/>
      <c r="E110" s="1145"/>
      <c r="F110" s="1142"/>
      <c r="G110" s="174" t="s">
        <v>474</v>
      </c>
      <c r="H110" s="175"/>
      <c r="I110" s="175" t="str">
        <f t="shared" si="275"/>
        <v/>
      </c>
      <c r="J110" s="175" t="str">
        <f t="shared" si="275"/>
        <v/>
      </c>
      <c r="K110" s="175" t="str">
        <f t="shared" si="275"/>
        <v/>
      </c>
      <c r="L110" s="175" t="str">
        <f t="shared" si="275"/>
        <v/>
      </c>
      <c r="M110" s="175" t="str">
        <f t="shared" si="275"/>
        <v/>
      </c>
      <c r="N110" s="175" t="str">
        <f t="shared" si="275"/>
        <v/>
      </c>
      <c r="O110" s="175" t="str">
        <f t="shared" si="275"/>
        <v/>
      </c>
      <c r="P110" s="175" t="str">
        <f t="shared" si="275"/>
        <v/>
      </c>
      <c r="Q110" s="175" t="str">
        <f t="shared" si="275"/>
        <v/>
      </c>
      <c r="R110" s="175" t="str">
        <f t="shared" si="275"/>
        <v/>
      </c>
      <c r="S110" s="175" t="str">
        <f t="shared" si="275"/>
        <v/>
      </c>
      <c r="T110" s="176">
        <f t="shared" si="200"/>
        <v>0</v>
      </c>
      <c r="U110" s="240"/>
      <c r="V110" s="240" t="str">
        <f t="shared" si="276"/>
        <v/>
      </c>
      <c r="W110" s="240" t="str">
        <f t="shared" si="276"/>
        <v/>
      </c>
      <c r="X110" s="240" t="str">
        <f t="shared" si="276"/>
        <v/>
      </c>
      <c r="Y110" s="240" t="str">
        <f t="shared" si="276"/>
        <v/>
      </c>
      <c r="Z110" s="240" t="str">
        <f t="shared" si="276"/>
        <v/>
      </c>
      <c r="AA110" s="240" t="str">
        <f t="shared" si="276"/>
        <v/>
      </c>
      <c r="AB110" s="240" t="str">
        <f t="shared" si="276"/>
        <v/>
      </c>
      <c r="AC110" s="240" t="str">
        <f t="shared" si="276"/>
        <v/>
      </c>
      <c r="AD110" s="240" t="str">
        <f t="shared" si="276"/>
        <v/>
      </c>
      <c r="AE110" s="240" t="str">
        <f t="shared" si="276"/>
        <v/>
      </c>
      <c r="AF110" s="240" t="str">
        <f t="shared" si="276"/>
        <v/>
      </c>
      <c r="AG110" s="176">
        <f t="shared" si="202"/>
        <v>0</v>
      </c>
      <c r="AH110" s="1148"/>
      <c r="AI110" s="168"/>
      <c r="AJ110" s="168"/>
      <c r="AK110" s="168"/>
      <c r="AL110" s="168"/>
      <c r="AM110" s="168"/>
      <c r="AN110" s="168"/>
      <c r="AO110" s="692">
        <v>3</v>
      </c>
      <c r="AP110" s="692">
        <v>3</v>
      </c>
      <c r="AQ110" s="692">
        <v>9</v>
      </c>
      <c r="AR110" s="693">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692">
        <f ca="1">COUNTIF(INDIRECT("H"&amp;(ROW()+12*(($AO110-1)*3+$AP110)-ROW())/12+5):INDIRECT("S"&amp;(ROW()+12*(($AO110-1)*3+$AP110)-ROW())/12+5),AR110)</f>
        <v>0</v>
      </c>
      <c r="AT110" s="693">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692">
        <f ca="1">COUNTIF(INDIRECT("U"&amp;(ROW()+12*(($AO110-1)*3+$AP110)-ROW())/12+5):INDIRECT("AF"&amp;(ROW()+12*(($AO110-1)*3+$AP110)-ROW())/12+5),AT110)</f>
        <v>0</v>
      </c>
      <c r="AV110" s="692">
        <f ca="1">IF(AND(AR110+AT110&gt;0,AS110+AU110&gt;0),COUNTIF(AV$6:AV109,"&gt;0")+1,0)</f>
        <v>0</v>
      </c>
      <c r="BF110" s="692">
        <v>3</v>
      </c>
      <c r="BG110" s="692"/>
      <c r="BH110" s="694"/>
      <c r="BI110" s="694"/>
      <c r="BJ110" s="694"/>
      <c r="BK110" s="694"/>
      <c r="BL110" s="694"/>
      <c r="BM110" s="694"/>
      <c r="BN110" s="694"/>
      <c r="BO110" s="694"/>
      <c r="BP110" s="694"/>
      <c r="BQ110" s="694"/>
      <c r="BR110" s="694"/>
      <c r="BS110" s="694"/>
      <c r="BT110" s="692"/>
      <c r="BU110" s="694"/>
      <c r="BV110" s="694"/>
      <c r="BW110" s="694"/>
      <c r="BX110" s="694"/>
      <c r="BY110" s="694"/>
      <c r="BZ110" s="694"/>
      <c r="CA110" s="694"/>
      <c r="CB110" s="694"/>
      <c r="CC110" s="694"/>
      <c r="CD110" s="694"/>
      <c r="CE110" s="694"/>
      <c r="CF110" s="694"/>
      <c r="CG110" s="692"/>
      <c r="CH110" s="692"/>
      <c r="CI110" s="692"/>
      <c r="CJ110" s="692"/>
      <c r="CK110" s="692"/>
      <c r="CL110" s="692"/>
      <c r="CM110" s="692"/>
      <c r="CN110" s="692"/>
      <c r="CO110" s="692"/>
      <c r="CP110" s="692"/>
      <c r="CQ110" s="692"/>
      <c r="CR110" s="692"/>
      <c r="CS110" s="692"/>
      <c r="CT110" s="692"/>
      <c r="CU110" s="692"/>
    </row>
    <row r="111" spans="1:99">
      <c r="A111" s="1134">
        <v>36</v>
      </c>
      <c r="B111" s="1137"/>
      <c r="C111" s="1140"/>
      <c r="D111" s="1140"/>
      <c r="E111" s="1143"/>
      <c r="F111" s="1140"/>
      <c r="G111" s="165" t="s">
        <v>283</v>
      </c>
      <c r="H111" s="166"/>
      <c r="I111" s="166" t="str">
        <f t="shared" ref="I111:I174" si="292">IF(H111="","",H111)</f>
        <v/>
      </c>
      <c r="J111" s="166" t="str">
        <f t="shared" ref="J111:J174" si="293">IF(I111="","",I111)</f>
        <v/>
      </c>
      <c r="K111" s="166" t="str">
        <f t="shared" ref="K111:K174" si="294">IF(J111="","",J111)</f>
        <v/>
      </c>
      <c r="L111" s="166" t="str">
        <f t="shared" ref="L111:L174" si="295">IF(K111="","",K111)</f>
        <v/>
      </c>
      <c r="M111" s="166" t="str">
        <f t="shared" ref="M111:M174" si="296">IF(L111="","",L111)</f>
        <v/>
      </c>
      <c r="N111" s="166" t="str">
        <f t="shared" ref="N111:N174" si="297">IF(M111="","",M111)</f>
        <v/>
      </c>
      <c r="O111" s="166" t="str">
        <f t="shared" ref="O111:O174" si="298">IF(N111="","",N111)</f>
        <v/>
      </c>
      <c r="P111" s="166" t="str">
        <f t="shared" ref="P111:P174" si="299">IF(O111="","",O111)</f>
        <v/>
      </c>
      <c r="Q111" s="166" t="str">
        <f t="shared" ref="Q111:Q174" si="300">IF(P111="","",P111)</f>
        <v/>
      </c>
      <c r="R111" s="166" t="str">
        <f t="shared" ref="R111:R174" si="301">IF(Q111="","",Q111)</f>
        <v/>
      </c>
      <c r="S111" s="166" t="str">
        <f t="shared" ref="S111:S174" si="302">IF(R111="","",R111)</f>
        <v/>
      </c>
      <c r="T111" s="167">
        <f t="shared" si="200"/>
        <v>0</v>
      </c>
      <c r="U111" s="238"/>
      <c r="V111" s="238" t="str">
        <f t="shared" ref="V111:V174" si="303">IF(U111="","",U111)</f>
        <v/>
      </c>
      <c r="W111" s="238" t="str">
        <f t="shared" ref="W111:W174" si="304">IF(V111="","",V111)</f>
        <v/>
      </c>
      <c r="X111" s="238" t="str">
        <f t="shared" ref="X111:X174" si="305">IF(W111="","",W111)</f>
        <v/>
      </c>
      <c r="Y111" s="238" t="str">
        <f t="shared" ref="Y111:Y174" si="306">IF(X111="","",X111)</f>
        <v/>
      </c>
      <c r="Z111" s="238" t="str">
        <f t="shared" ref="Z111:Z174" si="307">IF(Y111="","",Y111)</f>
        <v/>
      </c>
      <c r="AA111" s="238" t="str">
        <f t="shared" ref="AA111:AA174" si="308">IF(Z111="","",Z111)</f>
        <v/>
      </c>
      <c r="AB111" s="238" t="str">
        <f t="shared" ref="AB111:AB174" si="309">IF(AA111="","",AA111)</f>
        <v/>
      </c>
      <c r="AC111" s="238" t="str">
        <f t="shared" ref="AC111:AC174" si="310">IF(AB111="","",AB111)</f>
        <v/>
      </c>
      <c r="AD111" s="238" t="str">
        <f t="shared" ref="AD111:AD174" si="311">IF(AC111="","",AC111)</f>
        <v/>
      </c>
      <c r="AE111" s="238" t="str">
        <f t="shared" ref="AE111:AE174" si="312">IF(AD111="","",AD111)</f>
        <v/>
      </c>
      <c r="AF111" s="238" t="str">
        <f t="shared" ref="AF111:AF174" si="313">IF(AE111="","",AE111)</f>
        <v/>
      </c>
      <c r="AG111" s="167">
        <f t="shared" si="202"/>
        <v>0</v>
      </c>
      <c r="AH111" s="1146"/>
      <c r="AI111" s="168"/>
      <c r="AJ111" s="168"/>
      <c r="AK111" s="168"/>
      <c r="AL111" s="168"/>
      <c r="AM111" s="168"/>
      <c r="AN111" s="168"/>
      <c r="AO111" s="692">
        <v>3</v>
      </c>
      <c r="AP111" s="692">
        <v>3</v>
      </c>
      <c r="AQ111" s="692">
        <v>10</v>
      </c>
      <c r="AR111" s="693">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692">
        <f ca="1">COUNTIF(INDIRECT("H"&amp;(ROW()+12*(($AO111-1)*3+$AP111)-ROW())/12+5):INDIRECT("S"&amp;(ROW()+12*(($AO111-1)*3+$AP111)-ROW())/12+5),AR111)</f>
        <v>0</v>
      </c>
      <c r="AT111" s="693">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692">
        <f ca="1">COUNTIF(INDIRECT("U"&amp;(ROW()+12*(($AO111-1)*3+$AP111)-ROW())/12+5):INDIRECT("AF"&amp;(ROW()+12*(($AO111-1)*3+$AP111)-ROW())/12+5),AT111)</f>
        <v>0</v>
      </c>
      <c r="AV111" s="692">
        <f ca="1">IF(AND(AR111+AT111&gt;0,AS111+AU111&gt;0),COUNTIF(AV$6:AV110,"&gt;0")+1,0)</f>
        <v>0</v>
      </c>
      <c r="BF111" s="692">
        <v>1</v>
      </c>
      <c r="BG111" s="692"/>
      <c r="BH111" s="694">
        <f t="shared" ref="BH111:BS111" si="314">SUM(H111:H112)</f>
        <v>0</v>
      </c>
      <c r="BI111" s="694">
        <f t="shared" si="314"/>
        <v>0</v>
      </c>
      <c r="BJ111" s="694">
        <f t="shared" si="314"/>
        <v>0</v>
      </c>
      <c r="BK111" s="694">
        <f t="shared" si="314"/>
        <v>0</v>
      </c>
      <c r="BL111" s="694">
        <f t="shared" si="314"/>
        <v>0</v>
      </c>
      <c r="BM111" s="694">
        <f t="shared" si="314"/>
        <v>0</v>
      </c>
      <c r="BN111" s="694">
        <f t="shared" si="314"/>
        <v>0</v>
      </c>
      <c r="BO111" s="694">
        <f t="shared" si="314"/>
        <v>0</v>
      </c>
      <c r="BP111" s="694">
        <f t="shared" si="314"/>
        <v>0</v>
      </c>
      <c r="BQ111" s="694">
        <f t="shared" si="314"/>
        <v>0</v>
      </c>
      <c r="BR111" s="694">
        <f t="shared" si="314"/>
        <v>0</v>
      </c>
      <c r="BS111" s="694">
        <f t="shared" si="314"/>
        <v>0</v>
      </c>
      <c r="BT111" s="692"/>
      <c r="BU111" s="694">
        <f t="shared" ref="BU111:CF111" si="315">SUM(U111:U112)</f>
        <v>0</v>
      </c>
      <c r="BV111" s="694">
        <f t="shared" si="315"/>
        <v>0</v>
      </c>
      <c r="BW111" s="694">
        <f t="shared" si="315"/>
        <v>0</v>
      </c>
      <c r="BX111" s="694">
        <f t="shared" si="315"/>
        <v>0</v>
      </c>
      <c r="BY111" s="694">
        <f t="shared" si="315"/>
        <v>0</v>
      </c>
      <c r="BZ111" s="694">
        <f t="shared" si="315"/>
        <v>0</v>
      </c>
      <c r="CA111" s="694">
        <f t="shared" si="315"/>
        <v>0</v>
      </c>
      <c r="CB111" s="694">
        <f t="shared" si="315"/>
        <v>0</v>
      </c>
      <c r="CC111" s="694">
        <f t="shared" si="315"/>
        <v>0</v>
      </c>
      <c r="CD111" s="694">
        <f t="shared" si="315"/>
        <v>0</v>
      </c>
      <c r="CE111" s="694">
        <f t="shared" si="315"/>
        <v>0</v>
      </c>
      <c r="CF111" s="694">
        <f t="shared" si="315"/>
        <v>0</v>
      </c>
      <c r="CG111" s="692"/>
      <c r="CH111" s="692"/>
      <c r="CI111" s="696" t="s">
        <v>366</v>
      </c>
      <c r="CJ111" s="694">
        <f>IF(OR($D111="副園長",$D111="教頭",$D111="主任保育士",$D111="主幹教諭"),0,BH111)</f>
        <v>0</v>
      </c>
      <c r="CK111" s="694">
        <f t="shared" ref="CK111:CU111" si="316">IF(OR($D111="副園長",$D111="教頭",$D111="主任保育士",$D111="主幹教諭"),0,BI111)</f>
        <v>0</v>
      </c>
      <c r="CL111" s="694">
        <f t="shared" si="316"/>
        <v>0</v>
      </c>
      <c r="CM111" s="694">
        <f t="shared" si="316"/>
        <v>0</v>
      </c>
      <c r="CN111" s="694">
        <f t="shared" si="316"/>
        <v>0</v>
      </c>
      <c r="CO111" s="694">
        <f t="shared" si="316"/>
        <v>0</v>
      </c>
      <c r="CP111" s="694">
        <f t="shared" si="316"/>
        <v>0</v>
      </c>
      <c r="CQ111" s="694">
        <f t="shared" si="316"/>
        <v>0</v>
      </c>
      <c r="CR111" s="694">
        <f t="shared" si="316"/>
        <v>0</v>
      </c>
      <c r="CS111" s="694">
        <f t="shared" si="316"/>
        <v>0</v>
      </c>
      <c r="CT111" s="694">
        <f t="shared" si="316"/>
        <v>0</v>
      </c>
      <c r="CU111" s="694">
        <f t="shared" si="316"/>
        <v>0</v>
      </c>
    </row>
    <row r="112" spans="1:99">
      <c r="A112" s="1135"/>
      <c r="B112" s="1138"/>
      <c r="C112" s="1141"/>
      <c r="D112" s="1141"/>
      <c r="E112" s="1144"/>
      <c r="F112" s="1141"/>
      <c r="G112" s="171" t="s">
        <v>282</v>
      </c>
      <c r="H112" s="172"/>
      <c r="I112" s="172" t="str">
        <f t="shared" si="292"/>
        <v/>
      </c>
      <c r="J112" s="172" t="str">
        <f t="shared" si="293"/>
        <v/>
      </c>
      <c r="K112" s="172" t="str">
        <f t="shared" si="294"/>
        <v/>
      </c>
      <c r="L112" s="172" t="str">
        <f t="shared" si="295"/>
        <v/>
      </c>
      <c r="M112" s="172" t="str">
        <f t="shared" si="296"/>
        <v/>
      </c>
      <c r="N112" s="172" t="str">
        <f t="shared" si="297"/>
        <v/>
      </c>
      <c r="O112" s="172" t="str">
        <f t="shared" si="298"/>
        <v/>
      </c>
      <c r="P112" s="172" t="str">
        <f t="shared" si="299"/>
        <v/>
      </c>
      <c r="Q112" s="172" t="str">
        <f t="shared" si="300"/>
        <v/>
      </c>
      <c r="R112" s="172" t="str">
        <f t="shared" si="301"/>
        <v/>
      </c>
      <c r="S112" s="172" t="str">
        <f t="shared" si="302"/>
        <v/>
      </c>
      <c r="T112" s="173">
        <f t="shared" si="200"/>
        <v>0</v>
      </c>
      <c r="U112" s="239"/>
      <c r="V112" s="239" t="str">
        <f t="shared" si="303"/>
        <v/>
      </c>
      <c r="W112" s="239" t="str">
        <f t="shared" si="304"/>
        <v/>
      </c>
      <c r="X112" s="239" t="str">
        <f t="shared" si="305"/>
        <v/>
      </c>
      <c r="Y112" s="239" t="str">
        <f t="shared" si="306"/>
        <v/>
      </c>
      <c r="Z112" s="239" t="str">
        <f t="shared" si="307"/>
        <v/>
      </c>
      <c r="AA112" s="239" t="str">
        <f t="shared" si="308"/>
        <v/>
      </c>
      <c r="AB112" s="239" t="str">
        <f t="shared" si="309"/>
        <v/>
      </c>
      <c r="AC112" s="239" t="str">
        <f t="shared" si="310"/>
        <v/>
      </c>
      <c r="AD112" s="239" t="str">
        <f t="shared" si="311"/>
        <v/>
      </c>
      <c r="AE112" s="239" t="str">
        <f t="shared" si="312"/>
        <v/>
      </c>
      <c r="AF112" s="239" t="str">
        <f t="shared" si="313"/>
        <v/>
      </c>
      <c r="AG112" s="173">
        <f t="shared" si="202"/>
        <v>0</v>
      </c>
      <c r="AH112" s="1147"/>
      <c r="AI112" s="168"/>
      <c r="AJ112" s="168"/>
      <c r="AK112" s="168"/>
      <c r="AL112" s="168"/>
      <c r="AM112" s="168"/>
      <c r="AN112" s="168"/>
      <c r="AO112" s="692">
        <v>3</v>
      </c>
      <c r="AP112" s="692">
        <v>3</v>
      </c>
      <c r="AQ112" s="692">
        <v>11</v>
      </c>
      <c r="AR112" s="693">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692">
        <f ca="1">COUNTIF(INDIRECT("H"&amp;(ROW()+12*(($AO112-1)*3+$AP112)-ROW())/12+5):INDIRECT("S"&amp;(ROW()+12*(($AO112-1)*3+$AP112)-ROW())/12+5),AR112)</f>
        <v>0</v>
      </c>
      <c r="AT112" s="693">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692">
        <f ca="1">COUNTIF(INDIRECT("U"&amp;(ROW()+12*(($AO112-1)*3+$AP112)-ROW())/12+5):INDIRECT("AF"&amp;(ROW()+12*(($AO112-1)*3+$AP112)-ROW())/12+5),AT112)</f>
        <v>0</v>
      </c>
      <c r="AV112" s="692">
        <f ca="1">IF(AND(AR112+AT112&gt;0,AS112+AU112&gt;0),COUNTIF(AV$6:AV111,"&gt;0")+1,0)</f>
        <v>0</v>
      </c>
      <c r="BF112" s="692">
        <v>2</v>
      </c>
      <c r="BG112" s="692" t="s">
        <v>281</v>
      </c>
      <c r="BH112" s="694">
        <f>IF(BH111+BU111&gt;マスタ!$C$3,1,0)</f>
        <v>0</v>
      </c>
      <c r="BI112" s="694">
        <f>IF(BI111+BV111&gt;マスタ!$C$3,1,0)</f>
        <v>0</v>
      </c>
      <c r="BJ112" s="694">
        <f>IF(BJ111+BW111&gt;マスタ!$C$3,1,0)</f>
        <v>0</v>
      </c>
      <c r="BK112" s="694">
        <f>IF(BK111+BX111&gt;マスタ!$C$3,1,0)</f>
        <v>0</v>
      </c>
      <c r="BL112" s="694">
        <f>IF(BL111+BY111&gt;マスタ!$C$3,1,0)</f>
        <v>0</v>
      </c>
      <c r="BM112" s="694">
        <f>IF(BM111+BZ111&gt;マスタ!$C$3,1,0)</f>
        <v>0</v>
      </c>
      <c r="BN112" s="694">
        <f>IF(BN111+CA111&gt;マスタ!$C$3,1,0)</f>
        <v>0</v>
      </c>
      <c r="BO112" s="694">
        <f>IF(BO111+CB111&gt;マスタ!$C$3,1,0)</f>
        <v>0</v>
      </c>
      <c r="BP112" s="694">
        <f>IF(BP111+CC111&gt;マスタ!$C$3,1,0)</f>
        <v>0</v>
      </c>
      <c r="BQ112" s="694">
        <f>IF(BQ111+CD111&gt;マスタ!$C$3,1,0)</f>
        <v>0</v>
      </c>
      <c r="BR112" s="694">
        <f>IF(BR111+CE111&gt;マスタ!$C$3,1,0)</f>
        <v>0</v>
      </c>
      <c r="BS112" s="694">
        <f>IF(BS111+CF111&gt;マスタ!$C$3,1,0)</f>
        <v>0</v>
      </c>
      <c r="BT112" s="692"/>
      <c r="BU112" s="694"/>
      <c r="BV112" s="694"/>
      <c r="BW112" s="694"/>
      <c r="BX112" s="694"/>
      <c r="BY112" s="694"/>
      <c r="BZ112" s="694"/>
      <c r="CA112" s="694"/>
      <c r="CB112" s="694"/>
      <c r="CC112" s="694"/>
      <c r="CD112" s="694"/>
      <c r="CE112" s="694"/>
      <c r="CF112" s="694"/>
      <c r="CG112" s="692"/>
      <c r="CH112" s="692"/>
      <c r="CI112" s="692"/>
      <c r="CJ112" s="692"/>
      <c r="CK112" s="692"/>
      <c r="CL112" s="692"/>
      <c r="CM112" s="692"/>
      <c r="CN112" s="692"/>
      <c r="CO112" s="692"/>
      <c r="CP112" s="692"/>
      <c r="CQ112" s="692"/>
      <c r="CR112" s="692"/>
      <c r="CS112" s="692"/>
      <c r="CT112" s="692"/>
      <c r="CU112" s="692"/>
    </row>
    <row r="113" spans="1:99">
      <c r="A113" s="1136"/>
      <c r="B113" s="1139"/>
      <c r="C113" s="1142"/>
      <c r="D113" s="1142"/>
      <c r="E113" s="1145"/>
      <c r="F113" s="1142"/>
      <c r="G113" s="174" t="s">
        <v>474</v>
      </c>
      <c r="H113" s="175"/>
      <c r="I113" s="175" t="str">
        <f t="shared" si="292"/>
        <v/>
      </c>
      <c r="J113" s="175" t="str">
        <f t="shared" si="293"/>
        <v/>
      </c>
      <c r="K113" s="175" t="str">
        <f t="shared" si="294"/>
        <v/>
      </c>
      <c r="L113" s="175" t="str">
        <f t="shared" si="295"/>
        <v/>
      </c>
      <c r="M113" s="175" t="str">
        <f t="shared" si="296"/>
        <v/>
      </c>
      <c r="N113" s="175" t="str">
        <f t="shared" si="297"/>
        <v/>
      </c>
      <c r="O113" s="175" t="str">
        <f t="shared" si="298"/>
        <v/>
      </c>
      <c r="P113" s="175" t="str">
        <f t="shared" si="299"/>
        <v/>
      </c>
      <c r="Q113" s="175" t="str">
        <f t="shared" si="300"/>
        <v/>
      </c>
      <c r="R113" s="175" t="str">
        <f t="shared" si="301"/>
        <v/>
      </c>
      <c r="S113" s="175" t="str">
        <f t="shared" si="302"/>
        <v/>
      </c>
      <c r="T113" s="176">
        <f t="shared" si="200"/>
        <v>0</v>
      </c>
      <c r="U113" s="240"/>
      <c r="V113" s="240" t="str">
        <f t="shared" si="303"/>
        <v/>
      </c>
      <c r="W113" s="240" t="str">
        <f t="shared" si="304"/>
        <v/>
      </c>
      <c r="X113" s="240" t="str">
        <f t="shared" si="305"/>
        <v/>
      </c>
      <c r="Y113" s="240" t="str">
        <f t="shared" si="306"/>
        <v/>
      </c>
      <c r="Z113" s="240" t="str">
        <f t="shared" si="307"/>
        <v/>
      </c>
      <c r="AA113" s="240" t="str">
        <f t="shared" si="308"/>
        <v/>
      </c>
      <c r="AB113" s="240" t="str">
        <f t="shared" si="309"/>
        <v/>
      </c>
      <c r="AC113" s="240" t="str">
        <f t="shared" si="310"/>
        <v/>
      </c>
      <c r="AD113" s="240" t="str">
        <f t="shared" si="311"/>
        <v/>
      </c>
      <c r="AE113" s="240" t="str">
        <f t="shared" si="312"/>
        <v/>
      </c>
      <c r="AF113" s="240" t="str">
        <f t="shared" si="313"/>
        <v/>
      </c>
      <c r="AG113" s="176">
        <f t="shared" si="202"/>
        <v>0</v>
      </c>
      <c r="AH113" s="1148"/>
      <c r="AI113" s="168"/>
      <c r="AJ113" s="168"/>
      <c r="AK113" s="168"/>
      <c r="AL113" s="168"/>
      <c r="AM113" s="168"/>
      <c r="AN113" s="168"/>
      <c r="AO113" s="692">
        <v>3</v>
      </c>
      <c r="AP113" s="692">
        <v>3</v>
      </c>
      <c r="AQ113" s="692">
        <v>12</v>
      </c>
      <c r="AR113" s="693">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692">
        <f ca="1">COUNTIF(INDIRECT("H"&amp;(ROW()+12*(($AO113-1)*3+$AP113)-ROW())/12+5):INDIRECT("S"&amp;(ROW()+12*(($AO113-1)*3+$AP113)-ROW())/12+5),AR113)</f>
        <v>0</v>
      </c>
      <c r="AT113" s="693">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692">
        <f ca="1">COUNTIF(INDIRECT("U"&amp;(ROW()+12*(($AO113-1)*3+$AP113)-ROW())/12+5):INDIRECT("AF"&amp;(ROW()+12*(($AO113-1)*3+$AP113)-ROW())/12+5),AT113)</f>
        <v>0</v>
      </c>
      <c r="AV113" s="692">
        <f ca="1">IF(AND(AR113+AT113&gt;0,AS113+AU113&gt;0),COUNTIF(AV$6:AV112,"&gt;0")+1,0)</f>
        <v>0</v>
      </c>
      <c r="BF113" s="692">
        <v>3</v>
      </c>
      <c r="BG113" s="692"/>
      <c r="BH113" s="694"/>
      <c r="BI113" s="694"/>
      <c r="BJ113" s="694"/>
      <c r="BK113" s="694"/>
      <c r="BL113" s="694"/>
      <c r="BM113" s="694"/>
      <c r="BN113" s="694"/>
      <c r="BO113" s="694"/>
      <c r="BP113" s="694"/>
      <c r="BQ113" s="694"/>
      <c r="BR113" s="694"/>
      <c r="BS113" s="694"/>
      <c r="BT113" s="692"/>
      <c r="BU113" s="694"/>
      <c r="BV113" s="694"/>
      <c r="BW113" s="694"/>
      <c r="BX113" s="694"/>
      <c r="BY113" s="694"/>
      <c r="BZ113" s="694"/>
      <c r="CA113" s="694"/>
      <c r="CB113" s="694"/>
      <c r="CC113" s="694"/>
      <c r="CD113" s="694"/>
      <c r="CE113" s="694"/>
      <c r="CF113" s="694"/>
      <c r="CG113" s="692"/>
      <c r="CH113" s="692"/>
      <c r="CI113" s="692"/>
      <c r="CJ113" s="692"/>
      <c r="CK113" s="692"/>
      <c r="CL113" s="692"/>
      <c r="CM113" s="692"/>
      <c r="CN113" s="692"/>
      <c r="CO113" s="692"/>
      <c r="CP113" s="692"/>
      <c r="CQ113" s="692"/>
      <c r="CR113" s="692"/>
      <c r="CS113" s="692"/>
      <c r="CT113" s="692"/>
      <c r="CU113" s="692"/>
    </row>
    <row r="114" spans="1:99">
      <c r="A114" s="1134">
        <v>37</v>
      </c>
      <c r="B114" s="1137"/>
      <c r="C114" s="1140"/>
      <c r="D114" s="1140"/>
      <c r="E114" s="1143"/>
      <c r="F114" s="1140"/>
      <c r="G114" s="165" t="s">
        <v>283</v>
      </c>
      <c r="H114" s="166"/>
      <c r="I114" s="166" t="str">
        <f t="shared" si="292"/>
        <v/>
      </c>
      <c r="J114" s="166" t="str">
        <f t="shared" si="293"/>
        <v/>
      </c>
      <c r="K114" s="166" t="str">
        <f t="shared" si="294"/>
        <v/>
      </c>
      <c r="L114" s="166" t="str">
        <f t="shared" si="295"/>
        <v/>
      </c>
      <c r="M114" s="166" t="str">
        <f t="shared" si="296"/>
        <v/>
      </c>
      <c r="N114" s="166" t="str">
        <f t="shared" si="297"/>
        <v/>
      </c>
      <c r="O114" s="166" t="str">
        <f t="shared" si="298"/>
        <v/>
      </c>
      <c r="P114" s="166" t="str">
        <f t="shared" si="299"/>
        <v/>
      </c>
      <c r="Q114" s="166" t="str">
        <f t="shared" si="300"/>
        <v/>
      </c>
      <c r="R114" s="166" t="str">
        <f t="shared" si="301"/>
        <v/>
      </c>
      <c r="S114" s="166" t="str">
        <f t="shared" si="302"/>
        <v/>
      </c>
      <c r="T114" s="167">
        <f t="shared" si="200"/>
        <v>0</v>
      </c>
      <c r="U114" s="238"/>
      <c r="V114" s="238" t="str">
        <f t="shared" si="303"/>
        <v/>
      </c>
      <c r="W114" s="238" t="str">
        <f t="shared" si="304"/>
        <v/>
      </c>
      <c r="X114" s="238" t="str">
        <f t="shared" si="305"/>
        <v/>
      </c>
      <c r="Y114" s="238" t="str">
        <f t="shared" si="306"/>
        <v/>
      </c>
      <c r="Z114" s="238" t="str">
        <f t="shared" si="307"/>
        <v/>
      </c>
      <c r="AA114" s="238" t="str">
        <f t="shared" si="308"/>
        <v/>
      </c>
      <c r="AB114" s="238" t="str">
        <f t="shared" si="309"/>
        <v/>
      </c>
      <c r="AC114" s="238" t="str">
        <f t="shared" si="310"/>
        <v/>
      </c>
      <c r="AD114" s="238" t="str">
        <f t="shared" si="311"/>
        <v/>
      </c>
      <c r="AE114" s="238" t="str">
        <f t="shared" si="312"/>
        <v/>
      </c>
      <c r="AF114" s="238" t="str">
        <f t="shared" si="313"/>
        <v/>
      </c>
      <c r="AG114" s="167">
        <f t="shared" si="202"/>
        <v>0</v>
      </c>
      <c r="AH114" s="1146"/>
      <c r="AI114" s="168"/>
      <c r="AJ114" s="168"/>
      <c r="AK114" s="168"/>
      <c r="AL114" s="168"/>
      <c r="AM114" s="168"/>
      <c r="AN114" s="168"/>
      <c r="AO114" s="692">
        <v>4</v>
      </c>
      <c r="AP114" s="692">
        <v>1</v>
      </c>
      <c r="AQ114" s="692">
        <v>1</v>
      </c>
      <c r="AR114" s="693">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692">
        <f ca="1">COUNTIF(INDIRECT("H"&amp;(ROW()+12*(($AO114-1)*3+$AP114)-ROW())/12+5):INDIRECT("S"&amp;(ROW()+12*(($AO114-1)*3+$AP114)-ROW())/12+5),AR114)</f>
        <v>0</v>
      </c>
      <c r="AT114" s="693">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692">
        <f ca="1">COUNTIF(INDIRECT("U"&amp;(ROW()+12*(($AO114-1)*3+$AP114)-ROW())/12+5):INDIRECT("AF"&amp;(ROW()+12*(($AO114-1)*3+$AP114)-ROW())/12+5),AT114)</f>
        <v>0</v>
      </c>
      <c r="AV114" s="692">
        <f ca="1">IF(AND(AR114+AT114&gt;0,AS114+AU114&gt;0),COUNTIF(AV$6:AV113,"&gt;0")+1,0)</f>
        <v>0</v>
      </c>
      <c r="BF114" s="692">
        <v>1</v>
      </c>
      <c r="BG114" s="692"/>
      <c r="BH114" s="694">
        <f t="shared" ref="BH114:BS114" si="317">SUM(H114:H115)</f>
        <v>0</v>
      </c>
      <c r="BI114" s="694">
        <f t="shared" si="317"/>
        <v>0</v>
      </c>
      <c r="BJ114" s="694">
        <f t="shared" si="317"/>
        <v>0</v>
      </c>
      <c r="BK114" s="694">
        <f t="shared" si="317"/>
        <v>0</v>
      </c>
      <c r="BL114" s="694">
        <f t="shared" si="317"/>
        <v>0</v>
      </c>
      <c r="BM114" s="694">
        <f t="shared" si="317"/>
        <v>0</v>
      </c>
      <c r="BN114" s="694">
        <f t="shared" si="317"/>
        <v>0</v>
      </c>
      <c r="BO114" s="694">
        <f t="shared" si="317"/>
        <v>0</v>
      </c>
      <c r="BP114" s="694">
        <f t="shared" si="317"/>
        <v>0</v>
      </c>
      <c r="BQ114" s="694">
        <f t="shared" si="317"/>
        <v>0</v>
      </c>
      <c r="BR114" s="694">
        <f t="shared" si="317"/>
        <v>0</v>
      </c>
      <c r="BS114" s="694">
        <f t="shared" si="317"/>
        <v>0</v>
      </c>
      <c r="BT114" s="692"/>
      <c r="BU114" s="694">
        <f t="shared" ref="BU114:CF114" si="318">SUM(U114:U115)</f>
        <v>0</v>
      </c>
      <c r="BV114" s="694">
        <f t="shared" si="318"/>
        <v>0</v>
      </c>
      <c r="BW114" s="694">
        <f t="shared" si="318"/>
        <v>0</v>
      </c>
      <c r="BX114" s="694">
        <f t="shared" si="318"/>
        <v>0</v>
      </c>
      <c r="BY114" s="694">
        <f t="shared" si="318"/>
        <v>0</v>
      </c>
      <c r="BZ114" s="694">
        <f t="shared" si="318"/>
        <v>0</v>
      </c>
      <c r="CA114" s="694">
        <f t="shared" si="318"/>
        <v>0</v>
      </c>
      <c r="CB114" s="694">
        <f t="shared" si="318"/>
        <v>0</v>
      </c>
      <c r="CC114" s="694">
        <f t="shared" si="318"/>
        <v>0</v>
      </c>
      <c r="CD114" s="694">
        <f t="shared" si="318"/>
        <v>0</v>
      </c>
      <c r="CE114" s="694">
        <f t="shared" si="318"/>
        <v>0</v>
      </c>
      <c r="CF114" s="694">
        <f t="shared" si="318"/>
        <v>0</v>
      </c>
      <c r="CG114" s="692"/>
      <c r="CH114" s="692"/>
      <c r="CI114" s="696" t="s">
        <v>366</v>
      </c>
      <c r="CJ114" s="694">
        <f>IF(OR($D114="副園長",$D114="教頭",$D114="主任保育士",$D114="主幹教諭"),0,BH114)</f>
        <v>0</v>
      </c>
      <c r="CK114" s="694">
        <f t="shared" ref="CK114:CU114" si="319">IF(OR($D114="副園長",$D114="教頭",$D114="主任保育士",$D114="主幹教諭"),0,BI114)</f>
        <v>0</v>
      </c>
      <c r="CL114" s="694">
        <f t="shared" si="319"/>
        <v>0</v>
      </c>
      <c r="CM114" s="694">
        <f t="shared" si="319"/>
        <v>0</v>
      </c>
      <c r="CN114" s="694">
        <f t="shared" si="319"/>
        <v>0</v>
      </c>
      <c r="CO114" s="694">
        <f t="shared" si="319"/>
        <v>0</v>
      </c>
      <c r="CP114" s="694">
        <f t="shared" si="319"/>
        <v>0</v>
      </c>
      <c r="CQ114" s="694">
        <f t="shared" si="319"/>
        <v>0</v>
      </c>
      <c r="CR114" s="694">
        <f t="shared" si="319"/>
        <v>0</v>
      </c>
      <c r="CS114" s="694">
        <f t="shared" si="319"/>
        <v>0</v>
      </c>
      <c r="CT114" s="694">
        <f t="shared" si="319"/>
        <v>0</v>
      </c>
      <c r="CU114" s="694">
        <f t="shared" si="319"/>
        <v>0</v>
      </c>
    </row>
    <row r="115" spans="1:99">
      <c r="A115" s="1135"/>
      <c r="B115" s="1138"/>
      <c r="C115" s="1141"/>
      <c r="D115" s="1141"/>
      <c r="E115" s="1144"/>
      <c r="F115" s="1141"/>
      <c r="G115" s="171" t="s">
        <v>282</v>
      </c>
      <c r="H115" s="172"/>
      <c r="I115" s="172" t="str">
        <f t="shared" si="292"/>
        <v/>
      </c>
      <c r="J115" s="172" t="str">
        <f t="shared" si="293"/>
        <v/>
      </c>
      <c r="K115" s="172" t="str">
        <f t="shared" si="294"/>
        <v/>
      </c>
      <c r="L115" s="172" t="str">
        <f t="shared" si="295"/>
        <v/>
      </c>
      <c r="M115" s="172" t="str">
        <f t="shared" si="296"/>
        <v/>
      </c>
      <c r="N115" s="172" t="str">
        <f t="shared" si="297"/>
        <v/>
      </c>
      <c r="O115" s="172" t="str">
        <f t="shared" si="298"/>
        <v/>
      </c>
      <c r="P115" s="172" t="str">
        <f t="shared" si="299"/>
        <v/>
      </c>
      <c r="Q115" s="172" t="str">
        <f t="shared" si="300"/>
        <v/>
      </c>
      <c r="R115" s="172" t="str">
        <f t="shared" si="301"/>
        <v/>
      </c>
      <c r="S115" s="172" t="str">
        <f t="shared" si="302"/>
        <v/>
      </c>
      <c r="T115" s="173">
        <f t="shared" si="200"/>
        <v>0</v>
      </c>
      <c r="U115" s="239"/>
      <c r="V115" s="239" t="str">
        <f t="shared" si="303"/>
        <v/>
      </c>
      <c r="W115" s="239" t="str">
        <f t="shared" si="304"/>
        <v/>
      </c>
      <c r="X115" s="239" t="str">
        <f t="shared" si="305"/>
        <v/>
      </c>
      <c r="Y115" s="239" t="str">
        <f t="shared" si="306"/>
        <v/>
      </c>
      <c r="Z115" s="239" t="str">
        <f t="shared" si="307"/>
        <v/>
      </c>
      <c r="AA115" s="239" t="str">
        <f t="shared" si="308"/>
        <v/>
      </c>
      <c r="AB115" s="239" t="str">
        <f t="shared" si="309"/>
        <v/>
      </c>
      <c r="AC115" s="239" t="str">
        <f t="shared" si="310"/>
        <v/>
      </c>
      <c r="AD115" s="239" t="str">
        <f t="shared" si="311"/>
        <v/>
      </c>
      <c r="AE115" s="239" t="str">
        <f t="shared" si="312"/>
        <v/>
      </c>
      <c r="AF115" s="239" t="str">
        <f t="shared" si="313"/>
        <v/>
      </c>
      <c r="AG115" s="173">
        <f t="shared" si="202"/>
        <v>0</v>
      </c>
      <c r="AH115" s="1147"/>
      <c r="AI115" s="168"/>
      <c r="AJ115" s="168"/>
      <c r="AK115" s="168"/>
      <c r="AL115" s="168"/>
      <c r="AM115" s="168"/>
      <c r="AN115" s="168"/>
      <c r="AO115" s="692">
        <v>4</v>
      </c>
      <c r="AP115" s="692">
        <v>1</v>
      </c>
      <c r="AQ115" s="692">
        <v>2</v>
      </c>
      <c r="AR115" s="693">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692">
        <f ca="1">COUNTIF(INDIRECT("H"&amp;(ROW()+12*(($AO115-1)*3+$AP115)-ROW())/12+5):INDIRECT("S"&amp;(ROW()+12*(($AO115-1)*3+$AP115)-ROW())/12+5),AR115)</f>
        <v>0</v>
      </c>
      <c r="AT115" s="693">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692">
        <f ca="1">COUNTIF(INDIRECT("U"&amp;(ROW()+12*(($AO115-1)*3+$AP115)-ROW())/12+5):INDIRECT("AF"&amp;(ROW()+12*(($AO115-1)*3+$AP115)-ROW())/12+5),AT115)</f>
        <v>0</v>
      </c>
      <c r="AV115" s="692">
        <f ca="1">IF(AND(AR115+AT115&gt;0,AS115+AU115&gt;0),COUNTIF(AV$6:AV114,"&gt;0")+1,0)</f>
        <v>0</v>
      </c>
      <c r="BF115" s="692">
        <v>2</v>
      </c>
      <c r="BG115" s="692" t="s">
        <v>281</v>
      </c>
      <c r="BH115" s="694">
        <f>IF(BH114+BU114&gt;マスタ!$C$3,1,0)</f>
        <v>0</v>
      </c>
      <c r="BI115" s="694">
        <f>IF(BI114+BV114&gt;マスタ!$C$3,1,0)</f>
        <v>0</v>
      </c>
      <c r="BJ115" s="694">
        <f>IF(BJ114+BW114&gt;マスタ!$C$3,1,0)</f>
        <v>0</v>
      </c>
      <c r="BK115" s="694">
        <f>IF(BK114+BX114&gt;マスタ!$C$3,1,0)</f>
        <v>0</v>
      </c>
      <c r="BL115" s="694">
        <f>IF(BL114+BY114&gt;マスタ!$C$3,1,0)</f>
        <v>0</v>
      </c>
      <c r="BM115" s="694">
        <f>IF(BM114+BZ114&gt;マスタ!$C$3,1,0)</f>
        <v>0</v>
      </c>
      <c r="BN115" s="694">
        <f>IF(BN114+CA114&gt;マスタ!$C$3,1,0)</f>
        <v>0</v>
      </c>
      <c r="BO115" s="694">
        <f>IF(BO114+CB114&gt;マスタ!$C$3,1,0)</f>
        <v>0</v>
      </c>
      <c r="BP115" s="694">
        <f>IF(BP114+CC114&gt;マスタ!$C$3,1,0)</f>
        <v>0</v>
      </c>
      <c r="BQ115" s="694">
        <f>IF(BQ114+CD114&gt;マスタ!$C$3,1,0)</f>
        <v>0</v>
      </c>
      <c r="BR115" s="694">
        <f>IF(BR114+CE114&gt;マスタ!$C$3,1,0)</f>
        <v>0</v>
      </c>
      <c r="BS115" s="694">
        <f>IF(BS114+CF114&gt;マスタ!$C$3,1,0)</f>
        <v>0</v>
      </c>
      <c r="BT115" s="692"/>
      <c r="BU115" s="694"/>
      <c r="BV115" s="694"/>
      <c r="BW115" s="694"/>
      <c r="BX115" s="694"/>
      <c r="BY115" s="694"/>
      <c r="BZ115" s="694"/>
      <c r="CA115" s="694"/>
      <c r="CB115" s="694"/>
      <c r="CC115" s="694"/>
      <c r="CD115" s="694"/>
      <c r="CE115" s="694"/>
      <c r="CF115" s="694"/>
      <c r="CG115" s="692"/>
      <c r="CH115" s="692"/>
      <c r="CI115" s="692"/>
      <c r="CJ115" s="692"/>
      <c r="CK115" s="692"/>
      <c r="CL115" s="692"/>
      <c r="CM115" s="692"/>
      <c r="CN115" s="692"/>
      <c r="CO115" s="692"/>
      <c r="CP115" s="692"/>
      <c r="CQ115" s="692"/>
      <c r="CR115" s="692"/>
      <c r="CS115" s="692"/>
      <c r="CT115" s="692"/>
      <c r="CU115" s="692"/>
    </row>
    <row r="116" spans="1:99">
      <c r="A116" s="1136"/>
      <c r="B116" s="1139"/>
      <c r="C116" s="1142"/>
      <c r="D116" s="1142"/>
      <c r="E116" s="1145"/>
      <c r="F116" s="1142"/>
      <c r="G116" s="174" t="s">
        <v>474</v>
      </c>
      <c r="H116" s="175"/>
      <c r="I116" s="175" t="str">
        <f t="shared" si="292"/>
        <v/>
      </c>
      <c r="J116" s="175" t="str">
        <f t="shared" si="293"/>
        <v/>
      </c>
      <c r="K116" s="175" t="str">
        <f t="shared" si="294"/>
        <v/>
      </c>
      <c r="L116" s="175" t="str">
        <f t="shared" si="295"/>
        <v/>
      </c>
      <c r="M116" s="175" t="str">
        <f t="shared" si="296"/>
        <v/>
      </c>
      <c r="N116" s="175" t="str">
        <f t="shared" si="297"/>
        <v/>
      </c>
      <c r="O116" s="175" t="str">
        <f t="shared" si="298"/>
        <v/>
      </c>
      <c r="P116" s="175" t="str">
        <f t="shared" si="299"/>
        <v/>
      </c>
      <c r="Q116" s="175" t="str">
        <f t="shared" si="300"/>
        <v/>
      </c>
      <c r="R116" s="175" t="str">
        <f t="shared" si="301"/>
        <v/>
      </c>
      <c r="S116" s="175" t="str">
        <f t="shared" si="302"/>
        <v/>
      </c>
      <c r="T116" s="176">
        <f t="shared" si="200"/>
        <v>0</v>
      </c>
      <c r="U116" s="240"/>
      <c r="V116" s="240" t="str">
        <f t="shared" si="303"/>
        <v/>
      </c>
      <c r="W116" s="240" t="str">
        <f t="shared" si="304"/>
        <v/>
      </c>
      <c r="X116" s="240" t="str">
        <f t="shared" si="305"/>
        <v/>
      </c>
      <c r="Y116" s="240" t="str">
        <f t="shared" si="306"/>
        <v/>
      </c>
      <c r="Z116" s="240" t="str">
        <f t="shared" si="307"/>
        <v/>
      </c>
      <c r="AA116" s="240" t="str">
        <f t="shared" si="308"/>
        <v/>
      </c>
      <c r="AB116" s="240" t="str">
        <f t="shared" si="309"/>
        <v/>
      </c>
      <c r="AC116" s="240" t="str">
        <f t="shared" si="310"/>
        <v/>
      </c>
      <c r="AD116" s="240" t="str">
        <f t="shared" si="311"/>
        <v/>
      </c>
      <c r="AE116" s="240" t="str">
        <f t="shared" si="312"/>
        <v/>
      </c>
      <c r="AF116" s="240" t="str">
        <f t="shared" si="313"/>
        <v/>
      </c>
      <c r="AG116" s="176">
        <f t="shared" si="202"/>
        <v>0</v>
      </c>
      <c r="AH116" s="1148"/>
      <c r="AI116" s="168"/>
      <c r="AJ116" s="168"/>
      <c r="AK116" s="168"/>
      <c r="AL116" s="168"/>
      <c r="AM116" s="168"/>
      <c r="AN116" s="168"/>
      <c r="AO116" s="692">
        <v>4</v>
      </c>
      <c r="AP116" s="692">
        <v>1</v>
      </c>
      <c r="AQ116" s="692">
        <v>3</v>
      </c>
      <c r="AR116" s="693">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692">
        <f ca="1">COUNTIF(INDIRECT("H"&amp;(ROW()+12*(($AO116-1)*3+$AP116)-ROW())/12+5):INDIRECT("S"&amp;(ROW()+12*(($AO116-1)*3+$AP116)-ROW())/12+5),AR116)</f>
        <v>0</v>
      </c>
      <c r="AT116" s="693">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692">
        <f ca="1">COUNTIF(INDIRECT("U"&amp;(ROW()+12*(($AO116-1)*3+$AP116)-ROW())/12+5):INDIRECT("AF"&amp;(ROW()+12*(($AO116-1)*3+$AP116)-ROW())/12+5),AT116)</f>
        <v>0</v>
      </c>
      <c r="AV116" s="692">
        <f ca="1">IF(AND(AR116+AT116&gt;0,AS116+AU116&gt;0),COUNTIF(AV$6:AV115,"&gt;0")+1,0)</f>
        <v>0</v>
      </c>
      <c r="BF116" s="692">
        <v>3</v>
      </c>
      <c r="BG116" s="692"/>
      <c r="BH116" s="694"/>
      <c r="BI116" s="694"/>
      <c r="BJ116" s="694"/>
      <c r="BK116" s="694"/>
      <c r="BL116" s="694"/>
      <c r="BM116" s="694"/>
      <c r="BN116" s="694"/>
      <c r="BO116" s="694"/>
      <c r="BP116" s="694"/>
      <c r="BQ116" s="694"/>
      <c r="BR116" s="694"/>
      <c r="BS116" s="694"/>
      <c r="BT116" s="692"/>
      <c r="BU116" s="694"/>
      <c r="BV116" s="694"/>
      <c r="BW116" s="694"/>
      <c r="BX116" s="694"/>
      <c r="BY116" s="694"/>
      <c r="BZ116" s="694"/>
      <c r="CA116" s="694"/>
      <c r="CB116" s="694"/>
      <c r="CC116" s="694"/>
      <c r="CD116" s="694"/>
      <c r="CE116" s="694"/>
      <c r="CF116" s="694"/>
      <c r="CG116" s="692"/>
      <c r="CH116" s="692"/>
      <c r="CI116" s="692"/>
      <c r="CJ116" s="692"/>
      <c r="CK116" s="692"/>
      <c r="CL116" s="692"/>
      <c r="CM116" s="692"/>
      <c r="CN116" s="692"/>
      <c r="CO116" s="692"/>
      <c r="CP116" s="692"/>
      <c r="CQ116" s="692"/>
      <c r="CR116" s="692"/>
      <c r="CS116" s="692"/>
      <c r="CT116" s="692"/>
      <c r="CU116" s="692"/>
    </row>
    <row r="117" spans="1:99">
      <c r="A117" s="1134">
        <v>38</v>
      </c>
      <c r="B117" s="1137"/>
      <c r="C117" s="1140"/>
      <c r="D117" s="1140"/>
      <c r="E117" s="1143"/>
      <c r="F117" s="1140"/>
      <c r="G117" s="165" t="s">
        <v>283</v>
      </c>
      <c r="H117" s="166"/>
      <c r="I117" s="166" t="str">
        <f t="shared" si="292"/>
        <v/>
      </c>
      <c r="J117" s="166" t="str">
        <f t="shared" si="293"/>
        <v/>
      </c>
      <c r="K117" s="166" t="str">
        <f t="shared" si="294"/>
        <v/>
      </c>
      <c r="L117" s="166" t="str">
        <f t="shared" si="295"/>
        <v/>
      </c>
      <c r="M117" s="166" t="str">
        <f t="shared" si="296"/>
        <v/>
      </c>
      <c r="N117" s="166" t="str">
        <f t="shared" si="297"/>
        <v/>
      </c>
      <c r="O117" s="166" t="str">
        <f t="shared" si="298"/>
        <v/>
      </c>
      <c r="P117" s="166" t="str">
        <f t="shared" si="299"/>
        <v/>
      </c>
      <c r="Q117" s="166" t="str">
        <f t="shared" si="300"/>
        <v/>
      </c>
      <c r="R117" s="166" t="str">
        <f t="shared" si="301"/>
        <v/>
      </c>
      <c r="S117" s="166" t="str">
        <f t="shared" si="302"/>
        <v/>
      </c>
      <c r="T117" s="167">
        <f t="shared" si="200"/>
        <v>0</v>
      </c>
      <c r="U117" s="238"/>
      <c r="V117" s="238" t="str">
        <f t="shared" si="303"/>
        <v/>
      </c>
      <c r="W117" s="238" t="str">
        <f t="shared" si="304"/>
        <v/>
      </c>
      <c r="X117" s="238" t="str">
        <f t="shared" si="305"/>
        <v/>
      </c>
      <c r="Y117" s="238" t="str">
        <f t="shared" si="306"/>
        <v/>
      </c>
      <c r="Z117" s="238" t="str">
        <f t="shared" si="307"/>
        <v/>
      </c>
      <c r="AA117" s="238" t="str">
        <f t="shared" si="308"/>
        <v/>
      </c>
      <c r="AB117" s="238" t="str">
        <f t="shared" si="309"/>
        <v/>
      </c>
      <c r="AC117" s="238" t="str">
        <f t="shared" si="310"/>
        <v/>
      </c>
      <c r="AD117" s="238" t="str">
        <f t="shared" si="311"/>
        <v/>
      </c>
      <c r="AE117" s="238" t="str">
        <f t="shared" si="312"/>
        <v/>
      </c>
      <c r="AF117" s="238" t="str">
        <f t="shared" si="313"/>
        <v/>
      </c>
      <c r="AG117" s="167">
        <f t="shared" si="202"/>
        <v>0</v>
      </c>
      <c r="AH117" s="1146"/>
      <c r="AI117" s="168"/>
      <c r="AJ117" s="168"/>
      <c r="AK117" s="168"/>
      <c r="AL117" s="168"/>
      <c r="AM117" s="168"/>
      <c r="AN117" s="168"/>
      <c r="AO117" s="692">
        <v>4</v>
      </c>
      <c r="AP117" s="692">
        <v>1</v>
      </c>
      <c r="AQ117" s="692">
        <v>4</v>
      </c>
      <c r="AR117" s="693">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692">
        <f ca="1">COUNTIF(INDIRECT("H"&amp;(ROW()+12*(($AO117-1)*3+$AP117)-ROW())/12+5):INDIRECT("S"&amp;(ROW()+12*(($AO117-1)*3+$AP117)-ROW())/12+5),AR117)</f>
        <v>0</v>
      </c>
      <c r="AT117" s="693">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692">
        <f ca="1">COUNTIF(INDIRECT("U"&amp;(ROW()+12*(($AO117-1)*3+$AP117)-ROW())/12+5):INDIRECT("AF"&amp;(ROW()+12*(($AO117-1)*3+$AP117)-ROW())/12+5),AT117)</f>
        <v>0</v>
      </c>
      <c r="AV117" s="692">
        <f ca="1">IF(AND(AR117+AT117&gt;0,AS117+AU117&gt;0),COUNTIF(AV$6:AV116,"&gt;0")+1,0)</f>
        <v>0</v>
      </c>
      <c r="BF117" s="692">
        <v>1</v>
      </c>
      <c r="BG117" s="692"/>
      <c r="BH117" s="694">
        <f t="shared" ref="BH117:BS117" si="320">SUM(H117:H118)</f>
        <v>0</v>
      </c>
      <c r="BI117" s="694">
        <f t="shared" si="320"/>
        <v>0</v>
      </c>
      <c r="BJ117" s="694">
        <f t="shared" si="320"/>
        <v>0</v>
      </c>
      <c r="BK117" s="694">
        <f t="shared" si="320"/>
        <v>0</v>
      </c>
      <c r="BL117" s="694">
        <f t="shared" si="320"/>
        <v>0</v>
      </c>
      <c r="BM117" s="694">
        <f t="shared" si="320"/>
        <v>0</v>
      </c>
      <c r="BN117" s="694">
        <f t="shared" si="320"/>
        <v>0</v>
      </c>
      <c r="BO117" s="694">
        <f t="shared" si="320"/>
        <v>0</v>
      </c>
      <c r="BP117" s="694">
        <f t="shared" si="320"/>
        <v>0</v>
      </c>
      <c r="BQ117" s="694">
        <f t="shared" si="320"/>
        <v>0</v>
      </c>
      <c r="BR117" s="694">
        <f t="shared" si="320"/>
        <v>0</v>
      </c>
      <c r="BS117" s="694">
        <f t="shared" si="320"/>
        <v>0</v>
      </c>
      <c r="BT117" s="692"/>
      <c r="BU117" s="694">
        <f t="shared" ref="BU117:CF117" si="321">SUM(U117:U118)</f>
        <v>0</v>
      </c>
      <c r="BV117" s="694">
        <f t="shared" si="321"/>
        <v>0</v>
      </c>
      <c r="BW117" s="694">
        <f t="shared" si="321"/>
        <v>0</v>
      </c>
      <c r="BX117" s="694">
        <f t="shared" si="321"/>
        <v>0</v>
      </c>
      <c r="BY117" s="694">
        <f t="shared" si="321"/>
        <v>0</v>
      </c>
      <c r="BZ117" s="694">
        <f t="shared" si="321"/>
        <v>0</v>
      </c>
      <c r="CA117" s="694">
        <f t="shared" si="321"/>
        <v>0</v>
      </c>
      <c r="CB117" s="694">
        <f t="shared" si="321"/>
        <v>0</v>
      </c>
      <c r="CC117" s="694">
        <f t="shared" si="321"/>
        <v>0</v>
      </c>
      <c r="CD117" s="694">
        <f t="shared" si="321"/>
        <v>0</v>
      </c>
      <c r="CE117" s="694">
        <f t="shared" si="321"/>
        <v>0</v>
      </c>
      <c r="CF117" s="694">
        <f t="shared" si="321"/>
        <v>0</v>
      </c>
      <c r="CG117" s="692"/>
      <c r="CH117" s="692"/>
      <c r="CI117" s="696" t="s">
        <v>366</v>
      </c>
      <c r="CJ117" s="694">
        <f>IF(OR($D117="副園長",$D117="教頭",$D117="主任保育士",$D117="主幹教諭"),0,BH117)</f>
        <v>0</v>
      </c>
      <c r="CK117" s="694">
        <f t="shared" ref="CK117:CU117" si="322">IF(OR($D117="副園長",$D117="教頭",$D117="主任保育士",$D117="主幹教諭"),0,BI117)</f>
        <v>0</v>
      </c>
      <c r="CL117" s="694">
        <f t="shared" si="322"/>
        <v>0</v>
      </c>
      <c r="CM117" s="694">
        <f t="shared" si="322"/>
        <v>0</v>
      </c>
      <c r="CN117" s="694">
        <f t="shared" si="322"/>
        <v>0</v>
      </c>
      <c r="CO117" s="694">
        <f t="shared" si="322"/>
        <v>0</v>
      </c>
      <c r="CP117" s="694">
        <f t="shared" si="322"/>
        <v>0</v>
      </c>
      <c r="CQ117" s="694">
        <f t="shared" si="322"/>
        <v>0</v>
      </c>
      <c r="CR117" s="694">
        <f t="shared" si="322"/>
        <v>0</v>
      </c>
      <c r="CS117" s="694">
        <f t="shared" si="322"/>
        <v>0</v>
      </c>
      <c r="CT117" s="694">
        <f t="shared" si="322"/>
        <v>0</v>
      </c>
      <c r="CU117" s="694">
        <f t="shared" si="322"/>
        <v>0</v>
      </c>
    </row>
    <row r="118" spans="1:99">
      <c r="A118" s="1135"/>
      <c r="B118" s="1138"/>
      <c r="C118" s="1141"/>
      <c r="D118" s="1141"/>
      <c r="E118" s="1144"/>
      <c r="F118" s="1141"/>
      <c r="G118" s="171" t="s">
        <v>282</v>
      </c>
      <c r="H118" s="172"/>
      <c r="I118" s="172" t="str">
        <f t="shared" si="292"/>
        <v/>
      </c>
      <c r="J118" s="172" t="str">
        <f t="shared" si="293"/>
        <v/>
      </c>
      <c r="K118" s="172" t="str">
        <f t="shared" si="294"/>
        <v/>
      </c>
      <c r="L118" s="172" t="str">
        <f t="shared" si="295"/>
        <v/>
      </c>
      <c r="M118" s="172" t="str">
        <f t="shared" si="296"/>
        <v/>
      </c>
      <c r="N118" s="172" t="str">
        <f t="shared" si="297"/>
        <v/>
      </c>
      <c r="O118" s="172" t="str">
        <f t="shared" si="298"/>
        <v/>
      </c>
      <c r="P118" s="172" t="str">
        <f t="shared" si="299"/>
        <v/>
      </c>
      <c r="Q118" s="172" t="str">
        <f t="shared" si="300"/>
        <v/>
      </c>
      <c r="R118" s="172" t="str">
        <f t="shared" si="301"/>
        <v/>
      </c>
      <c r="S118" s="172" t="str">
        <f t="shared" si="302"/>
        <v/>
      </c>
      <c r="T118" s="173">
        <f t="shared" si="200"/>
        <v>0</v>
      </c>
      <c r="U118" s="239"/>
      <c r="V118" s="239" t="str">
        <f t="shared" si="303"/>
        <v/>
      </c>
      <c r="W118" s="239" t="str">
        <f t="shared" si="304"/>
        <v/>
      </c>
      <c r="X118" s="239" t="str">
        <f t="shared" si="305"/>
        <v/>
      </c>
      <c r="Y118" s="239" t="str">
        <f t="shared" si="306"/>
        <v/>
      </c>
      <c r="Z118" s="239" t="str">
        <f t="shared" si="307"/>
        <v/>
      </c>
      <c r="AA118" s="239" t="str">
        <f t="shared" si="308"/>
        <v/>
      </c>
      <c r="AB118" s="239" t="str">
        <f t="shared" si="309"/>
        <v/>
      </c>
      <c r="AC118" s="239" t="str">
        <f t="shared" si="310"/>
        <v/>
      </c>
      <c r="AD118" s="239" t="str">
        <f t="shared" si="311"/>
        <v/>
      </c>
      <c r="AE118" s="239" t="str">
        <f t="shared" si="312"/>
        <v/>
      </c>
      <c r="AF118" s="239" t="str">
        <f t="shared" si="313"/>
        <v/>
      </c>
      <c r="AG118" s="173">
        <f t="shared" si="202"/>
        <v>0</v>
      </c>
      <c r="AH118" s="1147"/>
      <c r="AI118" s="168"/>
      <c r="AJ118" s="168"/>
      <c r="AK118" s="168"/>
      <c r="AL118" s="168"/>
      <c r="AM118" s="168"/>
      <c r="AN118" s="168"/>
      <c r="AO118" s="692">
        <v>4</v>
      </c>
      <c r="AP118" s="692">
        <v>1</v>
      </c>
      <c r="AQ118" s="692">
        <v>5</v>
      </c>
      <c r="AR118" s="693">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692">
        <f ca="1">COUNTIF(INDIRECT("H"&amp;(ROW()+12*(($AO118-1)*3+$AP118)-ROW())/12+5):INDIRECT("S"&amp;(ROW()+12*(($AO118-1)*3+$AP118)-ROW())/12+5),AR118)</f>
        <v>0</v>
      </c>
      <c r="AT118" s="693">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692">
        <f ca="1">COUNTIF(INDIRECT("U"&amp;(ROW()+12*(($AO118-1)*3+$AP118)-ROW())/12+5):INDIRECT("AF"&amp;(ROW()+12*(($AO118-1)*3+$AP118)-ROW())/12+5),AT118)</f>
        <v>0</v>
      </c>
      <c r="AV118" s="692">
        <f ca="1">IF(AND(AR118+AT118&gt;0,AS118+AU118&gt;0),COUNTIF(AV$6:AV117,"&gt;0")+1,0)</f>
        <v>0</v>
      </c>
      <c r="BF118" s="692">
        <v>2</v>
      </c>
      <c r="BG118" s="692" t="s">
        <v>281</v>
      </c>
      <c r="BH118" s="694">
        <f>IF(BH117+BU117&gt;マスタ!$C$3,1,0)</f>
        <v>0</v>
      </c>
      <c r="BI118" s="694">
        <f>IF(BI117+BV117&gt;マスタ!$C$3,1,0)</f>
        <v>0</v>
      </c>
      <c r="BJ118" s="694">
        <f>IF(BJ117+BW117&gt;マスタ!$C$3,1,0)</f>
        <v>0</v>
      </c>
      <c r="BK118" s="694">
        <f>IF(BK117+BX117&gt;マスタ!$C$3,1,0)</f>
        <v>0</v>
      </c>
      <c r="BL118" s="694">
        <f>IF(BL117+BY117&gt;マスタ!$C$3,1,0)</f>
        <v>0</v>
      </c>
      <c r="BM118" s="694">
        <f>IF(BM117+BZ117&gt;マスタ!$C$3,1,0)</f>
        <v>0</v>
      </c>
      <c r="BN118" s="694">
        <f>IF(BN117+CA117&gt;マスタ!$C$3,1,0)</f>
        <v>0</v>
      </c>
      <c r="BO118" s="694">
        <f>IF(BO117+CB117&gt;マスタ!$C$3,1,0)</f>
        <v>0</v>
      </c>
      <c r="BP118" s="694">
        <f>IF(BP117+CC117&gt;マスタ!$C$3,1,0)</f>
        <v>0</v>
      </c>
      <c r="BQ118" s="694">
        <f>IF(BQ117+CD117&gt;マスタ!$C$3,1,0)</f>
        <v>0</v>
      </c>
      <c r="BR118" s="694">
        <f>IF(BR117+CE117&gt;マスタ!$C$3,1,0)</f>
        <v>0</v>
      </c>
      <c r="BS118" s="694">
        <f>IF(BS117+CF117&gt;マスタ!$C$3,1,0)</f>
        <v>0</v>
      </c>
      <c r="BT118" s="692"/>
      <c r="BU118" s="694"/>
      <c r="BV118" s="694"/>
      <c r="BW118" s="694"/>
      <c r="BX118" s="694"/>
      <c r="BY118" s="694"/>
      <c r="BZ118" s="694"/>
      <c r="CA118" s="694"/>
      <c r="CB118" s="694"/>
      <c r="CC118" s="694"/>
      <c r="CD118" s="694"/>
      <c r="CE118" s="694"/>
      <c r="CF118" s="694"/>
      <c r="CG118" s="692"/>
      <c r="CH118" s="692"/>
      <c r="CI118" s="692"/>
      <c r="CJ118" s="692"/>
      <c r="CK118" s="692"/>
      <c r="CL118" s="692"/>
      <c r="CM118" s="692"/>
      <c r="CN118" s="692"/>
      <c r="CO118" s="692"/>
      <c r="CP118" s="692"/>
      <c r="CQ118" s="692"/>
      <c r="CR118" s="692"/>
      <c r="CS118" s="692"/>
      <c r="CT118" s="692"/>
      <c r="CU118" s="692"/>
    </row>
    <row r="119" spans="1:99">
      <c r="A119" s="1136"/>
      <c r="B119" s="1139"/>
      <c r="C119" s="1142"/>
      <c r="D119" s="1142"/>
      <c r="E119" s="1145"/>
      <c r="F119" s="1142"/>
      <c r="G119" s="174" t="s">
        <v>474</v>
      </c>
      <c r="H119" s="175"/>
      <c r="I119" s="175" t="str">
        <f t="shared" si="292"/>
        <v/>
      </c>
      <c r="J119" s="175" t="str">
        <f t="shared" si="293"/>
        <v/>
      </c>
      <c r="K119" s="175" t="str">
        <f t="shared" si="294"/>
        <v/>
      </c>
      <c r="L119" s="175" t="str">
        <f t="shared" si="295"/>
        <v/>
      </c>
      <c r="M119" s="175" t="str">
        <f t="shared" si="296"/>
        <v/>
      </c>
      <c r="N119" s="175" t="str">
        <f t="shared" si="297"/>
        <v/>
      </c>
      <c r="O119" s="175" t="str">
        <f t="shared" si="298"/>
        <v/>
      </c>
      <c r="P119" s="175" t="str">
        <f t="shared" si="299"/>
        <v/>
      </c>
      <c r="Q119" s="175" t="str">
        <f t="shared" si="300"/>
        <v/>
      </c>
      <c r="R119" s="175" t="str">
        <f t="shared" si="301"/>
        <v/>
      </c>
      <c r="S119" s="175" t="str">
        <f t="shared" si="302"/>
        <v/>
      </c>
      <c r="T119" s="176">
        <f t="shared" si="200"/>
        <v>0</v>
      </c>
      <c r="U119" s="240"/>
      <c r="V119" s="240" t="str">
        <f t="shared" si="303"/>
        <v/>
      </c>
      <c r="W119" s="240" t="str">
        <f t="shared" si="304"/>
        <v/>
      </c>
      <c r="X119" s="240" t="str">
        <f t="shared" si="305"/>
        <v/>
      </c>
      <c r="Y119" s="240" t="str">
        <f t="shared" si="306"/>
        <v/>
      </c>
      <c r="Z119" s="240" t="str">
        <f t="shared" si="307"/>
        <v/>
      </c>
      <c r="AA119" s="240" t="str">
        <f t="shared" si="308"/>
        <v/>
      </c>
      <c r="AB119" s="240" t="str">
        <f t="shared" si="309"/>
        <v/>
      </c>
      <c r="AC119" s="240" t="str">
        <f t="shared" si="310"/>
        <v/>
      </c>
      <c r="AD119" s="240" t="str">
        <f t="shared" si="311"/>
        <v/>
      </c>
      <c r="AE119" s="240" t="str">
        <f t="shared" si="312"/>
        <v/>
      </c>
      <c r="AF119" s="240" t="str">
        <f t="shared" si="313"/>
        <v/>
      </c>
      <c r="AG119" s="176">
        <f t="shared" si="202"/>
        <v>0</v>
      </c>
      <c r="AH119" s="1148"/>
      <c r="AI119" s="168"/>
      <c r="AJ119" s="168"/>
      <c r="AK119" s="168"/>
      <c r="AL119" s="168"/>
      <c r="AM119" s="168"/>
      <c r="AN119" s="168"/>
      <c r="AO119" s="692">
        <v>4</v>
      </c>
      <c r="AP119" s="692">
        <v>1</v>
      </c>
      <c r="AQ119" s="692">
        <v>6</v>
      </c>
      <c r="AR119" s="693">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692">
        <f ca="1">COUNTIF(INDIRECT("H"&amp;(ROW()+12*(($AO119-1)*3+$AP119)-ROW())/12+5):INDIRECT("S"&amp;(ROW()+12*(($AO119-1)*3+$AP119)-ROW())/12+5),AR119)</f>
        <v>0</v>
      </c>
      <c r="AT119" s="693">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692">
        <f ca="1">COUNTIF(INDIRECT("U"&amp;(ROW()+12*(($AO119-1)*3+$AP119)-ROW())/12+5):INDIRECT("AF"&amp;(ROW()+12*(($AO119-1)*3+$AP119)-ROW())/12+5),AT119)</f>
        <v>0</v>
      </c>
      <c r="AV119" s="692">
        <f ca="1">IF(AND(AR119+AT119&gt;0,AS119+AU119&gt;0),COUNTIF(AV$6:AV118,"&gt;0")+1,0)</f>
        <v>0</v>
      </c>
      <c r="BF119" s="692">
        <v>3</v>
      </c>
      <c r="BG119" s="692"/>
      <c r="BH119" s="694"/>
      <c r="BI119" s="694"/>
      <c r="BJ119" s="694"/>
      <c r="BK119" s="694"/>
      <c r="BL119" s="694"/>
      <c r="BM119" s="694"/>
      <c r="BN119" s="694"/>
      <c r="BO119" s="694"/>
      <c r="BP119" s="694"/>
      <c r="BQ119" s="694"/>
      <c r="BR119" s="694"/>
      <c r="BS119" s="694"/>
      <c r="BT119" s="692"/>
      <c r="BU119" s="692"/>
      <c r="BV119" s="692"/>
      <c r="BW119" s="692"/>
      <c r="BX119" s="692"/>
      <c r="BY119" s="692"/>
      <c r="BZ119" s="692"/>
      <c r="CA119" s="692"/>
      <c r="CB119" s="692"/>
      <c r="CC119" s="692"/>
      <c r="CD119" s="692"/>
      <c r="CE119" s="692"/>
      <c r="CF119" s="692"/>
      <c r="CG119" s="692"/>
      <c r="CH119" s="692"/>
      <c r="CI119" s="692"/>
      <c r="CJ119" s="692"/>
      <c r="CK119" s="692"/>
      <c r="CL119" s="692"/>
      <c r="CM119" s="692"/>
      <c r="CN119" s="692"/>
      <c r="CO119" s="692"/>
      <c r="CP119" s="692"/>
      <c r="CQ119" s="692"/>
      <c r="CR119" s="692"/>
      <c r="CS119" s="692"/>
      <c r="CT119" s="692"/>
      <c r="CU119" s="692"/>
    </row>
    <row r="120" spans="1:99">
      <c r="A120" s="1134">
        <v>39</v>
      </c>
      <c r="B120" s="1137"/>
      <c r="C120" s="1140"/>
      <c r="D120" s="1140"/>
      <c r="E120" s="1143"/>
      <c r="F120" s="1140"/>
      <c r="G120" s="165" t="s">
        <v>283</v>
      </c>
      <c r="H120" s="166"/>
      <c r="I120" s="166" t="str">
        <f t="shared" si="292"/>
        <v/>
      </c>
      <c r="J120" s="166" t="str">
        <f t="shared" si="293"/>
        <v/>
      </c>
      <c r="K120" s="166" t="str">
        <f t="shared" si="294"/>
        <v/>
      </c>
      <c r="L120" s="166" t="str">
        <f t="shared" si="295"/>
        <v/>
      </c>
      <c r="M120" s="166" t="str">
        <f t="shared" si="296"/>
        <v/>
      </c>
      <c r="N120" s="166" t="str">
        <f t="shared" si="297"/>
        <v/>
      </c>
      <c r="O120" s="166" t="str">
        <f t="shared" si="298"/>
        <v/>
      </c>
      <c r="P120" s="166" t="str">
        <f t="shared" si="299"/>
        <v/>
      </c>
      <c r="Q120" s="166" t="str">
        <f t="shared" si="300"/>
        <v/>
      </c>
      <c r="R120" s="166" t="str">
        <f t="shared" si="301"/>
        <v/>
      </c>
      <c r="S120" s="166" t="str">
        <f t="shared" si="302"/>
        <v/>
      </c>
      <c r="T120" s="167">
        <f t="shared" si="200"/>
        <v>0</v>
      </c>
      <c r="U120" s="238"/>
      <c r="V120" s="238" t="str">
        <f t="shared" si="303"/>
        <v/>
      </c>
      <c r="W120" s="238" t="str">
        <f t="shared" si="304"/>
        <v/>
      </c>
      <c r="X120" s="238" t="str">
        <f t="shared" si="305"/>
        <v/>
      </c>
      <c r="Y120" s="238" t="str">
        <f t="shared" si="306"/>
        <v/>
      </c>
      <c r="Z120" s="238" t="str">
        <f t="shared" si="307"/>
        <v/>
      </c>
      <c r="AA120" s="238" t="str">
        <f t="shared" si="308"/>
        <v/>
      </c>
      <c r="AB120" s="238" t="str">
        <f t="shared" si="309"/>
        <v/>
      </c>
      <c r="AC120" s="238" t="str">
        <f t="shared" si="310"/>
        <v/>
      </c>
      <c r="AD120" s="238" t="str">
        <f t="shared" si="311"/>
        <v/>
      </c>
      <c r="AE120" s="238" t="str">
        <f t="shared" si="312"/>
        <v/>
      </c>
      <c r="AF120" s="238" t="str">
        <f t="shared" si="313"/>
        <v/>
      </c>
      <c r="AG120" s="167">
        <f t="shared" si="202"/>
        <v>0</v>
      </c>
      <c r="AH120" s="1146"/>
      <c r="AI120" s="168"/>
      <c r="AJ120" s="168"/>
      <c r="AK120" s="168"/>
      <c r="AL120" s="168"/>
      <c r="AM120" s="168"/>
      <c r="AN120" s="168"/>
      <c r="AO120" s="692">
        <v>4</v>
      </c>
      <c r="AP120" s="692">
        <v>1</v>
      </c>
      <c r="AQ120" s="692">
        <v>7</v>
      </c>
      <c r="AR120" s="693">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692">
        <f ca="1">COUNTIF(INDIRECT("H"&amp;(ROW()+12*(($AO120-1)*3+$AP120)-ROW())/12+5):INDIRECT("S"&amp;(ROW()+12*(($AO120-1)*3+$AP120)-ROW())/12+5),AR120)</f>
        <v>0</v>
      </c>
      <c r="AT120" s="693">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692">
        <f ca="1">COUNTIF(INDIRECT("U"&amp;(ROW()+12*(($AO120-1)*3+$AP120)-ROW())/12+5):INDIRECT("AF"&amp;(ROW()+12*(($AO120-1)*3+$AP120)-ROW())/12+5),AT120)</f>
        <v>0</v>
      </c>
      <c r="AV120" s="692">
        <f ca="1">IF(AND(AR120+AT120&gt;0,AS120+AU120&gt;0),COUNTIF(AV$6:AV119,"&gt;0")+1,0)</f>
        <v>0</v>
      </c>
      <c r="BF120" s="692">
        <v>1</v>
      </c>
      <c r="BG120" s="692"/>
      <c r="BH120" s="694">
        <f t="shared" ref="BH120:BS120" si="323">SUM(H120:H121)</f>
        <v>0</v>
      </c>
      <c r="BI120" s="694">
        <f t="shared" si="323"/>
        <v>0</v>
      </c>
      <c r="BJ120" s="694">
        <f t="shared" si="323"/>
        <v>0</v>
      </c>
      <c r="BK120" s="694">
        <f t="shared" si="323"/>
        <v>0</v>
      </c>
      <c r="BL120" s="694">
        <f t="shared" si="323"/>
        <v>0</v>
      </c>
      <c r="BM120" s="694">
        <f t="shared" si="323"/>
        <v>0</v>
      </c>
      <c r="BN120" s="694">
        <f t="shared" si="323"/>
        <v>0</v>
      </c>
      <c r="BO120" s="694">
        <f t="shared" si="323"/>
        <v>0</v>
      </c>
      <c r="BP120" s="694">
        <f t="shared" si="323"/>
        <v>0</v>
      </c>
      <c r="BQ120" s="694">
        <f t="shared" si="323"/>
        <v>0</v>
      </c>
      <c r="BR120" s="694">
        <f t="shared" si="323"/>
        <v>0</v>
      </c>
      <c r="BS120" s="694">
        <f t="shared" si="323"/>
        <v>0</v>
      </c>
      <c r="BT120" s="692"/>
      <c r="BU120" s="694">
        <f t="shared" ref="BU120:CF120" si="324">SUM(U120:U121)</f>
        <v>0</v>
      </c>
      <c r="BV120" s="694">
        <f t="shared" si="324"/>
        <v>0</v>
      </c>
      <c r="BW120" s="694">
        <f t="shared" si="324"/>
        <v>0</v>
      </c>
      <c r="BX120" s="694">
        <f t="shared" si="324"/>
        <v>0</v>
      </c>
      <c r="BY120" s="694">
        <f t="shared" si="324"/>
        <v>0</v>
      </c>
      <c r="BZ120" s="694">
        <f t="shared" si="324"/>
        <v>0</v>
      </c>
      <c r="CA120" s="694">
        <f t="shared" si="324"/>
        <v>0</v>
      </c>
      <c r="CB120" s="694">
        <f t="shared" si="324"/>
        <v>0</v>
      </c>
      <c r="CC120" s="694">
        <f t="shared" si="324"/>
        <v>0</v>
      </c>
      <c r="CD120" s="694">
        <f t="shared" si="324"/>
        <v>0</v>
      </c>
      <c r="CE120" s="694">
        <f t="shared" si="324"/>
        <v>0</v>
      </c>
      <c r="CF120" s="694">
        <f t="shared" si="324"/>
        <v>0</v>
      </c>
      <c r="CG120" s="692"/>
      <c r="CH120" s="692"/>
      <c r="CI120" s="696" t="s">
        <v>366</v>
      </c>
      <c r="CJ120" s="694">
        <f>IF(OR($D120="副園長",$D120="教頭",$D120="主任保育士",$D120="主幹教諭"),0,BH120)</f>
        <v>0</v>
      </c>
      <c r="CK120" s="694">
        <f t="shared" ref="CK120:CU120" si="325">IF(OR($D120="副園長",$D120="教頭",$D120="主任保育士",$D120="主幹教諭"),0,BI120)</f>
        <v>0</v>
      </c>
      <c r="CL120" s="694">
        <f t="shared" si="325"/>
        <v>0</v>
      </c>
      <c r="CM120" s="694">
        <f t="shared" si="325"/>
        <v>0</v>
      </c>
      <c r="CN120" s="694">
        <f t="shared" si="325"/>
        <v>0</v>
      </c>
      <c r="CO120" s="694">
        <f t="shared" si="325"/>
        <v>0</v>
      </c>
      <c r="CP120" s="694">
        <f t="shared" si="325"/>
        <v>0</v>
      </c>
      <c r="CQ120" s="694">
        <f t="shared" si="325"/>
        <v>0</v>
      </c>
      <c r="CR120" s="694">
        <f t="shared" si="325"/>
        <v>0</v>
      </c>
      <c r="CS120" s="694">
        <f t="shared" si="325"/>
        <v>0</v>
      </c>
      <c r="CT120" s="694">
        <f t="shared" si="325"/>
        <v>0</v>
      </c>
      <c r="CU120" s="694">
        <f t="shared" si="325"/>
        <v>0</v>
      </c>
    </row>
    <row r="121" spans="1:99">
      <c r="A121" s="1135"/>
      <c r="B121" s="1138"/>
      <c r="C121" s="1141"/>
      <c r="D121" s="1141"/>
      <c r="E121" s="1144"/>
      <c r="F121" s="1141"/>
      <c r="G121" s="171" t="s">
        <v>282</v>
      </c>
      <c r="H121" s="172"/>
      <c r="I121" s="172" t="str">
        <f t="shared" si="292"/>
        <v/>
      </c>
      <c r="J121" s="172" t="str">
        <f t="shared" si="293"/>
        <v/>
      </c>
      <c r="K121" s="172" t="str">
        <f t="shared" si="294"/>
        <v/>
      </c>
      <c r="L121" s="172" t="str">
        <f t="shared" si="295"/>
        <v/>
      </c>
      <c r="M121" s="172" t="str">
        <f t="shared" si="296"/>
        <v/>
      </c>
      <c r="N121" s="172" t="str">
        <f t="shared" si="297"/>
        <v/>
      </c>
      <c r="O121" s="172" t="str">
        <f t="shared" si="298"/>
        <v/>
      </c>
      <c r="P121" s="172" t="str">
        <f t="shared" si="299"/>
        <v/>
      </c>
      <c r="Q121" s="172" t="str">
        <f t="shared" si="300"/>
        <v/>
      </c>
      <c r="R121" s="172" t="str">
        <f t="shared" si="301"/>
        <v/>
      </c>
      <c r="S121" s="172" t="str">
        <f t="shared" si="302"/>
        <v/>
      </c>
      <c r="T121" s="173">
        <f t="shared" si="200"/>
        <v>0</v>
      </c>
      <c r="U121" s="239"/>
      <c r="V121" s="239" t="str">
        <f t="shared" si="303"/>
        <v/>
      </c>
      <c r="W121" s="239" t="str">
        <f t="shared" si="304"/>
        <v/>
      </c>
      <c r="X121" s="239" t="str">
        <f t="shared" si="305"/>
        <v/>
      </c>
      <c r="Y121" s="239" t="str">
        <f t="shared" si="306"/>
        <v/>
      </c>
      <c r="Z121" s="239" t="str">
        <f t="shared" si="307"/>
        <v/>
      </c>
      <c r="AA121" s="239" t="str">
        <f t="shared" si="308"/>
        <v/>
      </c>
      <c r="AB121" s="239" t="str">
        <f t="shared" si="309"/>
        <v/>
      </c>
      <c r="AC121" s="239" t="str">
        <f t="shared" si="310"/>
        <v/>
      </c>
      <c r="AD121" s="239" t="str">
        <f t="shared" si="311"/>
        <v/>
      </c>
      <c r="AE121" s="239" t="str">
        <f t="shared" si="312"/>
        <v/>
      </c>
      <c r="AF121" s="239" t="str">
        <f t="shared" si="313"/>
        <v/>
      </c>
      <c r="AG121" s="173">
        <f t="shared" si="202"/>
        <v>0</v>
      </c>
      <c r="AH121" s="1147"/>
      <c r="AI121" s="168"/>
      <c r="AJ121" s="168"/>
      <c r="AK121" s="168"/>
      <c r="AL121" s="168"/>
      <c r="AM121" s="168"/>
      <c r="AN121" s="168"/>
      <c r="AO121" s="692">
        <v>4</v>
      </c>
      <c r="AP121" s="692">
        <v>1</v>
      </c>
      <c r="AQ121" s="692">
        <v>8</v>
      </c>
      <c r="AR121" s="693">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692">
        <f ca="1">COUNTIF(INDIRECT("H"&amp;(ROW()+12*(($AO121-1)*3+$AP121)-ROW())/12+5):INDIRECT("S"&amp;(ROW()+12*(($AO121-1)*3+$AP121)-ROW())/12+5),AR121)</f>
        <v>0</v>
      </c>
      <c r="AT121" s="693">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692">
        <f ca="1">COUNTIF(INDIRECT("U"&amp;(ROW()+12*(($AO121-1)*3+$AP121)-ROW())/12+5):INDIRECT("AF"&amp;(ROW()+12*(($AO121-1)*3+$AP121)-ROW())/12+5),AT121)</f>
        <v>0</v>
      </c>
      <c r="AV121" s="692">
        <f ca="1">IF(AND(AR121+AT121&gt;0,AS121+AU121&gt;0),COUNTIF(AV$6:AV120,"&gt;0")+1,0)</f>
        <v>0</v>
      </c>
      <c r="BF121" s="692">
        <v>2</v>
      </c>
      <c r="BG121" s="692" t="s">
        <v>281</v>
      </c>
      <c r="BH121" s="694">
        <f>IF(BH120+BU120&gt;マスタ!$C$3,1,0)</f>
        <v>0</v>
      </c>
      <c r="BI121" s="694">
        <f>IF(BI120+BV120&gt;マスタ!$C$3,1,0)</f>
        <v>0</v>
      </c>
      <c r="BJ121" s="694">
        <f>IF(BJ120+BW120&gt;マスタ!$C$3,1,0)</f>
        <v>0</v>
      </c>
      <c r="BK121" s="694">
        <f>IF(BK120+BX120&gt;マスタ!$C$3,1,0)</f>
        <v>0</v>
      </c>
      <c r="BL121" s="694">
        <f>IF(BL120+BY120&gt;マスタ!$C$3,1,0)</f>
        <v>0</v>
      </c>
      <c r="BM121" s="694">
        <f>IF(BM120+BZ120&gt;マスタ!$C$3,1,0)</f>
        <v>0</v>
      </c>
      <c r="BN121" s="694">
        <f>IF(BN120+CA120&gt;マスタ!$C$3,1,0)</f>
        <v>0</v>
      </c>
      <c r="BO121" s="694">
        <f>IF(BO120+CB120&gt;マスタ!$C$3,1,0)</f>
        <v>0</v>
      </c>
      <c r="BP121" s="694">
        <f>IF(BP120+CC120&gt;マスタ!$C$3,1,0)</f>
        <v>0</v>
      </c>
      <c r="BQ121" s="694">
        <f>IF(BQ120+CD120&gt;マスタ!$C$3,1,0)</f>
        <v>0</v>
      </c>
      <c r="BR121" s="694">
        <f>IF(BR120+CE120&gt;マスタ!$C$3,1,0)</f>
        <v>0</v>
      </c>
      <c r="BS121" s="694">
        <f>IF(BS120+CF120&gt;マスタ!$C$3,1,0)</f>
        <v>0</v>
      </c>
      <c r="BT121" s="692"/>
      <c r="BU121" s="694"/>
      <c r="BV121" s="694"/>
      <c r="BW121" s="694"/>
      <c r="BX121" s="694"/>
      <c r="BY121" s="694"/>
      <c r="BZ121" s="694"/>
      <c r="CA121" s="694"/>
      <c r="CB121" s="694"/>
      <c r="CC121" s="694"/>
      <c r="CD121" s="694"/>
      <c r="CE121" s="694"/>
      <c r="CF121" s="694"/>
      <c r="CG121" s="692"/>
      <c r="CH121" s="692"/>
      <c r="CI121" s="692"/>
      <c r="CJ121" s="692"/>
      <c r="CK121" s="692"/>
      <c r="CL121" s="692"/>
      <c r="CM121" s="692"/>
      <c r="CN121" s="692"/>
      <c r="CO121" s="692"/>
      <c r="CP121" s="692"/>
      <c r="CQ121" s="692"/>
      <c r="CR121" s="692"/>
      <c r="CS121" s="692"/>
      <c r="CT121" s="692"/>
      <c r="CU121" s="692"/>
    </row>
    <row r="122" spans="1:99">
      <c r="A122" s="1136"/>
      <c r="B122" s="1139"/>
      <c r="C122" s="1142"/>
      <c r="D122" s="1142"/>
      <c r="E122" s="1145"/>
      <c r="F122" s="1142"/>
      <c r="G122" s="174" t="s">
        <v>474</v>
      </c>
      <c r="H122" s="175"/>
      <c r="I122" s="175" t="str">
        <f t="shared" si="292"/>
        <v/>
      </c>
      <c r="J122" s="175" t="str">
        <f t="shared" si="293"/>
        <v/>
      </c>
      <c r="K122" s="175" t="str">
        <f t="shared" si="294"/>
        <v/>
      </c>
      <c r="L122" s="175" t="str">
        <f t="shared" si="295"/>
        <v/>
      </c>
      <c r="M122" s="175" t="str">
        <f t="shared" si="296"/>
        <v/>
      </c>
      <c r="N122" s="175" t="str">
        <f t="shared" si="297"/>
        <v/>
      </c>
      <c r="O122" s="175" t="str">
        <f t="shared" si="298"/>
        <v/>
      </c>
      <c r="P122" s="175" t="str">
        <f t="shared" si="299"/>
        <v/>
      </c>
      <c r="Q122" s="175" t="str">
        <f t="shared" si="300"/>
        <v/>
      </c>
      <c r="R122" s="175" t="str">
        <f t="shared" si="301"/>
        <v/>
      </c>
      <c r="S122" s="175" t="str">
        <f t="shared" si="302"/>
        <v/>
      </c>
      <c r="T122" s="176">
        <f t="shared" si="200"/>
        <v>0</v>
      </c>
      <c r="U122" s="240"/>
      <c r="V122" s="240" t="str">
        <f t="shared" si="303"/>
        <v/>
      </c>
      <c r="W122" s="240" t="str">
        <f t="shared" si="304"/>
        <v/>
      </c>
      <c r="X122" s="240" t="str">
        <f t="shared" si="305"/>
        <v/>
      </c>
      <c r="Y122" s="240" t="str">
        <f t="shared" si="306"/>
        <v/>
      </c>
      <c r="Z122" s="240" t="str">
        <f t="shared" si="307"/>
        <v/>
      </c>
      <c r="AA122" s="240" t="str">
        <f t="shared" si="308"/>
        <v/>
      </c>
      <c r="AB122" s="240" t="str">
        <f t="shared" si="309"/>
        <v/>
      </c>
      <c r="AC122" s="240" t="str">
        <f t="shared" si="310"/>
        <v/>
      </c>
      <c r="AD122" s="240" t="str">
        <f t="shared" si="311"/>
        <v/>
      </c>
      <c r="AE122" s="240" t="str">
        <f t="shared" si="312"/>
        <v/>
      </c>
      <c r="AF122" s="240" t="str">
        <f t="shared" si="313"/>
        <v/>
      </c>
      <c r="AG122" s="176">
        <f t="shared" si="202"/>
        <v>0</v>
      </c>
      <c r="AH122" s="1148"/>
      <c r="AI122" s="168"/>
      <c r="AJ122" s="168"/>
      <c r="AK122" s="168"/>
      <c r="AL122" s="168"/>
      <c r="AM122" s="168"/>
      <c r="AN122" s="168"/>
      <c r="AO122" s="692">
        <v>4</v>
      </c>
      <c r="AP122" s="692">
        <v>1</v>
      </c>
      <c r="AQ122" s="692">
        <v>9</v>
      </c>
      <c r="AR122" s="693">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692">
        <f ca="1">COUNTIF(INDIRECT("H"&amp;(ROW()+12*(($AO122-1)*3+$AP122)-ROW())/12+5):INDIRECT("S"&amp;(ROW()+12*(($AO122-1)*3+$AP122)-ROW())/12+5),AR122)</f>
        <v>0</v>
      </c>
      <c r="AT122" s="693">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692">
        <f ca="1">COUNTIF(INDIRECT("U"&amp;(ROW()+12*(($AO122-1)*3+$AP122)-ROW())/12+5):INDIRECT("AF"&amp;(ROW()+12*(($AO122-1)*3+$AP122)-ROW())/12+5),AT122)</f>
        <v>0</v>
      </c>
      <c r="AV122" s="692">
        <f ca="1">IF(AND(AR122+AT122&gt;0,AS122+AU122&gt;0),COUNTIF(AV$6:AV121,"&gt;0")+1,0)</f>
        <v>0</v>
      </c>
      <c r="BF122" s="692">
        <v>3</v>
      </c>
      <c r="BG122" s="692"/>
      <c r="BH122" s="694"/>
      <c r="BI122" s="694"/>
      <c r="BJ122" s="694"/>
      <c r="BK122" s="694"/>
      <c r="BL122" s="694"/>
      <c r="BM122" s="694"/>
      <c r="BN122" s="694"/>
      <c r="BO122" s="694"/>
      <c r="BP122" s="694"/>
      <c r="BQ122" s="694"/>
      <c r="BR122" s="694"/>
      <c r="BS122" s="694"/>
      <c r="BT122" s="692"/>
      <c r="BU122" s="694"/>
      <c r="BV122" s="694"/>
      <c r="BW122" s="694"/>
      <c r="BX122" s="694"/>
      <c r="BY122" s="694"/>
      <c r="BZ122" s="694"/>
      <c r="CA122" s="694"/>
      <c r="CB122" s="694"/>
      <c r="CC122" s="694"/>
      <c r="CD122" s="694"/>
      <c r="CE122" s="694"/>
      <c r="CF122" s="694"/>
      <c r="CG122" s="692"/>
      <c r="CH122" s="692"/>
      <c r="CI122" s="692"/>
      <c r="CJ122" s="692"/>
      <c r="CK122" s="692"/>
      <c r="CL122" s="692"/>
      <c r="CM122" s="692"/>
      <c r="CN122" s="692"/>
      <c r="CO122" s="692"/>
      <c r="CP122" s="692"/>
      <c r="CQ122" s="692"/>
      <c r="CR122" s="692"/>
      <c r="CS122" s="692"/>
      <c r="CT122" s="692"/>
      <c r="CU122" s="692"/>
    </row>
    <row r="123" spans="1:99">
      <c r="A123" s="1134">
        <v>40</v>
      </c>
      <c r="B123" s="1137"/>
      <c r="C123" s="1140"/>
      <c r="D123" s="1140"/>
      <c r="E123" s="1143"/>
      <c r="F123" s="1140"/>
      <c r="G123" s="165" t="s">
        <v>283</v>
      </c>
      <c r="H123" s="166"/>
      <c r="I123" s="166" t="str">
        <f t="shared" si="292"/>
        <v/>
      </c>
      <c r="J123" s="166" t="str">
        <f t="shared" si="293"/>
        <v/>
      </c>
      <c r="K123" s="166" t="str">
        <f t="shared" si="294"/>
        <v/>
      </c>
      <c r="L123" s="166" t="str">
        <f t="shared" si="295"/>
        <v/>
      </c>
      <c r="M123" s="166" t="str">
        <f t="shared" si="296"/>
        <v/>
      </c>
      <c r="N123" s="166" t="str">
        <f t="shared" si="297"/>
        <v/>
      </c>
      <c r="O123" s="166" t="str">
        <f t="shared" si="298"/>
        <v/>
      </c>
      <c r="P123" s="166" t="str">
        <f t="shared" si="299"/>
        <v/>
      </c>
      <c r="Q123" s="166" t="str">
        <f t="shared" si="300"/>
        <v/>
      </c>
      <c r="R123" s="166" t="str">
        <f t="shared" si="301"/>
        <v/>
      </c>
      <c r="S123" s="166" t="str">
        <f t="shared" si="302"/>
        <v/>
      </c>
      <c r="T123" s="167">
        <f t="shared" si="200"/>
        <v>0</v>
      </c>
      <c r="U123" s="238"/>
      <c r="V123" s="238" t="str">
        <f t="shared" si="303"/>
        <v/>
      </c>
      <c r="W123" s="238" t="str">
        <f t="shared" si="304"/>
        <v/>
      </c>
      <c r="X123" s="238" t="str">
        <f t="shared" si="305"/>
        <v/>
      </c>
      <c r="Y123" s="238" t="str">
        <f t="shared" si="306"/>
        <v/>
      </c>
      <c r="Z123" s="238" t="str">
        <f t="shared" si="307"/>
        <v/>
      </c>
      <c r="AA123" s="238" t="str">
        <f t="shared" si="308"/>
        <v/>
      </c>
      <c r="AB123" s="238" t="str">
        <f t="shared" si="309"/>
        <v/>
      </c>
      <c r="AC123" s="238" t="str">
        <f t="shared" si="310"/>
        <v/>
      </c>
      <c r="AD123" s="238" t="str">
        <f t="shared" si="311"/>
        <v/>
      </c>
      <c r="AE123" s="238" t="str">
        <f t="shared" si="312"/>
        <v/>
      </c>
      <c r="AF123" s="238" t="str">
        <f t="shared" si="313"/>
        <v/>
      </c>
      <c r="AG123" s="167">
        <f t="shared" si="202"/>
        <v>0</v>
      </c>
      <c r="AH123" s="1146"/>
      <c r="AI123" s="168"/>
      <c r="AJ123" s="168"/>
      <c r="AK123" s="168"/>
      <c r="AL123" s="168"/>
      <c r="AM123" s="168"/>
      <c r="AN123" s="168"/>
      <c r="AO123" s="692">
        <v>4</v>
      </c>
      <c r="AP123" s="692">
        <v>1</v>
      </c>
      <c r="AQ123" s="692">
        <v>10</v>
      </c>
      <c r="AR123" s="693">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692">
        <f ca="1">COUNTIF(INDIRECT("H"&amp;(ROW()+12*(($AO123-1)*3+$AP123)-ROW())/12+5):INDIRECT("S"&amp;(ROW()+12*(($AO123-1)*3+$AP123)-ROW())/12+5),AR123)</f>
        <v>0</v>
      </c>
      <c r="AT123" s="693">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692">
        <f ca="1">COUNTIF(INDIRECT("U"&amp;(ROW()+12*(($AO123-1)*3+$AP123)-ROW())/12+5):INDIRECT("AF"&amp;(ROW()+12*(($AO123-1)*3+$AP123)-ROW())/12+5),AT123)</f>
        <v>0</v>
      </c>
      <c r="AV123" s="692">
        <f ca="1">IF(AND(AR123+AT123&gt;0,AS123+AU123&gt;0),COUNTIF(AV$6:AV122,"&gt;0")+1,0)</f>
        <v>0</v>
      </c>
      <c r="BF123" s="692">
        <v>1</v>
      </c>
      <c r="BG123" s="692"/>
      <c r="BH123" s="694">
        <f t="shared" ref="BH123:BS123" si="326">SUM(H123:H124)</f>
        <v>0</v>
      </c>
      <c r="BI123" s="694">
        <f t="shared" si="326"/>
        <v>0</v>
      </c>
      <c r="BJ123" s="694">
        <f t="shared" si="326"/>
        <v>0</v>
      </c>
      <c r="BK123" s="694">
        <f t="shared" si="326"/>
        <v>0</v>
      </c>
      <c r="BL123" s="694">
        <f t="shared" si="326"/>
        <v>0</v>
      </c>
      <c r="BM123" s="694">
        <f t="shared" si="326"/>
        <v>0</v>
      </c>
      <c r="BN123" s="694">
        <f t="shared" si="326"/>
        <v>0</v>
      </c>
      <c r="BO123" s="694">
        <f t="shared" si="326"/>
        <v>0</v>
      </c>
      <c r="BP123" s="694">
        <f t="shared" si="326"/>
        <v>0</v>
      </c>
      <c r="BQ123" s="694">
        <f t="shared" si="326"/>
        <v>0</v>
      </c>
      <c r="BR123" s="694">
        <f t="shared" si="326"/>
        <v>0</v>
      </c>
      <c r="BS123" s="694">
        <f t="shared" si="326"/>
        <v>0</v>
      </c>
      <c r="BT123" s="692"/>
      <c r="BU123" s="694">
        <f t="shared" ref="BU123:CF123" si="327">SUM(U123:U124)</f>
        <v>0</v>
      </c>
      <c r="BV123" s="694">
        <f t="shared" si="327"/>
        <v>0</v>
      </c>
      <c r="BW123" s="694">
        <f t="shared" si="327"/>
        <v>0</v>
      </c>
      <c r="BX123" s="694">
        <f t="shared" si="327"/>
        <v>0</v>
      </c>
      <c r="BY123" s="694">
        <f t="shared" si="327"/>
        <v>0</v>
      </c>
      <c r="BZ123" s="694">
        <f t="shared" si="327"/>
        <v>0</v>
      </c>
      <c r="CA123" s="694">
        <f t="shared" si="327"/>
        <v>0</v>
      </c>
      <c r="CB123" s="694">
        <f t="shared" si="327"/>
        <v>0</v>
      </c>
      <c r="CC123" s="694">
        <f t="shared" si="327"/>
        <v>0</v>
      </c>
      <c r="CD123" s="694">
        <f t="shared" si="327"/>
        <v>0</v>
      </c>
      <c r="CE123" s="694">
        <f t="shared" si="327"/>
        <v>0</v>
      </c>
      <c r="CF123" s="694">
        <f t="shared" si="327"/>
        <v>0</v>
      </c>
      <c r="CG123" s="692"/>
      <c r="CH123" s="692"/>
      <c r="CI123" s="696" t="s">
        <v>366</v>
      </c>
      <c r="CJ123" s="694">
        <f>IF(OR($D123="副園長",$D123="教頭",$D123="主任保育士",$D123="主幹教諭"),0,BH123)</f>
        <v>0</v>
      </c>
      <c r="CK123" s="694">
        <f t="shared" ref="CK123:CU123" si="328">IF(OR($D123="副園長",$D123="教頭",$D123="主任保育士",$D123="主幹教諭"),0,BI123)</f>
        <v>0</v>
      </c>
      <c r="CL123" s="694">
        <f t="shared" si="328"/>
        <v>0</v>
      </c>
      <c r="CM123" s="694">
        <f t="shared" si="328"/>
        <v>0</v>
      </c>
      <c r="CN123" s="694">
        <f t="shared" si="328"/>
        <v>0</v>
      </c>
      <c r="CO123" s="694">
        <f t="shared" si="328"/>
        <v>0</v>
      </c>
      <c r="CP123" s="694">
        <f t="shared" si="328"/>
        <v>0</v>
      </c>
      <c r="CQ123" s="694">
        <f t="shared" si="328"/>
        <v>0</v>
      </c>
      <c r="CR123" s="694">
        <f t="shared" si="328"/>
        <v>0</v>
      </c>
      <c r="CS123" s="694">
        <f t="shared" si="328"/>
        <v>0</v>
      </c>
      <c r="CT123" s="694">
        <f t="shared" si="328"/>
        <v>0</v>
      </c>
      <c r="CU123" s="694">
        <f t="shared" si="328"/>
        <v>0</v>
      </c>
    </row>
    <row r="124" spans="1:99">
      <c r="A124" s="1135"/>
      <c r="B124" s="1138"/>
      <c r="C124" s="1141"/>
      <c r="D124" s="1141"/>
      <c r="E124" s="1144"/>
      <c r="F124" s="1141"/>
      <c r="G124" s="171" t="s">
        <v>282</v>
      </c>
      <c r="H124" s="172"/>
      <c r="I124" s="172" t="str">
        <f t="shared" si="292"/>
        <v/>
      </c>
      <c r="J124" s="172" t="str">
        <f t="shared" si="293"/>
        <v/>
      </c>
      <c r="K124" s="172" t="str">
        <f t="shared" si="294"/>
        <v/>
      </c>
      <c r="L124" s="172" t="str">
        <f t="shared" si="295"/>
        <v/>
      </c>
      <c r="M124" s="172" t="str">
        <f t="shared" si="296"/>
        <v/>
      </c>
      <c r="N124" s="172" t="str">
        <f t="shared" si="297"/>
        <v/>
      </c>
      <c r="O124" s="172" t="str">
        <f t="shared" si="298"/>
        <v/>
      </c>
      <c r="P124" s="172" t="str">
        <f t="shared" si="299"/>
        <v/>
      </c>
      <c r="Q124" s="172" t="str">
        <f t="shared" si="300"/>
        <v/>
      </c>
      <c r="R124" s="172" t="str">
        <f t="shared" si="301"/>
        <v/>
      </c>
      <c r="S124" s="172" t="str">
        <f t="shared" si="302"/>
        <v/>
      </c>
      <c r="T124" s="173">
        <f t="shared" si="200"/>
        <v>0</v>
      </c>
      <c r="U124" s="239"/>
      <c r="V124" s="239" t="str">
        <f t="shared" si="303"/>
        <v/>
      </c>
      <c r="W124" s="239" t="str">
        <f t="shared" si="304"/>
        <v/>
      </c>
      <c r="X124" s="239" t="str">
        <f t="shared" si="305"/>
        <v/>
      </c>
      <c r="Y124" s="239" t="str">
        <f t="shared" si="306"/>
        <v/>
      </c>
      <c r="Z124" s="239" t="str">
        <f t="shared" si="307"/>
        <v/>
      </c>
      <c r="AA124" s="239" t="str">
        <f t="shared" si="308"/>
        <v/>
      </c>
      <c r="AB124" s="239" t="str">
        <f t="shared" si="309"/>
        <v/>
      </c>
      <c r="AC124" s="239" t="str">
        <f t="shared" si="310"/>
        <v/>
      </c>
      <c r="AD124" s="239" t="str">
        <f t="shared" si="311"/>
        <v/>
      </c>
      <c r="AE124" s="239" t="str">
        <f t="shared" si="312"/>
        <v/>
      </c>
      <c r="AF124" s="239" t="str">
        <f t="shared" si="313"/>
        <v/>
      </c>
      <c r="AG124" s="173">
        <f t="shared" si="202"/>
        <v>0</v>
      </c>
      <c r="AH124" s="1147"/>
      <c r="AI124" s="168"/>
      <c r="AJ124" s="168"/>
      <c r="AK124" s="168"/>
      <c r="AL124" s="168"/>
      <c r="AM124" s="168"/>
      <c r="AN124" s="168"/>
      <c r="AO124" s="692">
        <v>4</v>
      </c>
      <c r="AP124" s="692">
        <v>1</v>
      </c>
      <c r="AQ124" s="692">
        <v>11</v>
      </c>
      <c r="AR124" s="693">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692">
        <f ca="1">COUNTIF(INDIRECT("H"&amp;(ROW()+12*(($AO124-1)*3+$AP124)-ROW())/12+5):INDIRECT("S"&amp;(ROW()+12*(($AO124-1)*3+$AP124)-ROW())/12+5),AR124)</f>
        <v>0</v>
      </c>
      <c r="AT124" s="693">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692">
        <f ca="1">COUNTIF(INDIRECT("U"&amp;(ROW()+12*(($AO124-1)*3+$AP124)-ROW())/12+5):INDIRECT("AF"&amp;(ROW()+12*(($AO124-1)*3+$AP124)-ROW())/12+5),AT124)</f>
        <v>0</v>
      </c>
      <c r="AV124" s="692">
        <f ca="1">IF(AND(AR124+AT124&gt;0,AS124+AU124&gt;0),COUNTIF(AV$6:AV123,"&gt;0")+1,0)</f>
        <v>0</v>
      </c>
      <c r="BF124" s="692">
        <v>2</v>
      </c>
      <c r="BG124" s="692" t="s">
        <v>281</v>
      </c>
      <c r="BH124" s="694">
        <f>IF(BH123+BU123&gt;マスタ!$C$3,1,0)</f>
        <v>0</v>
      </c>
      <c r="BI124" s="694">
        <f>IF(BI123+BV123&gt;マスタ!$C$3,1,0)</f>
        <v>0</v>
      </c>
      <c r="BJ124" s="694">
        <f>IF(BJ123+BW123&gt;マスタ!$C$3,1,0)</f>
        <v>0</v>
      </c>
      <c r="BK124" s="694">
        <f>IF(BK123+BX123&gt;マスタ!$C$3,1,0)</f>
        <v>0</v>
      </c>
      <c r="BL124" s="694">
        <f>IF(BL123+BY123&gt;マスタ!$C$3,1,0)</f>
        <v>0</v>
      </c>
      <c r="BM124" s="694">
        <f>IF(BM123+BZ123&gt;マスタ!$C$3,1,0)</f>
        <v>0</v>
      </c>
      <c r="BN124" s="694">
        <f>IF(BN123+CA123&gt;マスタ!$C$3,1,0)</f>
        <v>0</v>
      </c>
      <c r="BO124" s="694">
        <f>IF(BO123+CB123&gt;マスタ!$C$3,1,0)</f>
        <v>0</v>
      </c>
      <c r="BP124" s="694">
        <f>IF(BP123+CC123&gt;マスタ!$C$3,1,0)</f>
        <v>0</v>
      </c>
      <c r="BQ124" s="694">
        <f>IF(BQ123+CD123&gt;マスタ!$C$3,1,0)</f>
        <v>0</v>
      </c>
      <c r="BR124" s="694">
        <f>IF(BR123+CE123&gt;マスタ!$C$3,1,0)</f>
        <v>0</v>
      </c>
      <c r="BS124" s="694">
        <f>IF(BS123+CF123&gt;マスタ!$C$3,1,0)</f>
        <v>0</v>
      </c>
      <c r="BT124" s="692"/>
      <c r="BU124" s="694"/>
      <c r="BV124" s="694"/>
      <c r="BW124" s="694"/>
      <c r="BX124" s="694"/>
      <c r="BY124" s="694"/>
      <c r="BZ124" s="694"/>
      <c r="CA124" s="694"/>
      <c r="CB124" s="694"/>
      <c r="CC124" s="694"/>
      <c r="CD124" s="694"/>
      <c r="CE124" s="694"/>
      <c r="CF124" s="694"/>
      <c r="CG124" s="692"/>
      <c r="CH124" s="692"/>
      <c r="CI124" s="692"/>
      <c r="CJ124" s="692"/>
      <c r="CK124" s="692"/>
      <c r="CL124" s="692"/>
      <c r="CM124" s="692"/>
      <c r="CN124" s="692"/>
      <c r="CO124" s="692"/>
      <c r="CP124" s="692"/>
      <c r="CQ124" s="692"/>
      <c r="CR124" s="692"/>
      <c r="CS124" s="692"/>
      <c r="CT124" s="692"/>
      <c r="CU124" s="692"/>
    </row>
    <row r="125" spans="1:99">
      <c r="A125" s="1136"/>
      <c r="B125" s="1139"/>
      <c r="C125" s="1142"/>
      <c r="D125" s="1142"/>
      <c r="E125" s="1145"/>
      <c r="F125" s="1142"/>
      <c r="G125" s="174" t="s">
        <v>474</v>
      </c>
      <c r="H125" s="175"/>
      <c r="I125" s="175" t="str">
        <f t="shared" si="292"/>
        <v/>
      </c>
      <c r="J125" s="175" t="str">
        <f t="shared" si="293"/>
        <v/>
      </c>
      <c r="K125" s="175" t="str">
        <f t="shared" si="294"/>
        <v/>
      </c>
      <c r="L125" s="175" t="str">
        <f t="shared" si="295"/>
        <v/>
      </c>
      <c r="M125" s="175" t="str">
        <f t="shared" si="296"/>
        <v/>
      </c>
      <c r="N125" s="175" t="str">
        <f t="shared" si="297"/>
        <v/>
      </c>
      <c r="O125" s="175" t="str">
        <f t="shared" si="298"/>
        <v/>
      </c>
      <c r="P125" s="175" t="str">
        <f t="shared" si="299"/>
        <v/>
      </c>
      <c r="Q125" s="175" t="str">
        <f t="shared" si="300"/>
        <v/>
      </c>
      <c r="R125" s="175" t="str">
        <f t="shared" si="301"/>
        <v/>
      </c>
      <c r="S125" s="175" t="str">
        <f t="shared" si="302"/>
        <v/>
      </c>
      <c r="T125" s="176">
        <f t="shared" si="200"/>
        <v>0</v>
      </c>
      <c r="U125" s="240"/>
      <c r="V125" s="240" t="str">
        <f t="shared" si="303"/>
        <v/>
      </c>
      <c r="W125" s="240" t="str">
        <f t="shared" si="304"/>
        <v/>
      </c>
      <c r="X125" s="240" t="str">
        <f t="shared" si="305"/>
        <v/>
      </c>
      <c r="Y125" s="240" t="str">
        <f t="shared" si="306"/>
        <v/>
      </c>
      <c r="Z125" s="240" t="str">
        <f t="shared" si="307"/>
        <v/>
      </c>
      <c r="AA125" s="240" t="str">
        <f t="shared" si="308"/>
        <v/>
      </c>
      <c r="AB125" s="240" t="str">
        <f t="shared" si="309"/>
        <v/>
      </c>
      <c r="AC125" s="240" t="str">
        <f t="shared" si="310"/>
        <v/>
      </c>
      <c r="AD125" s="240" t="str">
        <f t="shared" si="311"/>
        <v/>
      </c>
      <c r="AE125" s="240" t="str">
        <f t="shared" si="312"/>
        <v/>
      </c>
      <c r="AF125" s="240" t="str">
        <f t="shared" si="313"/>
        <v/>
      </c>
      <c r="AG125" s="176">
        <f t="shared" si="202"/>
        <v>0</v>
      </c>
      <c r="AH125" s="1148"/>
      <c r="AI125" s="168"/>
      <c r="AJ125" s="168"/>
      <c r="AK125" s="168"/>
      <c r="AL125" s="168"/>
      <c r="AM125" s="168"/>
      <c r="AN125" s="168"/>
      <c r="AO125" s="692">
        <v>4</v>
      </c>
      <c r="AP125" s="692">
        <v>1</v>
      </c>
      <c r="AQ125" s="692">
        <v>12</v>
      </c>
      <c r="AR125" s="693">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692">
        <f ca="1">COUNTIF(INDIRECT("H"&amp;(ROW()+12*(($AO125-1)*3+$AP125)-ROW())/12+5):INDIRECT("S"&amp;(ROW()+12*(($AO125-1)*3+$AP125)-ROW())/12+5),AR125)</f>
        <v>0</v>
      </c>
      <c r="AT125" s="693">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692">
        <f ca="1">COUNTIF(INDIRECT("U"&amp;(ROW()+12*(($AO125-1)*3+$AP125)-ROW())/12+5):INDIRECT("AF"&amp;(ROW()+12*(($AO125-1)*3+$AP125)-ROW())/12+5),AT125)</f>
        <v>0</v>
      </c>
      <c r="AV125" s="692">
        <f ca="1">IF(AND(AR125+AT125&gt;0,AS125+AU125&gt;0),COUNTIF(AV$6:AV124,"&gt;0")+1,0)</f>
        <v>0</v>
      </c>
      <c r="BF125" s="692">
        <v>3</v>
      </c>
      <c r="BG125" s="692"/>
      <c r="BH125" s="694"/>
      <c r="BI125" s="694"/>
      <c r="BJ125" s="694"/>
      <c r="BK125" s="694"/>
      <c r="BL125" s="694"/>
      <c r="BM125" s="694"/>
      <c r="BN125" s="694"/>
      <c r="BO125" s="694"/>
      <c r="BP125" s="694"/>
      <c r="BQ125" s="694"/>
      <c r="BR125" s="694"/>
      <c r="BS125" s="694"/>
      <c r="BT125" s="692"/>
      <c r="BU125" s="692"/>
      <c r="BV125" s="692"/>
      <c r="BW125" s="692"/>
      <c r="BX125" s="692"/>
      <c r="BY125" s="692"/>
      <c r="BZ125" s="692"/>
      <c r="CA125" s="692"/>
      <c r="CB125" s="692"/>
      <c r="CC125" s="692"/>
      <c r="CD125" s="692"/>
      <c r="CE125" s="692"/>
      <c r="CF125" s="692"/>
      <c r="CG125" s="692"/>
      <c r="CH125" s="692"/>
      <c r="CI125" s="692"/>
      <c r="CJ125" s="692"/>
      <c r="CK125" s="692"/>
      <c r="CL125" s="692"/>
      <c r="CM125" s="692"/>
      <c r="CN125" s="692"/>
      <c r="CO125" s="692"/>
      <c r="CP125" s="692"/>
      <c r="CQ125" s="692"/>
      <c r="CR125" s="692"/>
      <c r="CS125" s="692"/>
      <c r="CT125" s="692"/>
      <c r="CU125" s="692"/>
    </row>
    <row r="126" spans="1:99">
      <c r="A126" s="1134">
        <v>41</v>
      </c>
      <c r="B126" s="1137"/>
      <c r="C126" s="1140"/>
      <c r="D126" s="1140"/>
      <c r="E126" s="1143"/>
      <c r="F126" s="1140"/>
      <c r="G126" s="165" t="s">
        <v>283</v>
      </c>
      <c r="H126" s="166"/>
      <c r="I126" s="166" t="str">
        <f t="shared" si="292"/>
        <v/>
      </c>
      <c r="J126" s="166" t="str">
        <f t="shared" si="293"/>
        <v/>
      </c>
      <c r="K126" s="166" t="str">
        <f t="shared" si="294"/>
        <v/>
      </c>
      <c r="L126" s="166" t="str">
        <f t="shared" si="295"/>
        <v/>
      </c>
      <c r="M126" s="166" t="str">
        <f t="shared" si="296"/>
        <v/>
      </c>
      <c r="N126" s="166" t="str">
        <f t="shared" si="297"/>
        <v/>
      </c>
      <c r="O126" s="166" t="str">
        <f t="shared" si="298"/>
        <v/>
      </c>
      <c r="P126" s="166" t="str">
        <f t="shared" si="299"/>
        <v/>
      </c>
      <c r="Q126" s="166" t="str">
        <f t="shared" si="300"/>
        <v/>
      </c>
      <c r="R126" s="166" t="str">
        <f t="shared" si="301"/>
        <v/>
      </c>
      <c r="S126" s="166" t="str">
        <f t="shared" si="302"/>
        <v/>
      </c>
      <c r="T126" s="167">
        <f t="shared" si="200"/>
        <v>0</v>
      </c>
      <c r="U126" s="238"/>
      <c r="V126" s="238" t="str">
        <f t="shared" si="303"/>
        <v/>
      </c>
      <c r="W126" s="238" t="str">
        <f t="shared" si="304"/>
        <v/>
      </c>
      <c r="X126" s="238" t="str">
        <f t="shared" si="305"/>
        <v/>
      </c>
      <c r="Y126" s="238" t="str">
        <f t="shared" si="306"/>
        <v/>
      </c>
      <c r="Z126" s="238" t="str">
        <f t="shared" si="307"/>
        <v/>
      </c>
      <c r="AA126" s="238" t="str">
        <f t="shared" si="308"/>
        <v/>
      </c>
      <c r="AB126" s="238" t="str">
        <f t="shared" si="309"/>
        <v/>
      </c>
      <c r="AC126" s="238" t="str">
        <f t="shared" si="310"/>
        <v/>
      </c>
      <c r="AD126" s="238" t="str">
        <f t="shared" si="311"/>
        <v/>
      </c>
      <c r="AE126" s="238" t="str">
        <f t="shared" si="312"/>
        <v/>
      </c>
      <c r="AF126" s="238" t="str">
        <f t="shared" si="313"/>
        <v/>
      </c>
      <c r="AG126" s="167">
        <f t="shared" si="202"/>
        <v>0</v>
      </c>
      <c r="AH126" s="1146"/>
      <c r="AO126" s="692">
        <v>4</v>
      </c>
      <c r="AP126" s="692">
        <v>2</v>
      </c>
      <c r="AQ126" s="692">
        <v>1</v>
      </c>
      <c r="AR126" s="693">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692">
        <f ca="1">COUNTIF(INDIRECT("H"&amp;(ROW()+12*(($AO126-1)*3+$AP126)-ROW())/12+5):INDIRECT("S"&amp;(ROW()+12*(($AO126-1)*3+$AP126)-ROW())/12+5),AR126)</f>
        <v>0</v>
      </c>
      <c r="AT126" s="693">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692">
        <f ca="1">COUNTIF(INDIRECT("U"&amp;(ROW()+12*(($AO126-1)*3+$AP126)-ROW())/12+5):INDIRECT("AF"&amp;(ROW()+12*(($AO126-1)*3+$AP126)-ROW())/12+5),AT126)</f>
        <v>0</v>
      </c>
      <c r="AV126" s="692">
        <f ca="1">IF(AND(AR126+AT126&gt;0,AS126+AU126&gt;0),COUNTIF(AV$6:AV125,"&gt;0")+1,0)</f>
        <v>0</v>
      </c>
      <c r="BF126" s="692">
        <v>1</v>
      </c>
      <c r="BG126" s="692"/>
      <c r="BH126" s="694">
        <f t="shared" ref="BH126:BS126" si="329">SUM(H126:H127)</f>
        <v>0</v>
      </c>
      <c r="BI126" s="694">
        <f t="shared" si="329"/>
        <v>0</v>
      </c>
      <c r="BJ126" s="694">
        <f t="shared" si="329"/>
        <v>0</v>
      </c>
      <c r="BK126" s="694">
        <f t="shared" si="329"/>
        <v>0</v>
      </c>
      <c r="BL126" s="694">
        <f t="shared" si="329"/>
        <v>0</v>
      </c>
      <c r="BM126" s="694">
        <f t="shared" si="329"/>
        <v>0</v>
      </c>
      <c r="BN126" s="694">
        <f t="shared" si="329"/>
        <v>0</v>
      </c>
      <c r="BO126" s="694">
        <f t="shared" si="329"/>
        <v>0</v>
      </c>
      <c r="BP126" s="694">
        <f t="shared" si="329"/>
        <v>0</v>
      </c>
      <c r="BQ126" s="694">
        <f t="shared" si="329"/>
        <v>0</v>
      </c>
      <c r="BR126" s="694">
        <f t="shared" si="329"/>
        <v>0</v>
      </c>
      <c r="BS126" s="694">
        <f t="shared" si="329"/>
        <v>0</v>
      </c>
      <c r="BT126" s="692"/>
      <c r="BU126" s="694">
        <f t="shared" ref="BU126:CF126" si="330">SUM(U126:U127)</f>
        <v>0</v>
      </c>
      <c r="BV126" s="694">
        <f t="shared" si="330"/>
        <v>0</v>
      </c>
      <c r="BW126" s="694">
        <f t="shared" si="330"/>
        <v>0</v>
      </c>
      <c r="BX126" s="694">
        <f t="shared" si="330"/>
        <v>0</v>
      </c>
      <c r="BY126" s="694">
        <f t="shared" si="330"/>
        <v>0</v>
      </c>
      <c r="BZ126" s="694">
        <f t="shared" si="330"/>
        <v>0</v>
      </c>
      <c r="CA126" s="694">
        <f t="shared" si="330"/>
        <v>0</v>
      </c>
      <c r="CB126" s="694">
        <f t="shared" si="330"/>
        <v>0</v>
      </c>
      <c r="CC126" s="694">
        <f t="shared" si="330"/>
        <v>0</v>
      </c>
      <c r="CD126" s="694">
        <f t="shared" si="330"/>
        <v>0</v>
      </c>
      <c r="CE126" s="694">
        <f t="shared" si="330"/>
        <v>0</v>
      </c>
      <c r="CF126" s="694">
        <f t="shared" si="330"/>
        <v>0</v>
      </c>
      <c r="CG126" s="692"/>
      <c r="CH126" s="692"/>
      <c r="CI126" s="696" t="s">
        <v>366</v>
      </c>
      <c r="CJ126" s="694">
        <f>IF(OR($D126="副園長",$D126="教頭",$D126="主任保育士",$D126="主幹教諭"),0,BH126)</f>
        <v>0</v>
      </c>
      <c r="CK126" s="694">
        <f t="shared" ref="CK126:CU126" si="331">IF(OR($D126="副園長",$D126="教頭",$D126="主任保育士",$D126="主幹教諭"),0,BI126)</f>
        <v>0</v>
      </c>
      <c r="CL126" s="694">
        <f t="shared" si="331"/>
        <v>0</v>
      </c>
      <c r="CM126" s="694">
        <f t="shared" si="331"/>
        <v>0</v>
      </c>
      <c r="CN126" s="694">
        <f t="shared" si="331"/>
        <v>0</v>
      </c>
      <c r="CO126" s="694">
        <f t="shared" si="331"/>
        <v>0</v>
      </c>
      <c r="CP126" s="694">
        <f t="shared" si="331"/>
        <v>0</v>
      </c>
      <c r="CQ126" s="694">
        <f t="shared" si="331"/>
        <v>0</v>
      </c>
      <c r="CR126" s="694">
        <f t="shared" si="331"/>
        <v>0</v>
      </c>
      <c r="CS126" s="694">
        <f t="shared" si="331"/>
        <v>0</v>
      </c>
      <c r="CT126" s="694">
        <f t="shared" si="331"/>
        <v>0</v>
      </c>
      <c r="CU126" s="694">
        <f t="shared" si="331"/>
        <v>0</v>
      </c>
    </row>
    <row r="127" spans="1:99">
      <c r="A127" s="1135"/>
      <c r="B127" s="1138"/>
      <c r="C127" s="1141"/>
      <c r="D127" s="1141"/>
      <c r="E127" s="1144"/>
      <c r="F127" s="1141"/>
      <c r="G127" s="171" t="s">
        <v>282</v>
      </c>
      <c r="H127" s="172"/>
      <c r="I127" s="172" t="str">
        <f t="shared" si="292"/>
        <v/>
      </c>
      <c r="J127" s="172" t="str">
        <f t="shared" si="293"/>
        <v/>
      </c>
      <c r="K127" s="172" t="str">
        <f t="shared" si="294"/>
        <v/>
      </c>
      <c r="L127" s="172" t="str">
        <f t="shared" si="295"/>
        <v/>
      </c>
      <c r="M127" s="172" t="str">
        <f t="shared" si="296"/>
        <v/>
      </c>
      <c r="N127" s="172" t="str">
        <f t="shared" si="297"/>
        <v/>
      </c>
      <c r="O127" s="172" t="str">
        <f t="shared" si="298"/>
        <v/>
      </c>
      <c r="P127" s="172" t="str">
        <f t="shared" si="299"/>
        <v/>
      </c>
      <c r="Q127" s="172" t="str">
        <f t="shared" si="300"/>
        <v/>
      </c>
      <c r="R127" s="172" t="str">
        <f t="shared" si="301"/>
        <v/>
      </c>
      <c r="S127" s="172" t="str">
        <f t="shared" si="302"/>
        <v/>
      </c>
      <c r="T127" s="173">
        <f t="shared" si="200"/>
        <v>0</v>
      </c>
      <c r="U127" s="239"/>
      <c r="V127" s="239" t="str">
        <f t="shared" si="303"/>
        <v/>
      </c>
      <c r="W127" s="239" t="str">
        <f t="shared" si="304"/>
        <v/>
      </c>
      <c r="X127" s="239" t="str">
        <f t="shared" si="305"/>
        <v/>
      </c>
      <c r="Y127" s="239" t="str">
        <f t="shared" si="306"/>
        <v/>
      </c>
      <c r="Z127" s="239" t="str">
        <f t="shared" si="307"/>
        <v/>
      </c>
      <c r="AA127" s="239" t="str">
        <f t="shared" si="308"/>
        <v/>
      </c>
      <c r="AB127" s="239" t="str">
        <f t="shared" si="309"/>
        <v/>
      </c>
      <c r="AC127" s="239" t="str">
        <f t="shared" si="310"/>
        <v/>
      </c>
      <c r="AD127" s="239" t="str">
        <f t="shared" si="311"/>
        <v/>
      </c>
      <c r="AE127" s="239" t="str">
        <f t="shared" si="312"/>
        <v/>
      </c>
      <c r="AF127" s="239" t="str">
        <f t="shared" si="313"/>
        <v/>
      </c>
      <c r="AG127" s="173">
        <f t="shared" si="202"/>
        <v>0</v>
      </c>
      <c r="AH127" s="1147"/>
      <c r="AO127" s="692">
        <v>4</v>
      </c>
      <c r="AP127" s="692">
        <v>2</v>
      </c>
      <c r="AQ127" s="692">
        <v>2</v>
      </c>
      <c r="AR127" s="693">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692">
        <f ca="1">COUNTIF(INDIRECT("H"&amp;(ROW()+12*(($AO127-1)*3+$AP127)-ROW())/12+5):INDIRECT("S"&amp;(ROW()+12*(($AO127-1)*3+$AP127)-ROW())/12+5),AR127)</f>
        <v>0</v>
      </c>
      <c r="AT127" s="693">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692">
        <f ca="1">COUNTIF(INDIRECT("U"&amp;(ROW()+12*(($AO127-1)*3+$AP127)-ROW())/12+5):INDIRECT("AF"&amp;(ROW()+12*(($AO127-1)*3+$AP127)-ROW())/12+5),AT127)</f>
        <v>0</v>
      </c>
      <c r="AV127" s="692">
        <f ca="1">IF(AND(AR127+AT127&gt;0,AS127+AU127&gt;0),COUNTIF(AV$6:AV126,"&gt;0")+1,0)</f>
        <v>0</v>
      </c>
      <c r="BF127" s="692">
        <v>2</v>
      </c>
      <c r="BG127" s="692" t="s">
        <v>281</v>
      </c>
      <c r="BH127" s="694">
        <f>IF(BH126+BU126&gt;マスタ!$C$3,1,0)</f>
        <v>0</v>
      </c>
      <c r="BI127" s="694">
        <f>IF(BI126+BV126&gt;マスタ!$C$3,1,0)</f>
        <v>0</v>
      </c>
      <c r="BJ127" s="694">
        <f>IF(BJ126+BW126&gt;マスタ!$C$3,1,0)</f>
        <v>0</v>
      </c>
      <c r="BK127" s="694">
        <f>IF(BK126+BX126&gt;マスタ!$C$3,1,0)</f>
        <v>0</v>
      </c>
      <c r="BL127" s="694">
        <f>IF(BL126+BY126&gt;マスタ!$C$3,1,0)</f>
        <v>0</v>
      </c>
      <c r="BM127" s="694">
        <f>IF(BM126+BZ126&gt;マスタ!$C$3,1,0)</f>
        <v>0</v>
      </c>
      <c r="BN127" s="694">
        <f>IF(BN126+CA126&gt;マスタ!$C$3,1,0)</f>
        <v>0</v>
      </c>
      <c r="BO127" s="694">
        <f>IF(BO126+CB126&gt;マスタ!$C$3,1,0)</f>
        <v>0</v>
      </c>
      <c r="BP127" s="694">
        <f>IF(BP126+CC126&gt;マスタ!$C$3,1,0)</f>
        <v>0</v>
      </c>
      <c r="BQ127" s="694">
        <f>IF(BQ126+CD126&gt;マスタ!$C$3,1,0)</f>
        <v>0</v>
      </c>
      <c r="BR127" s="694">
        <f>IF(BR126+CE126&gt;マスタ!$C$3,1,0)</f>
        <v>0</v>
      </c>
      <c r="BS127" s="694">
        <f>IF(BS126+CF126&gt;マスタ!$C$3,1,0)</f>
        <v>0</v>
      </c>
      <c r="BT127" s="692"/>
      <c r="BU127" s="694"/>
      <c r="BV127" s="694"/>
      <c r="BW127" s="694"/>
      <c r="BX127" s="694"/>
      <c r="BY127" s="694"/>
      <c r="BZ127" s="694"/>
      <c r="CA127" s="694"/>
      <c r="CB127" s="694"/>
      <c r="CC127" s="694"/>
      <c r="CD127" s="694"/>
      <c r="CE127" s="694"/>
      <c r="CF127" s="694"/>
      <c r="CG127" s="692"/>
      <c r="CH127" s="692"/>
      <c r="CI127" s="692"/>
      <c r="CJ127" s="692"/>
      <c r="CK127" s="692"/>
      <c r="CL127" s="692"/>
      <c r="CM127" s="692"/>
      <c r="CN127" s="692"/>
      <c r="CO127" s="692"/>
      <c r="CP127" s="692"/>
      <c r="CQ127" s="692"/>
      <c r="CR127" s="692"/>
      <c r="CS127" s="692"/>
      <c r="CT127" s="692"/>
      <c r="CU127" s="692"/>
    </row>
    <row r="128" spans="1:99">
      <c r="A128" s="1136"/>
      <c r="B128" s="1139"/>
      <c r="C128" s="1142"/>
      <c r="D128" s="1142"/>
      <c r="E128" s="1145"/>
      <c r="F128" s="1142"/>
      <c r="G128" s="174" t="s">
        <v>474</v>
      </c>
      <c r="H128" s="175"/>
      <c r="I128" s="175" t="str">
        <f t="shared" si="292"/>
        <v/>
      </c>
      <c r="J128" s="175" t="str">
        <f t="shared" si="293"/>
        <v/>
      </c>
      <c r="K128" s="175" t="str">
        <f t="shared" si="294"/>
        <v/>
      </c>
      <c r="L128" s="175" t="str">
        <f t="shared" si="295"/>
        <v/>
      </c>
      <c r="M128" s="175" t="str">
        <f t="shared" si="296"/>
        <v/>
      </c>
      <c r="N128" s="175" t="str">
        <f t="shared" si="297"/>
        <v/>
      </c>
      <c r="O128" s="175" t="str">
        <f t="shared" si="298"/>
        <v/>
      </c>
      <c r="P128" s="175" t="str">
        <f t="shared" si="299"/>
        <v/>
      </c>
      <c r="Q128" s="175" t="str">
        <f t="shared" si="300"/>
        <v/>
      </c>
      <c r="R128" s="175" t="str">
        <f t="shared" si="301"/>
        <v/>
      </c>
      <c r="S128" s="175" t="str">
        <f t="shared" si="302"/>
        <v/>
      </c>
      <c r="T128" s="176">
        <f t="shared" si="200"/>
        <v>0</v>
      </c>
      <c r="U128" s="240"/>
      <c r="V128" s="240" t="str">
        <f t="shared" si="303"/>
        <v/>
      </c>
      <c r="W128" s="240" t="str">
        <f t="shared" si="304"/>
        <v/>
      </c>
      <c r="X128" s="240" t="str">
        <f t="shared" si="305"/>
        <v/>
      </c>
      <c r="Y128" s="240" t="str">
        <f t="shared" si="306"/>
        <v/>
      </c>
      <c r="Z128" s="240" t="str">
        <f t="shared" si="307"/>
        <v/>
      </c>
      <c r="AA128" s="240" t="str">
        <f t="shared" si="308"/>
        <v/>
      </c>
      <c r="AB128" s="240" t="str">
        <f t="shared" si="309"/>
        <v/>
      </c>
      <c r="AC128" s="240" t="str">
        <f t="shared" si="310"/>
        <v/>
      </c>
      <c r="AD128" s="240" t="str">
        <f t="shared" si="311"/>
        <v/>
      </c>
      <c r="AE128" s="240" t="str">
        <f t="shared" si="312"/>
        <v/>
      </c>
      <c r="AF128" s="240" t="str">
        <f t="shared" si="313"/>
        <v/>
      </c>
      <c r="AG128" s="176">
        <f t="shared" si="202"/>
        <v>0</v>
      </c>
      <c r="AH128" s="1148"/>
      <c r="AO128" s="692">
        <v>4</v>
      </c>
      <c r="AP128" s="692">
        <v>2</v>
      </c>
      <c r="AQ128" s="692">
        <v>3</v>
      </c>
      <c r="AR128" s="693">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692">
        <f ca="1">COUNTIF(INDIRECT("H"&amp;(ROW()+12*(($AO128-1)*3+$AP128)-ROW())/12+5):INDIRECT("S"&amp;(ROW()+12*(($AO128-1)*3+$AP128)-ROW())/12+5),AR128)</f>
        <v>0</v>
      </c>
      <c r="AT128" s="693">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692">
        <f ca="1">COUNTIF(INDIRECT("U"&amp;(ROW()+12*(($AO128-1)*3+$AP128)-ROW())/12+5):INDIRECT("AF"&amp;(ROW()+12*(($AO128-1)*3+$AP128)-ROW())/12+5),AT128)</f>
        <v>0</v>
      </c>
      <c r="AV128" s="692">
        <f ca="1">IF(AND(AR128+AT128&gt;0,AS128+AU128&gt;0),COUNTIF(AV$6:AV127,"&gt;0")+1,0)</f>
        <v>0</v>
      </c>
      <c r="BF128" s="692">
        <v>3</v>
      </c>
      <c r="BG128" s="692"/>
      <c r="BH128" s="694"/>
      <c r="BI128" s="694"/>
      <c r="BJ128" s="694"/>
      <c r="BK128" s="694"/>
      <c r="BL128" s="694"/>
      <c r="BM128" s="694"/>
      <c r="BN128" s="694"/>
      <c r="BO128" s="694"/>
      <c r="BP128" s="694"/>
      <c r="BQ128" s="694"/>
      <c r="BR128" s="694"/>
      <c r="BS128" s="694"/>
      <c r="BT128" s="692"/>
      <c r="BU128" s="694"/>
      <c r="BV128" s="694"/>
      <c r="BW128" s="694"/>
      <c r="BX128" s="694"/>
      <c r="BY128" s="694"/>
      <c r="BZ128" s="694"/>
      <c r="CA128" s="694"/>
      <c r="CB128" s="694"/>
      <c r="CC128" s="694"/>
      <c r="CD128" s="694"/>
      <c r="CE128" s="694"/>
      <c r="CF128" s="694"/>
      <c r="CG128" s="692"/>
      <c r="CH128" s="692"/>
      <c r="CI128" s="692"/>
      <c r="CJ128" s="692"/>
      <c r="CK128" s="692"/>
      <c r="CL128" s="692"/>
      <c r="CM128" s="692"/>
      <c r="CN128" s="692"/>
      <c r="CO128" s="692"/>
      <c r="CP128" s="692"/>
      <c r="CQ128" s="692"/>
      <c r="CR128" s="692"/>
      <c r="CS128" s="692"/>
      <c r="CT128" s="692"/>
      <c r="CU128" s="692"/>
    </row>
    <row r="129" spans="1:99">
      <c r="A129" s="1134">
        <v>42</v>
      </c>
      <c r="B129" s="1137"/>
      <c r="C129" s="1140"/>
      <c r="D129" s="1140"/>
      <c r="E129" s="1143"/>
      <c r="F129" s="1140"/>
      <c r="G129" s="165" t="s">
        <v>283</v>
      </c>
      <c r="H129" s="166"/>
      <c r="I129" s="166" t="str">
        <f t="shared" si="292"/>
        <v/>
      </c>
      <c r="J129" s="166" t="str">
        <f t="shared" si="293"/>
        <v/>
      </c>
      <c r="K129" s="166" t="str">
        <f t="shared" si="294"/>
        <v/>
      </c>
      <c r="L129" s="166" t="str">
        <f t="shared" si="295"/>
        <v/>
      </c>
      <c r="M129" s="166" t="str">
        <f t="shared" si="296"/>
        <v/>
      </c>
      <c r="N129" s="166" t="str">
        <f t="shared" si="297"/>
        <v/>
      </c>
      <c r="O129" s="166" t="str">
        <f t="shared" si="298"/>
        <v/>
      </c>
      <c r="P129" s="166" t="str">
        <f t="shared" si="299"/>
        <v/>
      </c>
      <c r="Q129" s="166" t="str">
        <f t="shared" si="300"/>
        <v/>
      </c>
      <c r="R129" s="166" t="str">
        <f t="shared" si="301"/>
        <v/>
      </c>
      <c r="S129" s="166" t="str">
        <f t="shared" si="302"/>
        <v/>
      </c>
      <c r="T129" s="167">
        <f t="shared" si="200"/>
        <v>0</v>
      </c>
      <c r="U129" s="238"/>
      <c r="V129" s="238" t="str">
        <f t="shared" si="303"/>
        <v/>
      </c>
      <c r="W129" s="238" t="str">
        <f t="shared" si="304"/>
        <v/>
      </c>
      <c r="X129" s="238" t="str">
        <f t="shared" si="305"/>
        <v/>
      </c>
      <c r="Y129" s="238" t="str">
        <f t="shared" si="306"/>
        <v/>
      </c>
      <c r="Z129" s="238" t="str">
        <f t="shared" si="307"/>
        <v/>
      </c>
      <c r="AA129" s="238" t="str">
        <f t="shared" si="308"/>
        <v/>
      </c>
      <c r="AB129" s="238" t="str">
        <f t="shared" si="309"/>
        <v/>
      </c>
      <c r="AC129" s="238" t="str">
        <f t="shared" si="310"/>
        <v/>
      </c>
      <c r="AD129" s="238" t="str">
        <f t="shared" si="311"/>
        <v/>
      </c>
      <c r="AE129" s="238" t="str">
        <f t="shared" si="312"/>
        <v/>
      </c>
      <c r="AF129" s="238" t="str">
        <f t="shared" si="313"/>
        <v/>
      </c>
      <c r="AG129" s="167">
        <f t="shared" si="202"/>
        <v>0</v>
      </c>
      <c r="AH129" s="1146"/>
      <c r="AO129" s="692">
        <v>4</v>
      </c>
      <c r="AP129" s="692">
        <v>2</v>
      </c>
      <c r="AQ129" s="692">
        <v>4</v>
      </c>
      <c r="AR129" s="693">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692">
        <f ca="1">COUNTIF(INDIRECT("H"&amp;(ROW()+12*(($AO129-1)*3+$AP129)-ROW())/12+5):INDIRECT("S"&amp;(ROW()+12*(($AO129-1)*3+$AP129)-ROW())/12+5),AR129)</f>
        <v>0</v>
      </c>
      <c r="AT129" s="693">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692">
        <f ca="1">COUNTIF(INDIRECT("U"&amp;(ROW()+12*(($AO129-1)*3+$AP129)-ROW())/12+5):INDIRECT("AF"&amp;(ROW()+12*(($AO129-1)*3+$AP129)-ROW())/12+5),AT129)</f>
        <v>0</v>
      </c>
      <c r="AV129" s="692">
        <f ca="1">IF(AND(AR129+AT129&gt;0,AS129+AU129&gt;0),COUNTIF(AV$6:AV128,"&gt;0")+1,0)</f>
        <v>0</v>
      </c>
      <c r="BF129" s="692">
        <v>1</v>
      </c>
      <c r="BG129" s="692"/>
      <c r="BH129" s="694">
        <f t="shared" ref="BH129:BS129" si="332">SUM(H129:H130)</f>
        <v>0</v>
      </c>
      <c r="BI129" s="694">
        <f t="shared" si="332"/>
        <v>0</v>
      </c>
      <c r="BJ129" s="694">
        <f t="shared" si="332"/>
        <v>0</v>
      </c>
      <c r="BK129" s="694">
        <f t="shared" si="332"/>
        <v>0</v>
      </c>
      <c r="BL129" s="694">
        <f t="shared" si="332"/>
        <v>0</v>
      </c>
      <c r="BM129" s="694">
        <f t="shared" si="332"/>
        <v>0</v>
      </c>
      <c r="BN129" s="694">
        <f t="shared" si="332"/>
        <v>0</v>
      </c>
      <c r="BO129" s="694">
        <f t="shared" si="332"/>
        <v>0</v>
      </c>
      <c r="BP129" s="694">
        <f t="shared" si="332"/>
        <v>0</v>
      </c>
      <c r="BQ129" s="694">
        <f t="shared" si="332"/>
        <v>0</v>
      </c>
      <c r="BR129" s="694">
        <f t="shared" si="332"/>
        <v>0</v>
      </c>
      <c r="BS129" s="694">
        <f t="shared" si="332"/>
        <v>0</v>
      </c>
      <c r="BT129" s="692"/>
      <c r="BU129" s="694">
        <f t="shared" ref="BU129:CF129" si="333">SUM(U129:U130)</f>
        <v>0</v>
      </c>
      <c r="BV129" s="694">
        <f t="shared" si="333"/>
        <v>0</v>
      </c>
      <c r="BW129" s="694">
        <f t="shared" si="333"/>
        <v>0</v>
      </c>
      <c r="BX129" s="694">
        <f t="shared" si="333"/>
        <v>0</v>
      </c>
      <c r="BY129" s="694">
        <f t="shared" si="333"/>
        <v>0</v>
      </c>
      <c r="BZ129" s="694">
        <f t="shared" si="333"/>
        <v>0</v>
      </c>
      <c r="CA129" s="694">
        <f t="shared" si="333"/>
        <v>0</v>
      </c>
      <c r="CB129" s="694">
        <f t="shared" si="333"/>
        <v>0</v>
      </c>
      <c r="CC129" s="694">
        <f t="shared" si="333"/>
        <v>0</v>
      </c>
      <c r="CD129" s="694">
        <f t="shared" si="333"/>
        <v>0</v>
      </c>
      <c r="CE129" s="694">
        <f t="shared" si="333"/>
        <v>0</v>
      </c>
      <c r="CF129" s="694">
        <f t="shared" si="333"/>
        <v>0</v>
      </c>
      <c r="CG129" s="692"/>
      <c r="CH129" s="692"/>
      <c r="CI129" s="696" t="s">
        <v>366</v>
      </c>
      <c r="CJ129" s="694">
        <f>IF(OR($D129="副園長",$D129="教頭",$D129="主任保育士",$D129="主幹教諭"),0,BH129)</f>
        <v>0</v>
      </c>
      <c r="CK129" s="694">
        <f t="shared" ref="CK129:CU129" si="334">IF(OR($D129="副園長",$D129="教頭",$D129="主任保育士",$D129="主幹教諭"),0,BI129)</f>
        <v>0</v>
      </c>
      <c r="CL129" s="694">
        <f t="shared" si="334"/>
        <v>0</v>
      </c>
      <c r="CM129" s="694">
        <f t="shared" si="334"/>
        <v>0</v>
      </c>
      <c r="CN129" s="694">
        <f t="shared" si="334"/>
        <v>0</v>
      </c>
      <c r="CO129" s="694">
        <f t="shared" si="334"/>
        <v>0</v>
      </c>
      <c r="CP129" s="694">
        <f t="shared" si="334"/>
        <v>0</v>
      </c>
      <c r="CQ129" s="694">
        <f t="shared" si="334"/>
        <v>0</v>
      </c>
      <c r="CR129" s="694">
        <f t="shared" si="334"/>
        <v>0</v>
      </c>
      <c r="CS129" s="694">
        <f t="shared" si="334"/>
        <v>0</v>
      </c>
      <c r="CT129" s="694">
        <f t="shared" si="334"/>
        <v>0</v>
      </c>
      <c r="CU129" s="694">
        <f t="shared" si="334"/>
        <v>0</v>
      </c>
    </row>
    <row r="130" spans="1:99">
      <c r="A130" s="1135"/>
      <c r="B130" s="1138"/>
      <c r="C130" s="1141"/>
      <c r="D130" s="1141"/>
      <c r="E130" s="1144"/>
      <c r="F130" s="1141"/>
      <c r="G130" s="171" t="s">
        <v>282</v>
      </c>
      <c r="H130" s="172"/>
      <c r="I130" s="172" t="str">
        <f t="shared" si="292"/>
        <v/>
      </c>
      <c r="J130" s="172" t="str">
        <f t="shared" si="293"/>
        <v/>
      </c>
      <c r="K130" s="172" t="str">
        <f t="shared" si="294"/>
        <v/>
      </c>
      <c r="L130" s="172" t="str">
        <f t="shared" si="295"/>
        <v/>
      </c>
      <c r="M130" s="172" t="str">
        <f t="shared" si="296"/>
        <v/>
      </c>
      <c r="N130" s="172" t="str">
        <f t="shared" si="297"/>
        <v/>
      </c>
      <c r="O130" s="172" t="str">
        <f t="shared" si="298"/>
        <v/>
      </c>
      <c r="P130" s="172" t="str">
        <f t="shared" si="299"/>
        <v/>
      </c>
      <c r="Q130" s="172" t="str">
        <f t="shared" si="300"/>
        <v/>
      </c>
      <c r="R130" s="172" t="str">
        <f t="shared" si="301"/>
        <v/>
      </c>
      <c r="S130" s="172" t="str">
        <f t="shared" si="302"/>
        <v/>
      </c>
      <c r="T130" s="173">
        <f t="shared" si="200"/>
        <v>0</v>
      </c>
      <c r="U130" s="239"/>
      <c r="V130" s="239" t="str">
        <f t="shared" si="303"/>
        <v/>
      </c>
      <c r="W130" s="239" t="str">
        <f t="shared" si="304"/>
        <v/>
      </c>
      <c r="X130" s="239" t="str">
        <f t="shared" si="305"/>
        <v/>
      </c>
      <c r="Y130" s="239" t="str">
        <f t="shared" si="306"/>
        <v/>
      </c>
      <c r="Z130" s="239" t="str">
        <f t="shared" si="307"/>
        <v/>
      </c>
      <c r="AA130" s="239" t="str">
        <f t="shared" si="308"/>
        <v/>
      </c>
      <c r="AB130" s="239" t="str">
        <f t="shared" si="309"/>
        <v/>
      </c>
      <c r="AC130" s="239" t="str">
        <f t="shared" si="310"/>
        <v/>
      </c>
      <c r="AD130" s="239" t="str">
        <f t="shared" si="311"/>
        <v/>
      </c>
      <c r="AE130" s="239" t="str">
        <f t="shared" si="312"/>
        <v/>
      </c>
      <c r="AF130" s="239" t="str">
        <f t="shared" si="313"/>
        <v/>
      </c>
      <c r="AG130" s="173">
        <f t="shared" si="202"/>
        <v>0</v>
      </c>
      <c r="AH130" s="1147"/>
      <c r="AO130" s="692">
        <v>4</v>
      </c>
      <c r="AP130" s="692">
        <v>2</v>
      </c>
      <c r="AQ130" s="692">
        <v>5</v>
      </c>
      <c r="AR130" s="693">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692">
        <f ca="1">COUNTIF(INDIRECT("H"&amp;(ROW()+12*(($AO130-1)*3+$AP130)-ROW())/12+5):INDIRECT("S"&amp;(ROW()+12*(($AO130-1)*3+$AP130)-ROW())/12+5),AR130)</f>
        <v>0</v>
      </c>
      <c r="AT130" s="693">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692">
        <f ca="1">COUNTIF(INDIRECT("U"&amp;(ROW()+12*(($AO130-1)*3+$AP130)-ROW())/12+5):INDIRECT("AF"&amp;(ROW()+12*(($AO130-1)*3+$AP130)-ROW())/12+5),AT130)</f>
        <v>0</v>
      </c>
      <c r="AV130" s="692">
        <f ca="1">IF(AND(AR130+AT130&gt;0,AS130+AU130&gt;0),COUNTIF(AV$6:AV129,"&gt;0")+1,0)</f>
        <v>0</v>
      </c>
      <c r="BF130" s="692">
        <v>2</v>
      </c>
      <c r="BG130" s="692" t="s">
        <v>281</v>
      </c>
      <c r="BH130" s="694">
        <f>IF(BH129+BU129&gt;マスタ!$C$3,1,0)</f>
        <v>0</v>
      </c>
      <c r="BI130" s="694">
        <f>IF(BI129+BV129&gt;マスタ!$C$3,1,0)</f>
        <v>0</v>
      </c>
      <c r="BJ130" s="694">
        <f>IF(BJ129+BW129&gt;マスタ!$C$3,1,0)</f>
        <v>0</v>
      </c>
      <c r="BK130" s="694">
        <f>IF(BK129+BX129&gt;マスタ!$C$3,1,0)</f>
        <v>0</v>
      </c>
      <c r="BL130" s="694">
        <f>IF(BL129+BY129&gt;マスタ!$C$3,1,0)</f>
        <v>0</v>
      </c>
      <c r="BM130" s="694">
        <f>IF(BM129+BZ129&gt;マスタ!$C$3,1,0)</f>
        <v>0</v>
      </c>
      <c r="BN130" s="694">
        <f>IF(BN129+CA129&gt;マスタ!$C$3,1,0)</f>
        <v>0</v>
      </c>
      <c r="BO130" s="694">
        <f>IF(BO129+CB129&gt;マスタ!$C$3,1,0)</f>
        <v>0</v>
      </c>
      <c r="BP130" s="694">
        <f>IF(BP129+CC129&gt;マスタ!$C$3,1,0)</f>
        <v>0</v>
      </c>
      <c r="BQ130" s="694">
        <f>IF(BQ129+CD129&gt;マスタ!$C$3,1,0)</f>
        <v>0</v>
      </c>
      <c r="BR130" s="694">
        <f>IF(BR129+CE129&gt;マスタ!$C$3,1,0)</f>
        <v>0</v>
      </c>
      <c r="BS130" s="694">
        <f>IF(BS129+CF129&gt;マスタ!$C$3,1,0)</f>
        <v>0</v>
      </c>
      <c r="BT130" s="692"/>
      <c r="BU130" s="694"/>
      <c r="BV130" s="694"/>
      <c r="BW130" s="694"/>
      <c r="BX130" s="694"/>
      <c r="BY130" s="694"/>
      <c r="BZ130" s="694"/>
      <c r="CA130" s="694"/>
      <c r="CB130" s="694"/>
      <c r="CC130" s="694"/>
      <c r="CD130" s="694"/>
      <c r="CE130" s="694"/>
      <c r="CF130" s="694"/>
      <c r="CG130" s="692"/>
      <c r="CH130" s="692"/>
      <c r="CI130" s="692"/>
      <c r="CJ130" s="692"/>
      <c r="CK130" s="692"/>
      <c r="CL130" s="692"/>
      <c r="CM130" s="692"/>
      <c r="CN130" s="692"/>
      <c r="CO130" s="692"/>
      <c r="CP130" s="692"/>
      <c r="CQ130" s="692"/>
      <c r="CR130" s="692"/>
      <c r="CS130" s="692"/>
      <c r="CT130" s="692"/>
      <c r="CU130" s="692"/>
    </row>
    <row r="131" spans="1:99">
      <c r="A131" s="1136"/>
      <c r="B131" s="1139"/>
      <c r="C131" s="1142"/>
      <c r="D131" s="1142"/>
      <c r="E131" s="1145"/>
      <c r="F131" s="1142"/>
      <c r="G131" s="174" t="s">
        <v>474</v>
      </c>
      <c r="H131" s="175"/>
      <c r="I131" s="175" t="str">
        <f t="shared" si="292"/>
        <v/>
      </c>
      <c r="J131" s="175" t="str">
        <f t="shared" si="293"/>
        <v/>
      </c>
      <c r="K131" s="175" t="str">
        <f t="shared" si="294"/>
        <v/>
      </c>
      <c r="L131" s="175" t="str">
        <f t="shared" si="295"/>
        <v/>
      </c>
      <c r="M131" s="175" t="str">
        <f t="shared" si="296"/>
        <v/>
      </c>
      <c r="N131" s="175" t="str">
        <f t="shared" si="297"/>
        <v/>
      </c>
      <c r="O131" s="175" t="str">
        <f t="shared" si="298"/>
        <v/>
      </c>
      <c r="P131" s="175" t="str">
        <f t="shared" si="299"/>
        <v/>
      </c>
      <c r="Q131" s="175" t="str">
        <f t="shared" si="300"/>
        <v/>
      </c>
      <c r="R131" s="175" t="str">
        <f t="shared" si="301"/>
        <v/>
      </c>
      <c r="S131" s="175" t="str">
        <f t="shared" si="302"/>
        <v/>
      </c>
      <c r="T131" s="176">
        <f t="shared" si="200"/>
        <v>0</v>
      </c>
      <c r="U131" s="240"/>
      <c r="V131" s="240" t="str">
        <f t="shared" si="303"/>
        <v/>
      </c>
      <c r="W131" s="240" t="str">
        <f t="shared" si="304"/>
        <v/>
      </c>
      <c r="X131" s="240" t="str">
        <f t="shared" si="305"/>
        <v/>
      </c>
      <c r="Y131" s="240" t="str">
        <f t="shared" si="306"/>
        <v/>
      </c>
      <c r="Z131" s="240" t="str">
        <f t="shared" si="307"/>
        <v/>
      </c>
      <c r="AA131" s="240" t="str">
        <f t="shared" si="308"/>
        <v/>
      </c>
      <c r="AB131" s="240" t="str">
        <f t="shared" si="309"/>
        <v/>
      </c>
      <c r="AC131" s="240" t="str">
        <f t="shared" si="310"/>
        <v/>
      </c>
      <c r="AD131" s="240" t="str">
        <f t="shared" si="311"/>
        <v/>
      </c>
      <c r="AE131" s="240" t="str">
        <f t="shared" si="312"/>
        <v/>
      </c>
      <c r="AF131" s="240" t="str">
        <f t="shared" si="313"/>
        <v/>
      </c>
      <c r="AG131" s="176">
        <f t="shared" si="202"/>
        <v>0</v>
      </c>
      <c r="AH131" s="1148"/>
      <c r="AO131" s="692">
        <v>4</v>
      </c>
      <c r="AP131" s="692">
        <v>2</v>
      </c>
      <c r="AQ131" s="692">
        <v>6</v>
      </c>
      <c r="AR131" s="693">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692">
        <f ca="1">COUNTIF(INDIRECT("H"&amp;(ROW()+12*(($AO131-1)*3+$AP131)-ROW())/12+5):INDIRECT("S"&amp;(ROW()+12*(($AO131-1)*3+$AP131)-ROW())/12+5),AR131)</f>
        <v>0</v>
      </c>
      <c r="AT131" s="693">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692">
        <f ca="1">COUNTIF(INDIRECT("U"&amp;(ROW()+12*(($AO131-1)*3+$AP131)-ROW())/12+5):INDIRECT("AF"&amp;(ROW()+12*(($AO131-1)*3+$AP131)-ROW())/12+5),AT131)</f>
        <v>0</v>
      </c>
      <c r="AV131" s="692">
        <f ca="1">IF(AND(AR131+AT131&gt;0,AS131+AU131&gt;0),COUNTIF(AV$6:AV130,"&gt;0")+1,0)</f>
        <v>0</v>
      </c>
      <c r="BF131" s="692">
        <v>3</v>
      </c>
      <c r="BG131" s="692"/>
      <c r="BH131" s="694"/>
      <c r="BI131" s="694"/>
      <c r="BJ131" s="694"/>
      <c r="BK131" s="694"/>
      <c r="BL131" s="694"/>
      <c r="BM131" s="694"/>
      <c r="BN131" s="694"/>
      <c r="BO131" s="694"/>
      <c r="BP131" s="694"/>
      <c r="BQ131" s="694"/>
      <c r="BR131" s="694"/>
      <c r="BS131" s="694"/>
      <c r="BT131" s="692"/>
      <c r="BU131" s="694"/>
      <c r="BV131" s="694"/>
      <c r="BW131" s="694"/>
      <c r="BX131" s="694"/>
      <c r="BY131" s="694"/>
      <c r="BZ131" s="694"/>
      <c r="CA131" s="694"/>
      <c r="CB131" s="694"/>
      <c r="CC131" s="694"/>
      <c r="CD131" s="694"/>
      <c r="CE131" s="694"/>
      <c r="CF131" s="694"/>
      <c r="CG131" s="692"/>
      <c r="CH131" s="692"/>
      <c r="CI131" s="692"/>
      <c r="CJ131" s="692"/>
      <c r="CK131" s="692"/>
      <c r="CL131" s="692"/>
      <c r="CM131" s="692"/>
      <c r="CN131" s="692"/>
      <c r="CO131" s="692"/>
      <c r="CP131" s="692"/>
      <c r="CQ131" s="692"/>
      <c r="CR131" s="692"/>
      <c r="CS131" s="692"/>
      <c r="CT131" s="692"/>
      <c r="CU131" s="692"/>
    </row>
    <row r="132" spans="1:99">
      <c r="A132" s="1134">
        <v>43</v>
      </c>
      <c r="B132" s="1137"/>
      <c r="C132" s="1140"/>
      <c r="D132" s="1140"/>
      <c r="E132" s="1143"/>
      <c r="F132" s="1140"/>
      <c r="G132" s="165" t="s">
        <v>283</v>
      </c>
      <c r="H132" s="166"/>
      <c r="I132" s="166" t="str">
        <f t="shared" si="292"/>
        <v/>
      </c>
      <c r="J132" s="166" t="str">
        <f t="shared" si="293"/>
        <v/>
      </c>
      <c r="K132" s="166" t="str">
        <f t="shared" si="294"/>
        <v/>
      </c>
      <c r="L132" s="166" t="str">
        <f t="shared" si="295"/>
        <v/>
      </c>
      <c r="M132" s="166" t="str">
        <f t="shared" si="296"/>
        <v/>
      </c>
      <c r="N132" s="166" t="str">
        <f t="shared" si="297"/>
        <v/>
      </c>
      <c r="O132" s="166" t="str">
        <f t="shared" si="298"/>
        <v/>
      </c>
      <c r="P132" s="166" t="str">
        <f t="shared" si="299"/>
        <v/>
      </c>
      <c r="Q132" s="166" t="str">
        <f t="shared" si="300"/>
        <v/>
      </c>
      <c r="R132" s="166" t="str">
        <f t="shared" si="301"/>
        <v/>
      </c>
      <c r="S132" s="166" t="str">
        <f t="shared" si="302"/>
        <v/>
      </c>
      <c r="T132" s="167">
        <f t="shared" si="200"/>
        <v>0</v>
      </c>
      <c r="U132" s="238"/>
      <c r="V132" s="238" t="str">
        <f t="shared" si="303"/>
        <v/>
      </c>
      <c r="W132" s="238" t="str">
        <f t="shared" si="304"/>
        <v/>
      </c>
      <c r="X132" s="238" t="str">
        <f t="shared" si="305"/>
        <v/>
      </c>
      <c r="Y132" s="238" t="str">
        <f t="shared" si="306"/>
        <v/>
      </c>
      <c r="Z132" s="238" t="str">
        <f t="shared" si="307"/>
        <v/>
      </c>
      <c r="AA132" s="238" t="str">
        <f t="shared" si="308"/>
        <v/>
      </c>
      <c r="AB132" s="238" t="str">
        <f t="shared" si="309"/>
        <v/>
      </c>
      <c r="AC132" s="238" t="str">
        <f t="shared" si="310"/>
        <v/>
      </c>
      <c r="AD132" s="238" t="str">
        <f t="shared" si="311"/>
        <v/>
      </c>
      <c r="AE132" s="238" t="str">
        <f t="shared" si="312"/>
        <v/>
      </c>
      <c r="AF132" s="238" t="str">
        <f t="shared" si="313"/>
        <v/>
      </c>
      <c r="AG132" s="167">
        <f t="shared" si="202"/>
        <v>0</v>
      </c>
      <c r="AH132" s="1146"/>
      <c r="AO132" s="692">
        <v>4</v>
      </c>
      <c r="AP132" s="692">
        <v>2</v>
      </c>
      <c r="AQ132" s="692">
        <v>7</v>
      </c>
      <c r="AR132" s="693">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692">
        <f ca="1">COUNTIF(INDIRECT("H"&amp;(ROW()+12*(($AO132-1)*3+$AP132)-ROW())/12+5):INDIRECT("S"&amp;(ROW()+12*(($AO132-1)*3+$AP132)-ROW())/12+5),AR132)</f>
        <v>0</v>
      </c>
      <c r="AT132" s="693">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692">
        <f ca="1">COUNTIF(INDIRECT("U"&amp;(ROW()+12*(($AO132-1)*3+$AP132)-ROW())/12+5):INDIRECT("AF"&amp;(ROW()+12*(($AO132-1)*3+$AP132)-ROW())/12+5),AT132)</f>
        <v>0</v>
      </c>
      <c r="AV132" s="692">
        <f ca="1">IF(AND(AR132+AT132&gt;0,AS132+AU132&gt;0),COUNTIF(AV$6:AV131,"&gt;0")+1,0)</f>
        <v>0</v>
      </c>
      <c r="BF132" s="692">
        <v>1</v>
      </c>
      <c r="BG132" s="692"/>
      <c r="BH132" s="694">
        <f t="shared" ref="BH132:BS132" si="335">SUM(H132:H133)</f>
        <v>0</v>
      </c>
      <c r="BI132" s="694">
        <f t="shared" si="335"/>
        <v>0</v>
      </c>
      <c r="BJ132" s="694">
        <f t="shared" si="335"/>
        <v>0</v>
      </c>
      <c r="BK132" s="694">
        <f t="shared" si="335"/>
        <v>0</v>
      </c>
      <c r="BL132" s="694">
        <f t="shared" si="335"/>
        <v>0</v>
      </c>
      <c r="BM132" s="694">
        <f t="shared" si="335"/>
        <v>0</v>
      </c>
      <c r="BN132" s="694">
        <f t="shared" si="335"/>
        <v>0</v>
      </c>
      <c r="BO132" s="694">
        <f t="shared" si="335"/>
        <v>0</v>
      </c>
      <c r="BP132" s="694">
        <f t="shared" si="335"/>
        <v>0</v>
      </c>
      <c r="BQ132" s="694">
        <f t="shared" si="335"/>
        <v>0</v>
      </c>
      <c r="BR132" s="694">
        <f t="shared" si="335"/>
        <v>0</v>
      </c>
      <c r="BS132" s="694">
        <f t="shared" si="335"/>
        <v>0</v>
      </c>
      <c r="BT132" s="692"/>
      <c r="BU132" s="694">
        <f t="shared" ref="BU132:CF132" si="336">SUM(U132:U133)</f>
        <v>0</v>
      </c>
      <c r="BV132" s="694">
        <f t="shared" si="336"/>
        <v>0</v>
      </c>
      <c r="BW132" s="694">
        <f t="shared" si="336"/>
        <v>0</v>
      </c>
      <c r="BX132" s="694">
        <f t="shared" si="336"/>
        <v>0</v>
      </c>
      <c r="BY132" s="694">
        <f t="shared" si="336"/>
        <v>0</v>
      </c>
      <c r="BZ132" s="694">
        <f t="shared" si="336"/>
        <v>0</v>
      </c>
      <c r="CA132" s="694">
        <f t="shared" si="336"/>
        <v>0</v>
      </c>
      <c r="CB132" s="694">
        <f t="shared" si="336"/>
        <v>0</v>
      </c>
      <c r="CC132" s="694">
        <f t="shared" si="336"/>
        <v>0</v>
      </c>
      <c r="CD132" s="694">
        <f t="shared" si="336"/>
        <v>0</v>
      </c>
      <c r="CE132" s="694">
        <f t="shared" si="336"/>
        <v>0</v>
      </c>
      <c r="CF132" s="694">
        <f t="shared" si="336"/>
        <v>0</v>
      </c>
      <c r="CG132" s="692"/>
      <c r="CH132" s="692"/>
      <c r="CI132" s="696" t="s">
        <v>366</v>
      </c>
      <c r="CJ132" s="694">
        <f>IF(OR($D132="副園長",$D132="教頭",$D132="主任保育士",$D132="主幹教諭"),0,BH132)</f>
        <v>0</v>
      </c>
      <c r="CK132" s="694">
        <f t="shared" ref="CK132:CU132" si="337">IF(OR($D132="副園長",$D132="教頭",$D132="主任保育士",$D132="主幹教諭"),0,BI132)</f>
        <v>0</v>
      </c>
      <c r="CL132" s="694">
        <f t="shared" si="337"/>
        <v>0</v>
      </c>
      <c r="CM132" s="694">
        <f t="shared" si="337"/>
        <v>0</v>
      </c>
      <c r="CN132" s="694">
        <f t="shared" si="337"/>
        <v>0</v>
      </c>
      <c r="CO132" s="694">
        <f t="shared" si="337"/>
        <v>0</v>
      </c>
      <c r="CP132" s="694">
        <f t="shared" si="337"/>
        <v>0</v>
      </c>
      <c r="CQ132" s="694">
        <f t="shared" si="337"/>
        <v>0</v>
      </c>
      <c r="CR132" s="694">
        <f t="shared" si="337"/>
        <v>0</v>
      </c>
      <c r="CS132" s="694">
        <f t="shared" si="337"/>
        <v>0</v>
      </c>
      <c r="CT132" s="694">
        <f t="shared" si="337"/>
        <v>0</v>
      </c>
      <c r="CU132" s="694">
        <f t="shared" si="337"/>
        <v>0</v>
      </c>
    </row>
    <row r="133" spans="1:99">
      <c r="A133" s="1135"/>
      <c r="B133" s="1138"/>
      <c r="C133" s="1141"/>
      <c r="D133" s="1141"/>
      <c r="E133" s="1144"/>
      <c r="F133" s="1141"/>
      <c r="G133" s="171" t="s">
        <v>282</v>
      </c>
      <c r="H133" s="172"/>
      <c r="I133" s="172" t="str">
        <f t="shared" si="292"/>
        <v/>
      </c>
      <c r="J133" s="172" t="str">
        <f t="shared" si="293"/>
        <v/>
      </c>
      <c r="K133" s="172" t="str">
        <f t="shared" si="294"/>
        <v/>
      </c>
      <c r="L133" s="172" t="str">
        <f t="shared" si="295"/>
        <v/>
      </c>
      <c r="M133" s="172" t="str">
        <f t="shared" si="296"/>
        <v/>
      </c>
      <c r="N133" s="172" t="str">
        <f t="shared" si="297"/>
        <v/>
      </c>
      <c r="O133" s="172" t="str">
        <f t="shared" si="298"/>
        <v/>
      </c>
      <c r="P133" s="172" t="str">
        <f t="shared" si="299"/>
        <v/>
      </c>
      <c r="Q133" s="172" t="str">
        <f t="shared" si="300"/>
        <v/>
      </c>
      <c r="R133" s="172" t="str">
        <f t="shared" si="301"/>
        <v/>
      </c>
      <c r="S133" s="172" t="str">
        <f t="shared" si="302"/>
        <v/>
      </c>
      <c r="T133" s="173">
        <f t="shared" si="200"/>
        <v>0</v>
      </c>
      <c r="U133" s="239"/>
      <c r="V133" s="239" t="str">
        <f t="shared" si="303"/>
        <v/>
      </c>
      <c r="W133" s="239" t="str">
        <f t="shared" si="304"/>
        <v/>
      </c>
      <c r="X133" s="239" t="str">
        <f t="shared" si="305"/>
        <v/>
      </c>
      <c r="Y133" s="239" t="str">
        <f t="shared" si="306"/>
        <v/>
      </c>
      <c r="Z133" s="239" t="str">
        <f t="shared" si="307"/>
        <v/>
      </c>
      <c r="AA133" s="239" t="str">
        <f t="shared" si="308"/>
        <v/>
      </c>
      <c r="AB133" s="239" t="str">
        <f t="shared" si="309"/>
        <v/>
      </c>
      <c r="AC133" s="239" t="str">
        <f t="shared" si="310"/>
        <v/>
      </c>
      <c r="AD133" s="239" t="str">
        <f t="shared" si="311"/>
        <v/>
      </c>
      <c r="AE133" s="239" t="str">
        <f t="shared" si="312"/>
        <v/>
      </c>
      <c r="AF133" s="239" t="str">
        <f t="shared" si="313"/>
        <v/>
      </c>
      <c r="AG133" s="173">
        <f t="shared" si="202"/>
        <v>0</v>
      </c>
      <c r="AH133" s="1147"/>
      <c r="AO133" s="692">
        <v>4</v>
      </c>
      <c r="AP133" s="692">
        <v>2</v>
      </c>
      <c r="AQ133" s="692">
        <v>8</v>
      </c>
      <c r="AR133" s="693">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692">
        <f ca="1">COUNTIF(INDIRECT("H"&amp;(ROW()+12*(($AO133-1)*3+$AP133)-ROW())/12+5):INDIRECT("S"&amp;(ROW()+12*(($AO133-1)*3+$AP133)-ROW())/12+5),AR133)</f>
        <v>0</v>
      </c>
      <c r="AT133" s="693">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692">
        <f ca="1">COUNTIF(INDIRECT("U"&amp;(ROW()+12*(($AO133-1)*3+$AP133)-ROW())/12+5):INDIRECT("AF"&amp;(ROW()+12*(($AO133-1)*3+$AP133)-ROW())/12+5),AT133)</f>
        <v>0</v>
      </c>
      <c r="AV133" s="692">
        <f ca="1">IF(AND(AR133+AT133&gt;0,AS133+AU133&gt;0),COUNTIF(AV$6:AV132,"&gt;0")+1,0)</f>
        <v>0</v>
      </c>
      <c r="BF133" s="692">
        <v>2</v>
      </c>
      <c r="BG133" s="692" t="s">
        <v>281</v>
      </c>
      <c r="BH133" s="694">
        <f>IF(BH132+BU132&gt;マスタ!$C$3,1,0)</f>
        <v>0</v>
      </c>
      <c r="BI133" s="694">
        <f>IF(BI132+BV132&gt;マスタ!$C$3,1,0)</f>
        <v>0</v>
      </c>
      <c r="BJ133" s="694">
        <f>IF(BJ132+BW132&gt;マスタ!$C$3,1,0)</f>
        <v>0</v>
      </c>
      <c r="BK133" s="694">
        <f>IF(BK132+BX132&gt;マスタ!$C$3,1,0)</f>
        <v>0</v>
      </c>
      <c r="BL133" s="694">
        <f>IF(BL132+BY132&gt;マスタ!$C$3,1,0)</f>
        <v>0</v>
      </c>
      <c r="BM133" s="694">
        <f>IF(BM132+BZ132&gt;マスタ!$C$3,1,0)</f>
        <v>0</v>
      </c>
      <c r="BN133" s="694">
        <f>IF(BN132+CA132&gt;マスタ!$C$3,1,0)</f>
        <v>0</v>
      </c>
      <c r="BO133" s="694">
        <f>IF(BO132+CB132&gt;マスタ!$C$3,1,0)</f>
        <v>0</v>
      </c>
      <c r="BP133" s="694">
        <f>IF(BP132+CC132&gt;マスタ!$C$3,1,0)</f>
        <v>0</v>
      </c>
      <c r="BQ133" s="694">
        <f>IF(BQ132+CD132&gt;マスタ!$C$3,1,0)</f>
        <v>0</v>
      </c>
      <c r="BR133" s="694">
        <f>IF(BR132+CE132&gt;マスタ!$C$3,1,0)</f>
        <v>0</v>
      </c>
      <c r="BS133" s="694">
        <f>IF(BS132+CF132&gt;マスタ!$C$3,1,0)</f>
        <v>0</v>
      </c>
      <c r="BT133" s="692"/>
      <c r="BU133" s="694"/>
      <c r="BV133" s="694"/>
      <c r="BW133" s="694"/>
      <c r="BX133" s="694"/>
      <c r="BY133" s="694"/>
      <c r="BZ133" s="694"/>
      <c r="CA133" s="694"/>
      <c r="CB133" s="694"/>
      <c r="CC133" s="694"/>
      <c r="CD133" s="694"/>
      <c r="CE133" s="694"/>
      <c r="CF133" s="694"/>
      <c r="CG133" s="692"/>
      <c r="CH133" s="692"/>
      <c r="CI133" s="692"/>
      <c r="CJ133" s="692"/>
      <c r="CK133" s="692"/>
      <c r="CL133" s="692"/>
      <c r="CM133" s="692"/>
      <c r="CN133" s="692"/>
      <c r="CO133" s="692"/>
      <c r="CP133" s="692"/>
      <c r="CQ133" s="692"/>
      <c r="CR133" s="692"/>
      <c r="CS133" s="692"/>
      <c r="CT133" s="692"/>
      <c r="CU133" s="692"/>
    </row>
    <row r="134" spans="1:99">
      <c r="A134" s="1136"/>
      <c r="B134" s="1139"/>
      <c r="C134" s="1142"/>
      <c r="D134" s="1142"/>
      <c r="E134" s="1145"/>
      <c r="F134" s="1142"/>
      <c r="G134" s="174" t="s">
        <v>474</v>
      </c>
      <c r="H134" s="175"/>
      <c r="I134" s="175" t="str">
        <f t="shared" si="292"/>
        <v/>
      </c>
      <c r="J134" s="175" t="str">
        <f t="shared" si="293"/>
        <v/>
      </c>
      <c r="K134" s="175" t="str">
        <f t="shared" si="294"/>
        <v/>
      </c>
      <c r="L134" s="175" t="str">
        <f t="shared" si="295"/>
        <v/>
      </c>
      <c r="M134" s="175" t="str">
        <f t="shared" si="296"/>
        <v/>
      </c>
      <c r="N134" s="175" t="str">
        <f t="shared" si="297"/>
        <v/>
      </c>
      <c r="O134" s="175" t="str">
        <f t="shared" si="298"/>
        <v/>
      </c>
      <c r="P134" s="175" t="str">
        <f t="shared" si="299"/>
        <v/>
      </c>
      <c r="Q134" s="175" t="str">
        <f t="shared" si="300"/>
        <v/>
      </c>
      <c r="R134" s="175" t="str">
        <f t="shared" si="301"/>
        <v/>
      </c>
      <c r="S134" s="175" t="str">
        <f t="shared" si="302"/>
        <v/>
      </c>
      <c r="T134" s="176">
        <f t="shared" ref="T134:T185" si="338">SUM(H134:S134)</f>
        <v>0</v>
      </c>
      <c r="U134" s="240"/>
      <c r="V134" s="240" t="str">
        <f t="shared" si="303"/>
        <v/>
      </c>
      <c r="W134" s="240" t="str">
        <f t="shared" si="304"/>
        <v/>
      </c>
      <c r="X134" s="240" t="str">
        <f t="shared" si="305"/>
        <v/>
      </c>
      <c r="Y134" s="240" t="str">
        <f t="shared" si="306"/>
        <v/>
      </c>
      <c r="Z134" s="240" t="str">
        <f t="shared" si="307"/>
        <v/>
      </c>
      <c r="AA134" s="240" t="str">
        <f t="shared" si="308"/>
        <v/>
      </c>
      <c r="AB134" s="240" t="str">
        <f t="shared" si="309"/>
        <v/>
      </c>
      <c r="AC134" s="240" t="str">
        <f t="shared" si="310"/>
        <v/>
      </c>
      <c r="AD134" s="240" t="str">
        <f t="shared" si="311"/>
        <v/>
      </c>
      <c r="AE134" s="240" t="str">
        <f t="shared" si="312"/>
        <v/>
      </c>
      <c r="AF134" s="240" t="str">
        <f t="shared" si="313"/>
        <v/>
      </c>
      <c r="AG134" s="176">
        <f t="shared" ref="AG134:AG185" si="339">SUM(U134:AF134)</f>
        <v>0</v>
      </c>
      <c r="AH134" s="1148"/>
      <c r="AO134" s="692">
        <v>4</v>
      </c>
      <c r="AP134" s="692">
        <v>2</v>
      </c>
      <c r="AQ134" s="692">
        <v>9</v>
      </c>
      <c r="AR134" s="693">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692">
        <f ca="1">COUNTIF(INDIRECT("H"&amp;(ROW()+12*(($AO134-1)*3+$AP134)-ROW())/12+5):INDIRECT("S"&amp;(ROW()+12*(($AO134-1)*3+$AP134)-ROW())/12+5),AR134)</f>
        <v>0</v>
      </c>
      <c r="AT134" s="693">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692">
        <f ca="1">COUNTIF(INDIRECT("U"&amp;(ROW()+12*(($AO134-1)*3+$AP134)-ROW())/12+5):INDIRECT("AF"&amp;(ROW()+12*(($AO134-1)*3+$AP134)-ROW())/12+5),AT134)</f>
        <v>0</v>
      </c>
      <c r="AV134" s="692">
        <f ca="1">IF(AND(AR134+AT134&gt;0,AS134+AU134&gt;0),COUNTIF(AV$6:AV133,"&gt;0")+1,0)</f>
        <v>0</v>
      </c>
      <c r="BF134" s="692">
        <v>3</v>
      </c>
      <c r="BG134" s="692"/>
      <c r="BH134" s="694"/>
      <c r="BI134" s="694"/>
      <c r="BJ134" s="694"/>
      <c r="BK134" s="694"/>
      <c r="BL134" s="694"/>
      <c r="BM134" s="694"/>
      <c r="BN134" s="694"/>
      <c r="BO134" s="694"/>
      <c r="BP134" s="694"/>
      <c r="BQ134" s="694"/>
      <c r="BR134" s="694"/>
      <c r="BS134" s="694"/>
      <c r="BT134" s="692"/>
      <c r="BU134" s="694"/>
      <c r="BV134" s="694"/>
      <c r="BW134" s="694"/>
      <c r="BX134" s="694"/>
      <c r="BY134" s="694"/>
      <c r="BZ134" s="694"/>
      <c r="CA134" s="694"/>
      <c r="CB134" s="694"/>
      <c r="CC134" s="694"/>
      <c r="CD134" s="694"/>
      <c r="CE134" s="694"/>
      <c r="CF134" s="694"/>
      <c r="CG134" s="692"/>
      <c r="CH134" s="692"/>
      <c r="CI134" s="692"/>
      <c r="CJ134" s="692"/>
      <c r="CK134" s="692"/>
      <c r="CL134" s="692"/>
      <c r="CM134" s="692"/>
      <c r="CN134" s="692"/>
      <c r="CO134" s="692"/>
      <c r="CP134" s="692"/>
      <c r="CQ134" s="692"/>
      <c r="CR134" s="692"/>
      <c r="CS134" s="692"/>
      <c r="CT134" s="692"/>
      <c r="CU134" s="692"/>
    </row>
    <row r="135" spans="1:99">
      <c r="A135" s="1134">
        <v>44</v>
      </c>
      <c r="B135" s="1137"/>
      <c r="C135" s="1140"/>
      <c r="D135" s="1140"/>
      <c r="E135" s="1143"/>
      <c r="F135" s="1140"/>
      <c r="G135" s="165" t="s">
        <v>283</v>
      </c>
      <c r="H135" s="166"/>
      <c r="I135" s="166" t="str">
        <f t="shared" si="292"/>
        <v/>
      </c>
      <c r="J135" s="166" t="str">
        <f t="shared" si="293"/>
        <v/>
      </c>
      <c r="K135" s="166" t="str">
        <f t="shared" si="294"/>
        <v/>
      </c>
      <c r="L135" s="166" t="str">
        <f t="shared" si="295"/>
        <v/>
      </c>
      <c r="M135" s="166" t="str">
        <f t="shared" si="296"/>
        <v/>
      </c>
      <c r="N135" s="166" t="str">
        <f t="shared" si="297"/>
        <v/>
      </c>
      <c r="O135" s="166" t="str">
        <f t="shared" si="298"/>
        <v/>
      </c>
      <c r="P135" s="166" t="str">
        <f t="shared" si="299"/>
        <v/>
      </c>
      <c r="Q135" s="166" t="str">
        <f t="shared" si="300"/>
        <v/>
      </c>
      <c r="R135" s="166" t="str">
        <f t="shared" si="301"/>
        <v/>
      </c>
      <c r="S135" s="166" t="str">
        <f t="shared" si="302"/>
        <v/>
      </c>
      <c r="T135" s="167">
        <f t="shared" si="338"/>
        <v>0</v>
      </c>
      <c r="U135" s="238"/>
      <c r="V135" s="238" t="str">
        <f t="shared" si="303"/>
        <v/>
      </c>
      <c r="W135" s="238" t="str">
        <f t="shared" si="304"/>
        <v/>
      </c>
      <c r="X135" s="238" t="str">
        <f t="shared" si="305"/>
        <v/>
      </c>
      <c r="Y135" s="238" t="str">
        <f t="shared" si="306"/>
        <v/>
      </c>
      <c r="Z135" s="238" t="str">
        <f t="shared" si="307"/>
        <v/>
      </c>
      <c r="AA135" s="238" t="str">
        <f t="shared" si="308"/>
        <v/>
      </c>
      <c r="AB135" s="238" t="str">
        <f t="shared" si="309"/>
        <v/>
      </c>
      <c r="AC135" s="238" t="str">
        <f t="shared" si="310"/>
        <v/>
      </c>
      <c r="AD135" s="238" t="str">
        <f t="shared" si="311"/>
        <v/>
      </c>
      <c r="AE135" s="238" t="str">
        <f t="shared" si="312"/>
        <v/>
      </c>
      <c r="AF135" s="238" t="str">
        <f t="shared" si="313"/>
        <v/>
      </c>
      <c r="AG135" s="167">
        <f t="shared" si="339"/>
        <v>0</v>
      </c>
      <c r="AH135" s="1146"/>
      <c r="AO135" s="692">
        <v>4</v>
      </c>
      <c r="AP135" s="692">
        <v>2</v>
      </c>
      <c r="AQ135" s="692">
        <v>10</v>
      </c>
      <c r="AR135" s="693">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692">
        <f ca="1">COUNTIF(INDIRECT("H"&amp;(ROW()+12*(($AO135-1)*3+$AP135)-ROW())/12+5):INDIRECT("S"&amp;(ROW()+12*(($AO135-1)*3+$AP135)-ROW())/12+5),AR135)</f>
        <v>0</v>
      </c>
      <c r="AT135" s="693">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692">
        <f ca="1">COUNTIF(INDIRECT("U"&amp;(ROW()+12*(($AO135-1)*3+$AP135)-ROW())/12+5):INDIRECT("AF"&amp;(ROW()+12*(($AO135-1)*3+$AP135)-ROW())/12+5),AT135)</f>
        <v>0</v>
      </c>
      <c r="AV135" s="692">
        <f ca="1">IF(AND(AR135+AT135&gt;0,AS135+AU135&gt;0),COUNTIF(AV$6:AV134,"&gt;0")+1,0)</f>
        <v>0</v>
      </c>
      <c r="BF135" s="692">
        <v>1</v>
      </c>
      <c r="BG135" s="692"/>
      <c r="BH135" s="694">
        <f t="shared" ref="BH135:BS135" si="340">SUM(H135:H136)</f>
        <v>0</v>
      </c>
      <c r="BI135" s="694">
        <f t="shared" si="340"/>
        <v>0</v>
      </c>
      <c r="BJ135" s="694">
        <f t="shared" si="340"/>
        <v>0</v>
      </c>
      <c r="BK135" s="694">
        <f t="shared" si="340"/>
        <v>0</v>
      </c>
      <c r="BL135" s="694">
        <f t="shared" si="340"/>
        <v>0</v>
      </c>
      <c r="BM135" s="694">
        <f t="shared" si="340"/>
        <v>0</v>
      </c>
      <c r="BN135" s="694">
        <f t="shared" si="340"/>
        <v>0</v>
      </c>
      <c r="BO135" s="694">
        <f t="shared" si="340"/>
        <v>0</v>
      </c>
      <c r="BP135" s="694">
        <f t="shared" si="340"/>
        <v>0</v>
      </c>
      <c r="BQ135" s="694">
        <f t="shared" si="340"/>
        <v>0</v>
      </c>
      <c r="BR135" s="694">
        <f t="shared" si="340"/>
        <v>0</v>
      </c>
      <c r="BS135" s="694">
        <f t="shared" si="340"/>
        <v>0</v>
      </c>
      <c r="BT135" s="692"/>
      <c r="BU135" s="694">
        <f t="shared" ref="BU135:CF135" si="341">SUM(U135:U136)</f>
        <v>0</v>
      </c>
      <c r="BV135" s="694">
        <f t="shared" si="341"/>
        <v>0</v>
      </c>
      <c r="BW135" s="694">
        <f t="shared" si="341"/>
        <v>0</v>
      </c>
      <c r="BX135" s="694">
        <f t="shared" si="341"/>
        <v>0</v>
      </c>
      <c r="BY135" s="694">
        <f t="shared" si="341"/>
        <v>0</v>
      </c>
      <c r="BZ135" s="694">
        <f t="shared" si="341"/>
        <v>0</v>
      </c>
      <c r="CA135" s="694">
        <f t="shared" si="341"/>
        <v>0</v>
      </c>
      <c r="CB135" s="694">
        <f t="shared" si="341"/>
        <v>0</v>
      </c>
      <c r="CC135" s="694">
        <f t="shared" si="341"/>
        <v>0</v>
      </c>
      <c r="CD135" s="694">
        <f t="shared" si="341"/>
        <v>0</v>
      </c>
      <c r="CE135" s="694">
        <f t="shared" si="341"/>
        <v>0</v>
      </c>
      <c r="CF135" s="694">
        <f t="shared" si="341"/>
        <v>0</v>
      </c>
      <c r="CG135" s="692"/>
      <c r="CH135" s="692"/>
      <c r="CI135" s="696" t="s">
        <v>366</v>
      </c>
      <c r="CJ135" s="694">
        <f>IF(OR($D135="副園長",$D135="教頭",$D135="主任保育士",$D135="主幹教諭"),0,BH135)</f>
        <v>0</v>
      </c>
      <c r="CK135" s="694">
        <f t="shared" ref="CK135:CU135" si="342">IF(OR($D135="副園長",$D135="教頭",$D135="主任保育士",$D135="主幹教諭"),0,BI135)</f>
        <v>0</v>
      </c>
      <c r="CL135" s="694">
        <f t="shared" si="342"/>
        <v>0</v>
      </c>
      <c r="CM135" s="694">
        <f t="shared" si="342"/>
        <v>0</v>
      </c>
      <c r="CN135" s="694">
        <f t="shared" si="342"/>
        <v>0</v>
      </c>
      <c r="CO135" s="694">
        <f t="shared" si="342"/>
        <v>0</v>
      </c>
      <c r="CP135" s="694">
        <f t="shared" si="342"/>
        <v>0</v>
      </c>
      <c r="CQ135" s="694">
        <f t="shared" si="342"/>
        <v>0</v>
      </c>
      <c r="CR135" s="694">
        <f t="shared" si="342"/>
        <v>0</v>
      </c>
      <c r="CS135" s="694">
        <f t="shared" si="342"/>
        <v>0</v>
      </c>
      <c r="CT135" s="694">
        <f t="shared" si="342"/>
        <v>0</v>
      </c>
      <c r="CU135" s="694">
        <f t="shared" si="342"/>
        <v>0</v>
      </c>
    </row>
    <row r="136" spans="1:99">
      <c r="A136" s="1135"/>
      <c r="B136" s="1138"/>
      <c r="C136" s="1141"/>
      <c r="D136" s="1141"/>
      <c r="E136" s="1144"/>
      <c r="F136" s="1141"/>
      <c r="G136" s="171" t="s">
        <v>282</v>
      </c>
      <c r="H136" s="172"/>
      <c r="I136" s="172" t="str">
        <f t="shared" si="292"/>
        <v/>
      </c>
      <c r="J136" s="172" t="str">
        <f t="shared" si="293"/>
        <v/>
      </c>
      <c r="K136" s="172" t="str">
        <f t="shared" si="294"/>
        <v/>
      </c>
      <c r="L136" s="172" t="str">
        <f t="shared" si="295"/>
        <v/>
      </c>
      <c r="M136" s="172" t="str">
        <f t="shared" si="296"/>
        <v/>
      </c>
      <c r="N136" s="172" t="str">
        <f t="shared" si="297"/>
        <v/>
      </c>
      <c r="O136" s="172" t="str">
        <f t="shared" si="298"/>
        <v/>
      </c>
      <c r="P136" s="172" t="str">
        <f t="shared" si="299"/>
        <v/>
      </c>
      <c r="Q136" s="172" t="str">
        <f t="shared" si="300"/>
        <v/>
      </c>
      <c r="R136" s="172" t="str">
        <f t="shared" si="301"/>
        <v/>
      </c>
      <c r="S136" s="172" t="str">
        <f t="shared" si="302"/>
        <v/>
      </c>
      <c r="T136" s="173">
        <f t="shared" si="338"/>
        <v>0</v>
      </c>
      <c r="U136" s="239"/>
      <c r="V136" s="239" t="str">
        <f t="shared" si="303"/>
        <v/>
      </c>
      <c r="W136" s="239" t="str">
        <f t="shared" si="304"/>
        <v/>
      </c>
      <c r="X136" s="239" t="str">
        <f t="shared" si="305"/>
        <v/>
      </c>
      <c r="Y136" s="239" t="str">
        <f t="shared" si="306"/>
        <v/>
      </c>
      <c r="Z136" s="239" t="str">
        <f t="shared" si="307"/>
        <v/>
      </c>
      <c r="AA136" s="239" t="str">
        <f t="shared" si="308"/>
        <v/>
      </c>
      <c r="AB136" s="239" t="str">
        <f t="shared" si="309"/>
        <v/>
      </c>
      <c r="AC136" s="239" t="str">
        <f t="shared" si="310"/>
        <v/>
      </c>
      <c r="AD136" s="239" t="str">
        <f t="shared" si="311"/>
        <v/>
      </c>
      <c r="AE136" s="239" t="str">
        <f t="shared" si="312"/>
        <v/>
      </c>
      <c r="AF136" s="239" t="str">
        <f t="shared" si="313"/>
        <v/>
      </c>
      <c r="AG136" s="173">
        <f t="shared" si="339"/>
        <v>0</v>
      </c>
      <c r="AH136" s="1147"/>
      <c r="AO136" s="692">
        <v>4</v>
      </c>
      <c r="AP136" s="692">
        <v>2</v>
      </c>
      <c r="AQ136" s="692">
        <v>11</v>
      </c>
      <c r="AR136" s="693">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692">
        <f ca="1">COUNTIF(INDIRECT("H"&amp;(ROW()+12*(($AO136-1)*3+$AP136)-ROW())/12+5):INDIRECT("S"&amp;(ROW()+12*(($AO136-1)*3+$AP136)-ROW())/12+5),AR136)</f>
        <v>0</v>
      </c>
      <c r="AT136" s="693">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692">
        <f ca="1">COUNTIF(INDIRECT("U"&amp;(ROW()+12*(($AO136-1)*3+$AP136)-ROW())/12+5):INDIRECT("AF"&amp;(ROW()+12*(($AO136-1)*3+$AP136)-ROW())/12+5),AT136)</f>
        <v>0</v>
      </c>
      <c r="AV136" s="692">
        <f ca="1">IF(AND(AR136+AT136&gt;0,AS136+AU136&gt;0),COUNTIF(AV$6:AV135,"&gt;0")+1,0)</f>
        <v>0</v>
      </c>
      <c r="BF136" s="692">
        <v>2</v>
      </c>
      <c r="BG136" s="692" t="s">
        <v>281</v>
      </c>
      <c r="BH136" s="694">
        <f>IF(BH135+BU135&gt;マスタ!$C$3,1,0)</f>
        <v>0</v>
      </c>
      <c r="BI136" s="694">
        <f>IF(BI135+BV135&gt;マスタ!$C$3,1,0)</f>
        <v>0</v>
      </c>
      <c r="BJ136" s="694">
        <f>IF(BJ135+BW135&gt;マスタ!$C$3,1,0)</f>
        <v>0</v>
      </c>
      <c r="BK136" s="694">
        <f>IF(BK135+BX135&gt;マスタ!$C$3,1,0)</f>
        <v>0</v>
      </c>
      <c r="BL136" s="694">
        <f>IF(BL135+BY135&gt;マスタ!$C$3,1,0)</f>
        <v>0</v>
      </c>
      <c r="BM136" s="694">
        <f>IF(BM135+BZ135&gt;マスタ!$C$3,1,0)</f>
        <v>0</v>
      </c>
      <c r="BN136" s="694">
        <f>IF(BN135+CA135&gt;マスタ!$C$3,1,0)</f>
        <v>0</v>
      </c>
      <c r="BO136" s="694">
        <f>IF(BO135+CB135&gt;マスタ!$C$3,1,0)</f>
        <v>0</v>
      </c>
      <c r="BP136" s="694">
        <f>IF(BP135+CC135&gt;マスタ!$C$3,1,0)</f>
        <v>0</v>
      </c>
      <c r="BQ136" s="694">
        <f>IF(BQ135+CD135&gt;マスタ!$C$3,1,0)</f>
        <v>0</v>
      </c>
      <c r="BR136" s="694">
        <f>IF(BR135+CE135&gt;マスタ!$C$3,1,0)</f>
        <v>0</v>
      </c>
      <c r="BS136" s="694">
        <f>IF(BS135+CF135&gt;マスタ!$C$3,1,0)</f>
        <v>0</v>
      </c>
      <c r="BT136" s="692"/>
      <c r="BU136" s="694"/>
      <c r="BV136" s="694"/>
      <c r="BW136" s="694"/>
      <c r="BX136" s="694"/>
      <c r="BY136" s="694"/>
      <c r="BZ136" s="694"/>
      <c r="CA136" s="694"/>
      <c r="CB136" s="694"/>
      <c r="CC136" s="694"/>
      <c r="CD136" s="694"/>
      <c r="CE136" s="694"/>
      <c r="CF136" s="694"/>
      <c r="CG136" s="692"/>
      <c r="CH136" s="692"/>
      <c r="CI136" s="692"/>
      <c r="CJ136" s="692"/>
      <c r="CK136" s="692"/>
      <c r="CL136" s="692"/>
      <c r="CM136" s="692"/>
      <c r="CN136" s="692"/>
      <c r="CO136" s="692"/>
      <c r="CP136" s="692"/>
      <c r="CQ136" s="692"/>
      <c r="CR136" s="692"/>
      <c r="CS136" s="692"/>
      <c r="CT136" s="692"/>
      <c r="CU136" s="692"/>
    </row>
    <row r="137" spans="1:99">
      <c r="A137" s="1136"/>
      <c r="B137" s="1139"/>
      <c r="C137" s="1142"/>
      <c r="D137" s="1142"/>
      <c r="E137" s="1145"/>
      <c r="F137" s="1142"/>
      <c r="G137" s="174" t="s">
        <v>474</v>
      </c>
      <c r="H137" s="175"/>
      <c r="I137" s="175" t="str">
        <f t="shared" si="292"/>
        <v/>
      </c>
      <c r="J137" s="175" t="str">
        <f t="shared" si="293"/>
        <v/>
      </c>
      <c r="K137" s="175" t="str">
        <f t="shared" si="294"/>
        <v/>
      </c>
      <c r="L137" s="175" t="str">
        <f t="shared" si="295"/>
        <v/>
      </c>
      <c r="M137" s="175" t="str">
        <f t="shared" si="296"/>
        <v/>
      </c>
      <c r="N137" s="175" t="str">
        <f t="shared" si="297"/>
        <v/>
      </c>
      <c r="O137" s="175" t="str">
        <f t="shared" si="298"/>
        <v/>
      </c>
      <c r="P137" s="175" t="str">
        <f t="shared" si="299"/>
        <v/>
      </c>
      <c r="Q137" s="175" t="str">
        <f t="shared" si="300"/>
        <v/>
      </c>
      <c r="R137" s="175" t="str">
        <f t="shared" si="301"/>
        <v/>
      </c>
      <c r="S137" s="175" t="str">
        <f t="shared" si="302"/>
        <v/>
      </c>
      <c r="T137" s="176">
        <f t="shared" si="338"/>
        <v>0</v>
      </c>
      <c r="U137" s="240"/>
      <c r="V137" s="240" t="str">
        <f t="shared" si="303"/>
        <v/>
      </c>
      <c r="W137" s="240" t="str">
        <f t="shared" si="304"/>
        <v/>
      </c>
      <c r="X137" s="240" t="str">
        <f t="shared" si="305"/>
        <v/>
      </c>
      <c r="Y137" s="240" t="str">
        <f t="shared" si="306"/>
        <v/>
      </c>
      <c r="Z137" s="240" t="str">
        <f t="shared" si="307"/>
        <v/>
      </c>
      <c r="AA137" s="240" t="str">
        <f t="shared" si="308"/>
        <v/>
      </c>
      <c r="AB137" s="240" t="str">
        <f t="shared" si="309"/>
        <v/>
      </c>
      <c r="AC137" s="240" t="str">
        <f t="shared" si="310"/>
        <v/>
      </c>
      <c r="AD137" s="240" t="str">
        <f t="shared" si="311"/>
        <v/>
      </c>
      <c r="AE137" s="240" t="str">
        <f t="shared" si="312"/>
        <v/>
      </c>
      <c r="AF137" s="240" t="str">
        <f t="shared" si="313"/>
        <v/>
      </c>
      <c r="AG137" s="176">
        <f t="shared" si="339"/>
        <v>0</v>
      </c>
      <c r="AH137" s="1148"/>
      <c r="AO137" s="692">
        <v>4</v>
      </c>
      <c r="AP137" s="692">
        <v>2</v>
      </c>
      <c r="AQ137" s="692">
        <v>12</v>
      </c>
      <c r="AR137" s="693">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692">
        <f ca="1">COUNTIF(INDIRECT("H"&amp;(ROW()+12*(($AO137-1)*3+$AP137)-ROW())/12+5):INDIRECT("S"&amp;(ROW()+12*(($AO137-1)*3+$AP137)-ROW())/12+5),AR137)</f>
        <v>0</v>
      </c>
      <c r="AT137" s="693">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692">
        <f ca="1">COUNTIF(INDIRECT("U"&amp;(ROW()+12*(($AO137-1)*3+$AP137)-ROW())/12+5):INDIRECT("AF"&amp;(ROW()+12*(($AO137-1)*3+$AP137)-ROW())/12+5),AT137)</f>
        <v>0</v>
      </c>
      <c r="AV137" s="692">
        <f ca="1">IF(AND(AR137+AT137&gt;0,AS137+AU137&gt;0),COUNTIF(AV$6:AV136,"&gt;0")+1,0)</f>
        <v>0</v>
      </c>
      <c r="BF137" s="692">
        <v>3</v>
      </c>
      <c r="BG137" s="692"/>
      <c r="BH137" s="694"/>
      <c r="BI137" s="694"/>
      <c r="BJ137" s="694"/>
      <c r="BK137" s="694"/>
      <c r="BL137" s="694"/>
      <c r="BM137" s="694"/>
      <c r="BN137" s="694"/>
      <c r="BO137" s="694"/>
      <c r="BP137" s="694"/>
      <c r="BQ137" s="694"/>
      <c r="BR137" s="694"/>
      <c r="BS137" s="694"/>
      <c r="BT137" s="692"/>
      <c r="BU137" s="694"/>
      <c r="BV137" s="694"/>
      <c r="BW137" s="694"/>
      <c r="BX137" s="694"/>
      <c r="BY137" s="694"/>
      <c r="BZ137" s="694"/>
      <c r="CA137" s="694"/>
      <c r="CB137" s="694"/>
      <c r="CC137" s="694"/>
      <c r="CD137" s="694"/>
      <c r="CE137" s="694"/>
      <c r="CF137" s="694"/>
      <c r="CG137" s="692"/>
      <c r="CH137" s="692"/>
      <c r="CI137" s="692"/>
      <c r="CJ137" s="692"/>
      <c r="CK137" s="692"/>
      <c r="CL137" s="692"/>
      <c r="CM137" s="692"/>
      <c r="CN137" s="692"/>
      <c r="CO137" s="692"/>
      <c r="CP137" s="692"/>
      <c r="CQ137" s="692"/>
      <c r="CR137" s="692"/>
      <c r="CS137" s="692"/>
      <c r="CT137" s="692"/>
      <c r="CU137" s="692"/>
    </row>
    <row r="138" spans="1:99">
      <c r="A138" s="1134">
        <v>45</v>
      </c>
      <c r="B138" s="1137"/>
      <c r="C138" s="1140"/>
      <c r="D138" s="1140"/>
      <c r="E138" s="1143"/>
      <c r="F138" s="1140"/>
      <c r="G138" s="165" t="s">
        <v>283</v>
      </c>
      <c r="H138" s="166"/>
      <c r="I138" s="166" t="str">
        <f t="shared" si="292"/>
        <v/>
      </c>
      <c r="J138" s="166" t="str">
        <f t="shared" si="293"/>
        <v/>
      </c>
      <c r="K138" s="166" t="str">
        <f t="shared" si="294"/>
        <v/>
      </c>
      <c r="L138" s="166" t="str">
        <f t="shared" si="295"/>
        <v/>
      </c>
      <c r="M138" s="166" t="str">
        <f t="shared" si="296"/>
        <v/>
      </c>
      <c r="N138" s="166" t="str">
        <f t="shared" si="297"/>
        <v/>
      </c>
      <c r="O138" s="166" t="str">
        <f t="shared" si="298"/>
        <v/>
      </c>
      <c r="P138" s="166" t="str">
        <f t="shared" si="299"/>
        <v/>
      </c>
      <c r="Q138" s="166" t="str">
        <f t="shared" si="300"/>
        <v/>
      </c>
      <c r="R138" s="166" t="str">
        <f t="shared" si="301"/>
        <v/>
      </c>
      <c r="S138" s="166" t="str">
        <f t="shared" si="302"/>
        <v/>
      </c>
      <c r="T138" s="167">
        <f t="shared" si="338"/>
        <v>0</v>
      </c>
      <c r="U138" s="238"/>
      <c r="V138" s="238" t="str">
        <f t="shared" si="303"/>
        <v/>
      </c>
      <c r="W138" s="238" t="str">
        <f t="shared" si="304"/>
        <v/>
      </c>
      <c r="X138" s="238" t="str">
        <f t="shared" si="305"/>
        <v/>
      </c>
      <c r="Y138" s="238" t="str">
        <f t="shared" si="306"/>
        <v/>
      </c>
      <c r="Z138" s="238" t="str">
        <f t="shared" si="307"/>
        <v/>
      </c>
      <c r="AA138" s="238" t="str">
        <f t="shared" si="308"/>
        <v/>
      </c>
      <c r="AB138" s="238" t="str">
        <f t="shared" si="309"/>
        <v/>
      </c>
      <c r="AC138" s="238" t="str">
        <f t="shared" si="310"/>
        <v/>
      </c>
      <c r="AD138" s="238" t="str">
        <f t="shared" si="311"/>
        <v/>
      </c>
      <c r="AE138" s="238" t="str">
        <f t="shared" si="312"/>
        <v/>
      </c>
      <c r="AF138" s="238" t="str">
        <f t="shared" si="313"/>
        <v/>
      </c>
      <c r="AG138" s="167">
        <f t="shared" si="339"/>
        <v>0</v>
      </c>
      <c r="AH138" s="1146"/>
      <c r="AO138" s="692">
        <v>4</v>
      </c>
      <c r="AP138" s="692">
        <v>3</v>
      </c>
      <c r="AQ138" s="692">
        <v>1</v>
      </c>
      <c r="AR138" s="693">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692">
        <f ca="1">COUNTIF(INDIRECT("H"&amp;(ROW()+12*(($AO138-1)*3+$AP138)-ROW())/12+5):INDIRECT("S"&amp;(ROW()+12*(($AO138-1)*3+$AP138)-ROW())/12+5),AR138)</f>
        <v>0</v>
      </c>
      <c r="AT138" s="693">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692">
        <f ca="1">COUNTIF(INDIRECT("U"&amp;(ROW()+12*(($AO138-1)*3+$AP138)-ROW())/12+5):INDIRECT("AF"&amp;(ROW()+12*(($AO138-1)*3+$AP138)-ROW())/12+5),AT138)</f>
        <v>0</v>
      </c>
      <c r="AV138" s="692">
        <f ca="1">IF(AND(AR138+AT138&gt;0,AS138+AU138&gt;0),COUNTIF(AV$6:AV137,"&gt;0")+1,0)</f>
        <v>0</v>
      </c>
      <c r="BF138" s="692">
        <v>1</v>
      </c>
      <c r="BG138" s="692"/>
      <c r="BH138" s="694">
        <f t="shared" ref="BH138:BS138" si="343">SUM(H138:H139)</f>
        <v>0</v>
      </c>
      <c r="BI138" s="694">
        <f t="shared" si="343"/>
        <v>0</v>
      </c>
      <c r="BJ138" s="694">
        <f t="shared" si="343"/>
        <v>0</v>
      </c>
      <c r="BK138" s="694">
        <f t="shared" si="343"/>
        <v>0</v>
      </c>
      <c r="BL138" s="694">
        <f t="shared" si="343"/>
        <v>0</v>
      </c>
      <c r="BM138" s="694">
        <f t="shared" si="343"/>
        <v>0</v>
      </c>
      <c r="BN138" s="694">
        <f t="shared" si="343"/>
        <v>0</v>
      </c>
      <c r="BO138" s="694">
        <f t="shared" si="343"/>
        <v>0</v>
      </c>
      <c r="BP138" s="694">
        <f t="shared" si="343"/>
        <v>0</v>
      </c>
      <c r="BQ138" s="694">
        <f t="shared" si="343"/>
        <v>0</v>
      </c>
      <c r="BR138" s="694">
        <f t="shared" si="343"/>
        <v>0</v>
      </c>
      <c r="BS138" s="694">
        <f t="shared" si="343"/>
        <v>0</v>
      </c>
      <c r="BT138" s="692"/>
      <c r="BU138" s="694">
        <f t="shared" ref="BU138:CF138" si="344">SUM(U138:U139)</f>
        <v>0</v>
      </c>
      <c r="BV138" s="694">
        <f t="shared" si="344"/>
        <v>0</v>
      </c>
      <c r="BW138" s="694">
        <f t="shared" si="344"/>
        <v>0</v>
      </c>
      <c r="BX138" s="694">
        <f t="shared" si="344"/>
        <v>0</v>
      </c>
      <c r="BY138" s="694">
        <f t="shared" si="344"/>
        <v>0</v>
      </c>
      <c r="BZ138" s="694">
        <f t="shared" si="344"/>
        <v>0</v>
      </c>
      <c r="CA138" s="694">
        <f t="shared" si="344"/>
        <v>0</v>
      </c>
      <c r="CB138" s="694">
        <f t="shared" si="344"/>
        <v>0</v>
      </c>
      <c r="CC138" s="694">
        <f t="shared" si="344"/>
        <v>0</v>
      </c>
      <c r="CD138" s="694">
        <f t="shared" si="344"/>
        <v>0</v>
      </c>
      <c r="CE138" s="694">
        <f t="shared" si="344"/>
        <v>0</v>
      </c>
      <c r="CF138" s="694">
        <f t="shared" si="344"/>
        <v>0</v>
      </c>
      <c r="CG138" s="692"/>
      <c r="CH138" s="692"/>
      <c r="CI138" s="696" t="s">
        <v>366</v>
      </c>
      <c r="CJ138" s="694">
        <f>IF(OR($D138="副園長",$D138="教頭",$D138="主任保育士",$D138="主幹教諭"),0,BH138)</f>
        <v>0</v>
      </c>
      <c r="CK138" s="694">
        <f t="shared" ref="CK138:CU138" si="345">IF(OR($D138="副園長",$D138="教頭",$D138="主任保育士",$D138="主幹教諭"),0,BI138)</f>
        <v>0</v>
      </c>
      <c r="CL138" s="694">
        <f t="shared" si="345"/>
        <v>0</v>
      </c>
      <c r="CM138" s="694">
        <f t="shared" si="345"/>
        <v>0</v>
      </c>
      <c r="CN138" s="694">
        <f t="shared" si="345"/>
        <v>0</v>
      </c>
      <c r="CO138" s="694">
        <f t="shared" si="345"/>
        <v>0</v>
      </c>
      <c r="CP138" s="694">
        <f t="shared" si="345"/>
        <v>0</v>
      </c>
      <c r="CQ138" s="694">
        <f t="shared" si="345"/>
        <v>0</v>
      </c>
      <c r="CR138" s="694">
        <f t="shared" si="345"/>
        <v>0</v>
      </c>
      <c r="CS138" s="694">
        <f t="shared" si="345"/>
        <v>0</v>
      </c>
      <c r="CT138" s="694">
        <f t="shared" si="345"/>
        <v>0</v>
      </c>
      <c r="CU138" s="694">
        <f t="shared" si="345"/>
        <v>0</v>
      </c>
    </row>
    <row r="139" spans="1:99">
      <c r="A139" s="1135"/>
      <c r="B139" s="1138"/>
      <c r="C139" s="1141"/>
      <c r="D139" s="1141"/>
      <c r="E139" s="1144"/>
      <c r="F139" s="1141"/>
      <c r="G139" s="171" t="s">
        <v>282</v>
      </c>
      <c r="H139" s="172"/>
      <c r="I139" s="172" t="str">
        <f t="shared" si="292"/>
        <v/>
      </c>
      <c r="J139" s="172" t="str">
        <f t="shared" si="293"/>
        <v/>
      </c>
      <c r="K139" s="172" t="str">
        <f t="shared" si="294"/>
        <v/>
      </c>
      <c r="L139" s="172" t="str">
        <f t="shared" si="295"/>
        <v/>
      </c>
      <c r="M139" s="172" t="str">
        <f t="shared" si="296"/>
        <v/>
      </c>
      <c r="N139" s="172" t="str">
        <f t="shared" si="297"/>
        <v/>
      </c>
      <c r="O139" s="172" t="str">
        <f t="shared" si="298"/>
        <v/>
      </c>
      <c r="P139" s="172" t="str">
        <f t="shared" si="299"/>
        <v/>
      </c>
      <c r="Q139" s="172" t="str">
        <f t="shared" si="300"/>
        <v/>
      </c>
      <c r="R139" s="172" t="str">
        <f t="shared" si="301"/>
        <v/>
      </c>
      <c r="S139" s="172" t="str">
        <f t="shared" si="302"/>
        <v/>
      </c>
      <c r="T139" s="173">
        <f t="shared" si="338"/>
        <v>0</v>
      </c>
      <c r="U139" s="239"/>
      <c r="V139" s="239" t="str">
        <f t="shared" si="303"/>
        <v/>
      </c>
      <c r="W139" s="239" t="str">
        <f t="shared" si="304"/>
        <v/>
      </c>
      <c r="X139" s="239" t="str">
        <f t="shared" si="305"/>
        <v/>
      </c>
      <c r="Y139" s="239" t="str">
        <f t="shared" si="306"/>
        <v/>
      </c>
      <c r="Z139" s="239" t="str">
        <f t="shared" si="307"/>
        <v/>
      </c>
      <c r="AA139" s="239" t="str">
        <f t="shared" si="308"/>
        <v/>
      </c>
      <c r="AB139" s="239" t="str">
        <f t="shared" si="309"/>
        <v/>
      </c>
      <c r="AC139" s="239" t="str">
        <f t="shared" si="310"/>
        <v/>
      </c>
      <c r="AD139" s="239" t="str">
        <f t="shared" si="311"/>
        <v/>
      </c>
      <c r="AE139" s="239" t="str">
        <f t="shared" si="312"/>
        <v/>
      </c>
      <c r="AF139" s="239" t="str">
        <f t="shared" si="313"/>
        <v/>
      </c>
      <c r="AG139" s="173">
        <f t="shared" si="339"/>
        <v>0</v>
      </c>
      <c r="AH139" s="1147"/>
      <c r="AO139" s="692">
        <v>4</v>
      </c>
      <c r="AP139" s="692">
        <v>3</v>
      </c>
      <c r="AQ139" s="692">
        <v>2</v>
      </c>
      <c r="AR139" s="693">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692">
        <f ca="1">COUNTIF(INDIRECT("H"&amp;(ROW()+12*(($AO139-1)*3+$AP139)-ROW())/12+5):INDIRECT("S"&amp;(ROW()+12*(($AO139-1)*3+$AP139)-ROW())/12+5),AR139)</f>
        <v>0</v>
      </c>
      <c r="AT139" s="693">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692">
        <f ca="1">COUNTIF(INDIRECT("U"&amp;(ROW()+12*(($AO139-1)*3+$AP139)-ROW())/12+5):INDIRECT("AF"&amp;(ROW()+12*(($AO139-1)*3+$AP139)-ROW())/12+5),AT139)</f>
        <v>0</v>
      </c>
      <c r="AV139" s="692">
        <f ca="1">IF(AND(AR139+AT139&gt;0,AS139+AU139&gt;0),COUNTIF(AV$6:AV138,"&gt;0")+1,0)</f>
        <v>0</v>
      </c>
      <c r="BF139" s="692">
        <v>2</v>
      </c>
      <c r="BG139" s="692" t="s">
        <v>281</v>
      </c>
      <c r="BH139" s="694">
        <f>IF(BH138+BU138&gt;マスタ!$C$3,1,0)</f>
        <v>0</v>
      </c>
      <c r="BI139" s="694">
        <f>IF(BI138+BV138&gt;マスタ!$C$3,1,0)</f>
        <v>0</v>
      </c>
      <c r="BJ139" s="694">
        <f>IF(BJ138+BW138&gt;マスタ!$C$3,1,0)</f>
        <v>0</v>
      </c>
      <c r="BK139" s="694">
        <f>IF(BK138+BX138&gt;マスタ!$C$3,1,0)</f>
        <v>0</v>
      </c>
      <c r="BL139" s="694">
        <f>IF(BL138+BY138&gt;マスタ!$C$3,1,0)</f>
        <v>0</v>
      </c>
      <c r="BM139" s="694">
        <f>IF(BM138+BZ138&gt;マスタ!$C$3,1,0)</f>
        <v>0</v>
      </c>
      <c r="BN139" s="694">
        <f>IF(BN138+CA138&gt;マスタ!$C$3,1,0)</f>
        <v>0</v>
      </c>
      <c r="BO139" s="694">
        <f>IF(BO138+CB138&gt;マスタ!$C$3,1,0)</f>
        <v>0</v>
      </c>
      <c r="BP139" s="694">
        <f>IF(BP138+CC138&gt;マスタ!$C$3,1,0)</f>
        <v>0</v>
      </c>
      <c r="BQ139" s="694">
        <f>IF(BQ138+CD138&gt;マスタ!$C$3,1,0)</f>
        <v>0</v>
      </c>
      <c r="BR139" s="694">
        <f>IF(BR138+CE138&gt;マスタ!$C$3,1,0)</f>
        <v>0</v>
      </c>
      <c r="BS139" s="694">
        <f>IF(BS138+CF138&gt;マスタ!$C$3,1,0)</f>
        <v>0</v>
      </c>
      <c r="BT139" s="692"/>
      <c r="BU139" s="694"/>
      <c r="BV139" s="694"/>
      <c r="BW139" s="694"/>
      <c r="BX139" s="694"/>
      <c r="BY139" s="694"/>
      <c r="BZ139" s="694"/>
      <c r="CA139" s="694"/>
      <c r="CB139" s="694"/>
      <c r="CC139" s="694"/>
      <c r="CD139" s="694"/>
      <c r="CE139" s="694"/>
      <c r="CF139" s="694"/>
      <c r="CG139" s="692"/>
      <c r="CH139" s="692"/>
      <c r="CI139" s="692"/>
      <c r="CJ139" s="692"/>
      <c r="CK139" s="692"/>
      <c r="CL139" s="692"/>
      <c r="CM139" s="692"/>
      <c r="CN139" s="692"/>
      <c r="CO139" s="692"/>
      <c r="CP139" s="692"/>
      <c r="CQ139" s="692"/>
      <c r="CR139" s="692"/>
      <c r="CS139" s="692"/>
      <c r="CT139" s="692"/>
      <c r="CU139" s="692"/>
    </row>
    <row r="140" spans="1:99">
      <c r="A140" s="1136"/>
      <c r="B140" s="1139"/>
      <c r="C140" s="1142"/>
      <c r="D140" s="1142"/>
      <c r="E140" s="1145"/>
      <c r="F140" s="1142"/>
      <c r="G140" s="174" t="s">
        <v>474</v>
      </c>
      <c r="H140" s="175"/>
      <c r="I140" s="175" t="str">
        <f t="shared" si="292"/>
        <v/>
      </c>
      <c r="J140" s="175" t="str">
        <f t="shared" si="293"/>
        <v/>
      </c>
      <c r="K140" s="175" t="str">
        <f t="shared" si="294"/>
        <v/>
      </c>
      <c r="L140" s="175" t="str">
        <f t="shared" si="295"/>
        <v/>
      </c>
      <c r="M140" s="175" t="str">
        <f t="shared" si="296"/>
        <v/>
      </c>
      <c r="N140" s="175" t="str">
        <f t="shared" si="297"/>
        <v/>
      </c>
      <c r="O140" s="175" t="str">
        <f t="shared" si="298"/>
        <v/>
      </c>
      <c r="P140" s="175" t="str">
        <f t="shared" si="299"/>
        <v/>
      </c>
      <c r="Q140" s="175" t="str">
        <f t="shared" si="300"/>
        <v/>
      </c>
      <c r="R140" s="175" t="str">
        <f t="shared" si="301"/>
        <v/>
      </c>
      <c r="S140" s="175" t="str">
        <f t="shared" si="302"/>
        <v/>
      </c>
      <c r="T140" s="176">
        <f t="shared" si="338"/>
        <v>0</v>
      </c>
      <c r="U140" s="240"/>
      <c r="V140" s="240" t="str">
        <f t="shared" si="303"/>
        <v/>
      </c>
      <c r="W140" s="240" t="str">
        <f t="shared" si="304"/>
        <v/>
      </c>
      <c r="X140" s="240" t="str">
        <f t="shared" si="305"/>
        <v/>
      </c>
      <c r="Y140" s="240" t="str">
        <f t="shared" si="306"/>
        <v/>
      </c>
      <c r="Z140" s="240" t="str">
        <f t="shared" si="307"/>
        <v/>
      </c>
      <c r="AA140" s="240" t="str">
        <f t="shared" si="308"/>
        <v/>
      </c>
      <c r="AB140" s="240" t="str">
        <f t="shared" si="309"/>
        <v/>
      </c>
      <c r="AC140" s="240" t="str">
        <f t="shared" si="310"/>
        <v/>
      </c>
      <c r="AD140" s="240" t="str">
        <f t="shared" si="311"/>
        <v/>
      </c>
      <c r="AE140" s="240" t="str">
        <f t="shared" si="312"/>
        <v/>
      </c>
      <c r="AF140" s="240" t="str">
        <f t="shared" si="313"/>
        <v/>
      </c>
      <c r="AG140" s="176">
        <f t="shared" si="339"/>
        <v>0</v>
      </c>
      <c r="AH140" s="1148"/>
      <c r="AO140" s="692">
        <v>4</v>
      </c>
      <c r="AP140" s="692">
        <v>3</v>
      </c>
      <c r="AQ140" s="692">
        <v>3</v>
      </c>
      <c r="AR140" s="693">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692">
        <f ca="1">COUNTIF(INDIRECT("H"&amp;(ROW()+12*(($AO140-1)*3+$AP140)-ROW())/12+5):INDIRECT("S"&amp;(ROW()+12*(($AO140-1)*3+$AP140)-ROW())/12+5),AR140)</f>
        <v>0</v>
      </c>
      <c r="AT140" s="693">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692">
        <f ca="1">COUNTIF(INDIRECT("U"&amp;(ROW()+12*(($AO140-1)*3+$AP140)-ROW())/12+5):INDIRECT("AF"&amp;(ROW()+12*(($AO140-1)*3+$AP140)-ROW())/12+5),AT140)</f>
        <v>0</v>
      </c>
      <c r="AV140" s="692">
        <f ca="1">IF(AND(AR140+AT140&gt;0,AS140+AU140&gt;0),COUNTIF(AV$6:AV139,"&gt;0")+1,0)</f>
        <v>0</v>
      </c>
      <c r="BF140" s="692">
        <v>3</v>
      </c>
      <c r="BG140" s="692"/>
      <c r="BH140" s="694"/>
      <c r="BI140" s="694"/>
      <c r="BJ140" s="694"/>
      <c r="BK140" s="694"/>
      <c r="BL140" s="694"/>
      <c r="BM140" s="694"/>
      <c r="BN140" s="694"/>
      <c r="BO140" s="694"/>
      <c r="BP140" s="694"/>
      <c r="BQ140" s="694"/>
      <c r="BR140" s="694"/>
      <c r="BS140" s="694"/>
      <c r="BT140" s="692"/>
      <c r="BU140" s="694"/>
      <c r="BV140" s="694"/>
      <c r="BW140" s="694"/>
      <c r="BX140" s="694"/>
      <c r="BY140" s="694"/>
      <c r="BZ140" s="694"/>
      <c r="CA140" s="694"/>
      <c r="CB140" s="694"/>
      <c r="CC140" s="694"/>
      <c r="CD140" s="694"/>
      <c r="CE140" s="694"/>
      <c r="CF140" s="694"/>
      <c r="CG140" s="692"/>
      <c r="CH140" s="692"/>
      <c r="CI140" s="692"/>
      <c r="CJ140" s="692"/>
      <c r="CK140" s="692"/>
      <c r="CL140" s="692"/>
      <c r="CM140" s="692"/>
      <c r="CN140" s="692"/>
      <c r="CO140" s="692"/>
      <c r="CP140" s="692"/>
      <c r="CQ140" s="692"/>
      <c r="CR140" s="692"/>
      <c r="CS140" s="692"/>
      <c r="CT140" s="692"/>
      <c r="CU140" s="692"/>
    </row>
    <row r="141" spans="1:99">
      <c r="A141" s="1134">
        <v>46</v>
      </c>
      <c r="B141" s="1137"/>
      <c r="C141" s="1140"/>
      <c r="D141" s="1140"/>
      <c r="E141" s="1143"/>
      <c r="F141" s="1140"/>
      <c r="G141" s="165" t="s">
        <v>283</v>
      </c>
      <c r="H141" s="166"/>
      <c r="I141" s="166" t="str">
        <f t="shared" si="292"/>
        <v/>
      </c>
      <c r="J141" s="166" t="str">
        <f t="shared" si="293"/>
        <v/>
      </c>
      <c r="K141" s="166" t="str">
        <f t="shared" si="294"/>
        <v/>
      </c>
      <c r="L141" s="166" t="str">
        <f t="shared" si="295"/>
        <v/>
      </c>
      <c r="M141" s="166" t="str">
        <f t="shared" si="296"/>
        <v/>
      </c>
      <c r="N141" s="166" t="str">
        <f t="shared" si="297"/>
        <v/>
      </c>
      <c r="O141" s="166" t="str">
        <f t="shared" si="298"/>
        <v/>
      </c>
      <c r="P141" s="166" t="str">
        <f t="shared" si="299"/>
        <v/>
      </c>
      <c r="Q141" s="166" t="str">
        <f t="shared" si="300"/>
        <v/>
      </c>
      <c r="R141" s="166" t="str">
        <f t="shared" si="301"/>
        <v/>
      </c>
      <c r="S141" s="166" t="str">
        <f t="shared" si="302"/>
        <v/>
      </c>
      <c r="T141" s="167">
        <f t="shared" si="338"/>
        <v>0</v>
      </c>
      <c r="U141" s="238"/>
      <c r="V141" s="238" t="str">
        <f t="shared" si="303"/>
        <v/>
      </c>
      <c r="W141" s="238" t="str">
        <f t="shared" si="304"/>
        <v/>
      </c>
      <c r="X141" s="238" t="str">
        <f t="shared" si="305"/>
        <v/>
      </c>
      <c r="Y141" s="238" t="str">
        <f t="shared" si="306"/>
        <v/>
      </c>
      <c r="Z141" s="238" t="str">
        <f t="shared" si="307"/>
        <v/>
      </c>
      <c r="AA141" s="238" t="str">
        <f t="shared" si="308"/>
        <v/>
      </c>
      <c r="AB141" s="238" t="str">
        <f t="shared" si="309"/>
        <v/>
      </c>
      <c r="AC141" s="238" t="str">
        <f t="shared" si="310"/>
        <v/>
      </c>
      <c r="AD141" s="238" t="str">
        <f t="shared" si="311"/>
        <v/>
      </c>
      <c r="AE141" s="238" t="str">
        <f t="shared" si="312"/>
        <v/>
      </c>
      <c r="AF141" s="238" t="str">
        <f t="shared" si="313"/>
        <v/>
      </c>
      <c r="AG141" s="167">
        <f t="shared" si="339"/>
        <v>0</v>
      </c>
      <c r="AH141" s="1146"/>
      <c r="AO141" s="692">
        <v>4</v>
      </c>
      <c r="AP141" s="692">
        <v>3</v>
      </c>
      <c r="AQ141" s="692">
        <v>4</v>
      </c>
      <c r="AR141" s="693">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692">
        <f ca="1">COUNTIF(INDIRECT("H"&amp;(ROW()+12*(($AO141-1)*3+$AP141)-ROW())/12+5):INDIRECT("S"&amp;(ROW()+12*(($AO141-1)*3+$AP141)-ROW())/12+5),AR141)</f>
        <v>0</v>
      </c>
      <c r="AT141" s="693">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692">
        <f ca="1">COUNTIF(INDIRECT("U"&amp;(ROW()+12*(($AO141-1)*3+$AP141)-ROW())/12+5):INDIRECT("AF"&amp;(ROW()+12*(($AO141-1)*3+$AP141)-ROW())/12+5),AT141)</f>
        <v>0</v>
      </c>
      <c r="AV141" s="692">
        <f ca="1">IF(AND(AR141+AT141&gt;0,AS141+AU141&gt;0),COUNTIF(AV$6:AV140,"&gt;0")+1,0)</f>
        <v>0</v>
      </c>
      <c r="BF141" s="692">
        <v>1</v>
      </c>
      <c r="BG141" s="692"/>
      <c r="BH141" s="694">
        <f t="shared" ref="BH141:BS141" si="346">SUM(H141:H142)</f>
        <v>0</v>
      </c>
      <c r="BI141" s="694">
        <f t="shared" si="346"/>
        <v>0</v>
      </c>
      <c r="BJ141" s="694">
        <f t="shared" si="346"/>
        <v>0</v>
      </c>
      <c r="BK141" s="694">
        <f t="shared" si="346"/>
        <v>0</v>
      </c>
      <c r="BL141" s="694">
        <f t="shared" si="346"/>
        <v>0</v>
      </c>
      <c r="BM141" s="694">
        <f t="shared" si="346"/>
        <v>0</v>
      </c>
      <c r="BN141" s="694">
        <f t="shared" si="346"/>
        <v>0</v>
      </c>
      <c r="BO141" s="694">
        <f t="shared" si="346"/>
        <v>0</v>
      </c>
      <c r="BP141" s="694">
        <f t="shared" si="346"/>
        <v>0</v>
      </c>
      <c r="BQ141" s="694">
        <f t="shared" si="346"/>
        <v>0</v>
      </c>
      <c r="BR141" s="694">
        <f t="shared" si="346"/>
        <v>0</v>
      </c>
      <c r="BS141" s="694">
        <f t="shared" si="346"/>
        <v>0</v>
      </c>
      <c r="BT141" s="692"/>
      <c r="BU141" s="694">
        <f t="shared" ref="BU141:CF141" si="347">SUM(U141:U142)</f>
        <v>0</v>
      </c>
      <c r="BV141" s="694">
        <f t="shared" si="347"/>
        <v>0</v>
      </c>
      <c r="BW141" s="694">
        <f t="shared" si="347"/>
        <v>0</v>
      </c>
      <c r="BX141" s="694">
        <f t="shared" si="347"/>
        <v>0</v>
      </c>
      <c r="BY141" s="694">
        <f t="shared" si="347"/>
        <v>0</v>
      </c>
      <c r="BZ141" s="694">
        <f t="shared" si="347"/>
        <v>0</v>
      </c>
      <c r="CA141" s="694">
        <f t="shared" si="347"/>
        <v>0</v>
      </c>
      <c r="CB141" s="694">
        <f t="shared" si="347"/>
        <v>0</v>
      </c>
      <c r="CC141" s="694">
        <f t="shared" si="347"/>
        <v>0</v>
      </c>
      <c r="CD141" s="694">
        <f t="shared" si="347"/>
        <v>0</v>
      </c>
      <c r="CE141" s="694">
        <f t="shared" si="347"/>
        <v>0</v>
      </c>
      <c r="CF141" s="694">
        <f t="shared" si="347"/>
        <v>0</v>
      </c>
      <c r="CG141" s="692"/>
      <c r="CH141" s="692"/>
      <c r="CI141" s="696" t="s">
        <v>366</v>
      </c>
      <c r="CJ141" s="694">
        <f>IF(OR($D141="副園長",$D141="教頭",$D141="主任保育士",$D141="主幹教諭"),0,BH141)</f>
        <v>0</v>
      </c>
      <c r="CK141" s="694">
        <f t="shared" ref="CK141:CU141" si="348">IF(OR($D141="副園長",$D141="教頭",$D141="主任保育士",$D141="主幹教諭"),0,BI141)</f>
        <v>0</v>
      </c>
      <c r="CL141" s="694">
        <f t="shared" si="348"/>
        <v>0</v>
      </c>
      <c r="CM141" s="694">
        <f t="shared" si="348"/>
        <v>0</v>
      </c>
      <c r="CN141" s="694">
        <f t="shared" si="348"/>
        <v>0</v>
      </c>
      <c r="CO141" s="694">
        <f t="shared" si="348"/>
        <v>0</v>
      </c>
      <c r="CP141" s="694">
        <f t="shared" si="348"/>
        <v>0</v>
      </c>
      <c r="CQ141" s="694">
        <f t="shared" si="348"/>
        <v>0</v>
      </c>
      <c r="CR141" s="694">
        <f t="shared" si="348"/>
        <v>0</v>
      </c>
      <c r="CS141" s="694">
        <f t="shared" si="348"/>
        <v>0</v>
      </c>
      <c r="CT141" s="694">
        <f t="shared" si="348"/>
        <v>0</v>
      </c>
      <c r="CU141" s="694">
        <f t="shared" si="348"/>
        <v>0</v>
      </c>
    </row>
    <row r="142" spans="1:99">
      <c r="A142" s="1135"/>
      <c r="B142" s="1138"/>
      <c r="C142" s="1141"/>
      <c r="D142" s="1141"/>
      <c r="E142" s="1144"/>
      <c r="F142" s="1141"/>
      <c r="G142" s="171" t="s">
        <v>282</v>
      </c>
      <c r="H142" s="172"/>
      <c r="I142" s="172" t="str">
        <f t="shared" si="292"/>
        <v/>
      </c>
      <c r="J142" s="172" t="str">
        <f t="shared" si="293"/>
        <v/>
      </c>
      <c r="K142" s="172" t="str">
        <f t="shared" si="294"/>
        <v/>
      </c>
      <c r="L142" s="172" t="str">
        <f t="shared" si="295"/>
        <v/>
      </c>
      <c r="M142" s="172" t="str">
        <f t="shared" si="296"/>
        <v/>
      </c>
      <c r="N142" s="172" t="str">
        <f t="shared" si="297"/>
        <v/>
      </c>
      <c r="O142" s="172" t="str">
        <f t="shared" si="298"/>
        <v/>
      </c>
      <c r="P142" s="172" t="str">
        <f t="shared" si="299"/>
        <v/>
      </c>
      <c r="Q142" s="172" t="str">
        <f t="shared" si="300"/>
        <v/>
      </c>
      <c r="R142" s="172" t="str">
        <f t="shared" si="301"/>
        <v/>
      </c>
      <c r="S142" s="172" t="str">
        <f t="shared" si="302"/>
        <v/>
      </c>
      <c r="T142" s="173">
        <f t="shared" si="338"/>
        <v>0</v>
      </c>
      <c r="U142" s="239"/>
      <c r="V142" s="239" t="str">
        <f t="shared" si="303"/>
        <v/>
      </c>
      <c r="W142" s="239" t="str">
        <f t="shared" si="304"/>
        <v/>
      </c>
      <c r="X142" s="239" t="str">
        <f t="shared" si="305"/>
        <v/>
      </c>
      <c r="Y142" s="239" t="str">
        <f t="shared" si="306"/>
        <v/>
      </c>
      <c r="Z142" s="239" t="str">
        <f t="shared" si="307"/>
        <v/>
      </c>
      <c r="AA142" s="239" t="str">
        <f t="shared" si="308"/>
        <v/>
      </c>
      <c r="AB142" s="239" t="str">
        <f t="shared" si="309"/>
        <v/>
      </c>
      <c r="AC142" s="239" t="str">
        <f t="shared" si="310"/>
        <v/>
      </c>
      <c r="AD142" s="239" t="str">
        <f t="shared" si="311"/>
        <v/>
      </c>
      <c r="AE142" s="239" t="str">
        <f t="shared" si="312"/>
        <v/>
      </c>
      <c r="AF142" s="239" t="str">
        <f t="shared" si="313"/>
        <v/>
      </c>
      <c r="AG142" s="173">
        <f t="shared" si="339"/>
        <v>0</v>
      </c>
      <c r="AH142" s="1147"/>
      <c r="AO142" s="692">
        <v>4</v>
      </c>
      <c r="AP142" s="692">
        <v>3</v>
      </c>
      <c r="AQ142" s="692">
        <v>5</v>
      </c>
      <c r="AR142" s="693">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692">
        <f ca="1">COUNTIF(INDIRECT("H"&amp;(ROW()+12*(($AO142-1)*3+$AP142)-ROW())/12+5):INDIRECT("S"&amp;(ROW()+12*(($AO142-1)*3+$AP142)-ROW())/12+5),AR142)</f>
        <v>0</v>
      </c>
      <c r="AT142" s="693">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692">
        <f ca="1">COUNTIF(INDIRECT("U"&amp;(ROW()+12*(($AO142-1)*3+$AP142)-ROW())/12+5):INDIRECT("AF"&amp;(ROW()+12*(($AO142-1)*3+$AP142)-ROW())/12+5),AT142)</f>
        <v>0</v>
      </c>
      <c r="AV142" s="692">
        <f ca="1">IF(AND(AR142+AT142&gt;0,AS142+AU142&gt;0),COUNTIF(AV$6:AV141,"&gt;0")+1,0)</f>
        <v>0</v>
      </c>
      <c r="BF142" s="692">
        <v>2</v>
      </c>
      <c r="BG142" s="692" t="s">
        <v>281</v>
      </c>
      <c r="BH142" s="694">
        <f>IF(BH141+BU141&gt;マスタ!$C$3,1,0)</f>
        <v>0</v>
      </c>
      <c r="BI142" s="694">
        <f>IF(BI141+BV141&gt;マスタ!$C$3,1,0)</f>
        <v>0</v>
      </c>
      <c r="BJ142" s="694">
        <f>IF(BJ141+BW141&gt;マスタ!$C$3,1,0)</f>
        <v>0</v>
      </c>
      <c r="BK142" s="694">
        <f>IF(BK141+BX141&gt;マスタ!$C$3,1,0)</f>
        <v>0</v>
      </c>
      <c r="BL142" s="694">
        <f>IF(BL141+BY141&gt;マスタ!$C$3,1,0)</f>
        <v>0</v>
      </c>
      <c r="BM142" s="694">
        <f>IF(BM141+BZ141&gt;マスタ!$C$3,1,0)</f>
        <v>0</v>
      </c>
      <c r="BN142" s="694">
        <f>IF(BN141+CA141&gt;マスタ!$C$3,1,0)</f>
        <v>0</v>
      </c>
      <c r="BO142" s="694">
        <f>IF(BO141+CB141&gt;マスタ!$C$3,1,0)</f>
        <v>0</v>
      </c>
      <c r="BP142" s="694">
        <f>IF(BP141+CC141&gt;マスタ!$C$3,1,0)</f>
        <v>0</v>
      </c>
      <c r="BQ142" s="694">
        <f>IF(BQ141+CD141&gt;マスタ!$C$3,1,0)</f>
        <v>0</v>
      </c>
      <c r="BR142" s="694">
        <f>IF(BR141+CE141&gt;マスタ!$C$3,1,0)</f>
        <v>0</v>
      </c>
      <c r="BS142" s="694">
        <f>IF(BS141+CF141&gt;マスタ!$C$3,1,0)</f>
        <v>0</v>
      </c>
      <c r="BT142" s="692"/>
      <c r="BU142" s="694"/>
      <c r="BV142" s="694"/>
      <c r="BW142" s="694"/>
      <c r="BX142" s="694"/>
      <c r="BY142" s="694"/>
      <c r="BZ142" s="694"/>
      <c r="CA142" s="694"/>
      <c r="CB142" s="694"/>
      <c r="CC142" s="694"/>
      <c r="CD142" s="694"/>
      <c r="CE142" s="694"/>
      <c r="CF142" s="694"/>
      <c r="CG142" s="692"/>
      <c r="CH142" s="692"/>
      <c r="CI142" s="692"/>
      <c r="CJ142" s="692"/>
      <c r="CK142" s="692"/>
      <c r="CL142" s="692"/>
      <c r="CM142" s="692"/>
      <c r="CN142" s="692"/>
      <c r="CO142" s="692"/>
      <c r="CP142" s="692"/>
      <c r="CQ142" s="692"/>
      <c r="CR142" s="692"/>
      <c r="CS142" s="692"/>
      <c r="CT142" s="692"/>
      <c r="CU142" s="692"/>
    </row>
    <row r="143" spans="1:99">
      <c r="A143" s="1136"/>
      <c r="B143" s="1139"/>
      <c r="C143" s="1142"/>
      <c r="D143" s="1142"/>
      <c r="E143" s="1145"/>
      <c r="F143" s="1142"/>
      <c r="G143" s="174" t="s">
        <v>474</v>
      </c>
      <c r="H143" s="175"/>
      <c r="I143" s="175" t="str">
        <f t="shared" si="292"/>
        <v/>
      </c>
      <c r="J143" s="175" t="str">
        <f t="shared" si="293"/>
        <v/>
      </c>
      <c r="K143" s="175" t="str">
        <f t="shared" si="294"/>
        <v/>
      </c>
      <c r="L143" s="175" t="str">
        <f t="shared" si="295"/>
        <v/>
      </c>
      <c r="M143" s="175" t="str">
        <f t="shared" si="296"/>
        <v/>
      </c>
      <c r="N143" s="175" t="str">
        <f t="shared" si="297"/>
        <v/>
      </c>
      <c r="O143" s="175" t="str">
        <f t="shared" si="298"/>
        <v/>
      </c>
      <c r="P143" s="175" t="str">
        <f t="shared" si="299"/>
        <v/>
      </c>
      <c r="Q143" s="175" t="str">
        <f t="shared" si="300"/>
        <v/>
      </c>
      <c r="R143" s="175" t="str">
        <f t="shared" si="301"/>
        <v/>
      </c>
      <c r="S143" s="175" t="str">
        <f t="shared" si="302"/>
        <v/>
      </c>
      <c r="T143" s="176">
        <f t="shared" si="338"/>
        <v>0</v>
      </c>
      <c r="U143" s="240"/>
      <c r="V143" s="240" t="str">
        <f t="shared" si="303"/>
        <v/>
      </c>
      <c r="W143" s="240" t="str">
        <f t="shared" si="304"/>
        <v/>
      </c>
      <c r="X143" s="240" t="str">
        <f t="shared" si="305"/>
        <v/>
      </c>
      <c r="Y143" s="240" t="str">
        <f t="shared" si="306"/>
        <v/>
      </c>
      <c r="Z143" s="240" t="str">
        <f t="shared" si="307"/>
        <v/>
      </c>
      <c r="AA143" s="240" t="str">
        <f t="shared" si="308"/>
        <v/>
      </c>
      <c r="AB143" s="240" t="str">
        <f t="shared" si="309"/>
        <v/>
      </c>
      <c r="AC143" s="240" t="str">
        <f t="shared" si="310"/>
        <v/>
      </c>
      <c r="AD143" s="240" t="str">
        <f t="shared" si="311"/>
        <v/>
      </c>
      <c r="AE143" s="240" t="str">
        <f t="shared" si="312"/>
        <v/>
      </c>
      <c r="AF143" s="240" t="str">
        <f t="shared" si="313"/>
        <v/>
      </c>
      <c r="AG143" s="176">
        <f t="shared" si="339"/>
        <v>0</v>
      </c>
      <c r="AH143" s="1148"/>
      <c r="AO143" s="692">
        <v>4</v>
      </c>
      <c r="AP143" s="692">
        <v>3</v>
      </c>
      <c r="AQ143" s="692">
        <v>6</v>
      </c>
      <c r="AR143" s="693">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692">
        <f ca="1">COUNTIF(INDIRECT("H"&amp;(ROW()+12*(($AO143-1)*3+$AP143)-ROW())/12+5):INDIRECT("S"&amp;(ROW()+12*(($AO143-1)*3+$AP143)-ROW())/12+5),AR143)</f>
        <v>0</v>
      </c>
      <c r="AT143" s="693">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692">
        <f ca="1">COUNTIF(INDIRECT("U"&amp;(ROW()+12*(($AO143-1)*3+$AP143)-ROW())/12+5):INDIRECT("AF"&amp;(ROW()+12*(($AO143-1)*3+$AP143)-ROW())/12+5),AT143)</f>
        <v>0</v>
      </c>
      <c r="AV143" s="692">
        <f ca="1">IF(AND(AR143+AT143&gt;0,AS143+AU143&gt;0),COUNTIF(AV$6:AV142,"&gt;0")+1,0)</f>
        <v>0</v>
      </c>
      <c r="BF143" s="692">
        <v>3</v>
      </c>
      <c r="BG143" s="692"/>
      <c r="BH143" s="694"/>
      <c r="BI143" s="694"/>
      <c r="BJ143" s="694"/>
      <c r="BK143" s="694"/>
      <c r="BL143" s="694"/>
      <c r="BM143" s="694"/>
      <c r="BN143" s="694"/>
      <c r="BO143" s="694"/>
      <c r="BP143" s="694"/>
      <c r="BQ143" s="694"/>
      <c r="BR143" s="694"/>
      <c r="BS143" s="694"/>
      <c r="BT143" s="692"/>
      <c r="BU143" s="694"/>
      <c r="BV143" s="694"/>
      <c r="BW143" s="694"/>
      <c r="BX143" s="694"/>
      <c r="BY143" s="694"/>
      <c r="BZ143" s="694"/>
      <c r="CA143" s="694"/>
      <c r="CB143" s="694"/>
      <c r="CC143" s="694"/>
      <c r="CD143" s="694"/>
      <c r="CE143" s="694"/>
      <c r="CF143" s="694"/>
      <c r="CG143" s="692"/>
      <c r="CH143" s="692"/>
      <c r="CI143" s="692"/>
      <c r="CJ143" s="692"/>
      <c r="CK143" s="692"/>
      <c r="CL143" s="692"/>
      <c r="CM143" s="692"/>
      <c r="CN143" s="692"/>
      <c r="CO143" s="692"/>
      <c r="CP143" s="692"/>
      <c r="CQ143" s="692"/>
      <c r="CR143" s="692"/>
      <c r="CS143" s="692"/>
      <c r="CT143" s="692"/>
      <c r="CU143" s="692"/>
    </row>
    <row r="144" spans="1:99">
      <c r="A144" s="1134">
        <v>47</v>
      </c>
      <c r="B144" s="1137"/>
      <c r="C144" s="1140"/>
      <c r="D144" s="1140"/>
      <c r="E144" s="1143"/>
      <c r="F144" s="1140"/>
      <c r="G144" s="165" t="s">
        <v>283</v>
      </c>
      <c r="H144" s="166"/>
      <c r="I144" s="166" t="str">
        <f t="shared" si="292"/>
        <v/>
      </c>
      <c r="J144" s="166" t="str">
        <f t="shared" si="293"/>
        <v/>
      </c>
      <c r="K144" s="166" t="str">
        <f t="shared" si="294"/>
        <v/>
      </c>
      <c r="L144" s="166" t="str">
        <f t="shared" si="295"/>
        <v/>
      </c>
      <c r="M144" s="166" t="str">
        <f t="shared" si="296"/>
        <v/>
      </c>
      <c r="N144" s="166" t="str">
        <f t="shared" si="297"/>
        <v/>
      </c>
      <c r="O144" s="166" t="str">
        <f t="shared" si="298"/>
        <v/>
      </c>
      <c r="P144" s="166" t="str">
        <f t="shared" si="299"/>
        <v/>
      </c>
      <c r="Q144" s="166" t="str">
        <f t="shared" si="300"/>
        <v/>
      </c>
      <c r="R144" s="166" t="str">
        <f t="shared" si="301"/>
        <v/>
      </c>
      <c r="S144" s="166" t="str">
        <f t="shared" si="302"/>
        <v/>
      </c>
      <c r="T144" s="167">
        <f t="shared" si="338"/>
        <v>0</v>
      </c>
      <c r="U144" s="238"/>
      <c r="V144" s="238" t="str">
        <f t="shared" si="303"/>
        <v/>
      </c>
      <c r="W144" s="238" t="str">
        <f t="shared" si="304"/>
        <v/>
      </c>
      <c r="X144" s="238" t="str">
        <f t="shared" si="305"/>
        <v/>
      </c>
      <c r="Y144" s="238" t="str">
        <f t="shared" si="306"/>
        <v/>
      </c>
      <c r="Z144" s="238" t="str">
        <f t="shared" si="307"/>
        <v/>
      </c>
      <c r="AA144" s="238" t="str">
        <f t="shared" si="308"/>
        <v/>
      </c>
      <c r="AB144" s="238" t="str">
        <f t="shared" si="309"/>
        <v/>
      </c>
      <c r="AC144" s="238" t="str">
        <f t="shared" si="310"/>
        <v/>
      </c>
      <c r="AD144" s="238" t="str">
        <f t="shared" si="311"/>
        <v/>
      </c>
      <c r="AE144" s="238" t="str">
        <f t="shared" si="312"/>
        <v/>
      </c>
      <c r="AF144" s="238" t="str">
        <f t="shared" si="313"/>
        <v/>
      </c>
      <c r="AG144" s="167">
        <f t="shared" si="339"/>
        <v>0</v>
      </c>
      <c r="AH144" s="1146"/>
      <c r="AO144" s="692">
        <v>4</v>
      </c>
      <c r="AP144" s="692">
        <v>3</v>
      </c>
      <c r="AQ144" s="692">
        <v>7</v>
      </c>
      <c r="AR144" s="693">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692">
        <f ca="1">COUNTIF(INDIRECT("H"&amp;(ROW()+12*(($AO144-1)*3+$AP144)-ROW())/12+5):INDIRECT("S"&amp;(ROW()+12*(($AO144-1)*3+$AP144)-ROW())/12+5),AR144)</f>
        <v>0</v>
      </c>
      <c r="AT144" s="693">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692">
        <f ca="1">COUNTIF(INDIRECT("U"&amp;(ROW()+12*(($AO144-1)*3+$AP144)-ROW())/12+5):INDIRECT("AF"&amp;(ROW()+12*(($AO144-1)*3+$AP144)-ROW())/12+5),AT144)</f>
        <v>0</v>
      </c>
      <c r="AV144" s="692">
        <f ca="1">IF(AND(AR144+AT144&gt;0,AS144+AU144&gt;0),COUNTIF(AV$6:AV143,"&gt;0")+1,0)</f>
        <v>0</v>
      </c>
      <c r="BF144" s="692">
        <v>1</v>
      </c>
      <c r="BG144" s="692"/>
      <c r="BH144" s="694">
        <f t="shared" ref="BH144:BS144" si="349">SUM(H144:H145)</f>
        <v>0</v>
      </c>
      <c r="BI144" s="694">
        <f t="shared" si="349"/>
        <v>0</v>
      </c>
      <c r="BJ144" s="694">
        <f t="shared" si="349"/>
        <v>0</v>
      </c>
      <c r="BK144" s="694">
        <f t="shared" si="349"/>
        <v>0</v>
      </c>
      <c r="BL144" s="694">
        <f t="shared" si="349"/>
        <v>0</v>
      </c>
      <c r="BM144" s="694">
        <f t="shared" si="349"/>
        <v>0</v>
      </c>
      <c r="BN144" s="694">
        <f t="shared" si="349"/>
        <v>0</v>
      </c>
      <c r="BO144" s="694">
        <f t="shared" si="349"/>
        <v>0</v>
      </c>
      <c r="BP144" s="694">
        <f t="shared" si="349"/>
        <v>0</v>
      </c>
      <c r="BQ144" s="694">
        <f t="shared" si="349"/>
        <v>0</v>
      </c>
      <c r="BR144" s="694">
        <f t="shared" si="349"/>
        <v>0</v>
      </c>
      <c r="BS144" s="694">
        <f t="shared" si="349"/>
        <v>0</v>
      </c>
      <c r="BT144" s="692"/>
      <c r="BU144" s="694">
        <f t="shared" ref="BU144:CF144" si="350">SUM(U144:U145)</f>
        <v>0</v>
      </c>
      <c r="BV144" s="694">
        <f t="shared" si="350"/>
        <v>0</v>
      </c>
      <c r="BW144" s="694">
        <f t="shared" si="350"/>
        <v>0</v>
      </c>
      <c r="BX144" s="694">
        <f t="shared" si="350"/>
        <v>0</v>
      </c>
      <c r="BY144" s="694">
        <f t="shared" si="350"/>
        <v>0</v>
      </c>
      <c r="BZ144" s="694">
        <f t="shared" si="350"/>
        <v>0</v>
      </c>
      <c r="CA144" s="694">
        <f t="shared" si="350"/>
        <v>0</v>
      </c>
      <c r="CB144" s="694">
        <f t="shared" si="350"/>
        <v>0</v>
      </c>
      <c r="CC144" s="694">
        <f t="shared" si="350"/>
        <v>0</v>
      </c>
      <c r="CD144" s="694">
        <f t="shared" si="350"/>
        <v>0</v>
      </c>
      <c r="CE144" s="694">
        <f t="shared" si="350"/>
        <v>0</v>
      </c>
      <c r="CF144" s="694">
        <f t="shared" si="350"/>
        <v>0</v>
      </c>
      <c r="CG144" s="692"/>
      <c r="CH144" s="692"/>
      <c r="CI144" s="696" t="s">
        <v>366</v>
      </c>
      <c r="CJ144" s="694">
        <f>IF(OR($D144="副園長",$D144="教頭",$D144="主任保育士",$D144="主幹教諭"),0,BH144)</f>
        <v>0</v>
      </c>
      <c r="CK144" s="694">
        <f t="shared" ref="CK144:CU144" si="351">IF(OR($D144="副園長",$D144="教頭",$D144="主任保育士",$D144="主幹教諭"),0,BI144)</f>
        <v>0</v>
      </c>
      <c r="CL144" s="694">
        <f t="shared" si="351"/>
        <v>0</v>
      </c>
      <c r="CM144" s="694">
        <f t="shared" si="351"/>
        <v>0</v>
      </c>
      <c r="CN144" s="694">
        <f t="shared" si="351"/>
        <v>0</v>
      </c>
      <c r="CO144" s="694">
        <f t="shared" si="351"/>
        <v>0</v>
      </c>
      <c r="CP144" s="694">
        <f t="shared" si="351"/>
        <v>0</v>
      </c>
      <c r="CQ144" s="694">
        <f t="shared" si="351"/>
        <v>0</v>
      </c>
      <c r="CR144" s="694">
        <f t="shared" si="351"/>
        <v>0</v>
      </c>
      <c r="CS144" s="694">
        <f t="shared" si="351"/>
        <v>0</v>
      </c>
      <c r="CT144" s="694">
        <f t="shared" si="351"/>
        <v>0</v>
      </c>
      <c r="CU144" s="694">
        <f t="shared" si="351"/>
        <v>0</v>
      </c>
    </row>
    <row r="145" spans="1:99">
      <c r="A145" s="1135"/>
      <c r="B145" s="1138"/>
      <c r="C145" s="1141"/>
      <c r="D145" s="1141"/>
      <c r="E145" s="1144"/>
      <c r="F145" s="1141"/>
      <c r="G145" s="171" t="s">
        <v>282</v>
      </c>
      <c r="H145" s="172"/>
      <c r="I145" s="172" t="str">
        <f t="shared" si="292"/>
        <v/>
      </c>
      <c r="J145" s="172" t="str">
        <f t="shared" si="293"/>
        <v/>
      </c>
      <c r="K145" s="172" t="str">
        <f t="shared" si="294"/>
        <v/>
      </c>
      <c r="L145" s="172" t="str">
        <f t="shared" si="295"/>
        <v/>
      </c>
      <c r="M145" s="172" t="str">
        <f t="shared" si="296"/>
        <v/>
      </c>
      <c r="N145" s="172" t="str">
        <f t="shared" si="297"/>
        <v/>
      </c>
      <c r="O145" s="172" t="str">
        <f t="shared" si="298"/>
        <v/>
      </c>
      <c r="P145" s="172" t="str">
        <f t="shared" si="299"/>
        <v/>
      </c>
      <c r="Q145" s="172" t="str">
        <f t="shared" si="300"/>
        <v/>
      </c>
      <c r="R145" s="172" t="str">
        <f t="shared" si="301"/>
        <v/>
      </c>
      <c r="S145" s="172" t="str">
        <f t="shared" si="302"/>
        <v/>
      </c>
      <c r="T145" s="173">
        <f t="shared" si="338"/>
        <v>0</v>
      </c>
      <c r="U145" s="239"/>
      <c r="V145" s="239" t="str">
        <f t="shared" si="303"/>
        <v/>
      </c>
      <c r="W145" s="239" t="str">
        <f t="shared" si="304"/>
        <v/>
      </c>
      <c r="X145" s="239" t="str">
        <f t="shared" si="305"/>
        <v/>
      </c>
      <c r="Y145" s="239" t="str">
        <f t="shared" si="306"/>
        <v/>
      </c>
      <c r="Z145" s="239" t="str">
        <f t="shared" si="307"/>
        <v/>
      </c>
      <c r="AA145" s="239" t="str">
        <f t="shared" si="308"/>
        <v/>
      </c>
      <c r="AB145" s="239" t="str">
        <f t="shared" si="309"/>
        <v/>
      </c>
      <c r="AC145" s="239" t="str">
        <f t="shared" si="310"/>
        <v/>
      </c>
      <c r="AD145" s="239" t="str">
        <f t="shared" si="311"/>
        <v/>
      </c>
      <c r="AE145" s="239" t="str">
        <f t="shared" si="312"/>
        <v/>
      </c>
      <c r="AF145" s="239" t="str">
        <f t="shared" si="313"/>
        <v/>
      </c>
      <c r="AG145" s="173">
        <f t="shared" si="339"/>
        <v>0</v>
      </c>
      <c r="AH145" s="1147"/>
      <c r="AO145" s="692">
        <v>4</v>
      </c>
      <c r="AP145" s="692">
        <v>3</v>
      </c>
      <c r="AQ145" s="692">
        <v>8</v>
      </c>
      <c r="AR145" s="693">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692">
        <f ca="1">COUNTIF(INDIRECT("H"&amp;(ROW()+12*(($AO145-1)*3+$AP145)-ROW())/12+5):INDIRECT("S"&amp;(ROW()+12*(($AO145-1)*3+$AP145)-ROW())/12+5),AR145)</f>
        <v>0</v>
      </c>
      <c r="AT145" s="693">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692">
        <f ca="1">COUNTIF(INDIRECT("U"&amp;(ROW()+12*(($AO145-1)*3+$AP145)-ROW())/12+5):INDIRECT("AF"&amp;(ROW()+12*(($AO145-1)*3+$AP145)-ROW())/12+5),AT145)</f>
        <v>0</v>
      </c>
      <c r="AV145" s="692">
        <f ca="1">IF(AND(AR145+AT145&gt;0,AS145+AU145&gt;0),COUNTIF(AV$6:AV144,"&gt;0")+1,0)</f>
        <v>0</v>
      </c>
      <c r="BF145" s="692">
        <v>2</v>
      </c>
      <c r="BG145" s="692" t="s">
        <v>281</v>
      </c>
      <c r="BH145" s="694">
        <f>IF(BH144+BU144&gt;マスタ!$C$3,1,0)</f>
        <v>0</v>
      </c>
      <c r="BI145" s="694">
        <f>IF(BI144+BV144&gt;マスタ!$C$3,1,0)</f>
        <v>0</v>
      </c>
      <c r="BJ145" s="694">
        <f>IF(BJ144+BW144&gt;マスタ!$C$3,1,0)</f>
        <v>0</v>
      </c>
      <c r="BK145" s="694">
        <f>IF(BK144+BX144&gt;マスタ!$C$3,1,0)</f>
        <v>0</v>
      </c>
      <c r="BL145" s="694">
        <f>IF(BL144+BY144&gt;マスタ!$C$3,1,0)</f>
        <v>0</v>
      </c>
      <c r="BM145" s="694">
        <f>IF(BM144+BZ144&gt;マスタ!$C$3,1,0)</f>
        <v>0</v>
      </c>
      <c r="BN145" s="694">
        <f>IF(BN144+CA144&gt;マスタ!$C$3,1,0)</f>
        <v>0</v>
      </c>
      <c r="BO145" s="694">
        <f>IF(BO144+CB144&gt;マスタ!$C$3,1,0)</f>
        <v>0</v>
      </c>
      <c r="BP145" s="694">
        <f>IF(BP144+CC144&gt;マスタ!$C$3,1,0)</f>
        <v>0</v>
      </c>
      <c r="BQ145" s="694">
        <f>IF(BQ144+CD144&gt;マスタ!$C$3,1,0)</f>
        <v>0</v>
      </c>
      <c r="BR145" s="694">
        <f>IF(BR144+CE144&gt;マスタ!$C$3,1,0)</f>
        <v>0</v>
      </c>
      <c r="BS145" s="694">
        <f>IF(BS144+CF144&gt;マスタ!$C$3,1,0)</f>
        <v>0</v>
      </c>
      <c r="BT145" s="692"/>
      <c r="BU145" s="694"/>
      <c r="BV145" s="694"/>
      <c r="BW145" s="694"/>
      <c r="BX145" s="694"/>
      <c r="BY145" s="694"/>
      <c r="BZ145" s="694"/>
      <c r="CA145" s="694"/>
      <c r="CB145" s="694"/>
      <c r="CC145" s="694"/>
      <c r="CD145" s="694"/>
      <c r="CE145" s="694"/>
      <c r="CF145" s="694"/>
      <c r="CG145" s="692"/>
      <c r="CH145" s="692"/>
      <c r="CI145" s="692"/>
      <c r="CJ145" s="692"/>
      <c r="CK145" s="692"/>
      <c r="CL145" s="692"/>
      <c r="CM145" s="692"/>
      <c r="CN145" s="692"/>
      <c r="CO145" s="692"/>
      <c r="CP145" s="692"/>
      <c r="CQ145" s="692"/>
      <c r="CR145" s="692"/>
      <c r="CS145" s="692"/>
      <c r="CT145" s="692"/>
      <c r="CU145" s="692"/>
    </row>
    <row r="146" spans="1:99">
      <c r="A146" s="1136"/>
      <c r="B146" s="1139"/>
      <c r="C146" s="1142"/>
      <c r="D146" s="1142"/>
      <c r="E146" s="1145"/>
      <c r="F146" s="1142"/>
      <c r="G146" s="174" t="s">
        <v>474</v>
      </c>
      <c r="H146" s="175"/>
      <c r="I146" s="175" t="str">
        <f t="shared" si="292"/>
        <v/>
      </c>
      <c r="J146" s="175" t="str">
        <f t="shared" si="293"/>
        <v/>
      </c>
      <c r="K146" s="175" t="str">
        <f t="shared" si="294"/>
        <v/>
      </c>
      <c r="L146" s="175" t="str">
        <f t="shared" si="295"/>
        <v/>
      </c>
      <c r="M146" s="175" t="str">
        <f t="shared" si="296"/>
        <v/>
      </c>
      <c r="N146" s="175" t="str">
        <f t="shared" si="297"/>
        <v/>
      </c>
      <c r="O146" s="175" t="str">
        <f t="shared" si="298"/>
        <v/>
      </c>
      <c r="P146" s="175" t="str">
        <f t="shared" si="299"/>
        <v/>
      </c>
      <c r="Q146" s="175" t="str">
        <f t="shared" si="300"/>
        <v/>
      </c>
      <c r="R146" s="175" t="str">
        <f t="shared" si="301"/>
        <v/>
      </c>
      <c r="S146" s="175" t="str">
        <f t="shared" si="302"/>
        <v/>
      </c>
      <c r="T146" s="176">
        <f t="shared" si="338"/>
        <v>0</v>
      </c>
      <c r="U146" s="240"/>
      <c r="V146" s="240" t="str">
        <f t="shared" si="303"/>
        <v/>
      </c>
      <c r="W146" s="240" t="str">
        <f t="shared" si="304"/>
        <v/>
      </c>
      <c r="X146" s="240" t="str">
        <f t="shared" si="305"/>
        <v/>
      </c>
      <c r="Y146" s="240" t="str">
        <f t="shared" si="306"/>
        <v/>
      </c>
      <c r="Z146" s="240" t="str">
        <f t="shared" si="307"/>
        <v/>
      </c>
      <c r="AA146" s="240" t="str">
        <f t="shared" si="308"/>
        <v/>
      </c>
      <c r="AB146" s="240" t="str">
        <f t="shared" si="309"/>
        <v/>
      </c>
      <c r="AC146" s="240" t="str">
        <f t="shared" si="310"/>
        <v/>
      </c>
      <c r="AD146" s="240" t="str">
        <f t="shared" si="311"/>
        <v/>
      </c>
      <c r="AE146" s="240" t="str">
        <f t="shared" si="312"/>
        <v/>
      </c>
      <c r="AF146" s="240" t="str">
        <f t="shared" si="313"/>
        <v/>
      </c>
      <c r="AG146" s="176">
        <f t="shared" si="339"/>
        <v>0</v>
      </c>
      <c r="AH146" s="1148"/>
      <c r="AO146" s="692">
        <v>4</v>
      </c>
      <c r="AP146" s="692">
        <v>3</v>
      </c>
      <c r="AQ146" s="692">
        <v>9</v>
      </c>
      <c r="AR146" s="693">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692">
        <f ca="1">COUNTIF(INDIRECT("H"&amp;(ROW()+12*(($AO146-1)*3+$AP146)-ROW())/12+5):INDIRECT("S"&amp;(ROW()+12*(($AO146-1)*3+$AP146)-ROW())/12+5),AR146)</f>
        <v>0</v>
      </c>
      <c r="AT146" s="693">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692">
        <f ca="1">COUNTIF(INDIRECT("U"&amp;(ROW()+12*(($AO146-1)*3+$AP146)-ROW())/12+5):INDIRECT("AF"&amp;(ROW()+12*(($AO146-1)*3+$AP146)-ROW())/12+5),AT146)</f>
        <v>0</v>
      </c>
      <c r="AV146" s="692">
        <f ca="1">IF(AND(AR146+AT146&gt;0,AS146+AU146&gt;0),COUNTIF(AV$6:AV145,"&gt;0")+1,0)</f>
        <v>0</v>
      </c>
      <c r="BF146" s="692">
        <v>3</v>
      </c>
      <c r="BG146" s="692"/>
      <c r="BH146" s="694"/>
      <c r="BI146" s="694"/>
      <c r="BJ146" s="694"/>
      <c r="BK146" s="694"/>
      <c r="BL146" s="694"/>
      <c r="BM146" s="694"/>
      <c r="BN146" s="694"/>
      <c r="BO146" s="694"/>
      <c r="BP146" s="694"/>
      <c r="BQ146" s="694"/>
      <c r="BR146" s="694"/>
      <c r="BS146" s="694"/>
      <c r="BT146" s="692"/>
      <c r="BU146" s="694"/>
      <c r="BV146" s="694"/>
      <c r="BW146" s="694"/>
      <c r="BX146" s="694"/>
      <c r="BY146" s="694"/>
      <c r="BZ146" s="694"/>
      <c r="CA146" s="694"/>
      <c r="CB146" s="694"/>
      <c r="CC146" s="694"/>
      <c r="CD146" s="694"/>
      <c r="CE146" s="694"/>
      <c r="CF146" s="694"/>
      <c r="CG146" s="692"/>
      <c r="CH146" s="692"/>
      <c r="CI146" s="692"/>
      <c r="CJ146" s="692"/>
      <c r="CK146" s="692"/>
      <c r="CL146" s="692"/>
      <c r="CM146" s="692"/>
      <c r="CN146" s="692"/>
      <c r="CO146" s="692"/>
      <c r="CP146" s="692"/>
      <c r="CQ146" s="692"/>
      <c r="CR146" s="692"/>
      <c r="CS146" s="692"/>
      <c r="CT146" s="692"/>
      <c r="CU146" s="692"/>
    </row>
    <row r="147" spans="1:99">
      <c r="A147" s="1134">
        <v>48</v>
      </c>
      <c r="B147" s="1137"/>
      <c r="C147" s="1140"/>
      <c r="D147" s="1140"/>
      <c r="E147" s="1143"/>
      <c r="F147" s="1140"/>
      <c r="G147" s="165" t="s">
        <v>283</v>
      </c>
      <c r="H147" s="166"/>
      <c r="I147" s="166" t="str">
        <f t="shared" si="292"/>
        <v/>
      </c>
      <c r="J147" s="166" t="str">
        <f t="shared" si="293"/>
        <v/>
      </c>
      <c r="K147" s="166" t="str">
        <f t="shared" si="294"/>
        <v/>
      </c>
      <c r="L147" s="166" t="str">
        <f t="shared" si="295"/>
        <v/>
      </c>
      <c r="M147" s="166" t="str">
        <f t="shared" si="296"/>
        <v/>
      </c>
      <c r="N147" s="166" t="str">
        <f t="shared" si="297"/>
        <v/>
      </c>
      <c r="O147" s="166" t="str">
        <f t="shared" si="298"/>
        <v/>
      </c>
      <c r="P147" s="166" t="str">
        <f t="shared" si="299"/>
        <v/>
      </c>
      <c r="Q147" s="166" t="str">
        <f t="shared" si="300"/>
        <v/>
      </c>
      <c r="R147" s="166" t="str">
        <f t="shared" si="301"/>
        <v/>
      </c>
      <c r="S147" s="166" t="str">
        <f t="shared" si="302"/>
        <v/>
      </c>
      <c r="T147" s="167">
        <f t="shared" si="338"/>
        <v>0</v>
      </c>
      <c r="U147" s="238"/>
      <c r="V147" s="238" t="str">
        <f t="shared" si="303"/>
        <v/>
      </c>
      <c r="W147" s="238" t="str">
        <f t="shared" si="304"/>
        <v/>
      </c>
      <c r="X147" s="238" t="str">
        <f t="shared" si="305"/>
        <v/>
      </c>
      <c r="Y147" s="238" t="str">
        <f t="shared" si="306"/>
        <v/>
      </c>
      <c r="Z147" s="238" t="str">
        <f t="shared" si="307"/>
        <v/>
      </c>
      <c r="AA147" s="238" t="str">
        <f t="shared" si="308"/>
        <v/>
      </c>
      <c r="AB147" s="238" t="str">
        <f t="shared" si="309"/>
        <v/>
      </c>
      <c r="AC147" s="238" t="str">
        <f t="shared" si="310"/>
        <v/>
      </c>
      <c r="AD147" s="238" t="str">
        <f t="shared" si="311"/>
        <v/>
      </c>
      <c r="AE147" s="238" t="str">
        <f t="shared" si="312"/>
        <v/>
      </c>
      <c r="AF147" s="238" t="str">
        <f t="shared" si="313"/>
        <v/>
      </c>
      <c r="AG147" s="167">
        <f t="shared" si="339"/>
        <v>0</v>
      </c>
      <c r="AH147" s="1146"/>
      <c r="AO147" s="692">
        <v>4</v>
      </c>
      <c r="AP147" s="692">
        <v>3</v>
      </c>
      <c r="AQ147" s="692">
        <v>10</v>
      </c>
      <c r="AR147" s="693">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692">
        <f ca="1">COUNTIF(INDIRECT("H"&amp;(ROW()+12*(($AO147-1)*3+$AP147)-ROW())/12+5):INDIRECT("S"&amp;(ROW()+12*(($AO147-1)*3+$AP147)-ROW())/12+5),AR147)</f>
        <v>0</v>
      </c>
      <c r="AT147" s="693">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692">
        <f ca="1">COUNTIF(INDIRECT("U"&amp;(ROW()+12*(($AO147-1)*3+$AP147)-ROW())/12+5):INDIRECT("AF"&amp;(ROW()+12*(($AO147-1)*3+$AP147)-ROW())/12+5),AT147)</f>
        <v>0</v>
      </c>
      <c r="AV147" s="692">
        <f ca="1">IF(AND(AR147+AT147&gt;0,AS147+AU147&gt;0),COUNTIF(AV$6:AV146,"&gt;0")+1,0)</f>
        <v>0</v>
      </c>
      <c r="BF147" s="692">
        <v>1</v>
      </c>
      <c r="BG147" s="692"/>
      <c r="BH147" s="694">
        <f t="shared" ref="BH147:BS147" si="352">SUM(H147:H148)</f>
        <v>0</v>
      </c>
      <c r="BI147" s="694">
        <f t="shared" si="352"/>
        <v>0</v>
      </c>
      <c r="BJ147" s="694">
        <f t="shared" si="352"/>
        <v>0</v>
      </c>
      <c r="BK147" s="694">
        <f t="shared" si="352"/>
        <v>0</v>
      </c>
      <c r="BL147" s="694">
        <f t="shared" si="352"/>
        <v>0</v>
      </c>
      <c r="BM147" s="694">
        <f t="shared" si="352"/>
        <v>0</v>
      </c>
      <c r="BN147" s="694">
        <f t="shared" si="352"/>
        <v>0</v>
      </c>
      <c r="BO147" s="694">
        <f t="shared" si="352"/>
        <v>0</v>
      </c>
      <c r="BP147" s="694">
        <f t="shared" si="352"/>
        <v>0</v>
      </c>
      <c r="BQ147" s="694">
        <f t="shared" si="352"/>
        <v>0</v>
      </c>
      <c r="BR147" s="694">
        <f t="shared" si="352"/>
        <v>0</v>
      </c>
      <c r="BS147" s="694">
        <f t="shared" si="352"/>
        <v>0</v>
      </c>
      <c r="BT147" s="692"/>
      <c r="BU147" s="694">
        <f t="shared" ref="BU147:CF147" si="353">SUM(U147:U148)</f>
        <v>0</v>
      </c>
      <c r="BV147" s="694">
        <f t="shared" si="353"/>
        <v>0</v>
      </c>
      <c r="BW147" s="694">
        <f t="shared" si="353"/>
        <v>0</v>
      </c>
      <c r="BX147" s="694">
        <f t="shared" si="353"/>
        <v>0</v>
      </c>
      <c r="BY147" s="694">
        <f t="shared" si="353"/>
        <v>0</v>
      </c>
      <c r="BZ147" s="694">
        <f t="shared" si="353"/>
        <v>0</v>
      </c>
      <c r="CA147" s="694">
        <f t="shared" si="353"/>
        <v>0</v>
      </c>
      <c r="CB147" s="694">
        <f t="shared" si="353"/>
        <v>0</v>
      </c>
      <c r="CC147" s="694">
        <f t="shared" si="353"/>
        <v>0</v>
      </c>
      <c r="CD147" s="694">
        <f t="shared" si="353"/>
        <v>0</v>
      </c>
      <c r="CE147" s="694">
        <f t="shared" si="353"/>
        <v>0</v>
      </c>
      <c r="CF147" s="694">
        <f t="shared" si="353"/>
        <v>0</v>
      </c>
      <c r="CG147" s="692"/>
      <c r="CH147" s="692"/>
      <c r="CI147" s="696" t="s">
        <v>366</v>
      </c>
      <c r="CJ147" s="694">
        <f>IF(OR($D147="副園長",$D147="教頭",$D147="主任保育士",$D147="主幹教諭"),0,BH147)</f>
        <v>0</v>
      </c>
      <c r="CK147" s="694">
        <f t="shared" ref="CK147:CU147" si="354">IF(OR($D147="副園長",$D147="教頭",$D147="主任保育士",$D147="主幹教諭"),0,BI147)</f>
        <v>0</v>
      </c>
      <c r="CL147" s="694">
        <f t="shared" si="354"/>
        <v>0</v>
      </c>
      <c r="CM147" s="694">
        <f t="shared" si="354"/>
        <v>0</v>
      </c>
      <c r="CN147" s="694">
        <f t="shared" si="354"/>
        <v>0</v>
      </c>
      <c r="CO147" s="694">
        <f t="shared" si="354"/>
        <v>0</v>
      </c>
      <c r="CP147" s="694">
        <f t="shared" si="354"/>
        <v>0</v>
      </c>
      <c r="CQ147" s="694">
        <f t="shared" si="354"/>
        <v>0</v>
      </c>
      <c r="CR147" s="694">
        <f t="shared" si="354"/>
        <v>0</v>
      </c>
      <c r="CS147" s="694">
        <f t="shared" si="354"/>
        <v>0</v>
      </c>
      <c r="CT147" s="694">
        <f t="shared" si="354"/>
        <v>0</v>
      </c>
      <c r="CU147" s="694">
        <f t="shared" si="354"/>
        <v>0</v>
      </c>
    </row>
    <row r="148" spans="1:99">
      <c r="A148" s="1135"/>
      <c r="B148" s="1138"/>
      <c r="C148" s="1141"/>
      <c r="D148" s="1141"/>
      <c r="E148" s="1144"/>
      <c r="F148" s="1141"/>
      <c r="G148" s="171" t="s">
        <v>282</v>
      </c>
      <c r="H148" s="172"/>
      <c r="I148" s="172" t="str">
        <f t="shared" si="292"/>
        <v/>
      </c>
      <c r="J148" s="172" t="str">
        <f t="shared" si="293"/>
        <v/>
      </c>
      <c r="K148" s="172" t="str">
        <f t="shared" si="294"/>
        <v/>
      </c>
      <c r="L148" s="172" t="str">
        <f t="shared" si="295"/>
        <v/>
      </c>
      <c r="M148" s="172" t="str">
        <f t="shared" si="296"/>
        <v/>
      </c>
      <c r="N148" s="172" t="str">
        <f t="shared" si="297"/>
        <v/>
      </c>
      <c r="O148" s="172" t="str">
        <f t="shared" si="298"/>
        <v/>
      </c>
      <c r="P148" s="172" t="str">
        <f t="shared" si="299"/>
        <v/>
      </c>
      <c r="Q148" s="172" t="str">
        <f t="shared" si="300"/>
        <v/>
      </c>
      <c r="R148" s="172" t="str">
        <f t="shared" si="301"/>
        <v/>
      </c>
      <c r="S148" s="172" t="str">
        <f t="shared" si="302"/>
        <v/>
      </c>
      <c r="T148" s="173">
        <f t="shared" si="338"/>
        <v>0</v>
      </c>
      <c r="U148" s="239"/>
      <c r="V148" s="239" t="str">
        <f t="shared" si="303"/>
        <v/>
      </c>
      <c r="W148" s="239" t="str">
        <f t="shared" si="304"/>
        <v/>
      </c>
      <c r="X148" s="239" t="str">
        <f t="shared" si="305"/>
        <v/>
      </c>
      <c r="Y148" s="239" t="str">
        <f t="shared" si="306"/>
        <v/>
      </c>
      <c r="Z148" s="239" t="str">
        <f t="shared" si="307"/>
        <v/>
      </c>
      <c r="AA148" s="239" t="str">
        <f t="shared" si="308"/>
        <v/>
      </c>
      <c r="AB148" s="239" t="str">
        <f t="shared" si="309"/>
        <v/>
      </c>
      <c r="AC148" s="239" t="str">
        <f t="shared" si="310"/>
        <v/>
      </c>
      <c r="AD148" s="239" t="str">
        <f t="shared" si="311"/>
        <v/>
      </c>
      <c r="AE148" s="239" t="str">
        <f t="shared" si="312"/>
        <v/>
      </c>
      <c r="AF148" s="239" t="str">
        <f t="shared" si="313"/>
        <v/>
      </c>
      <c r="AG148" s="173">
        <f t="shared" si="339"/>
        <v>0</v>
      </c>
      <c r="AH148" s="1147"/>
      <c r="AO148" s="692">
        <v>4</v>
      </c>
      <c r="AP148" s="692">
        <v>3</v>
      </c>
      <c r="AQ148" s="692">
        <v>11</v>
      </c>
      <c r="AR148" s="693">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692">
        <f ca="1">COUNTIF(INDIRECT("H"&amp;(ROW()+12*(($AO148-1)*3+$AP148)-ROW())/12+5):INDIRECT("S"&amp;(ROW()+12*(($AO148-1)*3+$AP148)-ROW())/12+5),AR148)</f>
        <v>0</v>
      </c>
      <c r="AT148" s="693">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692">
        <f ca="1">COUNTIF(INDIRECT("U"&amp;(ROW()+12*(($AO148-1)*3+$AP148)-ROW())/12+5):INDIRECT("AF"&amp;(ROW()+12*(($AO148-1)*3+$AP148)-ROW())/12+5),AT148)</f>
        <v>0</v>
      </c>
      <c r="AV148" s="692">
        <f ca="1">IF(AND(AR148+AT148&gt;0,AS148+AU148&gt;0),COUNTIF(AV$6:AV147,"&gt;0")+1,0)</f>
        <v>0</v>
      </c>
      <c r="BF148" s="692">
        <v>2</v>
      </c>
      <c r="BG148" s="692" t="s">
        <v>281</v>
      </c>
      <c r="BH148" s="694">
        <f>IF(BH147+BU147&gt;マスタ!$C$3,1,0)</f>
        <v>0</v>
      </c>
      <c r="BI148" s="694">
        <f>IF(BI147+BV147&gt;マスタ!$C$3,1,0)</f>
        <v>0</v>
      </c>
      <c r="BJ148" s="694">
        <f>IF(BJ147+BW147&gt;マスタ!$C$3,1,0)</f>
        <v>0</v>
      </c>
      <c r="BK148" s="694">
        <f>IF(BK147+BX147&gt;マスタ!$C$3,1,0)</f>
        <v>0</v>
      </c>
      <c r="BL148" s="694">
        <f>IF(BL147+BY147&gt;マスタ!$C$3,1,0)</f>
        <v>0</v>
      </c>
      <c r="BM148" s="694">
        <f>IF(BM147+BZ147&gt;マスタ!$C$3,1,0)</f>
        <v>0</v>
      </c>
      <c r="BN148" s="694">
        <f>IF(BN147+CA147&gt;マスタ!$C$3,1,0)</f>
        <v>0</v>
      </c>
      <c r="BO148" s="694">
        <f>IF(BO147+CB147&gt;マスタ!$C$3,1,0)</f>
        <v>0</v>
      </c>
      <c r="BP148" s="694">
        <f>IF(BP147+CC147&gt;マスタ!$C$3,1,0)</f>
        <v>0</v>
      </c>
      <c r="BQ148" s="694">
        <f>IF(BQ147+CD147&gt;マスタ!$C$3,1,0)</f>
        <v>0</v>
      </c>
      <c r="BR148" s="694">
        <f>IF(BR147+CE147&gt;マスタ!$C$3,1,0)</f>
        <v>0</v>
      </c>
      <c r="BS148" s="694">
        <f>IF(BS147+CF147&gt;マスタ!$C$3,1,0)</f>
        <v>0</v>
      </c>
      <c r="BT148" s="692"/>
      <c r="BU148" s="694"/>
      <c r="BV148" s="694"/>
      <c r="BW148" s="694"/>
      <c r="BX148" s="694"/>
      <c r="BY148" s="694"/>
      <c r="BZ148" s="694"/>
      <c r="CA148" s="694"/>
      <c r="CB148" s="694"/>
      <c r="CC148" s="694"/>
      <c r="CD148" s="694"/>
      <c r="CE148" s="694"/>
      <c r="CF148" s="694"/>
      <c r="CG148" s="692"/>
      <c r="CH148" s="692"/>
      <c r="CI148" s="692"/>
      <c r="CJ148" s="692"/>
      <c r="CK148" s="692"/>
      <c r="CL148" s="692"/>
      <c r="CM148" s="692"/>
      <c r="CN148" s="692"/>
      <c r="CO148" s="692"/>
      <c r="CP148" s="692"/>
      <c r="CQ148" s="692"/>
      <c r="CR148" s="692"/>
      <c r="CS148" s="692"/>
      <c r="CT148" s="692"/>
      <c r="CU148" s="692"/>
    </row>
    <row r="149" spans="1:99">
      <c r="A149" s="1136"/>
      <c r="B149" s="1139"/>
      <c r="C149" s="1142"/>
      <c r="D149" s="1142"/>
      <c r="E149" s="1145"/>
      <c r="F149" s="1142"/>
      <c r="G149" s="174" t="s">
        <v>474</v>
      </c>
      <c r="H149" s="175"/>
      <c r="I149" s="175" t="str">
        <f t="shared" si="292"/>
        <v/>
      </c>
      <c r="J149" s="175" t="str">
        <f t="shared" si="293"/>
        <v/>
      </c>
      <c r="K149" s="175" t="str">
        <f t="shared" si="294"/>
        <v/>
      </c>
      <c r="L149" s="175" t="str">
        <f t="shared" si="295"/>
        <v/>
      </c>
      <c r="M149" s="175" t="str">
        <f t="shared" si="296"/>
        <v/>
      </c>
      <c r="N149" s="175" t="str">
        <f t="shared" si="297"/>
        <v/>
      </c>
      <c r="O149" s="175" t="str">
        <f t="shared" si="298"/>
        <v/>
      </c>
      <c r="P149" s="175" t="str">
        <f t="shared" si="299"/>
        <v/>
      </c>
      <c r="Q149" s="175" t="str">
        <f t="shared" si="300"/>
        <v/>
      </c>
      <c r="R149" s="175" t="str">
        <f t="shared" si="301"/>
        <v/>
      </c>
      <c r="S149" s="175" t="str">
        <f t="shared" si="302"/>
        <v/>
      </c>
      <c r="T149" s="176">
        <f t="shared" si="338"/>
        <v>0</v>
      </c>
      <c r="U149" s="240"/>
      <c r="V149" s="240" t="str">
        <f t="shared" si="303"/>
        <v/>
      </c>
      <c r="W149" s="240" t="str">
        <f t="shared" si="304"/>
        <v/>
      </c>
      <c r="X149" s="240" t="str">
        <f t="shared" si="305"/>
        <v/>
      </c>
      <c r="Y149" s="240" t="str">
        <f t="shared" si="306"/>
        <v/>
      </c>
      <c r="Z149" s="240" t="str">
        <f t="shared" si="307"/>
        <v/>
      </c>
      <c r="AA149" s="240" t="str">
        <f t="shared" si="308"/>
        <v/>
      </c>
      <c r="AB149" s="240" t="str">
        <f t="shared" si="309"/>
        <v/>
      </c>
      <c r="AC149" s="240" t="str">
        <f t="shared" si="310"/>
        <v/>
      </c>
      <c r="AD149" s="240" t="str">
        <f t="shared" si="311"/>
        <v/>
      </c>
      <c r="AE149" s="240" t="str">
        <f t="shared" si="312"/>
        <v/>
      </c>
      <c r="AF149" s="240" t="str">
        <f t="shared" si="313"/>
        <v/>
      </c>
      <c r="AG149" s="176">
        <f t="shared" si="339"/>
        <v>0</v>
      </c>
      <c r="AH149" s="1148"/>
      <c r="AO149" s="692">
        <v>4</v>
      </c>
      <c r="AP149" s="692">
        <v>3</v>
      </c>
      <c r="AQ149" s="692">
        <v>12</v>
      </c>
      <c r="AR149" s="693">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692">
        <f ca="1">COUNTIF(INDIRECT("H"&amp;(ROW()+12*(($AO149-1)*3+$AP149)-ROW())/12+5):INDIRECT("S"&amp;(ROW()+12*(($AO149-1)*3+$AP149)-ROW())/12+5),AR149)</f>
        <v>0</v>
      </c>
      <c r="AT149" s="693">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692">
        <f ca="1">COUNTIF(INDIRECT("U"&amp;(ROW()+12*(($AO149-1)*3+$AP149)-ROW())/12+5):INDIRECT("AF"&amp;(ROW()+12*(($AO149-1)*3+$AP149)-ROW())/12+5),AT149)</f>
        <v>0</v>
      </c>
      <c r="AV149" s="692">
        <f ca="1">IF(AND(AR149+AT149&gt;0,AS149+AU149&gt;0),COUNTIF(AV$6:AV148,"&gt;0")+1,0)</f>
        <v>0</v>
      </c>
      <c r="BF149" s="692">
        <v>3</v>
      </c>
      <c r="BG149" s="692"/>
      <c r="BH149" s="694"/>
      <c r="BI149" s="694"/>
      <c r="BJ149" s="694"/>
      <c r="BK149" s="694"/>
      <c r="BL149" s="694"/>
      <c r="BM149" s="694"/>
      <c r="BN149" s="694"/>
      <c r="BO149" s="694"/>
      <c r="BP149" s="694"/>
      <c r="BQ149" s="694"/>
      <c r="BR149" s="694"/>
      <c r="BS149" s="694"/>
      <c r="BT149" s="692"/>
      <c r="BU149" s="692"/>
      <c r="BV149" s="692"/>
      <c r="BW149" s="692"/>
      <c r="BX149" s="692"/>
      <c r="BY149" s="692"/>
      <c r="BZ149" s="692"/>
      <c r="CA149" s="692"/>
      <c r="CB149" s="692"/>
      <c r="CC149" s="692"/>
      <c r="CD149" s="692"/>
      <c r="CE149" s="692"/>
      <c r="CF149" s="692"/>
      <c r="CG149" s="692"/>
      <c r="CH149" s="692"/>
      <c r="CI149" s="692"/>
      <c r="CJ149" s="692"/>
      <c r="CK149" s="692"/>
      <c r="CL149" s="692"/>
      <c r="CM149" s="692"/>
      <c r="CN149" s="692"/>
      <c r="CO149" s="692"/>
      <c r="CP149" s="692"/>
      <c r="CQ149" s="692"/>
      <c r="CR149" s="692"/>
      <c r="CS149" s="692"/>
      <c r="CT149" s="692"/>
      <c r="CU149" s="692"/>
    </row>
    <row r="150" spans="1:99">
      <c r="A150" s="1134">
        <v>49</v>
      </c>
      <c r="B150" s="1137"/>
      <c r="C150" s="1140"/>
      <c r="D150" s="1140"/>
      <c r="E150" s="1143"/>
      <c r="F150" s="1140"/>
      <c r="G150" s="165" t="s">
        <v>283</v>
      </c>
      <c r="H150" s="166"/>
      <c r="I150" s="166" t="str">
        <f t="shared" si="292"/>
        <v/>
      </c>
      <c r="J150" s="166" t="str">
        <f t="shared" si="293"/>
        <v/>
      </c>
      <c r="K150" s="166" t="str">
        <f t="shared" si="294"/>
        <v/>
      </c>
      <c r="L150" s="166" t="str">
        <f t="shared" si="295"/>
        <v/>
      </c>
      <c r="M150" s="166" t="str">
        <f t="shared" si="296"/>
        <v/>
      </c>
      <c r="N150" s="166" t="str">
        <f t="shared" si="297"/>
        <v/>
      </c>
      <c r="O150" s="166" t="str">
        <f t="shared" si="298"/>
        <v/>
      </c>
      <c r="P150" s="166" t="str">
        <f t="shared" si="299"/>
        <v/>
      </c>
      <c r="Q150" s="166" t="str">
        <f t="shared" si="300"/>
        <v/>
      </c>
      <c r="R150" s="166" t="str">
        <f t="shared" si="301"/>
        <v/>
      </c>
      <c r="S150" s="166" t="str">
        <f t="shared" si="302"/>
        <v/>
      </c>
      <c r="T150" s="167">
        <f t="shared" si="338"/>
        <v>0</v>
      </c>
      <c r="U150" s="238"/>
      <c r="V150" s="238" t="str">
        <f t="shared" si="303"/>
        <v/>
      </c>
      <c r="W150" s="238" t="str">
        <f t="shared" si="304"/>
        <v/>
      </c>
      <c r="X150" s="238" t="str">
        <f t="shared" si="305"/>
        <v/>
      </c>
      <c r="Y150" s="238" t="str">
        <f t="shared" si="306"/>
        <v/>
      </c>
      <c r="Z150" s="238" t="str">
        <f t="shared" si="307"/>
        <v/>
      </c>
      <c r="AA150" s="238" t="str">
        <f t="shared" si="308"/>
        <v/>
      </c>
      <c r="AB150" s="238" t="str">
        <f t="shared" si="309"/>
        <v/>
      </c>
      <c r="AC150" s="238" t="str">
        <f t="shared" si="310"/>
        <v/>
      </c>
      <c r="AD150" s="238" t="str">
        <f t="shared" si="311"/>
        <v/>
      </c>
      <c r="AE150" s="238" t="str">
        <f t="shared" si="312"/>
        <v/>
      </c>
      <c r="AF150" s="238" t="str">
        <f t="shared" si="313"/>
        <v/>
      </c>
      <c r="AG150" s="167">
        <f t="shared" si="339"/>
        <v>0</v>
      </c>
      <c r="AH150" s="1146"/>
      <c r="AO150" s="692">
        <v>5</v>
      </c>
      <c r="AP150" s="692">
        <v>1</v>
      </c>
      <c r="AQ150" s="692">
        <v>1</v>
      </c>
      <c r="AR150" s="693">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692">
        <f ca="1">COUNTIF(INDIRECT("H"&amp;(ROW()+12*(($AO150-1)*3+$AP150)-ROW())/12+5):INDIRECT("S"&amp;(ROW()+12*(($AO150-1)*3+$AP150)-ROW())/12+5),AR150)</f>
        <v>0</v>
      </c>
      <c r="AT150" s="693">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692">
        <f ca="1">COUNTIF(INDIRECT("U"&amp;(ROW()+12*(($AO150-1)*3+$AP150)-ROW())/12+5):INDIRECT("AF"&amp;(ROW()+12*(($AO150-1)*3+$AP150)-ROW())/12+5),AT150)</f>
        <v>0</v>
      </c>
      <c r="AV150" s="692">
        <f ca="1">IF(AND(AR150+AT150&gt;0,AS150+AU150&gt;0),COUNTIF(AV$6:AV149,"&gt;0")+1,0)</f>
        <v>0</v>
      </c>
      <c r="BF150" s="692">
        <v>1</v>
      </c>
      <c r="BG150" s="692"/>
      <c r="BH150" s="694">
        <f t="shared" ref="BH150:BS150" si="355">SUM(H150:H151)</f>
        <v>0</v>
      </c>
      <c r="BI150" s="694">
        <f t="shared" si="355"/>
        <v>0</v>
      </c>
      <c r="BJ150" s="694">
        <f t="shared" si="355"/>
        <v>0</v>
      </c>
      <c r="BK150" s="694">
        <f t="shared" si="355"/>
        <v>0</v>
      </c>
      <c r="BL150" s="694">
        <f t="shared" si="355"/>
        <v>0</v>
      </c>
      <c r="BM150" s="694">
        <f t="shared" si="355"/>
        <v>0</v>
      </c>
      <c r="BN150" s="694">
        <f t="shared" si="355"/>
        <v>0</v>
      </c>
      <c r="BO150" s="694">
        <f t="shared" si="355"/>
        <v>0</v>
      </c>
      <c r="BP150" s="694">
        <f t="shared" si="355"/>
        <v>0</v>
      </c>
      <c r="BQ150" s="694">
        <f t="shared" si="355"/>
        <v>0</v>
      </c>
      <c r="BR150" s="694">
        <f t="shared" si="355"/>
        <v>0</v>
      </c>
      <c r="BS150" s="694">
        <f t="shared" si="355"/>
        <v>0</v>
      </c>
      <c r="BT150" s="692"/>
      <c r="BU150" s="694">
        <f t="shared" ref="BU150:CF150" si="356">SUM(U150:U151)</f>
        <v>0</v>
      </c>
      <c r="BV150" s="694">
        <f t="shared" si="356"/>
        <v>0</v>
      </c>
      <c r="BW150" s="694">
        <f t="shared" si="356"/>
        <v>0</v>
      </c>
      <c r="BX150" s="694">
        <f t="shared" si="356"/>
        <v>0</v>
      </c>
      <c r="BY150" s="694">
        <f t="shared" si="356"/>
        <v>0</v>
      </c>
      <c r="BZ150" s="694">
        <f t="shared" si="356"/>
        <v>0</v>
      </c>
      <c r="CA150" s="694">
        <f t="shared" si="356"/>
        <v>0</v>
      </c>
      <c r="CB150" s="694">
        <f t="shared" si="356"/>
        <v>0</v>
      </c>
      <c r="CC150" s="694">
        <f t="shared" si="356"/>
        <v>0</v>
      </c>
      <c r="CD150" s="694">
        <f t="shared" si="356"/>
        <v>0</v>
      </c>
      <c r="CE150" s="694">
        <f t="shared" si="356"/>
        <v>0</v>
      </c>
      <c r="CF150" s="694">
        <f t="shared" si="356"/>
        <v>0</v>
      </c>
      <c r="CG150" s="692"/>
      <c r="CH150" s="692"/>
      <c r="CI150" s="696" t="s">
        <v>366</v>
      </c>
      <c r="CJ150" s="694">
        <f>IF(OR($D150="副園長",$D150="教頭",$D150="主任保育士",$D150="主幹教諭"),0,BH150)</f>
        <v>0</v>
      </c>
      <c r="CK150" s="694">
        <f t="shared" ref="CK150:CU150" si="357">IF(OR($D150="副園長",$D150="教頭",$D150="主任保育士",$D150="主幹教諭"),0,BI150)</f>
        <v>0</v>
      </c>
      <c r="CL150" s="694">
        <f t="shared" si="357"/>
        <v>0</v>
      </c>
      <c r="CM150" s="694">
        <f t="shared" si="357"/>
        <v>0</v>
      </c>
      <c r="CN150" s="694">
        <f t="shared" si="357"/>
        <v>0</v>
      </c>
      <c r="CO150" s="694">
        <f t="shared" si="357"/>
        <v>0</v>
      </c>
      <c r="CP150" s="694">
        <f t="shared" si="357"/>
        <v>0</v>
      </c>
      <c r="CQ150" s="694">
        <f t="shared" si="357"/>
        <v>0</v>
      </c>
      <c r="CR150" s="694">
        <f t="shared" si="357"/>
        <v>0</v>
      </c>
      <c r="CS150" s="694">
        <f t="shared" si="357"/>
        <v>0</v>
      </c>
      <c r="CT150" s="694">
        <f t="shared" si="357"/>
        <v>0</v>
      </c>
      <c r="CU150" s="694">
        <f t="shared" si="357"/>
        <v>0</v>
      </c>
    </row>
    <row r="151" spans="1:99">
      <c r="A151" s="1135"/>
      <c r="B151" s="1138"/>
      <c r="C151" s="1141"/>
      <c r="D151" s="1141"/>
      <c r="E151" s="1144"/>
      <c r="F151" s="1141"/>
      <c r="G151" s="171" t="s">
        <v>282</v>
      </c>
      <c r="H151" s="172"/>
      <c r="I151" s="172" t="str">
        <f t="shared" si="292"/>
        <v/>
      </c>
      <c r="J151" s="172" t="str">
        <f t="shared" si="293"/>
        <v/>
      </c>
      <c r="K151" s="172" t="str">
        <f t="shared" si="294"/>
        <v/>
      </c>
      <c r="L151" s="172" t="str">
        <f t="shared" si="295"/>
        <v/>
      </c>
      <c r="M151" s="172" t="str">
        <f t="shared" si="296"/>
        <v/>
      </c>
      <c r="N151" s="172" t="str">
        <f t="shared" si="297"/>
        <v/>
      </c>
      <c r="O151" s="172" t="str">
        <f t="shared" si="298"/>
        <v/>
      </c>
      <c r="P151" s="172" t="str">
        <f t="shared" si="299"/>
        <v/>
      </c>
      <c r="Q151" s="172" t="str">
        <f t="shared" si="300"/>
        <v/>
      </c>
      <c r="R151" s="172" t="str">
        <f t="shared" si="301"/>
        <v/>
      </c>
      <c r="S151" s="172" t="str">
        <f t="shared" si="302"/>
        <v/>
      </c>
      <c r="T151" s="173">
        <f t="shared" si="338"/>
        <v>0</v>
      </c>
      <c r="U151" s="239"/>
      <c r="V151" s="239" t="str">
        <f t="shared" si="303"/>
        <v/>
      </c>
      <c r="W151" s="239" t="str">
        <f t="shared" si="304"/>
        <v/>
      </c>
      <c r="X151" s="239" t="str">
        <f t="shared" si="305"/>
        <v/>
      </c>
      <c r="Y151" s="239" t="str">
        <f t="shared" si="306"/>
        <v/>
      </c>
      <c r="Z151" s="239" t="str">
        <f t="shared" si="307"/>
        <v/>
      </c>
      <c r="AA151" s="239" t="str">
        <f t="shared" si="308"/>
        <v/>
      </c>
      <c r="AB151" s="239" t="str">
        <f t="shared" si="309"/>
        <v/>
      </c>
      <c r="AC151" s="239" t="str">
        <f t="shared" si="310"/>
        <v/>
      </c>
      <c r="AD151" s="239" t="str">
        <f t="shared" si="311"/>
        <v/>
      </c>
      <c r="AE151" s="239" t="str">
        <f t="shared" si="312"/>
        <v/>
      </c>
      <c r="AF151" s="239" t="str">
        <f t="shared" si="313"/>
        <v/>
      </c>
      <c r="AG151" s="173">
        <f t="shared" si="339"/>
        <v>0</v>
      </c>
      <c r="AH151" s="1147"/>
      <c r="AO151" s="692">
        <v>5</v>
      </c>
      <c r="AP151" s="692">
        <v>1</v>
      </c>
      <c r="AQ151" s="692">
        <v>2</v>
      </c>
      <c r="AR151" s="693">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692">
        <f ca="1">COUNTIF(INDIRECT("H"&amp;(ROW()+12*(($AO151-1)*3+$AP151)-ROW())/12+5):INDIRECT("S"&amp;(ROW()+12*(($AO151-1)*3+$AP151)-ROW())/12+5),AR151)</f>
        <v>0</v>
      </c>
      <c r="AT151" s="693">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692">
        <f ca="1">COUNTIF(INDIRECT("U"&amp;(ROW()+12*(($AO151-1)*3+$AP151)-ROW())/12+5):INDIRECT("AF"&amp;(ROW()+12*(($AO151-1)*3+$AP151)-ROW())/12+5),AT151)</f>
        <v>0</v>
      </c>
      <c r="AV151" s="692">
        <f ca="1">IF(AND(AR151+AT151&gt;0,AS151+AU151&gt;0),COUNTIF(AV$6:AV150,"&gt;0")+1,0)</f>
        <v>0</v>
      </c>
      <c r="BF151" s="692">
        <v>2</v>
      </c>
      <c r="BG151" s="692" t="s">
        <v>281</v>
      </c>
      <c r="BH151" s="694">
        <f>IF(BH150+BU150&gt;マスタ!$C$3,1,0)</f>
        <v>0</v>
      </c>
      <c r="BI151" s="694">
        <f>IF(BI150+BV150&gt;マスタ!$C$3,1,0)</f>
        <v>0</v>
      </c>
      <c r="BJ151" s="694">
        <f>IF(BJ150+BW150&gt;マスタ!$C$3,1,0)</f>
        <v>0</v>
      </c>
      <c r="BK151" s="694">
        <f>IF(BK150+BX150&gt;マスタ!$C$3,1,0)</f>
        <v>0</v>
      </c>
      <c r="BL151" s="694">
        <f>IF(BL150+BY150&gt;マスタ!$C$3,1,0)</f>
        <v>0</v>
      </c>
      <c r="BM151" s="694">
        <f>IF(BM150+BZ150&gt;マスタ!$C$3,1,0)</f>
        <v>0</v>
      </c>
      <c r="BN151" s="694">
        <f>IF(BN150+CA150&gt;マスタ!$C$3,1,0)</f>
        <v>0</v>
      </c>
      <c r="BO151" s="694">
        <f>IF(BO150+CB150&gt;マスタ!$C$3,1,0)</f>
        <v>0</v>
      </c>
      <c r="BP151" s="694">
        <f>IF(BP150+CC150&gt;マスタ!$C$3,1,0)</f>
        <v>0</v>
      </c>
      <c r="BQ151" s="694">
        <f>IF(BQ150+CD150&gt;マスタ!$C$3,1,0)</f>
        <v>0</v>
      </c>
      <c r="BR151" s="694">
        <f>IF(BR150+CE150&gt;マスタ!$C$3,1,0)</f>
        <v>0</v>
      </c>
      <c r="BS151" s="694">
        <f>IF(BS150+CF150&gt;マスタ!$C$3,1,0)</f>
        <v>0</v>
      </c>
      <c r="BT151" s="692"/>
      <c r="BU151" s="694"/>
      <c r="BV151" s="694"/>
      <c r="BW151" s="694"/>
      <c r="BX151" s="694"/>
      <c r="BY151" s="694"/>
      <c r="BZ151" s="694"/>
      <c r="CA151" s="694"/>
      <c r="CB151" s="694"/>
      <c r="CC151" s="694"/>
      <c r="CD151" s="694"/>
      <c r="CE151" s="694"/>
      <c r="CF151" s="694"/>
      <c r="CG151" s="692"/>
      <c r="CH151" s="692"/>
      <c r="CI151" s="692"/>
      <c r="CJ151" s="692"/>
      <c r="CK151" s="692"/>
      <c r="CL151" s="692"/>
      <c r="CM151" s="692"/>
      <c r="CN151" s="692"/>
      <c r="CO151" s="692"/>
      <c r="CP151" s="692"/>
      <c r="CQ151" s="692"/>
      <c r="CR151" s="692"/>
      <c r="CS151" s="692"/>
      <c r="CT151" s="692"/>
      <c r="CU151" s="692"/>
    </row>
    <row r="152" spans="1:99">
      <c r="A152" s="1136"/>
      <c r="B152" s="1139"/>
      <c r="C152" s="1142"/>
      <c r="D152" s="1142"/>
      <c r="E152" s="1145"/>
      <c r="F152" s="1142"/>
      <c r="G152" s="174" t="s">
        <v>474</v>
      </c>
      <c r="H152" s="175"/>
      <c r="I152" s="175" t="str">
        <f t="shared" si="292"/>
        <v/>
      </c>
      <c r="J152" s="175" t="str">
        <f t="shared" si="293"/>
        <v/>
      </c>
      <c r="K152" s="175" t="str">
        <f t="shared" si="294"/>
        <v/>
      </c>
      <c r="L152" s="175" t="str">
        <f t="shared" si="295"/>
        <v/>
      </c>
      <c r="M152" s="175" t="str">
        <f t="shared" si="296"/>
        <v/>
      </c>
      <c r="N152" s="175" t="str">
        <f t="shared" si="297"/>
        <v/>
      </c>
      <c r="O152" s="175" t="str">
        <f t="shared" si="298"/>
        <v/>
      </c>
      <c r="P152" s="175" t="str">
        <f t="shared" si="299"/>
        <v/>
      </c>
      <c r="Q152" s="175" t="str">
        <f t="shared" si="300"/>
        <v/>
      </c>
      <c r="R152" s="175" t="str">
        <f t="shared" si="301"/>
        <v/>
      </c>
      <c r="S152" s="175" t="str">
        <f t="shared" si="302"/>
        <v/>
      </c>
      <c r="T152" s="176">
        <f t="shared" si="338"/>
        <v>0</v>
      </c>
      <c r="U152" s="240"/>
      <c r="V152" s="240" t="str">
        <f t="shared" si="303"/>
        <v/>
      </c>
      <c r="W152" s="240" t="str">
        <f t="shared" si="304"/>
        <v/>
      </c>
      <c r="X152" s="240" t="str">
        <f t="shared" si="305"/>
        <v/>
      </c>
      <c r="Y152" s="240" t="str">
        <f t="shared" si="306"/>
        <v/>
      </c>
      <c r="Z152" s="240" t="str">
        <f t="shared" si="307"/>
        <v/>
      </c>
      <c r="AA152" s="240" t="str">
        <f t="shared" si="308"/>
        <v/>
      </c>
      <c r="AB152" s="240" t="str">
        <f t="shared" si="309"/>
        <v/>
      </c>
      <c r="AC152" s="240" t="str">
        <f t="shared" si="310"/>
        <v/>
      </c>
      <c r="AD152" s="240" t="str">
        <f t="shared" si="311"/>
        <v/>
      </c>
      <c r="AE152" s="240" t="str">
        <f t="shared" si="312"/>
        <v/>
      </c>
      <c r="AF152" s="240" t="str">
        <f t="shared" si="313"/>
        <v/>
      </c>
      <c r="AG152" s="176">
        <f t="shared" si="339"/>
        <v>0</v>
      </c>
      <c r="AH152" s="1148"/>
      <c r="AO152" s="692">
        <v>5</v>
      </c>
      <c r="AP152" s="692">
        <v>1</v>
      </c>
      <c r="AQ152" s="692">
        <v>3</v>
      </c>
      <c r="AR152" s="693">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692">
        <f ca="1">COUNTIF(INDIRECT("H"&amp;(ROW()+12*(($AO152-1)*3+$AP152)-ROW())/12+5):INDIRECT("S"&amp;(ROW()+12*(($AO152-1)*3+$AP152)-ROW())/12+5),AR152)</f>
        <v>0</v>
      </c>
      <c r="AT152" s="693">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692">
        <f ca="1">COUNTIF(INDIRECT("U"&amp;(ROW()+12*(($AO152-1)*3+$AP152)-ROW())/12+5):INDIRECT("AF"&amp;(ROW()+12*(($AO152-1)*3+$AP152)-ROW())/12+5),AT152)</f>
        <v>0</v>
      </c>
      <c r="AV152" s="692">
        <f ca="1">IF(AND(AR152+AT152&gt;0,AS152+AU152&gt;0),COUNTIF(AV$6:AV151,"&gt;0")+1,0)</f>
        <v>0</v>
      </c>
      <c r="BF152" s="692">
        <v>3</v>
      </c>
      <c r="BG152" s="692"/>
      <c r="BH152" s="694"/>
      <c r="BI152" s="694"/>
      <c r="BJ152" s="694"/>
      <c r="BK152" s="694"/>
      <c r="BL152" s="694"/>
      <c r="BM152" s="694"/>
      <c r="BN152" s="694"/>
      <c r="BO152" s="694"/>
      <c r="BP152" s="694"/>
      <c r="BQ152" s="694"/>
      <c r="BR152" s="694"/>
      <c r="BS152" s="694"/>
      <c r="BT152" s="692"/>
      <c r="BU152" s="694"/>
      <c r="BV152" s="694"/>
      <c r="BW152" s="694"/>
      <c r="BX152" s="694"/>
      <c r="BY152" s="694"/>
      <c r="BZ152" s="694"/>
      <c r="CA152" s="694"/>
      <c r="CB152" s="694"/>
      <c r="CC152" s="694"/>
      <c r="CD152" s="694"/>
      <c r="CE152" s="694"/>
      <c r="CF152" s="694"/>
      <c r="CG152" s="692"/>
      <c r="CH152" s="692"/>
      <c r="CI152" s="692"/>
      <c r="CJ152" s="692"/>
      <c r="CK152" s="692"/>
      <c r="CL152" s="692"/>
      <c r="CM152" s="692"/>
      <c r="CN152" s="692"/>
      <c r="CO152" s="692"/>
      <c r="CP152" s="692"/>
      <c r="CQ152" s="692"/>
      <c r="CR152" s="692"/>
      <c r="CS152" s="692"/>
      <c r="CT152" s="692"/>
      <c r="CU152" s="692"/>
    </row>
    <row r="153" spans="1:99">
      <c r="A153" s="1134">
        <v>50</v>
      </c>
      <c r="B153" s="1137"/>
      <c r="C153" s="1140"/>
      <c r="D153" s="1140"/>
      <c r="E153" s="1143"/>
      <c r="F153" s="1140"/>
      <c r="G153" s="165" t="s">
        <v>283</v>
      </c>
      <c r="H153" s="166"/>
      <c r="I153" s="166" t="str">
        <f t="shared" si="292"/>
        <v/>
      </c>
      <c r="J153" s="166" t="str">
        <f t="shared" si="293"/>
        <v/>
      </c>
      <c r="K153" s="166" t="str">
        <f t="shared" si="294"/>
        <v/>
      </c>
      <c r="L153" s="166" t="str">
        <f t="shared" si="295"/>
        <v/>
      </c>
      <c r="M153" s="166" t="str">
        <f t="shared" si="296"/>
        <v/>
      </c>
      <c r="N153" s="166" t="str">
        <f t="shared" si="297"/>
        <v/>
      </c>
      <c r="O153" s="166" t="str">
        <f t="shared" si="298"/>
        <v/>
      </c>
      <c r="P153" s="166" t="str">
        <f t="shared" si="299"/>
        <v/>
      </c>
      <c r="Q153" s="166" t="str">
        <f t="shared" si="300"/>
        <v/>
      </c>
      <c r="R153" s="166" t="str">
        <f t="shared" si="301"/>
        <v/>
      </c>
      <c r="S153" s="166" t="str">
        <f t="shared" si="302"/>
        <v/>
      </c>
      <c r="T153" s="167">
        <f t="shared" si="338"/>
        <v>0</v>
      </c>
      <c r="U153" s="238"/>
      <c r="V153" s="238" t="str">
        <f t="shared" si="303"/>
        <v/>
      </c>
      <c r="W153" s="238" t="str">
        <f t="shared" si="304"/>
        <v/>
      </c>
      <c r="X153" s="238" t="str">
        <f t="shared" si="305"/>
        <v/>
      </c>
      <c r="Y153" s="238" t="str">
        <f t="shared" si="306"/>
        <v/>
      </c>
      <c r="Z153" s="238" t="str">
        <f t="shared" si="307"/>
        <v/>
      </c>
      <c r="AA153" s="238" t="str">
        <f t="shared" si="308"/>
        <v/>
      </c>
      <c r="AB153" s="238" t="str">
        <f t="shared" si="309"/>
        <v/>
      </c>
      <c r="AC153" s="238" t="str">
        <f t="shared" si="310"/>
        <v/>
      </c>
      <c r="AD153" s="238" t="str">
        <f t="shared" si="311"/>
        <v/>
      </c>
      <c r="AE153" s="238" t="str">
        <f t="shared" si="312"/>
        <v/>
      </c>
      <c r="AF153" s="238" t="str">
        <f t="shared" si="313"/>
        <v/>
      </c>
      <c r="AG153" s="167">
        <f t="shared" si="339"/>
        <v>0</v>
      </c>
      <c r="AH153" s="1146"/>
      <c r="AO153" s="692">
        <v>5</v>
      </c>
      <c r="AP153" s="692">
        <v>1</v>
      </c>
      <c r="AQ153" s="692">
        <v>4</v>
      </c>
      <c r="AR153" s="693">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692">
        <f ca="1">COUNTIF(INDIRECT("H"&amp;(ROW()+12*(($AO153-1)*3+$AP153)-ROW())/12+5):INDIRECT("S"&amp;(ROW()+12*(($AO153-1)*3+$AP153)-ROW())/12+5),AR153)</f>
        <v>0</v>
      </c>
      <c r="AT153" s="693">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692">
        <f ca="1">COUNTIF(INDIRECT("U"&amp;(ROW()+12*(($AO153-1)*3+$AP153)-ROW())/12+5):INDIRECT("AF"&amp;(ROW()+12*(($AO153-1)*3+$AP153)-ROW())/12+5),AT153)</f>
        <v>0</v>
      </c>
      <c r="AV153" s="692">
        <f ca="1">IF(AND(AR153+AT153&gt;0,AS153+AU153&gt;0),COUNTIF(AV$6:AV152,"&gt;0")+1,0)</f>
        <v>0</v>
      </c>
      <c r="BF153" s="692">
        <v>1</v>
      </c>
      <c r="BG153" s="692"/>
      <c r="BH153" s="694">
        <f t="shared" ref="BH153:BS153" si="358">SUM(H153:H154)</f>
        <v>0</v>
      </c>
      <c r="BI153" s="694">
        <f t="shared" si="358"/>
        <v>0</v>
      </c>
      <c r="BJ153" s="694">
        <f t="shared" si="358"/>
        <v>0</v>
      </c>
      <c r="BK153" s="694">
        <f t="shared" si="358"/>
        <v>0</v>
      </c>
      <c r="BL153" s="694">
        <f t="shared" si="358"/>
        <v>0</v>
      </c>
      <c r="BM153" s="694">
        <f t="shared" si="358"/>
        <v>0</v>
      </c>
      <c r="BN153" s="694">
        <f t="shared" si="358"/>
        <v>0</v>
      </c>
      <c r="BO153" s="694">
        <f t="shared" si="358"/>
        <v>0</v>
      </c>
      <c r="BP153" s="694">
        <f t="shared" si="358"/>
        <v>0</v>
      </c>
      <c r="BQ153" s="694">
        <f t="shared" si="358"/>
        <v>0</v>
      </c>
      <c r="BR153" s="694">
        <f t="shared" si="358"/>
        <v>0</v>
      </c>
      <c r="BS153" s="694">
        <f t="shared" si="358"/>
        <v>0</v>
      </c>
      <c r="BT153" s="692"/>
      <c r="BU153" s="694">
        <f t="shared" ref="BU153:CF153" si="359">SUM(U153:U154)</f>
        <v>0</v>
      </c>
      <c r="BV153" s="694">
        <f t="shared" si="359"/>
        <v>0</v>
      </c>
      <c r="BW153" s="694">
        <f t="shared" si="359"/>
        <v>0</v>
      </c>
      <c r="BX153" s="694">
        <f t="shared" si="359"/>
        <v>0</v>
      </c>
      <c r="BY153" s="694">
        <f t="shared" si="359"/>
        <v>0</v>
      </c>
      <c r="BZ153" s="694">
        <f t="shared" si="359"/>
        <v>0</v>
      </c>
      <c r="CA153" s="694">
        <f t="shared" si="359"/>
        <v>0</v>
      </c>
      <c r="CB153" s="694">
        <f t="shared" si="359"/>
        <v>0</v>
      </c>
      <c r="CC153" s="694">
        <f t="shared" si="359"/>
        <v>0</v>
      </c>
      <c r="CD153" s="694">
        <f t="shared" si="359"/>
        <v>0</v>
      </c>
      <c r="CE153" s="694">
        <f t="shared" si="359"/>
        <v>0</v>
      </c>
      <c r="CF153" s="694">
        <f t="shared" si="359"/>
        <v>0</v>
      </c>
      <c r="CG153" s="692"/>
      <c r="CH153" s="692"/>
      <c r="CI153" s="696" t="s">
        <v>366</v>
      </c>
      <c r="CJ153" s="694">
        <f>IF(OR($D153="副園長",$D153="教頭",$D153="主任保育士",$D153="主幹教諭"),0,BH153)</f>
        <v>0</v>
      </c>
      <c r="CK153" s="694">
        <f t="shared" ref="CK153:CU153" si="360">IF(OR($D153="副園長",$D153="教頭",$D153="主任保育士",$D153="主幹教諭"),0,BI153)</f>
        <v>0</v>
      </c>
      <c r="CL153" s="694">
        <f t="shared" si="360"/>
        <v>0</v>
      </c>
      <c r="CM153" s="694">
        <f t="shared" si="360"/>
        <v>0</v>
      </c>
      <c r="CN153" s="694">
        <f t="shared" si="360"/>
        <v>0</v>
      </c>
      <c r="CO153" s="694">
        <f t="shared" si="360"/>
        <v>0</v>
      </c>
      <c r="CP153" s="694">
        <f t="shared" si="360"/>
        <v>0</v>
      </c>
      <c r="CQ153" s="694">
        <f t="shared" si="360"/>
        <v>0</v>
      </c>
      <c r="CR153" s="694">
        <f t="shared" si="360"/>
        <v>0</v>
      </c>
      <c r="CS153" s="694">
        <f t="shared" si="360"/>
        <v>0</v>
      </c>
      <c r="CT153" s="694">
        <f t="shared" si="360"/>
        <v>0</v>
      </c>
      <c r="CU153" s="694">
        <f t="shared" si="360"/>
        <v>0</v>
      </c>
    </row>
    <row r="154" spans="1:99">
      <c r="A154" s="1135"/>
      <c r="B154" s="1138"/>
      <c r="C154" s="1141"/>
      <c r="D154" s="1141"/>
      <c r="E154" s="1144"/>
      <c r="F154" s="1141"/>
      <c r="G154" s="171" t="s">
        <v>282</v>
      </c>
      <c r="H154" s="172"/>
      <c r="I154" s="172" t="str">
        <f t="shared" si="292"/>
        <v/>
      </c>
      <c r="J154" s="172" t="str">
        <f t="shared" si="293"/>
        <v/>
      </c>
      <c r="K154" s="172" t="str">
        <f t="shared" si="294"/>
        <v/>
      </c>
      <c r="L154" s="172" t="str">
        <f t="shared" si="295"/>
        <v/>
      </c>
      <c r="M154" s="172" t="str">
        <f t="shared" si="296"/>
        <v/>
      </c>
      <c r="N154" s="172" t="str">
        <f t="shared" si="297"/>
        <v/>
      </c>
      <c r="O154" s="172" t="str">
        <f t="shared" si="298"/>
        <v/>
      </c>
      <c r="P154" s="172" t="str">
        <f t="shared" si="299"/>
        <v/>
      </c>
      <c r="Q154" s="172" t="str">
        <f t="shared" si="300"/>
        <v/>
      </c>
      <c r="R154" s="172" t="str">
        <f t="shared" si="301"/>
        <v/>
      </c>
      <c r="S154" s="172" t="str">
        <f t="shared" si="302"/>
        <v/>
      </c>
      <c r="T154" s="173">
        <f t="shared" si="338"/>
        <v>0</v>
      </c>
      <c r="U154" s="239"/>
      <c r="V154" s="239" t="str">
        <f t="shared" si="303"/>
        <v/>
      </c>
      <c r="W154" s="239" t="str">
        <f t="shared" si="304"/>
        <v/>
      </c>
      <c r="X154" s="239" t="str">
        <f t="shared" si="305"/>
        <v/>
      </c>
      <c r="Y154" s="239" t="str">
        <f t="shared" si="306"/>
        <v/>
      </c>
      <c r="Z154" s="239" t="str">
        <f t="shared" si="307"/>
        <v/>
      </c>
      <c r="AA154" s="239" t="str">
        <f t="shared" si="308"/>
        <v/>
      </c>
      <c r="AB154" s="239" t="str">
        <f t="shared" si="309"/>
        <v/>
      </c>
      <c r="AC154" s="239" t="str">
        <f t="shared" si="310"/>
        <v/>
      </c>
      <c r="AD154" s="239" t="str">
        <f t="shared" si="311"/>
        <v/>
      </c>
      <c r="AE154" s="239" t="str">
        <f t="shared" si="312"/>
        <v/>
      </c>
      <c r="AF154" s="239" t="str">
        <f t="shared" si="313"/>
        <v/>
      </c>
      <c r="AG154" s="173">
        <f t="shared" si="339"/>
        <v>0</v>
      </c>
      <c r="AH154" s="1147"/>
      <c r="AO154" s="692">
        <v>5</v>
      </c>
      <c r="AP154" s="692">
        <v>1</v>
      </c>
      <c r="AQ154" s="692">
        <v>5</v>
      </c>
      <c r="AR154" s="693">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692">
        <f ca="1">COUNTIF(INDIRECT("H"&amp;(ROW()+12*(($AO154-1)*3+$AP154)-ROW())/12+5):INDIRECT("S"&amp;(ROW()+12*(($AO154-1)*3+$AP154)-ROW())/12+5),AR154)</f>
        <v>0</v>
      </c>
      <c r="AT154" s="693">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692">
        <f ca="1">COUNTIF(INDIRECT("U"&amp;(ROW()+12*(($AO154-1)*3+$AP154)-ROW())/12+5):INDIRECT("AF"&amp;(ROW()+12*(($AO154-1)*3+$AP154)-ROW())/12+5),AT154)</f>
        <v>0</v>
      </c>
      <c r="AV154" s="692">
        <f ca="1">IF(AND(AR154+AT154&gt;0,AS154+AU154&gt;0),COUNTIF(AV$6:AV153,"&gt;0")+1,0)</f>
        <v>0</v>
      </c>
      <c r="BF154" s="692">
        <v>2</v>
      </c>
      <c r="BG154" s="692" t="s">
        <v>281</v>
      </c>
      <c r="BH154" s="694">
        <f>IF(BH153+BU153&gt;マスタ!$C$3,1,0)</f>
        <v>0</v>
      </c>
      <c r="BI154" s="694">
        <f>IF(BI153+BV153&gt;マスタ!$C$3,1,0)</f>
        <v>0</v>
      </c>
      <c r="BJ154" s="694">
        <f>IF(BJ153+BW153&gt;マスタ!$C$3,1,0)</f>
        <v>0</v>
      </c>
      <c r="BK154" s="694">
        <f>IF(BK153+BX153&gt;マスタ!$C$3,1,0)</f>
        <v>0</v>
      </c>
      <c r="BL154" s="694">
        <f>IF(BL153+BY153&gt;マスタ!$C$3,1,0)</f>
        <v>0</v>
      </c>
      <c r="BM154" s="694">
        <f>IF(BM153+BZ153&gt;マスタ!$C$3,1,0)</f>
        <v>0</v>
      </c>
      <c r="BN154" s="694">
        <f>IF(BN153+CA153&gt;マスタ!$C$3,1,0)</f>
        <v>0</v>
      </c>
      <c r="BO154" s="694">
        <f>IF(BO153+CB153&gt;マスタ!$C$3,1,0)</f>
        <v>0</v>
      </c>
      <c r="BP154" s="694">
        <f>IF(BP153+CC153&gt;マスタ!$C$3,1,0)</f>
        <v>0</v>
      </c>
      <c r="BQ154" s="694">
        <f>IF(BQ153+CD153&gt;マスタ!$C$3,1,0)</f>
        <v>0</v>
      </c>
      <c r="BR154" s="694">
        <f>IF(BR153+CE153&gt;マスタ!$C$3,1,0)</f>
        <v>0</v>
      </c>
      <c r="BS154" s="694">
        <f>IF(BS153+CF153&gt;マスタ!$C$3,1,0)</f>
        <v>0</v>
      </c>
      <c r="BT154" s="692"/>
      <c r="BU154" s="692"/>
      <c r="BV154" s="692"/>
      <c r="BW154" s="692"/>
      <c r="BX154" s="692"/>
      <c r="BY154" s="692"/>
      <c r="BZ154" s="692"/>
      <c r="CA154" s="692"/>
      <c r="CB154" s="692"/>
      <c r="CC154" s="692"/>
      <c r="CD154" s="692"/>
      <c r="CE154" s="692"/>
      <c r="CF154" s="692"/>
      <c r="CG154" s="692"/>
      <c r="CH154" s="692"/>
      <c r="CI154" s="692"/>
      <c r="CJ154" s="692"/>
      <c r="CK154" s="692"/>
      <c r="CL154" s="692"/>
      <c r="CM154" s="692"/>
      <c r="CN154" s="692"/>
      <c r="CO154" s="692"/>
      <c r="CP154" s="692"/>
      <c r="CQ154" s="692"/>
      <c r="CR154" s="692"/>
      <c r="CS154" s="692"/>
      <c r="CT154" s="692"/>
      <c r="CU154" s="692"/>
    </row>
    <row r="155" spans="1:99">
      <c r="A155" s="1136"/>
      <c r="B155" s="1139"/>
      <c r="C155" s="1142"/>
      <c r="D155" s="1142"/>
      <c r="E155" s="1145"/>
      <c r="F155" s="1142"/>
      <c r="G155" s="174" t="s">
        <v>474</v>
      </c>
      <c r="H155" s="175"/>
      <c r="I155" s="175" t="str">
        <f t="shared" si="292"/>
        <v/>
      </c>
      <c r="J155" s="175" t="str">
        <f t="shared" si="293"/>
        <v/>
      </c>
      <c r="K155" s="175" t="str">
        <f t="shared" si="294"/>
        <v/>
      </c>
      <c r="L155" s="175" t="str">
        <f t="shared" si="295"/>
        <v/>
      </c>
      <c r="M155" s="175" t="str">
        <f t="shared" si="296"/>
        <v/>
      </c>
      <c r="N155" s="175" t="str">
        <f t="shared" si="297"/>
        <v/>
      </c>
      <c r="O155" s="175" t="str">
        <f t="shared" si="298"/>
        <v/>
      </c>
      <c r="P155" s="175" t="str">
        <f t="shared" si="299"/>
        <v/>
      </c>
      <c r="Q155" s="175" t="str">
        <f t="shared" si="300"/>
        <v/>
      </c>
      <c r="R155" s="175" t="str">
        <f t="shared" si="301"/>
        <v/>
      </c>
      <c r="S155" s="175" t="str">
        <f t="shared" si="302"/>
        <v/>
      </c>
      <c r="T155" s="176">
        <f t="shared" si="338"/>
        <v>0</v>
      </c>
      <c r="U155" s="240"/>
      <c r="V155" s="240" t="str">
        <f t="shared" si="303"/>
        <v/>
      </c>
      <c r="W155" s="240" t="str">
        <f t="shared" si="304"/>
        <v/>
      </c>
      <c r="X155" s="240" t="str">
        <f t="shared" si="305"/>
        <v/>
      </c>
      <c r="Y155" s="240" t="str">
        <f t="shared" si="306"/>
        <v/>
      </c>
      <c r="Z155" s="240" t="str">
        <f t="shared" si="307"/>
        <v/>
      </c>
      <c r="AA155" s="240" t="str">
        <f t="shared" si="308"/>
        <v/>
      </c>
      <c r="AB155" s="240" t="str">
        <f t="shared" si="309"/>
        <v/>
      </c>
      <c r="AC155" s="240" t="str">
        <f t="shared" si="310"/>
        <v/>
      </c>
      <c r="AD155" s="240" t="str">
        <f t="shared" si="311"/>
        <v/>
      </c>
      <c r="AE155" s="240" t="str">
        <f t="shared" si="312"/>
        <v/>
      </c>
      <c r="AF155" s="240" t="str">
        <f t="shared" si="313"/>
        <v/>
      </c>
      <c r="AG155" s="176">
        <f t="shared" si="339"/>
        <v>0</v>
      </c>
      <c r="AH155" s="1148"/>
      <c r="AO155" s="692">
        <v>5</v>
      </c>
      <c r="AP155" s="692">
        <v>1</v>
      </c>
      <c r="AQ155" s="692">
        <v>6</v>
      </c>
      <c r="AR155" s="693">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692">
        <f ca="1">COUNTIF(INDIRECT("H"&amp;(ROW()+12*(($AO155-1)*3+$AP155)-ROW())/12+5):INDIRECT("S"&amp;(ROW()+12*(($AO155-1)*3+$AP155)-ROW())/12+5),AR155)</f>
        <v>0</v>
      </c>
      <c r="AT155" s="693">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692">
        <f ca="1">COUNTIF(INDIRECT("U"&amp;(ROW()+12*(($AO155-1)*3+$AP155)-ROW())/12+5):INDIRECT("AF"&amp;(ROW()+12*(($AO155-1)*3+$AP155)-ROW())/12+5),AT155)</f>
        <v>0</v>
      </c>
      <c r="AV155" s="692">
        <f ca="1">IF(AND(AR155+AT155&gt;0,AS155+AU155&gt;0),COUNTIF(AV$6:AV154,"&gt;0")+1,0)</f>
        <v>0</v>
      </c>
      <c r="BF155" s="692">
        <v>3</v>
      </c>
      <c r="BG155" s="692"/>
      <c r="BH155" s="692"/>
      <c r="BI155" s="692"/>
      <c r="BJ155" s="692"/>
      <c r="BK155" s="692"/>
      <c r="BL155" s="692"/>
      <c r="BM155" s="692"/>
      <c r="BN155" s="692"/>
      <c r="BO155" s="692"/>
      <c r="BP155" s="692"/>
      <c r="BQ155" s="692"/>
      <c r="BR155" s="692"/>
      <c r="BS155" s="692"/>
      <c r="BT155" s="692"/>
      <c r="BU155" s="692"/>
      <c r="BV155" s="692"/>
      <c r="BW155" s="692"/>
      <c r="BX155" s="692"/>
      <c r="BY155" s="692"/>
      <c r="BZ155" s="692"/>
      <c r="CA155" s="692"/>
      <c r="CB155" s="692"/>
      <c r="CC155" s="692"/>
      <c r="CD155" s="692"/>
      <c r="CE155" s="692"/>
      <c r="CF155" s="692"/>
      <c r="CG155" s="692"/>
      <c r="CH155" s="692"/>
      <c r="CI155" s="692"/>
      <c r="CJ155" s="692"/>
      <c r="CK155" s="692"/>
      <c r="CL155" s="692"/>
      <c r="CM155" s="692"/>
      <c r="CN155" s="692"/>
      <c r="CO155" s="692"/>
      <c r="CP155" s="692"/>
      <c r="CQ155" s="692"/>
      <c r="CR155" s="692"/>
      <c r="CS155" s="692"/>
      <c r="CT155" s="692"/>
      <c r="CU155" s="692"/>
    </row>
    <row r="156" spans="1:99">
      <c r="A156" s="1134">
        <v>51</v>
      </c>
      <c r="B156" s="1137"/>
      <c r="C156" s="1140"/>
      <c r="D156" s="1140"/>
      <c r="E156" s="1143"/>
      <c r="F156" s="1140"/>
      <c r="G156" s="165" t="s">
        <v>283</v>
      </c>
      <c r="H156" s="166"/>
      <c r="I156" s="166" t="str">
        <f t="shared" si="292"/>
        <v/>
      </c>
      <c r="J156" s="166" t="str">
        <f t="shared" si="293"/>
        <v/>
      </c>
      <c r="K156" s="166" t="str">
        <f t="shared" si="294"/>
        <v/>
      </c>
      <c r="L156" s="166" t="str">
        <f t="shared" si="295"/>
        <v/>
      </c>
      <c r="M156" s="166" t="str">
        <f t="shared" si="296"/>
        <v/>
      </c>
      <c r="N156" s="166" t="str">
        <f t="shared" si="297"/>
        <v/>
      </c>
      <c r="O156" s="166" t="str">
        <f t="shared" si="298"/>
        <v/>
      </c>
      <c r="P156" s="166" t="str">
        <f t="shared" si="299"/>
        <v/>
      </c>
      <c r="Q156" s="166" t="str">
        <f t="shared" si="300"/>
        <v/>
      </c>
      <c r="R156" s="166" t="str">
        <f t="shared" si="301"/>
        <v/>
      </c>
      <c r="S156" s="166" t="str">
        <f t="shared" si="302"/>
        <v/>
      </c>
      <c r="T156" s="167">
        <f t="shared" si="338"/>
        <v>0</v>
      </c>
      <c r="U156" s="238"/>
      <c r="V156" s="238" t="str">
        <f t="shared" si="303"/>
        <v/>
      </c>
      <c r="W156" s="238" t="str">
        <f t="shared" si="304"/>
        <v/>
      </c>
      <c r="X156" s="238" t="str">
        <f t="shared" si="305"/>
        <v/>
      </c>
      <c r="Y156" s="238" t="str">
        <f t="shared" si="306"/>
        <v/>
      </c>
      <c r="Z156" s="238" t="str">
        <f t="shared" si="307"/>
        <v/>
      </c>
      <c r="AA156" s="238" t="str">
        <f t="shared" si="308"/>
        <v/>
      </c>
      <c r="AB156" s="238" t="str">
        <f t="shared" si="309"/>
        <v/>
      </c>
      <c r="AC156" s="238" t="str">
        <f t="shared" si="310"/>
        <v/>
      </c>
      <c r="AD156" s="238" t="str">
        <f t="shared" si="311"/>
        <v/>
      </c>
      <c r="AE156" s="238" t="str">
        <f t="shared" si="312"/>
        <v/>
      </c>
      <c r="AF156" s="238" t="str">
        <f t="shared" si="313"/>
        <v/>
      </c>
      <c r="AG156" s="167">
        <f t="shared" si="339"/>
        <v>0</v>
      </c>
      <c r="AH156" s="1146"/>
      <c r="AO156" s="692">
        <v>5</v>
      </c>
      <c r="AP156" s="692">
        <v>1</v>
      </c>
      <c r="AQ156" s="692">
        <v>7</v>
      </c>
      <c r="AR156" s="693">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692">
        <f ca="1">COUNTIF(INDIRECT("H"&amp;(ROW()+12*(($AO156-1)*3+$AP156)-ROW())/12+5):INDIRECT("S"&amp;(ROW()+12*(($AO156-1)*3+$AP156)-ROW())/12+5),AR156)</f>
        <v>0</v>
      </c>
      <c r="AT156" s="693">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692">
        <f ca="1">COUNTIF(INDIRECT("U"&amp;(ROW()+12*(($AO156-1)*3+$AP156)-ROW())/12+5):INDIRECT("AF"&amp;(ROW()+12*(($AO156-1)*3+$AP156)-ROW())/12+5),AT156)</f>
        <v>0</v>
      </c>
      <c r="AV156" s="692">
        <f ca="1">IF(AND(AR156+AT156&gt;0,AS156+AU156&gt;0),COUNTIF(AV$6:AV155,"&gt;0")+1,0)</f>
        <v>0</v>
      </c>
      <c r="BF156" s="692">
        <v>1</v>
      </c>
      <c r="BG156" s="692"/>
      <c r="BH156" s="694">
        <f t="shared" ref="BH156:BS156" si="361">SUM(H156:H157)</f>
        <v>0</v>
      </c>
      <c r="BI156" s="694">
        <f t="shared" si="361"/>
        <v>0</v>
      </c>
      <c r="BJ156" s="694">
        <f t="shared" si="361"/>
        <v>0</v>
      </c>
      <c r="BK156" s="694">
        <f t="shared" si="361"/>
        <v>0</v>
      </c>
      <c r="BL156" s="694">
        <f t="shared" si="361"/>
        <v>0</v>
      </c>
      <c r="BM156" s="694">
        <f t="shared" si="361"/>
        <v>0</v>
      </c>
      <c r="BN156" s="694">
        <f t="shared" si="361"/>
        <v>0</v>
      </c>
      <c r="BO156" s="694">
        <f t="shared" si="361"/>
        <v>0</v>
      </c>
      <c r="BP156" s="694">
        <f t="shared" si="361"/>
        <v>0</v>
      </c>
      <c r="BQ156" s="694">
        <f t="shared" si="361"/>
        <v>0</v>
      </c>
      <c r="BR156" s="694">
        <f t="shared" si="361"/>
        <v>0</v>
      </c>
      <c r="BS156" s="694">
        <f t="shared" si="361"/>
        <v>0</v>
      </c>
      <c r="BT156" s="692"/>
      <c r="BU156" s="694">
        <f t="shared" ref="BU156:CF156" si="362">SUM(U156:U157)</f>
        <v>0</v>
      </c>
      <c r="BV156" s="694">
        <f t="shared" si="362"/>
        <v>0</v>
      </c>
      <c r="BW156" s="694">
        <f t="shared" si="362"/>
        <v>0</v>
      </c>
      <c r="BX156" s="694">
        <f t="shared" si="362"/>
        <v>0</v>
      </c>
      <c r="BY156" s="694">
        <f t="shared" si="362"/>
        <v>0</v>
      </c>
      <c r="BZ156" s="694">
        <f t="shared" si="362"/>
        <v>0</v>
      </c>
      <c r="CA156" s="694">
        <f t="shared" si="362"/>
        <v>0</v>
      </c>
      <c r="CB156" s="694">
        <f t="shared" si="362"/>
        <v>0</v>
      </c>
      <c r="CC156" s="694">
        <f t="shared" si="362"/>
        <v>0</v>
      </c>
      <c r="CD156" s="694">
        <f t="shared" si="362"/>
        <v>0</v>
      </c>
      <c r="CE156" s="694">
        <f t="shared" si="362"/>
        <v>0</v>
      </c>
      <c r="CF156" s="694">
        <f t="shared" si="362"/>
        <v>0</v>
      </c>
      <c r="CG156" s="692"/>
      <c r="CH156" s="692"/>
      <c r="CI156" s="696" t="s">
        <v>366</v>
      </c>
      <c r="CJ156" s="694">
        <f>IF(OR($D156="副園長",$D156="教頭",$D156="主任保育士",$D156="主幹教諭"),0,BH156)</f>
        <v>0</v>
      </c>
      <c r="CK156" s="694">
        <f t="shared" ref="CK156:CU156" si="363">IF(OR($D156="副園長",$D156="教頭",$D156="主任保育士",$D156="主幹教諭"),0,BI156)</f>
        <v>0</v>
      </c>
      <c r="CL156" s="694">
        <f t="shared" si="363"/>
        <v>0</v>
      </c>
      <c r="CM156" s="694">
        <f t="shared" si="363"/>
        <v>0</v>
      </c>
      <c r="CN156" s="694">
        <f t="shared" si="363"/>
        <v>0</v>
      </c>
      <c r="CO156" s="694">
        <f t="shared" si="363"/>
        <v>0</v>
      </c>
      <c r="CP156" s="694">
        <f t="shared" si="363"/>
        <v>0</v>
      </c>
      <c r="CQ156" s="694">
        <f t="shared" si="363"/>
        <v>0</v>
      </c>
      <c r="CR156" s="694">
        <f t="shared" si="363"/>
        <v>0</v>
      </c>
      <c r="CS156" s="694">
        <f t="shared" si="363"/>
        <v>0</v>
      </c>
      <c r="CT156" s="694">
        <f t="shared" si="363"/>
        <v>0</v>
      </c>
      <c r="CU156" s="694">
        <f t="shared" si="363"/>
        <v>0</v>
      </c>
    </row>
    <row r="157" spans="1:99">
      <c r="A157" s="1135"/>
      <c r="B157" s="1138"/>
      <c r="C157" s="1141"/>
      <c r="D157" s="1141"/>
      <c r="E157" s="1144"/>
      <c r="F157" s="1141"/>
      <c r="G157" s="171" t="s">
        <v>282</v>
      </c>
      <c r="H157" s="172"/>
      <c r="I157" s="172" t="str">
        <f t="shared" si="292"/>
        <v/>
      </c>
      <c r="J157" s="172" t="str">
        <f t="shared" si="293"/>
        <v/>
      </c>
      <c r="K157" s="172" t="str">
        <f t="shared" si="294"/>
        <v/>
      </c>
      <c r="L157" s="172" t="str">
        <f t="shared" si="295"/>
        <v/>
      </c>
      <c r="M157" s="172" t="str">
        <f t="shared" si="296"/>
        <v/>
      </c>
      <c r="N157" s="172" t="str">
        <f t="shared" si="297"/>
        <v/>
      </c>
      <c r="O157" s="172" t="str">
        <f t="shared" si="298"/>
        <v/>
      </c>
      <c r="P157" s="172" t="str">
        <f t="shared" si="299"/>
        <v/>
      </c>
      <c r="Q157" s="172" t="str">
        <f t="shared" si="300"/>
        <v/>
      </c>
      <c r="R157" s="172" t="str">
        <f t="shared" si="301"/>
        <v/>
      </c>
      <c r="S157" s="172" t="str">
        <f t="shared" si="302"/>
        <v/>
      </c>
      <c r="T157" s="173">
        <f t="shared" si="338"/>
        <v>0</v>
      </c>
      <c r="U157" s="239"/>
      <c r="V157" s="239" t="str">
        <f t="shared" si="303"/>
        <v/>
      </c>
      <c r="W157" s="239" t="str">
        <f t="shared" si="304"/>
        <v/>
      </c>
      <c r="X157" s="239" t="str">
        <f t="shared" si="305"/>
        <v/>
      </c>
      <c r="Y157" s="239" t="str">
        <f t="shared" si="306"/>
        <v/>
      </c>
      <c r="Z157" s="239" t="str">
        <f t="shared" si="307"/>
        <v/>
      </c>
      <c r="AA157" s="239" t="str">
        <f t="shared" si="308"/>
        <v/>
      </c>
      <c r="AB157" s="239" t="str">
        <f t="shared" si="309"/>
        <v/>
      </c>
      <c r="AC157" s="239" t="str">
        <f t="shared" si="310"/>
        <v/>
      </c>
      <c r="AD157" s="239" t="str">
        <f t="shared" si="311"/>
        <v/>
      </c>
      <c r="AE157" s="239" t="str">
        <f t="shared" si="312"/>
        <v/>
      </c>
      <c r="AF157" s="239" t="str">
        <f t="shared" si="313"/>
        <v/>
      </c>
      <c r="AG157" s="173">
        <f t="shared" si="339"/>
        <v>0</v>
      </c>
      <c r="AH157" s="1147"/>
      <c r="AO157" s="692">
        <v>5</v>
      </c>
      <c r="AP157" s="692">
        <v>1</v>
      </c>
      <c r="AQ157" s="692">
        <v>8</v>
      </c>
      <c r="AR157" s="693">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692">
        <f ca="1">COUNTIF(INDIRECT("H"&amp;(ROW()+12*(($AO157-1)*3+$AP157)-ROW())/12+5):INDIRECT("S"&amp;(ROW()+12*(($AO157-1)*3+$AP157)-ROW())/12+5),AR157)</f>
        <v>0</v>
      </c>
      <c r="AT157" s="693">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692">
        <f ca="1">COUNTIF(INDIRECT("U"&amp;(ROW()+12*(($AO157-1)*3+$AP157)-ROW())/12+5):INDIRECT("AF"&amp;(ROW()+12*(($AO157-1)*3+$AP157)-ROW())/12+5),AT157)</f>
        <v>0</v>
      </c>
      <c r="AV157" s="692">
        <f ca="1">IF(AND(AR157+AT157&gt;0,AS157+AU157&gt;0),COUNTIF(AV$6:AV156,"&gt;0")+1,0)</f>
        <v>0</v>
      </c>
      <c r="BF157" s="692">
        <v>2</v>
      </c>
      <c r="BG157" s="692" t="s">
        <v>281</v>
      </c>
      <c r="BH157" s="694">
        <f>IF(BH156+BU156&gt;マスタ!$C$3,1,0)</f>
        <v>0</v>
      </c>
      <c r="BI157" s="694">
        <f>IF(BI156+BV156&gt;マスタ!$C$3,1,0)</f>
        <v>0</v>
      </c>
      <c r="BJ157" s="694">
        <f>IF(BJ156+BW156&gt;マスタ!$C$3,1,0)</f>
        <v>0</v>
      </c>
      <c r="BK157" s="694">
        <f>IF(BK156+BX156&gt;マスタ!$C$3,1,0)</f>
        <v>0</v>
      </c>
      <c r="BL157" s="694">
        <f>IF(BL156+BY156&gt;マスタ!$C$3,1,0)</f>
        <v>0</v>
      </c>
      <c r="BM157" s="694">
        <f>IF(BM156+BZ156&gt;マスタ!$C$3,1,0)</f>
        <v>0</v>
      </c>
      <c r="BN157" s="694">
        <f>IF(BN156+CA156&gt;マスタ!$C$3,1,0)</f>
        <v>0</v>
      </c>
      <c r="BO157" s="694">
        <f>IF(BO156+CB156&gt;マスタ!$C$3,1,0)</f>
        <v>0</v>
      </c>
      <c r="BP157" s="694">
        <f>IF(BP156+CC156&gt;マスタ!$C$3,1,0)</f>
        <v>0</v>
      </c>
      <c r="BQ157" s="694">
        <f>IF(BQ156+CD156&gt;マスタ!$C$3,1,0)</f>
        <v>0</v>
      </c>
      <c r="BR157" s="694">
        <f>IF(BR156+CE156&gt;マスタ!$C$3,1,0)</f>
        <v>0</v>
      </c>
      <c r="BS157" s="694">
        <f>IF(BS156+CF156&gt;マスタ!$C$3,1,0)</f>
        <v>0</v>
      </c>
      <c r="BT157" s="692"/>
      <c r="BU157" s="694"/>
      <c r="BV157" s="694"/>
      <c r="BW157" s="694"/>
      <c r="BX157" s="694"/>
      <c r="BY157" s="694"/>
      <c r="BZ157" s="694"/>
      <c r="CA157" s="694"/>
      <c r="CB157" s="694"/>
      <c r="CC157" s="694"/>
      <c r="CD157" s="694"/>
      <c r="CE157" s="694"/>
      <c r="CF157" s="694"/>
      <c r="CG157" s="692"/>
      <c r="CH157" s="692"/>
      <c r="CI157" s="692"/>
      <c r="CJ157" s="692"/>
      <c r="CK157" s="692"/>
      <c r="CL157" s="692"/>
      <c r="CM157" s="692"/>
      <c r="CN157" s="692"/>
      <c r="CO157" s="692"/>
      <c r="CP157" s="692"/>
      <c r="CQ157" s="692"/>
      <c r="CR157" s="692"/>
      <c r="CS157" s="692"/>
      <c r="CT157" s="692"/>
      <c r="CU157" s="692"/>
    </row>
    <row r="158" spans="1:99">
      <c r="A158" s="1136"/>
      <c r="B158" s="1139"/>
      <c r="C158" s="1142"/>
      <c r="D158" s="1142"/>
      <c r="E158" s="1145"/>
      <c r="F158" s="1142"/>
      <c r="G158" s="174" t="s">
        <v>474</v>
      </c>
      <c r="H158" s="175"/>
      <c r="I158" s="175" t="str">
        <f t="shared" si="292"/>
        <v/>
      </c>
      <c r="J158" s="175" t="str">
        <f t="shared" si="293"/>
        <v/>
      </c>
      <c r="K158" s="175" t="str">
        <f t="shared" si="294"/>
        <v/>
      </c>
      <c r="L158" s="175" t="str">
        <f t="shared" si="295"/>
        <v/>
      </c>
      <c r="M158" s="175" t="str">
        <f t="shared" si="296"/>
        <v/>
      </c>
      <c r="N158" s="175" t="str">
        <f t="shared" si="297"/>
        <v/>
      </c>
      <c r="O158" s="175" t="str">
        <f t="shared" si="298"/>
        <v/>
      </c>
      <c r="P158" s="175" t="str">
        <f t="shared" si="299"/>
        <v/>
      </c>
      <c r="Q158" s="175" t="str">
        <f t="shared" si="300"/>
        <v/>
      </c>
      <c r="R158" s="175" t="str">
        <f t="shared" si="301"/>
        <v/>
      </c>
      <c r="S158" s="175" t="str">
        <f t="shared" si="302"/>
        <v/>
      </c>
      <c r="T158" s="176">
        <f t="shared" si="338"/>
        <v>0</v>
      </c>
      <c r="U158" s="240"/>
      <c r="V158" s="240" t="str">
        <f t="shared" si="303"/>
        <v/>
      </c>
      <c r="W158" s="240" t="str">
        <f t="shared" si="304"/>
        <v/>
      </c>
      <c r="X158" s="240" t="str">
        <f t="shared" si="305"/>
        <v/>
      </c>
      <c r="Y158" s="240" t="str">
        <f t="shared" si="306"/>
        <v/>
      </c>
      <c r="Z158" s="240" t="str">
        <f t="shared" si="307"/>
        <v/>
      </c>
      <c r="AA158" s="240" t="str">
        <f t="shared" si="308"/>
        <v/>
      </c>
      <c r="AB158" s="240" t="str">
        <f t="shared" si="309"/>
        <v/>
      </c>
      <c r="AC158" s="240" t="str">
        <f t="shared" si="310"/>
        <v/>
      </c>
      <c r="AD158" s="240" t="str">
        <f t="shared" si="311"/>
        <v/>
      </c>
      <c r="AE158" s="240" t="str">
        <f t="shared" si="312"/>
        <v/>
      </c>
      <c r="AF158" s="240" t="str">
        <f t="shared" si="313"/>
        <v/>
      </c>
      <c r="AG158" s="176">
        <f t="shared" si="339"/>
        <v>0</v>
      </c>
      <c r="AH158" s="1148"/>
      <c r="AO158" s="692">
        <v>5</v>
      </c>
      <c r="AP158" s="692">
        <v>1</v>
      </c>
      <c r="AQ158" s="692">
        <v>9</v>
      </c>
      <c r="AR158" s="693">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692">
        <f ca="1">COUNTIF(INDIRECT("H"&amp;(ROW()+12*(($AO158-1)*3+$AP158)-ROW())/12+5):INDIRECT("S"&amp;(ROW()+12*(($AO158-1)*3+$AP158)-ROW())/12+5),AR158)</f>
        <v>0</v>
      </c>
      <c r="AT158" s="693">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692">
        <f ca="1">COUNTIF(INDIRECT("U"&amp;(ROW()+12*(($AO158-1)*3+$AP158)-ROW())/12+5):INDIRECT("AF"&amp;(ROW()+12*(($AO158-1)*3+$AP158)-ROW())/12+5),AT158)</f>
        <v>0</v>
      </c>
      <c r="AV158" s="692">
        <f ca="1">IF(AND(AR158+AT158&gt;0,AS158+AU158&gt;0),COUNTIF(AV$6:AV157,"&gt;0")+1,0)</f>
        <v>0</v>
      </c>
      <c r="BF158" s="692">
        <v>3</v>
      </c>
      <c r="BG158" s="692"/>
      <c r="BH158" s="694"/>
      <c r="BI158" s="694"/>
      <c r="BJ158" s="694"/>
      <c r="BK158" s="694"/>
      <c r="BL158" s="694"/>
      <c r="BM158" s="694"/>
      <c r="BN158" s="694"/>
      <c r="BO158" s="694"/>
      <c r="BP158" s="694"/>
      <c r="BQ158" s="694"/>
      <c r="BR158" s="694"/>
      <c r="BS158" s="694"/>
      <c r="BT158" s="692"/>
      <c r="BU158" s="694"/>
      <c r="BV158" s="694"/>
      <c r="BW158" s="694"/>
      <c r="BX158" s="694"/>
      <c r="BY158" s="694"/>
      <c r="BZ158" s="694"/>
      <c r="CA158" s="694"/>
      <c r="CB158" s="694"/>
      <c r="CC158" s="694"/>
      <c r="CD158" s="694"/>
      <c r="CE158" s="694"/>
      <c r="CF158" s="694"/>
      <c r="CG158" s="692"/>
      <c r="CH158" s="692"/>
      <c r="CI158" s="692"/>
      <c r="CJ158" s="692"/>
      <c r="CK158" s="692"/>
      <c r="CL158" s="692"/>
      <c r="CM158" s="692"/>
      <c r="CN158" s="692"/>
      <c r="CO158" s="692"/>
      <c r="CP158" s="692"/>
      <c r="CQ158" s="692"/>
      <c r="CR158" s="692"/>
      <c r="CS158" s="692"/>
      <c r="CT158" s="692"/>
      <c r="CU158" s="692"/>
    </row>
    <row r="159" spans="1:99">
      <c r="A159" s="1134">
        <v>52</v>
      </c>
      <c r="B159" s="1137"/>
      <c r="C159" s="1140"/>
      <c r="D159" s="1140"/>
      <c r="E159" s="1143"/>
      <c r="F159" s="1140"/>
      <c r="G159" s="165" t="s">
        <v>283</v>
      </c>
      <c r="H159" s="166"/>
      <c r="I159" s="166" t="str">
        <f t="shared" si="292"/>
        <v/>
      </c>
      <c r="J159" s="166" t="str">
        <f t="shared" si="293"/>
        <v/>
      </c>
      <c r="K159" s="166" t="str">
        <f t="shared" si="294"/>
        <v/>
      </c>
      <c r="L159" s="166" t="str">
        <f t="shared" si="295"/>
        <v/>
      </c>
      <c r="M159" s="166" t="str">
        <f t="shared" si="296"/>
        <v/>
      </c>
      <c r="N159" s="166" t="str">
        <f t="shared" si="297"/>
        <v/>
      </c>
      <c r="O159" s="166" t="str">
        <f t="shared" si="298"/>
        <v/>
      </c>
      <c r="P159" s="166" t="str">
        <f t="shared" si="299"/>
        <v/>
      </c>
      <c r="Q159" s="166" t="str">
        <f t="shared" si="300"/>
        <v/>
      </c>
      <c r="R159" s="166" t="str">
        <f t="shared" si="301"/>
        <v/>
      </c>
      <c r="S159" s="166" t="str">
        <f t="shared" si="302"/>
        <v/>
      </c>
      <c r="T159" s="167">
        <f t="shared" si="338"/>
        <v>0</v>
      </c>
      <c r="U159" s="238"/>
      <c r="V159" s="238" t="str">
        <f t="shared" si="303"/>
        <v/>
      </c>
      <c r="W159" s="238" t="str">
        <f t="shared" si="304"/>
        <v/>
      </c>
      <c r="X159" s="238" t="str">
        <f t="shared" si="305"/>
        <v/>
      </c>
      <c r="Y159" s="238" t="str">
        <f t="shared" si="306"/>
        <v/>
      </c>
      <c r="Z159" s="238" t="str">
        <f t="shared" si="307"/>
        <v/>
      </c>
      <c r="AA159" s="238" t="str">
        <f t="shared" si="308"/>
        <v/>
      </c>
      <c r="AB159" s="238" t="str">
        <f t="shared" si="309"/>
        <v/>
      </c>
      <c r="AC159" s="238" t="str">
        <f t="shared" si="310"/>
        <v/>
      </c>
      <c r="AD159" s="238" t="str">
        <f t="shared" si="311"/>
        <v/>
      </c>
      <c r="AE159" s="238" t="str">
        <f t="shared" si="312"/>
        <v/>
      </c>
      <c r="AF159" s="238" t="str">
        <f t="shared" si="313"/>
        <v/>
      </c>
      <c r="AG159" s="167">
        <f t="shared" si="339"/>
        <v>0</v>
      </c>
      <c r="AH159" s="1146"/>
      <c r="AO159" s="692">
        <v>5</v>
      </c>
      <c r="AP159" s="692">
        <v>1</v>
      </c>
      <c r="AQ159" s="692">
        <v>10</v>
      </c>
      <c r="AR159" s="693">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692">
        <f ca="1">COUNTIF(INDIRECT("H"&amp;(ROW()+12*(($AO159-1)*3+$AP159)-ROW())/12+5):INDIRECT("S"&amp;(ROW()+12*(($AO159-1)*3+$AP159)-ROW())/12+5),AR159)</f>
        <v>0</v>
      </c>
      <c r="AT159" s="693">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692">
        <f ca="1">COUNTIF(INDIRECT("U"&amp;(ROW()+12*(($AO159-1)*3+$AP159)-ROW())/12+5):INDIRECT("AF"&amp;(ROW()+12*(($AO159-1)*3+$AP159)-ROW())/12+5),AT159)</f>
        <v>0</v>
      </c>
      <c r="AV159" s="692">
        <f ca="1">IF(AND(AR159+AT159&gt;0,AS159+AU159&gt;0),COUNTIF(AV$6:AV158,"&gt;0")+1,0)</f>
        <v>0</v>
      </c>
      <c r="BF159" s="692">
        <v>1</v>
      </c>
      <c r="BG159" s="692"/>
      <c r="BH159" s="694">
        <f t="shared" ref="BH159:BS159" si="364">SUM(H159:H160)</f>
        <v>0</v>
      </c>
      <c r="BI159" s="694">
        <f t="shared" si="364"/>
        <v>0</v>
      </c>
      <c r="BJ159" s="694">
        <f t="shared" si="364"/>
        <v>0</v>
      </c>
      <c r="BK159" s="694">
        <f t="shared" si="364"/>
        <v>0</v>
      </c>
      <c r="BL159" s="694">
        <f t="shared" si="364"/>
        <v>0</v>
      </c>
      <c r="BM159" s="694">
        <f t="shared" si="364"/>
        <v>0</v>
      </c>
      <c r="BN159" s="694">
        <f t="shared" si="364"/>
        <v>0</v>
      </c>
      <c r="BO159" s="694">
        <f t="shared" si="364"/>
        <v>0</v>
      </c>
      <c r="BP159" s="694">
        <f t="shared" si="364"/>
        <v>0</v>
      </c>
      <c r="BQ159" s="694">
        <f t="shared" si="364"/>
        <v>0</v>
      </c>
      <c r="BR159" s="694">
        <f t="shared" si="364"/>
        <v>0</v>
      </c>
      <c r="BS159" s="694">
        <f t="shared" si="364"/>
        <v>0</v>
      </c>
      <c r="BT159" s="692"/>
      <c r="BU159" s="694">
        <f t="shared" ref="BU159:CF159" si="365">SUM(U159:U160)</f>
        <v>0</v>
      </c>
      <c r="BV159" s="694">
        <f t="shared" si="365"/>
        <v>0</v>
      </c>
      <c r="BW159" s="694">
        <f t="shared" si="365"/>
        <v>0</v>
      </c>
      <c r="BX159" s="694">
        <f t="shared" si="365"/>
        <v>0</v>
      </c>
      <c r="BY159" s="694">
        <f t="shared" si="365"/>
        <v>0</v>
      </c>
      <c r="BZ159" s="694">
        <f t="shared" si="365"/>
        <v>0</v>
      </c>
      <c r="CA159" s="694">
        <f t="shared" si="365"/>
        <v>0</v>
      </c>
      <c r="CB159" s="694">
        <f t="shared" si="365"/>
        <v>0</v>
      </c>
      <c r="CC159" s="694">
        <f t="shared" si="365"/>
        <v>0</v>
      </c>
      <c r="CD159" s="694">
        <f t="shared" si="365"/>
        <v>0</v>
      </c>
      <c r="CE159" s="694">
        <f t="shared" si="365"/>
        <v>0</v>
      </c>
      <c r="CF159" s="694">
        <f t="shared" si="365"/>
        <v>0</v>
      </c>
      <c r="CG159" s="692"/>
      <c r="CH159" s="692"/>
      <c r="CI159" s="696" t="s">
        <v>366</v>
      </c>
      <c r="CJ159" s="694">
        <f>IF(OR($D159="副園長",$D159="教頭",$D159="主任保育士",$D159="主幹教諭"),0,BH159)</f>
        <v>0</v>
      </c>
      <c r="CK159" s="694">
        <f t="shared" ref="CK159:CU159" si="366">IF(OR($D159="副園長",$D159="教頭",$D159="主任保育士",$D159="主幹教諭"),0,BI159)</f>
        <v>0</v>
      </c>
      <c r="CL159" s="694">
        <f t="shared" si="366"/>
        <v>0</v>
      </c>
      <c r="CM159" s="694">
        <f t="shared" si="366"/>
        <v>0</v>
      </c>
      <c r="CN159" s="694">
        <f t="shared" si="366"/>
        <v>0</v>
      </c>
      <c r="CO159" s="694">
        <f t="shared" si="366"/>
        <v>0</v>
      </c>
      <c r="CP159" s="694">
        <f t="shared" si="366"/>
        <v>0</v>
      </c>
      <c r="CQ159" s="694">
        <f t="shared" si="366"/>
        <v>0</v>
      </c>
      <c r="CR159" s="694">
        <f t="shared" si="366"/>
        <v>0</v>
      </c>
      <c r="CS159" s="694">
        <f t="shared" si="366"/>
        <v>0</v>
      </c>
      <c r="CT159" s="694">
        <f t="shared" si="366"/>
        <v>0</v>
      </c>
      <c r="CU159" s="694">
        <f t="shared" si="366"/>
        <v>0</v>
      </c>
    </row>
    <row r="160" spans="1:99">
      <c r="A160" s="1135"/>
      <c r="B160" s="1138"/>
      <c r="C160" s="1141"/>
      <c r="D160" s="1141"/>
      <c r="E160" s="1144"/>
      <c r="F160" s="1141"/>
      <c r="G160" s="171" t="s">
        <v>282</v>
      </c>
      <c r="H160" s="172"/>
      <c r="I160" s="172" t="str">
        <f t="shared" si="292"/>
        <v/>
      </c>
      <c r="J160" s="172" t="str">
        <f t="shared" si="293"/>
        <v/>
      </c>
      <c r="K160" s="172" t="str">
        <f t="shared" si="294"/>
        <v/>
      </c>
      <c r="L160" s="172" t="str">
        <f t="shared" si="295"/>
        <v/>
      </c>
      <c r="M160" s="172" t="str">
        <f t="shared" si="296"/>
        <v/>
      </c>
      <c r="N160" s="172" t="str">
        <f t="shared" si="297"/>
        <v/>
      </c>
      <c r="O160" s="172" t="str">
        <f t="shared" si="298"/>
        <v/>
      </c>
      <c r="P160" s="172" t="str">
        <f t="shared" si="299"/>
        <v/>
      </c>
      <c r="Q160" s="172" t="str">
        <f t="shared" si="300"/>
        <v/>
      </c>
      <c r="R160" s="172" t="str">
        <f t="shared" si="301"/>
        <v/>
      </c>
      <c r="S160" s="172" t="str">
        <f t="shared" si="302"/>
        <v/>
      </c>
      <c r="T160" s="173">
        <f t="shared" si="338"/>
        <v>0</v>
      </c>
      <c r="U160" s="239"/>
      <c r="V160" s="239" t="str">
        <f t="shared" si="303"/>
        <v/>
      </c>
      <c r="W160" s="239" t="str">
        <f t="shared" si="304"/>
        <v/>
      </c>
      <c r="X160" s="239" t="str">
        <f t="shared" si="305"/>
        <v/>
      </c>
      <c r="Y160" s="239" t="str">
        <f t="shared" si="306"/>
        <v/>
      </c>
      <c r="Z160" s="239" t="str">
        <f t="shared" si="307"/>
        <v/>
      </c>
      <c r="AA160" s="239" t="str">
        <f t="shared" si="308"/>
        <v/>
      </c>
      <c r="AB160" s="239" t="str">
        <f t="shared" si="309"/>
        <v/>
      </c>
      <c r="AC160" s="239" t="str">
        <f t="shared" si="310"/>
        <v/>
      </c>
      <c r="AD160" s="239" t="str">
        <f t="shared" si="311"/>
        <v/>
      </c>
      <c r="AE160" s="239" t="str">
        <f t="shared" si="312"/>
        <v/>
      </c>
      <c r="AF160" s="239" t="str">
        <f t="shared" si="313"/>
        <v/>
      </c>
      <c r="AG160" s="173">
        <f t="shared" si="339"/>
        <v>0</v>
      </c>
      <c r="AH160" s="1147"/>
      <c r="AO160" s="692">
        <v>5</v>
      </c>
      <c r="AP160" s="692">
        <v>1</v>
      </c>
      <c r="AQ160" s="692">
        <v>11</v>
      </c>
      <c r="AR160" s="693">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692">
        <f ca="1">COUNTIF(INDIRECT("H"&amp;(ROW()+12*(($AO160-1)*3+$AP160)-ROW())/12+5):INDIRECT("S"&amp;(ROW()+12*(($AO160-1)*3+$AP160)-ROW())/12+5),AR160)</f>
        <v>0</v>
      </c>
      <c r="AT160" s="693">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692">
        <f ca="1">COUNTIF(INDIRECT("U"&amp;(ROW()+12*(($AO160-1)*3+$AP160)-ROW())/12+5):INDIRECT("AF"&amp;(ROW()+12*(($AO160-1)*3+$AP160)-ROW())/12+5),AT160)</f>
        <v>0</v>
      </c>
      <c r="AV160" s="692">
        <f ca="1">IF(AND(AR160+AT160&gt;0,AS160+AU160&gt;0),COUNTIF(AV$6:AV159,"&gt;0")+1,0)</f>
        <v>0</v>
      </c>
      <c r="BF160" s="692">
        <v>2</v>
      </c>
      <c r="BG160" s="692" t="s">
        <v>281</v>
      </c>
      <c r="BH160" s="694">
        <f>IF(BH159+BU159&gt;マスタ!$C$3,1,0)</f>
        <v>0</v>
      </c>
      <c r="BI160" s="694">
        <f>IF(BI159+BV159&gt;マスタ!$C$3,1,0)</f>
        <v>0</v>
      </c>
      <c r="BJ160" s="694">
        <f>IF(BJ159+BW159&gt;マスタ!$C$3,1,0)</f>
        <v>0</v>
      </c>
      <c r="BK160" s="694">
        <f>IF(BK159+BX159&gt;マスタ!$C$3,1,0)</f>
        <v>0</v>
      </c>
      <c r="BL160" s="694">
        <f>IF(BL159+BY159&gt;マスタ!$C$3,1,0)</f>
        <v>0</v>
      </c>
      <c r="BM160" s="694">
        <f>IF(BM159+BZ159&gt;マスタ!$C$3,1,0)</f>
        <v>0</v>
      </c>
      <c r="BN160" s="694">
        <f>IF(BN159+CA159&gt;マスタ!$C$3,1,0)</f>
        <v>0</v>
      </c>
      <c r="BO160" s="694">
        <f>IF(BO159+CB159&gt;マスタ!$C$3,1,0)</f>
        <v>0</v>
      </c>
      <c r="BP160" s="694">
        <f>IF(BP159+CC159&gt;マスタ!$C$3,1,0)</f>
        <v>0</v>
      </c>
      <c r="BQ160" s="694">
        <f>IF(BQ159+CD159&gt;マスタ!$C$3,1,0)</f>
        <v>0</v>
      </c>
      <c r="BR160" s="694">
        <f>IF(BR159+CE159&gt;マスタ!$C$3,1,0)</f>
        <v>0</v>
      </c>
      <c r="BS160" s="694">
        <f>IF(BS159+CF159&gt;マスタ!$C$3,1,0)</f>
        <v>0</v>
      </c>
      <c r="BT160" s="692"/>
      <c r="BU160" s="694"/>
      <c r="BV160" s="694"/>
      <c r="BW160" s="694"/>
      <c r="BX160" s="694"/>
      <c r="BY160" s="694"/>
      <c r="BZ160" s="694"/>
      <c r="CA160" s="694"/>
      <c r="CB160" s="694"/>
      <c r="CC160" s="694"/>
      <c r="CD160" s="694"/>
      <c r="CE160" s="694"/>
      <c r="CF160" s="694"/>
      <c r="CG160" s="692"/>
      <c r="CH160" s="692"/>
      <c r="CI160" s="692"/>
      <c r="CJ160" s="692"/>
      <c r="CK160" s="692"/>
      <c r="CL160" s="692"/>
      <c r="CM160" s="692"/>
      <c r="CN160" s="692"/>
      <c r="CO160" s="692"/>
      <c r="CP160" s="692"/>
      <c r="CQ160" s="692"/>
      <c r="CR160" s="692"/>
      <c r="CS160" s="692"/>
      <c r="CT160" s="692"/>
      <c r="CU160" s="692"/>
    </row>
    <row r="161" spans="1:99">
      <c r="A161" s="1136"/>
      <c r="B161" s="1139"/>
      <c r="C161" s="1142"/>
      <c r="D161" s="1142"/>
      <c r="E161" s="1145"/>
      <c r="F161" s="1142"/>
      <c r="G161" s="174" t="s">
        <v>474</v>
      </c>
      <c r="H161" s="175"/>
      <c r="I161" s="175" t="str">
        <f t="shared" si="292"/>
        <v/>
      </c>
      <c r="J161" s="175" t="str">
        <f t="shared" si="293"/>
        <v/>
      </c>
      <c r="K161" s="175" t="str">
        <f t="shared" si="294"/>
        <v/>
      </c>
      <c r="L161" s="175" t="str">
        <f t="shared" si="295"/>
        <v/>
      </c>
      <c r="M161" s="175" t="str">
        <f t="shared" si="296"/>
        <v/>
      </c>
      <c r="N161" s="175" t="str">
        <f t="shared" si="297"/>
        <v/>
      </c>
      <c r="O161" s="175" t="str">
        <f t="shared" si="298"/>
        <v/>
      </c>
      <c r="P161" s="175" t="str">
        <f t="shared" si="299"/>
        <v/>
      </c>
      <c r="Q161" s="175" t="str">
        <f t="shared" si="300"/>
        <v/>
      </c>
      <c r="R161" s="175" t="str">
        <f t="shared" si="301"/>
        <v/>
      </c>
      <c r="S161" s="175" t="str">
        <f t="shared" si="302"/>
        <v/>
      </c>
      <c r="T161" s="176">
        <f t="shared" si="338"/>
        <v>0</v>
      </c>
      <c r="U161" s="240"/>
      <c r="V161" s="240" t="str">
        <f t="shared" si="303"/>
        <v/>
      </c>
      <c r="W161" s="240" t="str">
        <f t="shared" si="304"/>
        <v/>
      </c>
      <c r="X161" s="240" t="str">
        <f t="shared" si="305"/>
        <v/>
      </c>
      <c r="Y161" s="240" t="str">
        <f t="shared" si="306"/>
        <v/>
      </c>
      <c r="Z161" s="240" t="str">
        <f t="shared" si="307"/>
        <v/>
      </c>
      <c r="AA161" s="240" t="str">
        <f t="shared" si="308"/>
        <v/>
      </c>
      <c r="AB161" s="240" t="str">
        <f t="shared" si="309"/>
        <v/>
      </c>
      <c r="AC161" s="240" t="str">
        <f t="shared" si="310"/>
        <v/>
      </c>
      <c r="AD161" s="240" t="str">
        <f t="shared" si="311"/>
        <v/>
      </c>
      <c r="AE161" s="240" t="str">
        <f t="shared" si="312"/>
        <v/>
      </c>
      <c r="AF161" s="240" t="str">
        <f t="shared" si="313"/>
        <v/>
      </c>
      <c r="AG161" s="176">
        <f t="shared" si="339"/>
        <v>0</v>
      </c>
      <c r="AH161" s="1148"/>
      <c r="AO161" s="692">
        <v>5</v>
      </c>
      <c r="AP161" s="692">
        <v>1</v>
      </c>
      <c r="AQ161" s="692">
        <v>12</v>
      </c>
      <c r="AR161" s="693">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692">
        <f ca="1">COUNTIF(INDIRECT("H"&amp;(ROW()+12*(($AO161-1)*3+$AP161)-ROW())/12+5):INDIRECT("S"&amp;(ROW()+12*(($AO161-1)*3+$AP161)-ROW())/12+5),AR161)</f>
        <v>0</v>
      </c>
      <c r="AT161" s="693">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692">
        <f ca="1">COUNTIF(INDIRECT("U"&amp;(ROW()+12*(($AO161-1)*3+$AP161)-ROW())/12+5):INDIRECT("AF"&amp;(ROW()+12*(($AO161-1)*3+$AP161)-ROW())/12+5),AT161)</f>
        <v>0</v>
      </c>
      <c r="AV161" s="692">
        <f ca="1">IF(AND(AR161+AT161&gt;0,AS161+AU161&gt;0),COUNTIF(AV$6:AV160,"&gt;0")+1,0)</f>
        <v>0</v>
      </c>
      <c r="BF161" s="692">
        <v>3</v>
      </c>
      <c r="BG161" s="692"/>
      <c r="BH161" s="694"/>
      <c r="BI161" s="694"/>
      <c r="BJ161" s="694"/>
      <c r="BK161" s="694"/>
      <c r="BL161" s="694"/>
      <c r="BM161" s="694"/>
      <c r="BN161" s="694"/>
      <c r="BO161" s="694"/>
      <c r="BP161" s="694"/>
      <c r="BQ161" s="694"/>
      <c r="BR161" s="694"/>
      <c r="BS161" s="694"/>
      <c r="BT161" s="692"/>
      <c r="BU161" s="694"/>
      <c r="BV161" s="694"/>
      <c r="BW161" s="694"/>
      <c r="BX161" s="694"/>
      <c r="BY161" s="694"/>
      <c r="BZ161" s="694"/>
      <c r="CA161" s="694"/>
      <c r="CB161" s="694"/>
      <c r="CC161" s="694"/>
      <c r="CD161" s="694"/>
      <c r="CE161" s="694"/>
      <c r="CF161" s="694"/>
      <c r="CG161" s="692"/>
      <c r="CH161" s="692"/>
      <c r="CI161" s="692"/>
      <c r="CJ161" s="692"/>
      <c r="CK161" s="692"/>
      <c r="CL161" s="692"/>
      <c r="CM161" s="692"/>
      <c r="CN161" s="692"/>
      <c r="CO161" s="692"/>
      <c r="CP161" s="692"/>
      <c r="CQ161" s="692"/>
      <c r="CR161" s="692"/>
      <c r="CS161" s="692"/>
      <c r="CT161" s="692"/>
      <c r="CU161" s="692"/>
    </row>
    <row r="162" spans="1:99">
      <c r="A162" s="1134">
        <v>53</v>
      </c>
      <c r="B162" s="1137"/>
      <c r="C162" s="1140"/>
      <c r="D162" s="1140"/>
      <c r="E162" s="1143"/>
      <c r="F162" s="1140"/>
      <c r="G162" s="165" t="s">
        <v>283</v>
      </c>
      <c r="H162" s="166"/>
      <c r="I162" s="166" t="str">
        <f t="shared" si="292"/>
        <v/>
      </c>
      <c r="J162" s="166" t="str">
        <f t="shared" si="293"/>
        <v/>
      </c>
      <c r="K162" s="166" t="str">
        <f t="shared" si="294"/>
        <v/>
      </c>
      <c r="L162" s="166" t="str">
        <f t="shared" si="295"/>
        <v/>
      </c>
      <c r="M162" s="166" t="str">
        <f t="shared" si="296"/>
        <v/>
      </c>
      <c r="N162" s="166" t="str">
        <f t="shared" si="297"/>
        <v/>
      </c>
      <c r="O162" s="166" t="str">
        <f t="shared" si="298"/>
        <v/>
      </c>
      <c r="P162" s="166" t="str">
        <f t="shared" si="299"/>
        <v/>
      </c>
      <c r="Q162" s="166" t="str">
        <f t="shared" si="300"/>
        <v/>
      </c>
      <c r="R162" s="166" t="str">
        <f t="shared" si="301"/>
        <v/>
      </c>
      <c r="S162" s="166" t="str">
        <f t="shared" si="302"/>
        <v/>
      </c>
      <c r="T162" s="167">
        <f t="shared" si="338"/>
        <v>0</v>
      </c>
      <c r="U162" s="238"/>
      <c r="V162" s="238" t="str">
        <f t="shared" si="303"/>
        <v/>
      </c>
      <c r="W162" s="238" t="str">
        <f t="shared" si="304"/>
        <v/>
      </c>
      <c r="X162" s="238" t="str">
        <f t="shared" si="305"/>
        <v/>
      </c>
      <c r="Y162" s="238" t="str">
        <f t="shared" si="306"/>
        <v/>
      </c>
      <c r="Z162" s="238" t="str">
        <f t="shared" si="307"/>
        <v/>
      </c>
      <c r="AA162" s="238" t="str">
        <f t="shared" si="308"/>
        <v/>
      </c>
      <c r="AB162" s="238" t="str">
        <f t="shared" si="309"/>
        <v/>
      </c>
      <c r="AC162" s="238" t="str">
        <f t="shared" si="310"/>
        <v/>
      </c>
      <c r="AD162" s="238" t="str">
        <f t="shared" si="311"/>
        <v/>
      </c>
      <c r="AE162" s="238" t="str">
        <f t="shared" si="312"/>
        <v/>
      </c>
      <c r="AF162" s="238" t="str">
        <f t="shared" si="313"/>
        <v/>
      </c>
      <c r="AG162" s="167">
        <f t="shared" si="339"/>
        <v>0</v>
      </c>
      <c r="AH162" s="1146"/>
      <c r="AO162" s="692">
        <v>5</v>
      </c>
      <c r="AP162" s="692">
        <v>2</v>
      </c>
      <c r="AQ162" s="692">
        <v>1</v>
      </c>
      <c r="AR162" s="693">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692">
        <f ca="1">COUNTIF(INDIRECT("H"&amp;(ROW()+12*(($AO162-1)*3+$AP162)-ROW())/12+5):INDIRECT("S"&amp;(ROW()+12*(($AO162-1)*3+$AP162)-ROW())/12+5),AR162)</f>
        <v>0</v>
      </c>
      <c r="AT162" s="693">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692">
        <f ca="1">COUNTIF(INDIRECT("U"&amp;(ROW()+12*(($AO162-1)*3+$AP162)-ROW())/12+5):INDIRECT("AF"&amp;(ROW()+12*(($AO162-1)*3+$AP162)-ROW())/12+5),AT162)</f>
        <v>0</v>
      </c>
      <c r="AV162" s="692">
        <f ca="1">IF(AND(AR162+AT162&gt;0,AS162+AU162&gt;0),COUNTIF(AV$6:AV161,"&gt;0")+1,0)</f>
        <v>0</v>
      </c>
      <c r="BF162" s="692">
        <v>1</v>
      </c>
      <c r="BG162" s="692"/>
      <c r="BH162" s="694">
        <f t="shared" ref="BH162:BS162" si="367">SUM(H162:H163)</f>
        <v>0</v>
      </c>
      <c r="BI162" s="694">
        <f t="shared" si="367"/>
        <v>0</v>
      </c>
      <c r="BJ162" s="694">
        <f t="shared" si="367"/>
        <v>0</v>
      </c>
      <c r="BK162" s="694">
        <f t="shared" si="367"/>
        <v>0</v>
      </c>
      <c r="BL162" s="694">
        <f t="shared" si="367"/>
        <v>0</v>
      </c>
      <c r="BM162" s="694">
        <f t="shared" si="367"/>
        <v>0</v>
      </c>
      <c r="BN162" s="694">
        <f t="shared" si="367"/>
        <v>0</v>
      </c>
      <c r="BO162" s="694">
        <f t="shared" si="367"/>
        <v>0</v>
      </c>
      <c r="BP162" s="694">
        <f t="shared" si="367"/>
        <v>0</v>
      </c>
      <c r="BQ162" s="694">
        <f t="shared" si="367"/>
        <v>0</v>
      </c>
      <c r="BR162" s="694">
        <f t="shared" si="367"/>
        <v>0</v>
      </c>
      <c r="BS162" s="694">
        <f t="shared" si="367"/>
        <v>0</v>
      </c>
      <c r="BT162" s="692"/>
      <c r="BU162" s="694">
        <f t="shared" ref="BU162:CF162" si="368">SUM(U162:U163)</f>
        <v>0</v>
      </c>
      <c r="BV162" s="694">
        <f t="shared" si="368"/>
        <v>0</v>
      </c>
      <c r="BW162" s="694">
        <f t="shared" si="368"/>
        <v>0</v>
      </c>
      <c r="BX162" s="694">
        <f t="shared" si="368"/>
        <v>0</v>
      </c>
      <c r="BY162" s="694">
        <f t="shared" si="368"/>
        <v>0</v>
      </c>
      <c r="BZ162" s="694">
        <f t="shared" si="368"/>
        <v>0</v>
      </c>
      <c r="CA162" s="694">
        <f t="shared" si="368"/>
        <v>0</v>
      </c>
      <c r="CB162" s="694">
        <f t="shared" si="368"/>
        <v>0</v>
      </c>
      <c r="CC162" s="694">
        <f t="shared" si="368"/>
        <v>0</v>
      </c>
      <c r="CD162" s="694">
        <f t="shared" si="368"/>
        <v>0</v>
      </c>
      <c r="CE162" s="694">
        <f t="shared" si="368"/>
        <v>0</v>
      </c>
      <c r="CF162" s="694">
        <f t="shared" si="368"/>
        <v>0</v>
      </c>
      <c r="CG162" s="692"/>
      <c r="CH162" s="692"/>
      <c r="CI162" s="696" t="s">
        <v>366</v>
      </c>
      <c r="CJ162" s="694">
        <f>IF(OR($D162="副園長",$D162="教頭",$D162="主任保育士",$D162="主幹教諭"),0,BH162)</f>
        <v>0</v>
      </c>
      <c r="CK162" s="694">
        <f t="shared" ref="CK162:CU162" si="369">IF(OR($D162="副園長",$D162="教頭",$D162="主任保育士",$D162="主幹教諭"),0,BI162)</f>
        <v>0</v>
      </c>
      <c r="CL162" s="694">
        <f t="shared" si="369"/>
        <v>0</v>
      </c>
      <c r="CM162" s="694">
        <f t="shared" si="369"/>
        <v>0</v>
      </c>
      <c r="CN162" s="694">
        <f t="shared" si="369"/>
        <v>0</v>
      </c>
      <c r="CO162" s="694">
        <f t="shared" si="369"/>
        <v>0</v>
      </c>
      <c r="CP162" s="694">
        <f t="shared" si="369"/>
        <v>0</v>
      </c>
      <c r="CQ162" s="694">
        <f t="shared" si="369"/>
        <v>0</v>
      </c>
      <c r="CR162" s="694">
        <f t="shared" si="369"/>
        <v>0</v>
      </c>
      <c r="CS162" s="694">
        <f t="shared" si="369"/>
        <v>0</v>
      </c>
      <c r="CT162" s="694">
        <f t="shared" si="369"/>
        <v>0</v>
      </c>
      <c r="CU162" s="694">
        <f t="shared" si="369"/>
        <v>0</v>
      </c>
    </row>
    <row r="163" spans="1:99">
      <c r="A163" s="1135"/>
      <c r="B163" s="1138"/>
      <c r="C163" s="1141"/>
      <c r="D163" s="1141"/>
      <c r="E163" s="1144"/>
      <c r="F163" s="1141"/>
      <c r="G163" s="171" t="s">
        <v>282</v>
      </c>
      <c r="H163" s="172"/>
      <c r="I163" s="172" t="str">
        <f t="shared" si="292"/>
        <v/>
      </c>
      <c r="J163" s="172" t="str">
        <f t="shared" si="293"/>
        <v/>
      </c>
      <c r="K163" s="172" t="str">
        <f t="shared" si="294"/>
        <v/>
      </c>
      <c r="L163" s="172" t="str">
        <f t="shared" si="295"/>
        <v/>
      </c>
      <c r="M163" s="172" t="str">
        <f t="shared" si="296"/>
        <v/>
      </c>
      <c r="N163" s="172" t="str">
        <f t="shared" si="297"/>
        <v/>
      </c>
      <c r="O163" s="172" t="str">
        <f t="shared" si="298"/>
        <v/>
      </c>
      <c r="P163" s="172" t="str">
        <f t="shared" si="299"/>
        <v/>
      </c>
      <c r="Q163" s="172" t="str">
        <f t="shared" si="300"/>
        <v/>
      </c>
      <c r="R163" s="172" t="str">
        <f t="shared" si="301"/>
        <v/>
      </c>
      <c r="S163" s="172" t="str">
        <f t="shared" si="302"/>
        <v/>
      </c>
      <c r="T163" s="173">
        <f t="shared" si="338"/>
        <v>0</v>
      </c>
      <c r="U163" s="239"/>
      <c r="V163" s="239" t="str">
        <f t="shared" si="303"/>
        <v/>
      </c>
      <c r="W163" s="239" t="str">
        <f t="shared" si="304"/>
        <v/>
      </c>
      <c r="X163" s="239" t="str">
        <f t="shared" si="305"/>
        <v/>
      </c>
      <c r="Y163" s="239" t="str">
        <f t="shared" si="306"/>
        <v/>
      </c>
      <c r="Z163" s="239" t="str">
        <f t="shared" si="307"/>
        <v/>
      </c>
      <c r="AA163" s="239" t="str">
        <f t="shared" si="308"/>
        <v/>
      </c>
      <c r="AB163" s="239" t="str">
        <f t="shared" si="309"/>
        <v/>
      </c>
      <c r="AC163" s="239" t="str">
        <f t="shared" si="310"/>
        <v/>
      </c>
      <c r="AD163" s="239" t="str">
        <f t="shared" si="311"/>
        <v/>
      </c>
      <c r="AE163" s="239" t="str">
        <f t="shared" si="312"/>
        <v/>
      </c>
      <c r="AF163" s="239" t="str">
        <f t="shared" si="313"/>
        <v/>
      </c>
      <c r="AG163" s="173">
        <f t="shared" si="339"/>
        <v>0</v>
      </c>
      <c r="AH163" s="1147"/>
      <c r="AO163" s="692">
        <v>5</v>
      </c>
      <c r="AP163" s="692">
        <v>2</v>
      </c>
      <c r="AQ163" s="692">
        <v>2</v>
      </c>
      <c r="AR163" s="693">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692">
        <f ca="1">COUNTIF(INDIRECT("H"&amp;(ROW()+12*(($AO163-1)*3+$AP163)-ROW())/12+5):INDIRECT("S"&amp;(ROW()+12*(($AO163-1)*3+$AP163)-ROW())/12+5),AR163)</f>
        <v>0</v>
      </c>
      <c r="AT163" s="693">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692">
        <f ca="1">COUNTIF(INDIRECT("U"&amp;(ROW()+12*(($AO163-1)*3+$AP163)-ROW())/12+5):INDIRECT("AF"&amp;(ROW()+12*(($AO163-1)*3+$AP163)-ROW())/12+5),AT163)</f>
        <v>0</v>
      </c>
      <c r="AV163" s="692">
        <f ca="1">IF(AND(AR163+AT163&gt;0,AS163+AU163&gt;0),COUNTIF(AV$6:AV162,"&gt;0")+1,0)</f>
        <v>0</v>
      </c>
      <c r="BF163" s="692">
        <v>2</v>
      </c>
      <c r="BG163" s="692" t="s">
        <v>281</v>
      </c>
      <c r="BH163" s="694">
        <f>IF(BH162+BU162&gt;マスタ!$C$3,1,0)</f>
        <v>0</v>
      </c>
      <c r="BI163" s="694">
        <f>IF(BI162+BV162&gt;マスタ!$C$3,1,0)</f>
        <v>0</v>
      </c>
      <c r="BJ163" s="694">
        <f>IF(BJ162+BW162&gt;マスタ!$C$3,1,0)</f>
        <v>0</v>
      </c>
      <c r="BK163" s="694">
        <f>IF(BK162+BX162&gt;マスタ!$C$3,1,0)</f>
        <v>0</v>
      </c>
      <c r="BL163" s="694">
        <f>IF(BL162+BY162&gt;マスタ!$C$3,1,0)</f>
        <v>0</v>
      </c>
      <c r="BM163" s="694">
        <f>IF(BM162+BZ162&gt;マスタ!$C$3,1,0)</f>
        <v>0</v>
      </c>
      <c r="BN163" s="694">
        <f>IF(BN162+CA162&gt;マスタ!$C$3,1,0)</f>
        <v>0</v>
      </c>
      <c r="BO163" s="694">
        <f>IF(BO162+CB162&gt;マスタ!$C$3,1,0)</f>
        <v>0</v>
      </c>
      <c r="BP163" s="694">
        <f>IF(BP162+CC162&gt;マスタ!$C$3,1,0)</f>
        <v>0</v>
      </c>
      <c r="BQ163" s="694">
        <f>IF(BQ162+CD162&gt;マスタ!$C$3,1,0)</f>
        <v>0</v>
      </c>
      <c r="BR163" s="694">
        <f>IF(BR162+CE162&gt;マスタ!$C$3,1,0)</f>
        <v>0</v>
      </c>
      <c r="BS163" s="694">
        <f>IF(BS162+CF162&gt;マスタ!$C$3,1,0)</f>
        <v>0</v>
      </c>
      <c r="BT163" s="692"/>
      <c r="BU163" s="694"/>
      <c r="BV163" s="694"/>
      <c r="BW163" s="694"/>
      <c r="BX163" s="694"/>
      <c r="BY163" s="694"/>
      <c r="BZ163" s="694"/>
      <c r="CA163" s="694"/>
      <c r="CB163" s="694"/>
      <c r="CC163" s="694"/>
      <c r="CD163" s="694"/>
      <c r="CE163" s="694"/>
      <c r="CF163" s="694"/>
      <c r="CG163" s="692"/>
      <c r="CH163" s="692"/>
      <c r="CI163" s="692"/>
      <c r="CJ163" s="692"/>
      <c r="CK163" s="692"/>
      <c r="CL163" s="692"/>
      <c r="CM163" s="692"/>
      <c r="CN163" s="692"/>
      <c r="CO163" s="692"/>
      <c r="CP163" s="692"/>
      <c r="CQ163" s="692"/>
      <c r="CR163" s="692"/>
      <c r="CS163" s="692"/>
      <c r="CT163" s="692"/>
      <c r="CU163" s="692"/>
    </row>
    <row r="164" spans="1:99">
      <c r="A164" s="1136"/>
      <c r="B164" s="1139"/>
      <c r="C164" s="1142"/>
      <c r="D164" s="1142"/>
      <c r="E164" s="1145"/>
      <c r="F164" s="1142"/>
      <c r="G164" s="174" t="s">
        <v>474</v>
      </c>
      <c r="H164" s="175"/>
      <c r="I164" s="175" t="str">
        <f t="shared" si="292"/>
        <v/>
      </c>
      <c r="J164" s="175" t="str">
        <f t="shared" si="293"/>
        <v/>
      </c>
      <c r="K164" s="175" t="str">
        <f t="shared" si="294"/>
        <v/>
      </c>
      <c r="L164" s="175" t="str">
        <f t="shared" si="295"/>
        <v/>
      </c>
      <c r="M164" s="175" t="str">
        <f t="shared" si="296"/>
        <v/>
      </c>
      <c r="N164" s="175" t="str">
        <f t="shared" si="297"/>
        <v/>
      </c>
      <c r="O164" s="175" t="str">
        <f t="shared" si="298"/>
        <v/>
      </c>
      <c r="P164" s="175" t="str">
        <f t="shared" si="299"/>
        <v/>
      </c>
      <c r="Q164" s="175" t="str">
        <f t="shared" si="300"/>
        <v/>
      </c>
      <c r="R164" s="175" t="str">
        <f t="shared" si="301"/>
        <v/>
      </c>
      <c r="S164" s="175" t="str">
        <f t="shared" si="302"/>
        <v/>
      </c>
      <c r="T164" s="176">
        <f t="shared" si="338"/>
        <v>0</v>
      </c>
      <c r="U164" s="240"/>
      <c r="V164" s="240" t="str">
        <f t="shared" si="303"/>
        <v/>
      </c>
      <c r="W164" s="240" t="str">
        <f t="shared" si="304"/>
        <v/>
      </c>
      <c r="X164" s="240" t="str">
        <f t="shared" si="305"/>
        <v/>
      </c>
      <c r="Y164" s="240" t="str">
        <f t="shared" si="306"/>
        <v/>
      </c>
      <c r="Z164" s="240" t="str">
        <f t="shared" si="307"/>
        <v/>
      </c>
      <c r="AA164" s="240" t="str">
        <f t="shared" si="308"/>
        <v/>
      </c>
      <c r="AB164" s="240" t="str">
        <f t="shared" si="309"/>
        <v/>
      </c>
      <c r="AC164" s="240" t="str">
        <f t="shared" si="310"/>
        <v/>
      </c>
      <c r="AD164" s="240" t="str">
        <f t="shared" si="311"/>
        <v/>
      </c>
      <c r="AE164" s="240" t="str">
        <f t="shared" si="312"/>
        <v/>
      </c>
      <c r="AF164" s="240" t="str">
        <f t="shared" si="313"/>
        <v/>
      </c>
      <c r="AG164" s="176">
        <f t="shared" si="339"/>
        <v>0</v>
      </c>
      <c r="AH164" s="1148"/>
      <c r="AO164" s="692">
        <v>5</v>
      </c>
      <c r="AP164" s="692">
        <v>2</v>
      </c>
      <c r="AQ164" s="692">
        <v>3</v>
      </c>
      <c r="AR164" s="693">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692">
        <f ca="1">COUNTIF(INDIRECT("H"&amp;(ROW()+12*(($AO164-1)*3+$AP164)-ROW())/12+5):INDIRECT("S"&amp;(ROW()+12*(($AO164-1)*3+$AP164)-ROW())/12+5),AR164)</f>
        <v>0</v>
      </c>
      <c r="AT164" s="693">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692">
        <f ca="1">COUNTIF(INDIRECT("U"&amp;(ROW()+12*(($AO164-1)*3+$AP164)-ROW())/12+5):INDIRECT("AF"&amp;(ROW()+12*(($AO164-1)*3+$AP164)-ROW())/12+5),AT164)</f>
        <v>0</v>
      </c>
      <c r="AV164" s="692">
        <f ca="1">IF(AND(AR164+AT164&gt;0,AS164+AU164&gt;0),COUNTIF(AV$6:AV163,"&gt;0")+1,0)</f>
        <v>0</v>
      </c>
      <c r="BF164" s="692">
        <v>3</v>
      </c>
      <c r="BG164" s="692"/>
      <c r="BH164" s="694"/>
      <c r="BI164" s="694"/>
      <c r="BJ164" s="694"/>
      <c r="BK164" s="694"/>
      <c r="BL164" s="694"/>
      <c r="BM164" s="694"/>
      <c r="BN164" s="694"/>
      <c r="BO164" s="694"/>
      <c r="BP164" s="694"/>
      <c r="BQ164" s="694"/>
      <c r="BR164" s="694"/>
      <c r="BS164" s="694"/>
      <c r="BT164" s="692"/>
      <c r="BU164" s="694"/>
      <c r="BV164" s="694"/>
      <c r="BW164" s="694"/>
      <c r="BX164" s="694"/>
      <c r="BY164" s="694"/>
      <c r="BZ164" s="694"/>
      <c r="CA164" s="694"/>
      <c r="CB164" s="694"/>
      <c r="CC164" s="694"/>
      <c r="CD164" s="694"/>
      <c r="CE164" s="694"/>
      <c r="CF164" s="694"/>
      <c r="CG164" s="692"/>
      <c r="CH164" s="692"/>
      <c r="CI164" s="692"/>
      <c r="CJ164" s="692"/>
      <c r="CK164" s="692"/>
      <c r="CL164" s="692"/>
      <c r="CM164" s="692"/>
      <c r="CN164" s="692"/>
      <c r="CO164" s="692"/>
      <c r="CP164" s="692"/>
      <c r="CQ164" s="692"/>
      <c r="CR164" s="692"/>
      <c r="CS164" s="692"/>
      <c r="CT164" s="692"/>
      <c r="CU164" s="692"/>
    </row>
    <row r="165" spans="1:99">
      <c r="A165" s="1134">
        <v>54</v>
      </c>
      <c r="B165" s="1137"/>
      <c r="C165" s="1140"/>
      <c r="D165" s="1140"/>
      <c r="E165" s="1143"/>
      <c r="F165" s="1140"/>
      <c r="G165" s="165" t="s">
        <v>283</v>
      </c>
      <c r="H165" s="166"/>
      <c r="I165" s="166" t="str">
        <f t="shared" si="292"/>
        <v/>
      </c>
      <c r="J165" s="166" t="str">
        <f t="shared" si="293"/>
        <v/>
      </c>
      <c r="K165" s="166" t="str">
        <f t="shared" si="294"/>
        <v/>
      </c>
      <c r="L165" s="166" t="str">
        <f t="shared" si="295"/>
        <v/>
      </c>
      <c r="M165" s="166" t="str">
        <f t="shared" si="296"/>
        <v/>
      </c>
      <c r="N165" s="166" t="str">
        <f t="shared" si="297"/>
        <v/>
      </c>
      <c r="O165" s="166" t="str">
        <f t="shared" si="298"/>
        <v/>
      </c>
      <c r="P165" s="166" t="str">
        <f t="shared" si="299"/>
        <v/>
      </c>
      <c r="Q165" s="166" t="str">
        <f t="shared" si="300"/>
        <v/>
      </c>
      <c r="R165" s="166" t="str">
        <f t="shared" si="301"/>
        <v/>
      </c>
      <c r="S165" s="166" t="str">
        <f t="shared" si="302"/>
        <v/>
      </c>
      <c r="T165" s="167">
        <f t="shared" si="338"/>
        <v>0</v>
      </c>
      <c r="U165" s="238"/>
      <c r="V165" s="238" t="str">
        <f t="shared" si="303"/>
        <v/>
      </c>
      <c r="W165" s="238" t="str">
        <f t="shared" si="304"/>
        <v/>
      </c>
      <c r="X165" s="238" t="str">
        <f t="shared" si="305"/>
        <v/>
      </c>
      <c r="Y165" s="238" t="str">
        <f t="shared" si="306"/>
        <v/>
      </c>
      <c r="Z165" s="238" t="str">
        <f t="shared" si="307"/>
        <v/>
      </c>
      <c r="AA165" s="238" t="str">
        <f t="shared" si="308"/>
        <v/>
      </c>
      <c r="AB165" s="238" t="str">
        <f t="shared" si="309"/>
        <v/>
      </c>
      <c r="AC165" s="238" t="str">
        <f t="shared" si="310"/>
        <v/>
      </c>
      <c r="AD165" s="238" t="str">
        <f t="shared" si="311"/>
        <v/>
      </c>
      <c r="AE165" s="238" t="str">
        <f t="shared" si="312"/>
        <v/>
      </c>
      <c r="AF165" s="238" t="str">
        <f t="shared" si="313"/>
        <v/>
      </c>
      <c r="AG165" s="167">
        <f t="shared" si="339"/>
        <v>0</v>
      </c>
      <c r="AH165" s="1146"/>
      <c r="AO165" s="692">
        <v>5</v>
      </c>
      <c r="AP165" s="692">
        <v>2</v>
      </c>
      <c r="AQ165" s="692">
        <v>4</v>
      </c>
      <c r="AR165" s="693">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692">
        <f ca="1">COUNTIF(INDIRECT("H"&amp;(ROW()+12*(($AO165-1)*3+$AP165)-ROW())/12+5):INDIRECT("S"&amp;(ROW()+12*(($AO165-1)*3+$AP165)-ROW())/12+5),AR165)</f>
        <v>0</v>
      </c>
      <c r="AT165" s="693">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692">
        <f ca="1">COUNTIF(INDIRECT("U"&amp;(ROW()+12*(($AO165-1)*3+$AP165)-ROW())/12+5):INDIRECT("AF"&amp;(ROW()+12*(($AO165-1)*3+$AP165)-ROW())/12+5),AT165)</f>
        <v>0</v>
      </c>
      <c r="AV165" s="692">
        <f ca="1">IF(AND(AR165+AT165&gt;0,AS165+AU165&gt;0),COUNTIF(AV$6:AV164,"&gt;0")+1,0)</f>
        <v>0</v>
      </c>
      <c r="BF165" s="692">
        <v>1</v>
      </c>
      <c r="BG165" s="692"/>
      <c r="BH165" s="694">
        <f t="shared" ref="BH165:BS165" si="370">SUM(H165:H166)</f>
        <v>0</v>
      </c>
      <c r="BI165" s="694">
        <f t="shared" si="370"/>
        <v>0</v>
      </c>
      <c r="BJ165" s="694">
        <f t="shared" si="370"/>
        <v>0</v>
      </c>
      <c r="BK165" s="694">
        <f t="shared" si="370"/>
        <v>0</v>
      </c>
      <c r="BL165" s="694">
        <f t="shared" si="370"/>
        <v>0</v>
      </c>
      <c r="BM165" s="694">
        <f t="shared" si="370"/>
        <v>0</v>
      </c>
      <c r="BN165" s="694">
        <f t="shared" si="370"/>
        <v>0</v>
      </c>
      <c r="BO165" s="694">
        <f t="shared" si="370"/>
        <v>0</v>
      </c>
      <c r="BP165" s="694">
        <f t="shared" si="370"/>
        <v>0</v>
      </c>
      <c r="BQ165" s="694">
        <f t="shared" si="370"/>
        <v>0</v>
      </c>
      <c r="BR165" s="694">
        <f t="shared" si="370"/>
        <v>0</v>
      </c>
      <c r="BS165" s="694">
        <f t="shared" si="370"/>
        <v>0</v>
      </c>
      <c r="BT165" s="692"/>
      <c r="BU165" s="694">
        <f t="shared" ref="BU165:CF165" si="371">SUM(U165:U166)</f>
        <v>0</v>
      </c>
      <c r="BV165" s="694">
        <f t="shared" si="371"/>
        <v>0</v>
      </c>
      <c r="BW165" s="694">
        <f t="shared" si="371"/>
        <v>0</v>
      </c>
      <c r="BX165" s="694">
        <f t="shared" si="371"/>
        <v>0</v>
      </c>
      <c r="BY165" s="694">
        <f t="shared" si="371"/>
        <v>0</v>
      </c>
      <c r="BZ165" s="694">
        <f t="shared" si="371"/>
        <v>0</v>
      </c>
      <c r="CA165" s="694">
        <f t="shared" si="371"/>
        <v>0</v>
      </c>
      <c r="CB165" s="694">
        <f t="shared" si="371"/>
        <v>0</v>
      </c>
      <c r="CC165" s="694">
        <f t="shared" si="371"/>
        <v>0</v>
      </c>
      <c r="CD165" s="694">
        <f t="shared" si="371"/>
        <v>0</v>
      </c>
      <c r="CE165" s="694">
        <f t="shared" si="371"/>
        <v>0</v>
      </c>
      <c r="CF165" s="694">
        <f t="shared" si="371"/>
        <v>0</v>
      </c>
      <c r="CG165" s="692"/>
      <c r="CH165" s="692"/>
      <c r="CI165" s="696" t="s">
        <v>366</v>
      </c>
      <c r="CJ165" s="694">
        <f>IF(OR($D165="副園長",$D165="教頭",$D165="主任保育士",$D165="主幹教諭"),0,BH165)</f>
        <v>0</v>
      </c>
      <c r="CK165" s="694">
        <f t="shared" ref="CK165:CU165" si="372">IF(OR($D165="副園長",$D165="教頭",$D165="主任保育士",$D165="主幹教諭"),0,BI165)</f>
        <v>0</v>
      </c>
      <c r="CL165" s="694">
        <f t="shared" si="372"/>
        <v>0</v>
      </c>
      <c r="CM165" s="694">
        <f t="shared" si="372"/>
        <v>0</v>
      </c>
      <c r="CN165" s="694">
        <f t="shared" si="372"/>
        <v>0</v>
      </c>
      <c r="CO165" s="694">
        <f t="shared" si="372"/>
        <v>0</v>
      </c>
      <c r="CP165" s="694">
        <f t="shared" si="372"/>
        <v>0</v>
      </c>
      <c r="CQ165" s="694">
        <f t="shared" si="372"/>
        <v>0</v>
      </c>
      <c r="CR165" s="694">
        <f t="shared" si="372"/>
        <v>0</v>
      </c>
      <c r="CS165" s="694">
        <f t="shared" si="372"/>
        <v>0</v>
      </c>
      <c r="CT165" s="694">
        <f t="shared" si="372"/>
        <v>0</v>
      </c>
      <c r="CU165" s="694">
        <f t="shared" si="372"/>
        <v>0</v>
      </c>
    </row>
    <row r="166" spans="1:99">
      <c r="A166" s="1135"/>
      <c r="B166" s="1138"/>
      <c r="C166" s="1141"/>
      <c r="D166" s="1141"/>
      <c r="E166" s="1144"/>
      <c r="F166" s="1141"/>
      <c r="G166" s="171" t="s">
        <v>282</v>
      </c>
      <c r="H166" s="172"/>
      <c r="I166" s="172" t="str">
        <f t="shared" si="292"/>
        <v/>
      </c>
      <c r="J166" s="172" t="str">
        <f t="shared" si="293"/>
        <v/>
      </c>
      <c r="K166" s="172" t="str">
        <f t="shared" si="294"/>
        <v/>
      </c>
      <c r="L166" s="172" t="str">
        <f t="shared" si="295"/>
        <v/>
      </c>
      <c r="M166" s="172" t="str">
        <f t="shared" si="296"/>
        <v/>
      </c>
      <c r="N166" s="172" t="str">
        <f t="shared" si="297"/>
        <v/>
      </c>
      <c r="O166" s="172" t="str">
        <f t="shared" si="298"/>
        <v/>
      </c>
      <c r="P166" s="172" t="str">
        <f t="shared" si="299"/>
        <v/>
      </c>
      <c r="Q166" s="172" t="str">
        <f t="shared" si="300"/>
        <v/>
      </c>
      <c r="R166" s="172" t="str">
        <f t="shared" si="301"/>
        <v/>
      </c>
      <c r="S166" s="172" t="str">
        <f t="shared" si="302"/>
        <v/>
      </c>
      <c r="T166" s="173">
        <f t="shared" si="338"/>
        <v>0</v>
      </c>
      <c r="U166" s="239"/>
      <c r="V166" s="239" t="str">
        <f t="shared" si="303"/>
        <v/>
      </c>
      <c r="W166" s="239" t="str">
        <f t="shared" si="304"/>
        <v/>
      </c>
      <c r="X166" s="239" t="str">
        <f t="shared" si="305"/>
        <v/>
      </c>
      <c r="Y166" s="239" t="str">
        <f t="shared" si="306"/>
        <v/>
      </c>
      <c r="Z166" s="239" t="str">
        <f t="shared" si="307"/>
        <v/>
      </c>
      <c r="AA166" s="239" t="str">
        <f t="shared" si="308"/>
        <v/>
      </c>
      <c r="AB166" s="239" t="str">
        <f t="shared" si="309"/>
        <v/>
      </c>
      <c r="AC166" s="239" t="str">
        <f t="shared" si="310"/>
        <v/>
      </c>
      <c r="AD166" s="239" t="str">
        <f t="shared" si="311"/>
        <v/>
      </c>
      <c r="AE166" s="239" t="str">
        <f t="shared" si="312"/>
        <v/>
      </c>
      <c r="AF166" s="239" t="str">
        <f t="shared" si="313"/>
        <v/>
      </c>
      <c r="AG166" s="173">
        <f t="shared" si="339"/>
        <v>0</v>
      </c>
      <c r="AH166" s="1147"/>
      <c r="AO166" s="692">
        <v>5</v>
      </c>
      <c r="AP166" s="692">
        <v>2</v>
      </c>
      <c r="AQ166" s="692">
        <v>5</v>
      </c>
      <c r="AR166" s="693">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692">
        <f ca="1">COUNTIF(INDIRECT("H"&amp;(ROW()+12*(($AO166-1)*3+$AP166)-ROW())/12+5):INDIRECT("S"&amp;(ROW()+12*(($AO166-1)*3+$AP166)-ROW())/12+5),AR166)</f>
        <v>0</v>
      </c>
      <c r="AT166" s="693">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692">
        <f ca="1">COUNTIF(INDIRECT("U"&amp;(ROW()+12*(($AO166-1)*3+$AP166)-ROW())/12+5):INDIRECT("AF"&amp;(ROW()+12*(($AO166-1)*3+$AP166)-ROW())/12+5),AT166)</f>
        <v>0</v>
      </c>
      <c r="AV166" s="692">
        <f ca="1">IF(AND(AR166+AT166&gt;0,AS166+AU166&gt;0),COUNTIF(AV$6:AV165,"&gt;0")+1,0)</f>
        <v>0</v>
      </c>
      <c r="BF166" s="692">
        <v>2</v>
      </c>
      <c r="BG166" s="692" t="s">
        <v>281</v>
      </c>
      <c r="BH166" s="694">
        <f>IF(BH165+BU165&gt;マスタ!$C$3,1,0)</f>
        <v>0</v>
      </c>
      <c r="BI166" s="694">
        <f>IF(BI165+BV165&gt;マスタ!$C$3,1,0)</f>
        <v>0</v>
      </c>
      <c r="BJ166" s="694">
        <f>IF(BJ165+BW165&gt;マスタ!$C$3,1,0)</f>
        <v>0</v>
      </c>
      <c r="BK166" s="694">
        <f>IF(BK165+BX165&gt;マスタ!$C$3,1,0)</f>
        <v>0</v>
      </c>
      <c r="BL166" s="694">
        <f>IF(BL165+BY165&gt;マスタ!$C$3,1,0)</f>
        <v>0</v>
      </c>
      <c r="BM166" s="694">
        <f>IF(BM165+BZ165&gt;マスタ!$C$3,1,0)</f>
        <v>0</v>
      </c>
      <c r="BN166" s="694">
        <f>IF(BN165+CA165&gt;マスタ!$C$3,1,0)</f>
        <v>0</v>
      </c>
      <c r="BO166" s="694">
        <f>IF(BO165+CB165&gt;マスタ!$C$3,1,0)</f>
        <v>0</v>
      </c>
      <c r="BP166" s="694">
        <f>IF(BP165+CC165&gt;マスタ!$C$3,1,0)</f>
        <v>0</v>
      </c>
      <c r="BQ166" s="694">
        <f>IF(BQ165+CD165&gt;マスタ!$C$3,1,0)</f>
        <v>0</v>
      </c>
      <c r="BR166" s="694">
        <f>IF(BR165+CE165&gt;マスタ!$C$3,1,0)</f>
        <v>0</v>
      </c>
      <c r="BS166" s="694">
        <f>IF(BS165+CF165&gt;マスタ!$C$3,1,0)</f>
        <v>0</v>
      </c>
      <c r="BT166" s="692"/>
      <c r="BU166" s="694"/>
      <c r="BV166" s="694"/>
      <c r="BW166" s="694"/>
      <c r="BX166" s="694"/>
      <c r="BY166" s="694"/>
      <c r="BZ166" s="694"/>
      <c r="CA166" s="694"/>
      <c r="CB166" s="694"/>
      <c r="CC166" s="694"/>
      <c r="CD166" s="694"/>
      <c r="CE166" s="694"/>
      <c r="CF166" s="694"/>
      <c r="CG166" s="692"/>
      <c r="CH166" s="692"/>
      <c r="CI166" s="692"/>
      <c r="CJ166" s="692"/>
      <c r="CK166" s="692"/>
      <c r="CL166" s="692"/>
      <c r="CM166" s="692"/>
      <c r="CN166" s="692"/>
      <c r="CO166" s="692"/>
      <c r="CP166" s="692"/>
      <c r="CQ166" s="692"/>
      <c r="CR166" s="692"/>
      <c r="CS166" s="692"/>
      <c r="CT166" s="692"/>
      <c r="CU166" s="692"/>
    </row>
    <row r="167" spans="1:99">
      <c r="A167" s="1136"/>
      <c r="B167" s="1139"/>
      <c r="C167" s="1142"/>
      <c r="D167" s="1142"/>
      <c r="E167" s="1145"/>
      <c r="F167" s="1142"/>
      <c r="G167" s="174" t="s">
        <v>474</v>
      </c>
      <c r="H167" s="175"/>
      <c r="I167" s="175" t="str">
        <f t="shared" si="292"/>
        <v/>
      </c>
      <c r="J167" s="175" t="str">
        <f t="shared" si="293"/>
        <v/>
      </c>
      <c r="K167" s="175" t="str">
        <f t="shared" si="294"/>
        <v/>
      </c>
      <c r="L167" s="175" t="str">
        <f t="shared" si="295"/>
        <v/>
      </c>
      <c r="M167" s="175" t="str">
        <f t="shared" si="296"/>
        <v/>
      </c>
      <c r="N167" s="175" t="str">
        <f t="shared" si="297"/>
        <v/>
      </c>
      <c r="O167" s="175" t="str">
        <f t="shared" si="298"/>
        <v/>
      </c>
      <c r="P167" s="175" t="str">
        <f t="shared" si="299"/>
        <v/>
      </c>
      <c r="Q167" s="175" t="str">
        <f t="shared" si="300"/>
        <v/>
      </c>
      <c r="R167" s="175" t="str">
        <f t="shared" si="301"/>
        <v/>
      </c>
      <c r="S167" s="175" t="str">
        <f t="shared" si="302"/>
        <v/>
      </c>
      <c r="T167" s="176">
        <f t="shared" si="338"/>
        <v>0</v>
      </c>
      <c r="U167" s="240"/>
      <c r="V167" s="240" t="str">
        <f t="shared" si="303"/>
        <v/>
      </c>
      <c r="W167" s="240" t="str">
        <f t="shared" si="304"/>
        <v/>
      </c>
      <c r="X167" s="240" t="str">
        <f t="shared" si="305"/>
        <v/>
      </c>
      <c r="Y167" s="240" t="str">
        <f t="shared" si="306"/>
        <v/>
      </c>
      <c r="Z167" s="240" t="str">
        <f t="shared" si="307"/>
        <v/>
      </c>
      <c r="AA167" s="240" t="str">
        <f t="shared" si="308"/>
        <v/>
      </c>
      <c r="AB167" s="240" t="str">
        <f t="shared" si="309"/>
        <v/>
      </c>
      <c r="AC167" s="240" t="str">
        <f t="shared" si="310"/>
        <v/>
      </c>
      <c r="AD167" s="240" t="str">
        <f t="shared" si="311"/>
        <v/>
      </c>
      <c r="AE167" s="240" t="str">
        <f t="shared" si="312"/>
        <v/>
      </c>
      <c r="AF167" s="240" t="str">
        <f t="shared" si="313"/>
        <v/>
      </c>
      <c r="AG167" s="176">
        <f t="shared" si="339"/>
        <v>0</v>
      </c>
      <c r="AH167" s="1148"/>
      <c r="AO167" s="692">
        <v>5</v>
      </c>
      <c r="AP167" s="692">
        <v>2</v>
      </c>
      <c r="AQ167" s="692">
        <v>6</v>
      </c>
      <c r="AR167" s="693">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692">
        <f ca="1">COUNTIF(INDIRECT("H"&amp;(ROW()+12*(($AO167-1)*3+$AP167)-ROW())/12+5):INDIRECT("S"&amp;(ROW()+12*(($AO167-1)*3+$AP167)-ROW())/12+5),AR167)</f>
        <v>0</v>
      </c>
      <c r="AT167" s="693">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692">
        <f ca="1">COUNTIF(INDIRECT("U"&amp;(ROW()+12*(($AO167-1)*3+$AP167)-ROW())/12+5):INDIRECT("AF"&amp;(ROW()+12*(($AO167-1)*3+$AP167)-ROW())/12+5),AT167)</f>
        <v>0</v>
      </c>
      <c r="AV167" s="692">
        <f ca="1">IF(AND(AR167+AT167&gt;0,AS167+AU167&gt;0),COUNTIF(AV$6:AV166,"&gt;0")+1,0)</f>
        <v>0</v>
      </c>
      <c r="BF167" s="692">
        <v>3</v>
      </c>
      <c r="BG167" s="692"/>
      <c r="BH167" s="694"/>
      <c r="BI167" s="694"/>
      <c r="BJ167" s="694"/>
      <c r="BK167" s="694"/>
      <c r="BL167" s="694"/>
      <c r="BM167" s="694"/>
      <c r="BN167" s="694"/>
      <c r="BO167" s="694"/>
      <c r="BP167" s="694"/>
      <c r="BQ167" s="694"/>
      <c r="BR167" s="694"/>
      <c r="BS167" s="694"/>
      <c r="BT167" s="692"/>
      <c r="BU167" s="694"/>
      <c r="BV167" s="694"/>
      <c r="BW167" s="694"/>
      <c r="BX167" s="694"/>
      <c r="BY167" s="694"/>
      <c r="BZ167" s="694"/>
      <c r="CA167" s="694"/>
      <c r="CB167" s="694"/>
      <c r="CC167" s="694"/>
      <c r="CD167" s="694"/>
      <c r="CE167" s="694"/>
      <c r="CF167" s="694"/>
      <c r="CG167" s="692"/>
      <c r="CH167" s="692"/>
      <c r="CI167" s="692"/>
      <c r="CJ167" s="692"/>
      <c r="CK167" s="692"/>
      <c r="CL167" s="692"/>
      <c r="CM167" s="692"/>
      <c r="CN167" s="692"/>
      <c r="CO167" s="692"/>
      <c r="CP167" s="692"/>
      <c r="CQ167" s="692"/>
      <c r="CR167" s="692"/>
      <c r="CS167" s="692"/>
      <c r="CT167" s="692"/>
      <c r="CU167" s="692"/>
    </row>
    <row r="168" spans="1:99">
      <c r="A168" s="1134">
        <v>55</v>
      </c>
      <c r="B168" s="1137"/>
      <c r="C168" s="1140"/>
      <c r="D168" s="1140"/>
      <c r="E168" s="1143"/>
      <c r="F168" s="1140"/>
      <c r="G168" s="165" t="s">
        <v>283</v>
      </c>
      <c r="H168" s="166"/>
      <c r="I168" s="166" t="str">
        <f t="shared" si="292"/>
        <v/>
      </c>
      <c r="J168" s="166" t="str">
        <f t="shared" si="293"/>
        <v/>
      </c>
      <c r="K168" s="166" t="str">
        <f t="shared" si="294"/>
        <v/>
      </c>
      <c r="L168" s="166" t="str">
        <f t="shared" si="295"/>
        <v/>
      </c>
      <c r="M168" s="166" t="str">
        <f t="shared" si="296"/>
        <v/>
      </c>
      <c r="N168" s="166" t="str">
        <f t="shared" si="297"/>
        <v/>
      </c>
      <c r="O168" s="166" t="str">
        <f t="shared" si="298"/>
        <v/>
      </c>
      <c r="P168" s="166" t="str">
        <f t="shared" si="299"/>
        <v/>
      </c>
      <c r="Q168" s="166" t="str">
        <f t="shared" si="300"/>
        <v/>
      </c>
      <c r="R168" s="166" t="str">
        <f t="shared" si="301"/>
        <v/>
      </c>
      <c r="S168" s="166" t="str">
        <f t="shared" si="302"/>
        <v/>
      </c>
      <c r="T168" s="167">
        <f t="shared" si="338"/>
        <v>0</v>
      </c>
      <c r="U168" s="238"/>
      <c r="V168" s="238" t="str">
        <f t="shared" si="303"/>
        <v/>
      </c>
      <c r="W168" s="238" t="str">
        <f t="shared" si="304"/>
        <v/>
      </c>
      <c r="X168" s="238" t="str">
        <f t="shared" si="305"/>
        <v/>
      </c>
      <c r="Y168" s="238" t="str">
        <f t="shared" si="306"/>
        <v/>
      </c>
      <c r="Z168" s="238" t="str">
        <f t="shared" si="307"/>
        <v/>
      </c>
      <c r="AA168" s="238" t="str">
        <f t="shared" si="308"/>
        <v/>
      </c>
      <c r="AB168" s="238" t="str">
        <f t="shared" si="309"/>
        <v/>
      </c>
      <c r="AC168" s="238" t="str">
        <f t="shared" si="310"/>
        <v/>
      </c>
      <c r="AD168" s="238" t="str">
        <f t="shared" si="311"/>
        <v/>
      </c>
      <c r="AE168" s="238" t="str">
        <f t="shared" si="312"/>
        <v/>
      </c>
      <c r="AF168" s="238" t="str">
        <f t="shared" si="313"/>
        <v/>
      </c>
      <c r="AG168" s="167">
        <f t="shared" si="339"/>
        <v>0</v>
      </c>
      <c r="AH168" s="1146"/>
      <c r="AO168" s="692">
        <v>5</v>
      </c>
      <c r="AP168" s="692">
        <v>2</v>
      </c>
      <c r="AQ168" s="692">
        <v>7</v>
      </c>
      <c r="AR168" s="693">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692">
        <f ca="1">COUNTIF(INDIRECT("H"&amp;(ROW()+12*(($AO168-1)*3+$AP168)-ROW())/12+5):INDIRECT("S"&amp;(ROW()+12*(($AO168-1)*3+$AP168)-ROW())/12+5),AR168)</f>
        <v>0</v>
      </c>
      <c r="AT168" s="693">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692">
        <f ca="1">COUNTIF(INDIRECT("U"&amp;(ROW()+12*(($AO168-1)*3+$AP168)-ROW())/12+5):INDIRECT("AF"&amp;(ROW()+12*(($AO168-1)*3+$AP168)-ROW())/12+5),AT168)</f>
        <v>0</v>
      </c>
      <c r="AV168" s="692">
        <f ca="1">IF(AND(AR168+AT168&gt;0,AS168+AU168&gt;0),COUNTIF(AV$6:AV167,"&gt;0")+1,0)</f>
        <v>0</v>
      </c>
      <c r="BF168" s="692">
        <v>1</v>
      </c>
      <c r="BG168" s="692"/>
      <c r="BH168" s="694">
        <f t="shared" ref="BH168:BS168" si="373">SUM(H168:H169)</f>
        <v>0</v>
      </c>
      <c r="BI168" s="694">
        <f t="shared" si="373"/>
        <v>0</v>
      </c>
      <c r="BJ168" s="694">
        <f t="shared" si="373"/>
        <v>0</v>
      </c>
      <c r="BK168" s="694">
        <f t="shared" si="373"/>
        <v>0</v>
      </c>
      <c r="BL168" s="694">
        <f t="shared" si="373"/>
        <v>0</v>
      </c>
      <c r="BM168" s="694">
        <f t="shared" si="373"/>
        <v>0</v>
      </c>
      <c r="BN168" s="694">
        <f t="shared" si="373"/>
        <v>0</v>
      </c>
      <c r="BO168" s="694">
        <f t="shared" si="373"/>
        <v>0</v>
      </c>
      <c r="BP168" s="694">
        <f t="shared" si="373"/>
        <v>0</v>
      </c>
      <c r="BQ168" s="694">
        <f t="shared" si="373"/>
        <v>0</v>
      </c>
      <c r="BR168" s="694">
        <f t="shared" si="373"/>
        <v>0</v>
      </c>
      <c r="BS168" s="694">
        <f t="shared" si="373"/>
        <v>0</v>
      </c>
      <c r="BT168" s="692"/>
      <c r="BU168" s="694">
        <f t="shared" ref="BU168:CF168" si="374">SUM(U168:U169)</f>
        <v>0</v>
      </c>
      <c r="BV168" s="694">
        <f t="shared" si="374"/>
        <v>0</v>
      </c>
      <c r="BW168" s="694">
        <f t="shared" si="374"/>
        <v>0</v>
      </c>
      <c r="BX168" s="694">
        <f t="shared" si="374"/>
        <v>0</v>
      </c>
      <c r="BY168" s="694">
        <f t="shared" si="374"/>
        <v>0</v>
      </c>
      <c r="BZ168" s="694">
        <f t="shared" si="374"/>
        <v>0</v>
      </c>
      <c r="CA168" s="694">
        <f t="shared" si="374"/>
        <v>0</v>
      </c>
      <c r="CB168" s="694">
        <f t="shared" si="374"/>
        <v>0</v>
      </c>
      <c r="CC168" s="694">
        <f t="shared" si="374"/>
        <v>0</v>
      </c>
      <c r="CD168" s="694">
        <f t="shared" si="374"/>
        <v>0</v>
      </c>
      <c r="CE168" s="694">
        <f t="shared" si="374"/>
        <v>0</v>
      </c>
      <c r="CF168" s="694">
        <f t="shared" si="374"/>
        <v>0</v>
      </c>
      <c r="CG168" s="692"/>
      <c r="CH168" s="692"/>
      <c r="CI168" s="696" t="s">
        <v>366</v>
      </c>
      <c r="CJ168" s="694">
        <f>IF(OR($D168="副園長",$D168="教頭",$D168="主任保育士",$D168="主幹教諭"),0,BH168)</f>
        <v>0</v>
      </c>
      <c r="CK168" s="694">
        <f t="shared" ref="CK168:CU168" si="375">IF(OR($D168="副園長",$D168="教頭",$D168="主任保育士",$D168="主幹教諭"),0,BI168)</f>
        <v>0</v>
      </c>
      <c r="CL168" s="694">
        <f t="shared" si="375"/>
        <v>0</v>
      </c>
      <c r="CM168" s="694">
        <f t="shared" si="375"/>
        <v>0</v>
      </c>
      <c r="CN168" s="694">
        <f t="shared" si="375"/>
        <v>0</v>
      </c>
      <c r="CO168" s="694">
        <f t="shared" si="375"/>
        <v>0</v>
      </c>
      <c r="CP168" s="694">
        <f t="shared" si="375"/>
        <v>0</v>
      </c>
      <c r="CQ168" s="694">
        <f t="shared" si="375"/>
        <v>0</v>
      </c>
      <c r="CR168" s="694">
        <f t="shared" si="375"/>
        <v>0</v>
      </c>
      <c r="CS168" s="694">
        <f t="shared" si="375"/>
        <v>0</v>
      </c>
      <c r="CT168" s="694">
        <f t="shared" si="375"/>
        <v>0</v>
      </c>
      <c r="CU168" s="694">
        <f t="shared" si="375"/>
        <v>0</v>
      </c>
    </row>
    <row r="169" spans="1:99">
      <c r="A169" s="1135"/>
      <c r="B169" s="1138"/>
      <c r="C169" s="1141"/>
      <c r="D169" s="1141"/>
      <c r="E169" s="1144"/>
      <c r="F169" s="1141"/>
      <c r="G169" s="171" t="s">
        <v>282</v>
      </c>
      <c r="H169" s="172"/>
      <c r="I169" s="172" t="str">
        <f t="shared" si="292"/>
        <v/>
      </c>
      <c r="J169" s="172" t="str">
        <f t="shared" si="293"/>
        <v/>
      </c>
      <c r="K169" s="172" t="str">
        <f t="shared" si="294"/>
        <v/>
      </c>
      <c r="L169" s="172" t="str">
        <f t="shared" si="295"/>
        <v/>
      </c>
      <c r="M169" s="172" t="str">
        <f t="shared" si="296"/>
        <v/>
      </c>
      <c r="N169" s="172" t="str">
        <f t="shared" si="297"/>
        <v/>
      </c>
      <c r="O169" s="172" t="str">
        <f t="shared" si="298"/>
        <v/>
      </c>
      <c r="P169" s="172" t="str">
        <f t="shared" si="299"/>
        <v/>
      </c>
      <c r="Q169" s="172" t="str">
        <f t="shared" si="300"/>
        <v/>
      </c>
      <c r="R169" s="172" t="str">
        <f t="shared" si="301"/>
        <v/>
      </c>
      <c r="S169" s="172" t="str">
        <f t="shared" si="302"/>
        <v/>
      </c>
      <c r="T169" s="173">
        <f t="shared" si="338"/>
        <v>0</v>
      </c>
      <c r="U169" s="239"/>
      <c r="V169" s="239" t="str">
        <f t="shared" si="303"/>
        <v/>
      </c>
      <c r="W169" s="239" t="str">
        <f t="shared" si="304"/>
        <v/>
      </c>
      <c r="X169" s="239" t="str">
        <f t="shared" si="305"/>
        <v/>
      </c>
      <c r="Y169" s="239" t="str">
        <f t="shared" si="306"/>
        <v/>
      </c>
      <c r="Z169" s="239" t="str">
        <f t="shared" si="307"/>
        <v/>
      </c>
      <c r="AA169" s="239" t="str">
        <f t="shared" si="308"/>
        <v/>
      </c>
      <c r="AB169" s="239" t="str">
        <f t="shared" si="309"/>
        <v/>
      </c>
      <c r="AC169" s="239" t="str">
        <f t="shared" si="310"/>
        <v/>
      </c>
      <c r="AD169" s="239" t="str">
        <f t="shared" si="311"/>
        <v/>
      </c>
      <c r="AE169" s="239" t="str">
        <f t="shared" si="312"/>
        <v/>
      </c>
      <c r="AF169" s="239" t="str">
        <f t="shared" si="313"/>
        <v/>
      </c>
      <c r="AG169" s="173">
        <f t="shared" si="339"/>
        <v>0</v>
      </c>
      <c r="AH169" s="1147"/>
      <c r="AO169" s="692">
        <v>5</v>
      </c>
      <c r="AP169" s="692">
        <v>2</v>
      </c>
      <c r="AQ169" s="692">
        <v>8</v>
      </c>
      <c r="AR169" s="693">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692">
        <f ca="1">COUNTIF(INDIRECT("H"&amp;(ROW()+12*(($AO169-1)*3+$AP169)-ROW())/12+5):INDIRECT("S"&amp;(ROW()+12*(($AO169-1)*3+$AP169)-ROW())/12+5),AR169)</f>
        <v>0</v>
      </c>
      <c r="AT169" s="693">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692">
        <f ca="1">COUNTIF(INDIRECT("U"&amp;(ROW()+12*(($AO169-1)*3+$AP169)-ROW())/12+5):INDIRECT("AF"&amp;(ROW()+12*(($AO169-1)*3+$AP169)-ROW())/12+5),AT169)</f>
        <v>0</v>
      </c>
      <c r="AV169" s="692">
        <f ca="1">IF(AND(AR169+AT169&gt;0,AS169+AU169&gt;0),COUNTIF(AV$6:AV168,"&gt;0")+1,0)</f>
        <v>0</v>
      </c>
      <c r="BF169" s="692">
        <v>2</v>
      </c>
      <c r="BG169" s="692" t="s">
        <v>281</v>
      </c>
      <c r="BH169" s="694">
        <f>IF(BH168+BU168&gt;マスタ!$C$3,1,0)</f>
        <v>0</v>
      </c>
      <c r="BI169" s="694">
        <f>IF(BI168+BV168&gt;マスタ!$C$3,1,0)</f>
        <v>0</v>
      </c>
      <c r="BJ169" s="694">
        <f>IF(BJ168+BW168&gt;マスタ!$C$3,1,0)</f>
        <v>0</v>
      </c>
      <c r="BK169" s="694">
        <f>IF(BK168+BX168&gt;マスタ!$C$3,1,0)</f>
        <v>0</v>
      </c>
      <c r="BL169" s="694">
        <f>IF(BL168+BY168&gt;マスタ!$C$3,1,0)</f>
        <v>0</v>
      </c>
      <c r="BM169" s="694">
        <f>IF(BM168+BZ168&gt;マスタ!$C$3,1,0)</f>
        <v>0</v>
      </c>
      <c r="BN169" s="694">
        <f>IF(BN168+CA168&gt;マスタ!$C$3,1,0)</f>
        <v>0</v>
      </c>
      <c r="BO169" s="694">
        <f>IF(BO168+CB168&gt;マスタ!$C$3,1,0)</f>
        <v>0</v>
      </c>
      <c r="BP169" s="694">
        <f>IF(BP168+CC168&gt;マスタ!$C$3,1,0)</f>
        <v>0</v>
      </c>
      <c r="BQ169" s="694">
        <f>IF(BQ168+CD168&gt;マスタ!$C$3,1,0)</f>
        <v>0</v>
      </c>
      <c r="BR169" s="694">
        <f>IF(BR168+CE168&gt;マスタ!$C$3,1,0)</f>
        <v>0</v>
      </c>
      <c r="BS169" s="694">
        <f>IF(BS168+CF168&gt;マスタ!$C$3,1,0)</f>
        <v>0</v>
      </c>
      <c r="BT169" s="692"/>
      <c r="BU169" s="694"/>
      <c r="BV169" s="694"/>
      <c r="BW169" s="694"/>
      <c r="BX169" s="694"/>
      <c r="BY169" s="694"/>
      <c r="BZ169" s="694"/>
      <c r="CA169" s="694"/>
      <c r="CB169" s="694"/>
      <c r="CC169" s="694"/>
      <c r="CD169" s="694"/>
      <c r="CE169" s="694"/>
      <c r="CF169" s="694"/>
      <c r="CG169" s="692"/>
      <c r="CH169" s="692"/>
      <c r="CI169" s="692"/>
      <c r="CJ169" s="692"/>
      <c r="CK169" s="692"/>
      <c r="CL169" s="692"/>
      <c r="CM169" s="692"/>
      <c r="CN169" s="692"/>
      <c r="CO169" s="692"/>
      <c r="CP169" s="692"/>
      <c r="CQ169" s="692"/>
      <c r="CR169" s="692"/>
      <c r="CS169" s="692"/>
      <c r="CT169" s="692"/>
      <c r="CU169" s="692"/>
    </row>
    <row r="170" spans="1:99">
      <c r="A170" s="1136"/>
      <c r="B170" s="1139"/>
      <c r="C170" s="1142"/>
      <c r="D170" s="1142"/>
      <c r="E170" s="1145"/>
      <c r="F170" s="1142"/>
      <c r="G170" s="174" t="s">
        <v>474</v>
      </c>
      <c r="H170" s="175"/>
      <c r="I170" s="175" t="str">
        <f t="shared" si="292"/>
        <v/>
      </c>
      <c r="J170" s="175" t="str">
        <f t="shared" si="293"/>
        <v/>
      </c>
      <c r="K170" s="175" t="str">
        <f t="shared" si="294"/>
        <v/>
      </c>
      <c r="L170" s="175" t="str">
        <f t="shared" si="295"/>
        <v/>
      </c>
      <c r="M170" s="175" t="str">
        <f t="shared" si="296"/>
        <v/>
      </c>
      <c r="N170" s="175" t="str">
        <f t="shared" si="297"/>
        <v/>
      </c>
      <c r="O170" s="175" t="str">
        <f t="shared" si="298"/>
        <v/>
      </c>
      <c r="P170" s="175" t="str">
        <f t="shared" si="299"/>
        <v/>
      </c>
      <c r="Q170" s="175" t="str">
        <f t="shared" si="300"/>
        <v/>
      </c>
      <c r="R170" s="175" t="str">
        <f t="shared" si="301"/>
        <v/>
      </c>
      <c r="S170" s="175" t="str">
        <f t="shared" si="302"/>
        <v/>
      </c>
      <c r="T170" s="176">
        <f t="shared" si="338"/>
        <v>0</v>
      </c>
      <c r="U170" s="240"/>
      <c r="V170" s="240" t="str">
        <f t="shared" si="303"/>
        <v/>
      </c>
      <c r="W170" s="240" t="str">
        <f t="shared" si="304"/>
        <v/>
      </c>
      <c r="X170" s="240" t="str">
        <f t="shared" si="305"/>
        <v/>
      </c>
      <c r="Y170" s="240" t="str">
        <f t="shared" si="306"/>
        <v/>
      </c>
      <c r="Z170" s="240" t="str">
        <f t="shared" si="307"/>
        <v/>
      </c>
      <c r="AA170" s="240" t="str">
        <f t="shared" si="308"/>
        <v/>
      </c>
      <c r="AB170" s="240" t="str">
        <f t="shared" si="309"/>
        <v/>
      </c>
      <c r="AC170" s="240" t="str">
        <f t="shared" si="310"/>
        <v/>
      </c>
      <c r="AD170" s="240" t="str">
        <f t="shared" si="311"/>
        <v/>
      </c>
      <c r="AE170" s="240" t="str">
        <f t="shared" si="312"/>
        <v/>
      </c>
      <c r="AF170" s="240" t="str">
        <f t="shared" si="313"/>
        <v/>
      </c>
      <c r="AG170" s="176">
        <f t="shared" si="339"/>
        <v>0</v>
      </c>
      <c r="AH170" s="1148"/>
      <c r="AO170" s="692">
        <v>5</v>
      </c>
      <c r="AP170" s="692">
        <v>2</v>
      </c>
      <c r="AQ170" s="692">
        <v>9</v>
      </c>
      <c r="AR170" s="693">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692">
        <f ca="1">COUNTIF(INDIRECT("H"&amp;(ROW()+12*(($AO170-1)*3+$AP170)-ROW())/12+5):INDIRECT("S"&amp;(ROW()+12*(($AO170-1)*3+$AP170)-ROW())/12+5),AR170)</f>
        <v>0</v>
      </c>
      <c r="AT170" s="693">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692">
        <f ca="1">COUNTIF(INDIRECT("U"&amp;(ROW()+12*(($AO170-1)*3+$AP170)-ROW())/12+5):INDIRECT("AF"&amp;(ROW()+12*(($AO170-1)*3+$AP170)-ROW())/12+5),AT170)</f>
        <v>0</v>
      </c>
      <c r="AV170" s="692">
        <f ca="1">IF(AND(AR170+AT170&gt;0,AS170+AU170&gt;0),COUNTIF(AV$6:AV169,"&gt;0")+1,0)</f>
        <v>0</v>
      </c>
      <c r="BF170" s="692">
        <v>3</v>
      </c>
      <c r="BG170" s="692"/>
      <c r="BH170" s="694"/>
      <c r="BI170" s="694"/>
      <c r="BJ170" s="694"/>
      <c r="BK170" s="694"/>
      <c r="BL170" s="694"/>
      <c r="BM170" s="694"/>
      <c r="BN170" s="694"/>
      <c r="BO170" s="694"/>
      <c r="BP170" s="694"/>
      <c r="BQ170" s="694"/>
      <c r="BR170" s="694"/>
      <c r="BS170" s="694"/>
      <c r="BT170" s="692"/>
      <c r="BU170" s="694"/>
      <c r="BV170" s="694"/>
      <c r="BW170" s="694"/>
      <c r="BX170" s="694"/>
      <c r="BY170" s="694"/>
      <c r="BZ170" s="694"/>
      <c r="CA170" s="694"/>
      <c r="CB170" s="694"/>
      <c r="CC170" s="694"/>
      <c r="CD170" s="694"/>
      <c r="CE170" s="694"/>
      <c r="CF170" s="694"/>
      <c r="CG170" s="692"/>
      <c r="CH170" s="692"/>
      <c r="CI170" s="692"/>
      <c r="CJ170" s="692"/>
      <c r="CK170" s="692"/>
      <c r="CL170" s="692"/>
      <c r="CM170" s="692"/>
      <c r="CN170" s="692"/>
      <c r="CO170" s="692"/>
      <c r="CP170" s="692"/>
      <c r="CQ170" s="692"/>
      <c r="CR170" s="692"/>
      <c r="CS170" s="692"/>
      <c r="CT170" s="692"/>
      <c r="CU170" s="692"/>
    </row>
    <row r="171" spans="1:99">
      <c r="A171" s="1134">
        <v>56</v>
      </c>
      <c r="B171" s="1137"/>
      <c r="C171" s="1140"/>
      <c r="D171" s="1140"/>
      <c r="E171" s="1143"/>
      <c r="F171" s="1140"/>
      <c r="G171" s="165" t="s">
        <v>283</v>
      </c>
      <c r="H171" s="166"/>
      <c r="I171" s="166" t="str">
        <f t="shared" si="292"/>
        <v/>
      </c>
      <c r="J171" s="166" t="str">
        <f t="shared" si="293"/>
        <v/>
      </c>
      <c r="K171" s="166" t="str">
        <f t="shared" si="294"/>
        <v/>
      </c>
      <c r="L171" s="166" t="str">
        <f t="shared" si="295"/>
        <v/>
      </c>
      <c r="M171" s="166" t="str">
        <f t="shared" si="296"/>
        <v/>
      </c>
      <c r="N171" s="166" t="str">
        <f t="shared" si="297"/>
        <v/>
      </c>
      <c r="O171" s="166" t="str">
        <f t="shared" si="298"/>
        <v/>
      </c>
      <c r="P171" s="166" t="str">
        <f t="shared" si="299"/>
        <v/>
      </c>
      <c r="Q171" s="166" t="str">
        <f t="shared" si="300"/>
        <v/>
      </c>
      <c r="R171" s="166" t="str">
        <f t="shared" si="301"/>
        <v/>
      </c>
      <c r="S171" s="166" t="str">
        <f t="shared" si="302"/>
        <v/>
      </c>
      <c r="T171" s="167">
        <f t="shared" si="338"/>
        <v>0</v>
      </c>
      <c r="U171" s="238"/>
      <c r="V171" s="238" t="str">
        <f t="shared" si="303"/>
        <v/>
      </c>
      <c r="W171" s="238" t="str">
        <f t="shared" si="304"/>
        <v/>
      </c>
      <c r="X171" s="238" t="str">
        <f t="shared" si="305"/>
        <v/>
      </c>
      <c r="Y171" s="238" t="str">
        <f t="shared" si="306"/>
        <v/>
      </c>
      <c r="Z171" s="238" t="str">
        <f t="shared" si="307"/>
        <v/>
      </c>
      <c r="AA171" s="238" t="str">
        <f t="shared" si="308"/>
        <v/>
      </c>
      <c r="AB171" s="238" t="str">
        <f t="shared" si="309"/>
        <v/>
      </c>
      <c r="AC171" s="238" t="str">
        <f t="shared" si="310"/>
        <v/>
      </c>
      <c r="AD171" s="238" t="str">
        <f t="shared" si="311"/>
        <v/>
      </c>
      <c r="AE171" s="238" t="str">
        <f t="shared" si="312"/>
        <v/>
      </c>
      <c r="AF171" s="238" t="str">
        <f t="shared" si="313"/>
        <v/>
      </c>
      <c r="AG171" s="167">
        <f t="shared" si="339"/>
        <v>0</v>
      </c>
      <c r="AH171" s="1146"/>
      <c r="AO171" s="692">
        <v>5</v>
      </c>
      <c r="AP171" s="692">
        <v>2</v>
      </c>
      <c r="AQ171" s="692">
        <v>10</v>
      </c>
      <c r="AR171" s="693">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692">
        <f ca="1">COUNTIF(INDIRECT("H"&amp;(ROW()+12*(($AO171-1)*3+$AP171)-ROW())/12+5):INDIRECT("S"&amp;(ROW()+12*(($AO171-1)*3+$AP171)-ROW())/12+5),AR171)</f>
        <v>0</v>
      </c>
      <c r="AT171" s="693">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692">
        <f ca="1">COUNTIF(INDIRECT("U"&amp;(ROW()+12*(($AO171-1)*3+$AP171)-ROW())/12+5):INDIRECT("AF"&amp;(ROW()+12*(($AO171-1)*3+$AP171)-ROW())/12+5),AT171)</f>
        <v>0</v>
      </c>
      <c r="AV171" s="692">
        <f ca="1">IF(AND(AR171+AT171&gt;0,AS171+AU171&gt;0),COUNTIF(AV$6:AV170,"&gt;0")+1,0)</f>
        <v>0</v>
      </c>
      <c r="BF171" s="692">
        <v>1</v>
      </c>
      <c r="BG171" s="692"/>
      <c r="BH171" s="694">
        <f t="shared" ref="BH171:BS171" si="376">SUM(H171:H172)</f>
        <v>0</v>
      </c>
      <c r="BI171" s="694">
        <f t="shared" si="376"/>
        <v>0</v>
      </c>
      <c r="BJ171" s="694">
        <f t="shared" si="376"/>
        <v>0</v>
      </c>
      <c r="BK171" s="694">
        <f t="shared" si="376"/>
        <v>0</v>
      </c>
      <c r="BL171" s="694">
        <f t="shared" si="376"/>
        <v>0</v>
      </c>
      <c r="BM171" s="694">
        <f t="shared" si="376"/>
        <v>0</v>
      </c>
      <c r="BN171" s="694">
        <f t="shared" si="376"/>
        <v>0</v>
      </c>
      <c r="BO171" s="694">
        <f t="shared" si="376"/>
        <v>0</v>
      </c>
      <c r="BP171" s="694">
        <f t="shared" si="376"/>
        <v>0</v>
      </c>
      <c r="BQ171" s="694">
        <f t="shared" si="376"/>
        <v>0</v>
      </c>
      <c r="BR171" s="694">
        <f t="shared" si="376"/>
        <v>0</v>
      </c>
      <c r="BS171" s="694">
        <f t="shared" si="376"/>
        <v>0</v>
      </c>
      <c r="BT171" s="692"/>
      <c r="BU171" s="694">
        <f t="shared" ref="BU171:CF171" si="377">SUM(U171:U172)</f>
        <v>0</v>
      </c>
      <c r="BV171" s="694">
        <f t="shared" si="377"/>
        <v>0</v>
      </c>
      <c r="BW171" s="694">
        <f t="shared" si="377"/>
        <v>0</v>
      </c>
      <c r="BX171" s="694">
        <f t="shared" si="377"/>
        <v>0</v>
      </c>
      <c r="BY171" s="694">
        <f t="shared" si="377"/>
        <v>0</v>
      </c>
      <c r="BZ171" s="694">
        <f t="shared" si="377"/>
        <v>0</v>
      </c>
      <c r="CA171" s="694">
        <f t="shared" si="377"/>
        <v>0</v>
      </c>
      <c r="CB171" s="694">
        <f t="shared" si="377"/>
        <v>0</v>
      </c>
      <c r="CC171" s="694">
        <f t="shared" si="377"/>
        <v>0</v>
      </c>
      <c r="CD171" s="694">
        <f t="shared" si="377"/>
        <v>0</v>
      </c>
      <c r="CE171" s="694">
        <f t="shared" si="377"/>
        <v>0</v>
      </c>
      <c r="CF171" s="694">
        <f t="shared" si="377"/>
        <v>0</v>
      </c>
      <c r="CG171" s="692"/>
      <c r="CH171" s="692"/>
      <c r="CI171" s="696" t="s">
        <v>366</v>
      </c>
      <c r="CJ171" s="694">
        <f>IF(OR($D171="副園長",$D171="教頭",$D171="主任保育士",$D171="主幹教諭"),0,BH171)</f>
        <v>0</v>
      </c>
      <c r="CK171" s="694">
        <f t="shared" ref="CK171:CU171" si="378">IF(OR($D171="副園長",$D171="教頭",$D171="主任保育士",$D171="主幹教諭"),0,BI171)</f>
        <v>0</v>
      </c>
      <c r="CL171" s="694">
        <f t="shared" si="378"/>
        <v>0</v>
      </c>
      <c r="CM171" s="694">
        <f t="shared" si="378"/>
        <v>0</v>
      </c>
      <c r="CN171" s="694">
        <f t="shared" si="378"/>
        <v>0</v>
      </c>
      <c r="CO171" s="694">
        <f t="shared" si="378"/>
        <v>0</v>
      </c>
      <c r="CP171" s="694">
        <f t="shared" si="378"/>
        <v>0</v>
      </c>
      <c r="CQ171" s="694">
        <f t="shared" si="378"/>
        <v>0</v>
      </c>
      <c r="CR171" s="694">
        <f t="shared" si="378"/>
        <v>0</v>
      </c>
      <c r="CS171" s="694">
        <f t="shared" si="378"/>
        <v>0</v>
      </c>
      <c r="CT171" s="694">
        <f t="shared" si="378"/>
        <v>0</v>
      </c>
      <c r="CU171" s="694">
        <f t="shared" si="378"/>
        <v>0</v>
      </c>
    </row>
    <row r="172" spans="1:99">
      <c r="A172" s="1135"/>
      <c r="B172" s="1138"/>
      <c r="C172" s="1141"/>
      <c r="D172" s="1141"/>
      <c r="E172" s="1144"/>
      <c r="F172" s="1141"/>
      <c r="G172" s="171" t="s">
        <v>282</v>
      </c>
      <c r="H172" s="172"/>
      <c r="I172" s="172" t="str">
        <f t="shared" si="292"/>
        <v/>
      </c>
      <c r="J172" s="172" t="str">
        <f t="shared" si="293"/>
        <v/>
      </c>
      <c r="K172" s="172" t="str">
        <f t="shared" si="294"/>
        <v/>
      </c>
      <c r="L172" s="172" t="str">
        <f t="shared" si="295"/>
        <v/>
      </c>
      <c r="M172" s="172" t="str">
        <f t="shared" si="296"/>
        <v/>
      </c>
      <c r="N172" s="172" t="str">
        <f t="shared" si="297"/>
        <v/>
      </c>
      <c r="O172" s="172" t="str">
        <f t="shared" si="298"/>
        <v/>
      </c>
      <c r="P172" s="172" t="str">
        <f t="shared" si="299"/>
        <v/>
      </c>
      <c r="Q172" s="172" t="str">
        <f t="shared" si="300"/>
        <v/>
      </c>
      <c r="R172" s="172" t="str">
        <f t="shared" si="301"/>
        <v/>
      </c>
      <c r="S172" s="172" t="str">
        <f t="shared" si="302"/>
        <v/>
      </c>
      <c r="T172" s="173">
        <f t="shared" si="338"/>
        <v>0</v>
      </c>
      <c r="U172" s="239"/>
      <c r="V172" s="239" t="str">
        <f t="shared" si="303"/>
        <v/>
      </c>
      <c r="W172" s="239" t="str">
        <f t="shared" si="304"/>
        <v/>
      </c>
      <c r="X172" s="239" t="str">
        <f t="shared" si="305"/>
        <v/>
      </c>
      <c r="Y172" s="239" t="str">
        <f t="shared" si="306"/>
        <v/>
      </c>
      <c r="Z172" s="239" t="str">
        <f t="shared" si="307"/>
        <v/>
      </c>
      <c r="AA172" s="239" t="str">
        <f t="shared" si="308"/>
        <v/>
      </c>
      <c r="AB172" s="239" t="str">
        <f t="shared" si="309"/>
        <v/>
      </c>
      <c r="AC172" s="239" t="str">
        <f t="shared" si="310"/>
        <v/>
      </c>
      <c r="AD172" s="239" t="str">
        <f t="shared" si="311"/>
        <v/>
      </c>
      <c r="AE172" s="239" t="str">
        <f t="shared" si="312"/>
        <v/>
      </c>
      <c r="AF172" s="239" t="str">
        <f t="shared" si="313"/>
        <v/>
      </c>
      <c r="AG172" s="173">
        <f t="shared" si="339"/>
        <v>0</v>
      </c>
      <c r="AH172" s="1147"/>
      <c r="AO172" s="692">
        <v>5</v>
      </c>
      <c r="AP172" s="692">
        <v>2</v>
      </c>
      <c r="AQ172" s="692">
        <v>11</v>
      </c>
      <c r="AR172" s="693">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692">
        <f ca="1">COUNTIF(INDIRECT("H"&amp;(ROW()+12*(($AO172-1)*3+$AP172)-ROW())/12+5):INDIRECT("S"&amp;(ROW()+12*(($AO172-1)*3+$AP172)-ROW())/12+5),AR172)</f>
        <v>0</v>
      </c>
      <c r="AT172" s="693">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692">
        <f ca="1">COUNTIF(INDIRECT("U"&amp;(ROW()+12*(($AO172-1)*3+$AP172)-ROW())/12+5):INDIRECT("AF"&amp;(ROW()+12*(($AO172-1)*3+$AP172)-ROW())/12+5),AT172)</f>
        <v>0</v>
      </c>
      <c r="AV172" s="692">
        <f ca="1">IF(AND(AR172+AT172&gt;0,AS172+AU172&gt;0),COUNTIF(AV$6:AV171,"&gt;0")+1,0)</f>
        <v>0</v>
      </c>
      <c r="BF172" s="692">
        <v>2</v>
      </c>
      <c r="BG172" s="692" t="s">
        <v>281</v>
      </c>
      <c r="BH172" s="694">
        <f>IF(BH171+BU171&gt;マスタ!$C$3,1,0)</f>
        <v>0</v>
      </c>
      <c r="BI172" s="694">
        <f>IF(BI171+BV171&gt;マスタ!$C$3,1,0)</f>
        <v>0</v>
      </c>
      <c r="BJ172" s="694">
        <f>IF(BJ171+BW171&gt;マスタ!$C$3,1,0)</f>
        <v>0</v>
      </c>
      <c r="BK172" s="694">
        <f>IF(BK171+BX171&gt;マスタ!$C$3,1,0)</f>
        <v>0</v>
      </c>
      <c r="BL172" s="694">
        <f>IF(BL171+BY171&gt;マスタ!$C$3,1,0)</f>
        <v>0</v>
      </c>
      <c r="BM172" s="694">
        <f>IF(BM171+BZ171&gt;マスタ!$C$3,1,0)</f>
        <v>0</v>
      </c>
      <c r="BN172" s="694">
        <f>IF(BN171+CA171&gt;マスタ!$C$3,1,0)</f>
        <v>0</v>
      </c>
      <c r="BO172" s="694">
        <f>IF(BO171+CB171&gt;マスタ!$C$3,1,0)</f>
        <v>0</v>
      </c>
      <c r="BP172" s="694">
        <f>IF(BP171+CC171&gt;マスタ!$C$3,1,0)</f>
        <v>0</v>
      </c>
      <c r="BQ172" s="694">
        <f>IF(BQ171+CD171&gt;マスタ!$C$3,1,0)</f>
        <v>0</v>
      </c>
      <c r="BR172" s="694">
        <f>IF(BR171+CE171&gt;マスタ!$C$3,1,0)</f>
        <v>0</v>
      </c>
      <c r="BS172" s="694">
        <f>IF(BS171+CF171&gt;マスタ!$C$3,1,0)</f>
        <v>0</v>
      </c>
      <c r="BT172" s="692"/>
      <c r="BU172" s="694"/>
      <c r="BV172" s="694"/>
      <c r="BW172" s="694"/>
      <c r="BX172" s="694"/>
      <c r="BY172" s="694"/>
      <c r="BZ172" s="694"/>
      <c r="CA172" s="694"/>
      <c r="CB172" s="694"/>
      <c r="CC172" s="694"/>
      <c r="CD172" s="694"/>
      <c r="CE172" s="694"/>
      <c r="CF172" s="694"/>
      <c r="CG172" s="692"/>
      <c r="CH172" s="692"/>
      <c r="CI172" s="692"/>
      <c r="CJ172" s="692"/>
      <c r="CK172" s="692"/>
      <c r="CL172" s="692"/>
      <c r="CM172" s="692"/>
      <c r="CN172" s="692"/>
      <c r="CO172" s="692"/>
      <c r="CP172" s="692"/>
      <c r="CQ172" s="692"/>
      <c r="CR172" s="692"/>
      <c r="CS172" s="692"/>
      <c r="CT172" s="692"/>
      <c r="CU172" s="692"/>
    </row>
    <row r="173" spans="1:99">
      <c r="A173" s="1136"/>
      <c r="B173" s="1139"/>
      <c r="C173" s="1142"/>
      <c r="D173" s="1142"/>
      <c r="E173" s="1145"/>
      <c r="F173" s="1142"/>
      <c r="G173" s="174" t="s">
        <v>474</v>
      </c>
      <c r="H173" s="175"/>
      <c r="I173" s="175" t="str">
        <f t="shared" si="292"/>
        <v/>
      </c>
      <c r="J173" s="175" t="str">
        <f t="shared" si="293"/>
        <v/>
      </c>
      <c r="K173" s="175" t="str">
        <f t="shared" si="294"/>
        <v/>
      </c>
      <c r="L173" s="175" t="str">
        <f t="shared" si="295"/>
        <v/>
      </c>
      <c r="M173" s="175" t="str">
        <f t="shared" si="296"/>
        <v/>
      </c>
      <c r="N173" s="175" t="str">
        <f t="shared" si="297"/>
        <v/>
      </c>
      <c r="O173" s="175" t="str">
        <f t="shared" si="298"/>
        <v/>
      </c>
      <c r="P173" s="175" t="str">
        <f t="shared" si="299"/>
        <v/>
      </c>
      <c r="Q173" s="175" t="str">
        <f t="shared" si="300"/>
        <v/>
      </c>
      <c r="R173" s="175" t="str">
        <f t="shared" si="301"/>
        <v/>
      </c>
      <c r="S173" s="175" t="str">
        <f t="shared" si="302"/>
        <v/>
      </c>
      <c r="T173" s="176">
        <f t="shared" si="338"/>
        <v>0</v>
      </c>
      <c r="U173" s="240"/>
      <c r="V173" s="240" t="str">
        <f t="shared" si="303"/>
        <v/>
      </c>
      <c r="W173" s="240" t="str">
        <f t="shared" si="304"/>
        <v/>
      </c>
      <c r="X173" s="240" t="str">
        <f t="shared" si="305"/>
        <v/>
      </c>
      <c r="Y173" s="240" t="str">
        <f t="shared" si="306"/>
        <v/>
      </c>
      <c r="Z173" s="240" t="str">
        <f t="shared" si="307"/>
        <v/>
      </c>
      <c r="AA173" s="240" t="str">
        <f t="shared" si="308"/>
        <v/>
      </c>
      <c r="AB173" s="240" t="str">
        <f t="shared" si="309"/>
        <v/>
      </c>
      <c r="AC173" s="240" t="str">
        <f t="shared" si="310"/>
        <v/>
      </c>
      <c r="AD173" s="240" t="str">
        <f t="shared" si="311"/>
        <v/>
      </c>
      <c r="AE173" s="240" t="str">
        <f t="shared" si="312"/>
        <v/>
      </c>
      <c r="AF173" s="240" t="str">
        <f t="shared" si="313"/>
        <v/>
      </c>
      <c r="AG173" s="176">
        <f t="shared" si="339"/>
        <v>0</v>
      </c>
      <c r="AH173" s="1148"/>
      <c r="AO173" s="692">
        <v>5</v>
      </c>
      <c r="AP173" s="692">
        <v>2</v>
      </c>
      <c r="AQ173" s="692">
        <v>12</v>
      </c>
      <c r="AR173" s="693">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692">
        <f ca="1">COUNTIF(INDIRECT("H"&amp;(ROW()+12*(($AO173-1)*3+$AP173)-ROW())/12+5):INDIRECT("S"&amp;(ROW()+12*(($AO173-1)*3+$AP173)-ROW())/12+5),AR173)</f>
        <v>0</v>
      </c>
      <c r="AT173" s="693">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692">
        <f ca="1">COUNTIF(INDIRECT("U"&amp;(ROW()+12*(($AO173-1)*3+$AP173)-ROW())/12+5):INDIRECT("AF"&amp;(ROW()+12*(($AO173-1)*3+$AP173)-ROW())/12+5),AT173)</f>
        <v>0</v>
      </c>
      <c r="AV173" s="692">
        <f ca="1">IF(AND(AR173+AT173&gt;0,AS173+AU173&gt;0),COUNTIF(AV$6:AV172,"&gt;0")+1,0)</f>
        <v>0</v>
      </c>
      <c r="BF173" s="692">
        <v>3</v>
      </c>
      <c r="BG173" s="692"/>
      <c r="BH173" s="694"/>
      <c r="BI173" s="694"/>
      <c r="BJ173" s="694"/>
      <c r="BK173" s="694"/>
      <c r="BL173" s="694"/>
      <c r="BM173" s="694"/>
      <c r="BN173" s="694"/>
      <c r="BO173" s="694"/>
      <c r="BP173" s="694"/>
      <c r="BQ173" s="694"/>
      <c r="BR173" s="694"/>
      <c r="BS173" s="694"/>
      <c r="BT173" s="692"/>
      <c r="BU173" s="694"/>
      <c r="BV173" s="694"/>
      <c r="BW173" s="694"/>
      <c r="BX173" s="694"/>
      <c r="BY173" s="694"/>
      <c r="BZ173" s="694"/>
      <c r="CA173" s="694"/>
      <c r="CB173" s="694"/>
      <c r="CC173" s="694"/>
      <c r="CD173" s="694"/>
      <c r="CE173" s="694"/>
      <c r="CF173" s="694"/>
      <c r="CG173" s="692"/>
      <c r="CH173" s="692"/>
      <c r="CI173" s="692"/>
      <c r="CJ173" s="692"/>
      <c r="CK173" s="692"/>
      <c r="CL173" s="692"/>
      <c r="CM173" s="692"/>
      <c r="CN173" s="692"/>
      <c r="CO173" s="692"/>
      <c r="CP173" s="692"/>
      <c r="CQ173" s="692"/>
      <c r="CR173" s="692"/>
      <c r="CS173" s="692"/>
      <c r="CT173" s="692"/>
      <c r="CU173" s="692"/>
    </row>
    <row r="174" spans="1:99">
      <c r="A174" s="1134">
        <v>57</v>
      </c>
      <c r="B174" s="1137"/>
      <c r="C174" s="1140"/>
      <c r="D174" s="1140"/>
      <c r="E174" s="1143"/>
      <c r="F174" s="1140"/>
      <c r="G174" s="165" t="s">
        <v>283</v>
      </c>
      <c r="H174" s="166"/>
      <c r="I174" s="166" t="str">
        <f t="shared" si="292"/>
        <v/>
      </c>
      <c r="J174" s="166" t="str">
        <f t="shared" si="293"/>
        <v/>
      </c>
      <c r="K174" s="166" t="str">
        <f t="shared" si="294"/>
        <v/>
      </c>
      <c r="L174" s="166" t="str">
        <f t="shared" si="295"/>
        <v/>
      </c>
      <c r="M174" s="166" t="str">
        <f t="shared" si="296"/>
        <v/>
      </c>
      <c r="N174" s="166" t="str">
        <f t="shared" si="297"/>
        <v/>
      </c>
      <c r="O174" s="166" t="str">
        <f t="shared" si="298"/>
        <v/>
      </c>
      <c r="P174" s="166" t="str">
        <f t="shared" si="299"/>
        <v/>
      </c>
      <c r="Q174" s="166" t="str">
        <f t="shared" si="300"/>
        <v/>
      </c>
      <c r="R174" s="166" t="str">
        <f t="shared" si="301"/>
        <v/>
      </c>
      <c r="S174" s="166" t="str">
        <f t="shared" si="302"/>
        <v/>
      </c>
      <c r="T174" s="167">
        <f t="shared" si="338"/>
        <v>0</v>
      </c>
      <c r="U174" s="238"/>
      <c r="V174" s="238" t="str">
        <f t="shared" si="303"/>
        <v/>
      </c>
      <c r="W174" s="238" t="str">
        <f t="shared" si="304"/>
        <v/>
      </c>
      <c r="X174" s="238" t="str">
        <f t="shared" si="305"/>
        <v/>
      </c>
      <c r="Y174" s="238" t="str">
        <f t="shared" si="306"/>
        <v/>
      </c>
      <c r="Z174" s="238" t="str">
        <f t="shared" si="307"/>
        <v/>
      </c>
      <c r="AA174" s="238" t="str">
        <f t="shared" si="308"/>
        <v/>
      </c>
      <c r="AB174" s="238" t="str">
        <f t="shared" si="309"/>
        <v/>
      </c>
      <c r="AC174" s="238" t="str">
        <f t="shared" si="310"/>
        <v/>
      </c>
      <c r="AD174" s="238" t="str">
        <f t="shared" si="311"/>
        <v/>
      </c>
      <c r="AE174" s="238" t="str">
        <f t="shared" si="312"/>
        <v/>
      </c>
      <c r="AF174" s="238" t="str">
        <f t="shared" si="313"/>
        <v/>
      </c>
      <c r="AG174" s="167">
        <f t="shared" si="339"/>
        <v>0</v>
      </c>
      <c r="AH174" s="1146"/>
      <c r="AO174" s="692">
        <v>5</v>
      </c>
      <c r="AP174" s="692">
        <v>3</v>
      </c>
      <c r="AQ174" s="692">
        <v>1</v>
      </c>
      <c r="AR174" s="693">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692">
        <f ca="1">COUNTIF(INDIRECT("H"&amp;(ROW()+12*(($AO174-1)*3+$AP174)-ROW())/12+5):INDIRECT("S"&amp;(ROW()+12*(($AO174-1)*3+$AP174)-ROW())/12+5),AR174)</f>
        <v>0</v>
      </c>
      <c r="AT174" s="693">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692">
        <f ca="1">COUNTIF(INDIRECT("U"&amp;(ROW()+12*(($AO174-1)*3+$AP174)-ROW())/12+5):INDIRECT("AF"&amp;(ROW()+12*(($AO174-1)*3+$AP174)-ROW())/12+5),AT174)</f>
        <v>0</v>
      </c>
      <c r="AV174" s="692">
        <f ca="1">IF(AND(AR174+AT174&gt;0,AS174+AU174&gt;0),COUNTIF(AV$6:AV173,"&gt;0")+1,0)</f>
        <v>0</v>
      </c>
      <c r="BF174" s="692">
        <v>1</v>
      </c>
      <c r="BG174" s="692"/>
      <c r="BH174" s="694">
        <f t="shared" ref="BH174:BS174" si="379">SUM(H174:H175)</f>
        <v>0</v>
      </c>
      <c r="BI174" s="694">
        <f t="shared" si="379"/>
        <v>0</v>
      </c>
      <c r="BJ174" s="694">
        <f t="shared" si="379"/>
        <v>0</v>
      </c>
      <c r="BK174" s="694">
        <f t="shared" si="379"/>
        <v>0</v>
      </c>
      <c r="BL174" s="694">
        <f t="shared" si="379"/>
        <v>0</v>
      </c>
      <c r="BM174" s="694">
        <f t="shared" si="379"/>
        <v>0</v>
      </c>
      <c r="BN174" s="694">
        <f t="shared" si="379"/>
        <v>0</v>
      </c>
      <c r="BO174" s="694">
        <f t="shared" si="379"/>
        <v>0</v>
      </c>
      <c r="BP174" s="694">
        <f t="shared" si="379"/>
        <v>0</v>
      </c>
      <c r="BQ174" s="694">
        <f t="shared" si="379"/>
        <v>0</v>
      </c>
      <c r="BR174" s="694">
        <f t="shared" si="379"/>
        <v>0</v>
      </c>
      <c r="BS174" s="694">
        <f t="shared" si="379"/>
        <v>0</v>
      </c>
      <c r="BT174" s="692"/>
      <c r="BU174" s="694">
        <f t="shared" ref="BU174:CF174" si="380">SUM(U174:U175)</f>
        <v>0</v>
      </c>
      <c r="BV174" s="694">
        <f t="shared" si="380"/>
        <v>0</v>
      </c>
      <c r="BW174" s="694">
        <f t="shared" si="380"/>
        <v>0</v>
      </c>
      <c r="BX174" s="694">
        <f t="shared" si="380"/>
        <v>0</v>
      </c>
      <c r="BY174" s="694">
        <f t="shared" si="380"/>
        <v>0</v>
      </c>
      <c r="BZ174" s="694">
        <f t="shared" si="380"/>
        <v>0</v>
      </c>
      <c r="CA174" s="694">
        <f t="shared" si="380"/>
        <v>0</v>
      </c>
      <c r="CB174" s="694">
        <f t="shared" si="380"/>
        <v>0</v>
      </c>
      <c r="CC174" s="694">
        <f t="shared" si="380"/>
        <v>0</v>
      </c>
      <c r="CD174" s="694">
        <f t="shared" si="380"/>
        <v>0</v>
      </c>
      <c r="CE174" s="694">
        <f t="shared" si="380"/>
        <v>0</v>
      </c>
      <c r="CF174" s="694">
        <f t="shared" si="380"/>
        <v>0</v>
      </c>
      <c r="CG174" s="692"/>
      <c r="CH174" s="692"/>
      <c r="CI174" s="696" t="s">
        <v>366</v>
      </c>
      <c r="CJ174" s="694">
        <f>IF(OR($D174="副園長",$D174="教頭",$D174="主任保育士",$D174="主幹教諭"),0,BH174)</f>
        <v>0</v>
      </c>
      <c r="CK174" s="694">
        <f t="shared" ref="CK174:CU174" si="381">IF(OR($D174="副園長",$D174="教頭",$D174="主任保育士",$D174="主幹教諭"),0,BI174)</f>
        <v>0</v>
      </c>
      <c r="CL174" s="694">
        <f t="shared" si="381"/>
        <v>0</v>
      </c>
      <c r="CM174" s="694">
        <f t="shared" si="381"/>
        <v>0</v>
      </c>
      <c r="CN174" s="694">
        <f t="shared" si="381"/>
        <v>0</v>
      </c>
      <c r="CO174" s="694">
        <f t="shared" si="381"/>
        <v>0</v>
      </c>
      <c r="CP174" s="694">
        <f t="shared" si="381"/>
        <v>0</v>
      </c>
      <c r="CQ174" s="694">
        <f t="shared" si="381"/>
        <v>0</v>
      </c>
      <c r="CR174" s="694">
        <f t="shared" si="381"/>
        <v>0</v>
      </c>
      <c r="CS174" s="694">
        <f t="shared" si="381"/>
        <v>0</v>
      </c>
      <c r="CT174" s="694">
        <f t="shared" si="381"/>
        <v>0</v>
      </c>
      <c r="CU174" s="694">
        <f t="shared" si="381"/>
        <v>0</v>
      </c>
    </row>
    <row r="175" spans="1:99">
      <c r="A175" s="1135"/>
      <c r="B175" s="1138"/>
      <c r="C175" s="1141"/>
      <c r="D175" s="1141"/>
      <c r="E175" s="1144"/>
      <c r="F175" s="1141"/>
      <c r="G175" s="171" t="s">
        <v>282</v>
      </c>
      <c r="H175" s="172"/>
      <c r="I175" s="172" t="str">
        <f t="shared" ref="I175:I185" si="382">IF(H175="","",H175)</f>
        <v/>
      </c>
      <c r="J175" s="172" t="str">
        <f t="shared" ref="J175:J185" si="383">IF(I175="","",I175)</f>
        <v/>
      </c>
      <c r="K175" s="172" t="str">
        <f t="shared" ref="K175:K185" si="384">IF(J175="","",J175)</f>
        <v/>
      </c>
      <c r="L175" s="172" t="str">
        <f t="shared" ref="L175:L185" si="385">IF(K175="","",K175)</f>
        <v/>
      </c>
      <c r="M175" s="172" t="str">
        <f t="shared" ref="M175:M185" si="386">IF(L175="","",L175)</f>
        <v/>
      </c>
      <c r="N175" s="172" t="str">
        <f t="shared" ref="N175:N185" si="387">IF(M175="","",M175)</f>
        <v/>
      </c>
      <c r="O175" s="172" t="str">
        <f t="shared" ref="O175:O185" si="388">IF(N175="","",N175)</f>
        <v/>
      </c>
      <c r="P175" s="172" t="str">
        <f t="shared" ref="P175:P185" si="389">IF(O175="","",O175)</f>
        <v/>
      </c>
      <c r="Q175" s="172" t="str">
        <f t="shared" ref="Q175:Q185" si="390">IF(P175="","",P175)</f>
        <v/>
      </c>
      <c r="R175" s="172" t="str">
        <f t="shared" ref="R175:R185" si="391">IF(Q175="","",Q175)</f>
        <v/>
      </c>
      <c r="S175" s="172" t="str">
        <f t="shared" ref="S175:S185" si="392">IF(R175="","",R175)</f>
        <v/>
      </c>
      <c r="T175" s="173">
        <f t="shared" si="338"/>
        <v>0</v>
      </c>
      <c r="U175" s="239"/>
      <c r="V175" s="239" t="str">
        <f t="shared" ref="V175:V185" si="393">IF(U175="","",U175)</f>
        <v/>
      </c>
      <c r="W175" s="239" t="str">
        <f t="shared" ref="W175:W185" si="394">IF(V175="","",V175)</f>
        <v/>
      </c>
      <c r="X175" s="239" t="str">
        <f t="shared" ref="X175:X185" si="395">IF(W175="","",W175)</f>
        <v/>
      </c>
      <c r="Y175" s="239" t="str">
        <f t="shared" ref="Y175:Y185" si="396">IF(X175="","",X175)</f>
        <v/>
      </c>
      <c r="Z175" s="239" t="str">
        <f t="shared" ref="Z175:Z185" si="397">IF(Y175="","",Y175)</f>
        <v/>
      </c>
      <c r="AA175" s="239" t="str">
        <f t="shared" ref="AA175:AA185" si="398">IF(Z175="","",Z175)</f>
        <v/>
      </c>
      <c r="AB175" s="239" t="str">
        <f t="shared" ref="AB175:AB185" si="399">IF(AA175="","",AA175)</f>
        <v/>
      </c>
      <c r="AC175" s="239" t="str">
        <f t="shared" ref="AC175:AC185" si="400">IF(AB175="","",AB175)</f>
        <v/>
      </c>
      <c r="AD175" s="239" t="str">
        <f t="shared" ref="AD175:AD185" si="401">IF(AC175="","",AC175)</f>
        <v/>
      </c>
      <c r="AE175" s="239" t="str">
        <f t="shared" ref="AE175:AE185" si="402">IF(AD175="","",AD175)</f>
        <v/>
      </c>
      <c r="AF175" s="239" t="str">
        <f t="shared" ref="AF175:AF185" si="403">IF(AE175="","",AE175)</f>
        <v/>
      </c>
      <c r="AG175" s="173">
        <f t="shared" si="339"/>
        <v>0</v>
      </c>
      <c r="AH175" s="1147"/>
      <c r="AO175" s="692">
        <v>5</v>
      </c>
      <c r="AP175" s="692">
        <v>3</v>
      </c>
      <c r="AQ175" s="692">
        <v>2</v>
      </c>
      <c r="AR175" s="693">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692">
        <f ca="1">COUNTIF(INDIRECT("H"&amp;(ROW()+12*(($AO175-1)*3+$AP175)-ROW())/12+5):INDIRECT("S"&amp;(ROW()+12*(($AO175-1)*3+$AP175)-ROW())/12+5),AR175)</f>
        <v>0</v>
      </c>
      <c r="AT175" s="693">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692">
        <f ca="1">COUNTIF(INDIRECT("U"&amp;(ROW()+12*(($AO175-1)*3+$AP175)-ROW())/12+5):INDIRECT("AF"&amp;(ROW()+12*(($AO175-1)*3+$AP175)-ROW())/12+5),AT175)</f>
        <v>0</v>
      </c>
      <c r="AV175" s="692">
        <f ca="1">IF(AND(AR175+AT175&gt;0,AS175+AU175&gt;0),COUNTIF(AV$6:AV174,"&gt;0")+1,0)</f>
        <v>0</v>
      </c>
      <c r="BF175" s="692">
        <v>2</v>
      </c>
      <c r="BG175" s="692" t="s">
        <v>281</v>
      </c>
      <c r="BH175" s="694">
        <f>IF(BH174+BU174&gt;マスタ!$C$3,1,0)</f>
        <v>0</v>
      </c>
      <c r="BI175" s="694">
        <f>IF(BI174+BV174&gt;マスタ!$C$3,1,0)</f>
        <v>0</v>
      </c>
      <c r="BJ175" s="694">
        <f>IF(BJ174+BW174&gt;マスタ!$C$3,1,0)</f>
        <v>0</v>
      </c>
      <c r="BK175" s="694">
        <f>IF(BK174+BX174&gt;マスタ!$C$3,1,0)</f>
        <v>0</v>
      </c>
      <c r="BL175" s="694">
        <f>IF(BL174+BY174&gt;マスタ!$C$3,1,0)</f>
        <v>0</v>
      </c>
      <c r="BM175" s="694">
        <f>IF(BM174+BZ174&gt;マスタ!$C$3,1,0)</f>
        <v>0</v>
      </c>
      <c r="BN175" s="694">
        <f>IF(BN174+CA174&gt;マスタ!$C$3,1,0)</f>
        <v>0</v>
      </c>
      <c r="BO175" s="694">
        <f>IF(BO174+CB174&gt;マスタ!$C$3,1,0)</f>
        <v>0</v>
      </c>
      <c r="BP175" s="694">
        <f>IF(BP174+CC174&gt;マスタ!$C$3,1,0)</f>
        <v>0</v>
      </c>
      <c r="BQ175" s="694">
        <f>IF(BQ174+CD174&gt;マスタ!$C$3,1,0)</f>
        <v>0</v>
      </c>
      <c r="BR175" s="694">
        <f>IF(BR174+CE174&gt;マスタ!$C$3,1,0)</f>
        <v>0</v>
      </c>
      <c r="BS175" s="694">
        <f>IF(BS174+CF174&gt;マスタ!$C$3,1,0)</f>
        <v>0</v>
      </c>
      <c r="BT175" s="692"/>
      <c r="BU175" s="694"/>
      <c r="BV175" s="694"/>
      <c r="BW175" s="694"/>
      <c r="BX175" s="694"/>
      <c r="BY175" s="694"/>
      <c r="BZ175" s="694"/>
      <c r="CA175" s="694"/>
      <c r="CB175" s="694"/>
      <c r="CC175" s="694"/>
      <c r="CD175" s="694"/>
      <c r="CE175" s="694"/>
      <c r="CF175" s="694"/>
      <c r="CG175" s="692"/>
      <c r="CH175" s="692"/>
      <c r="CI175" s="692"/>
      <c r="CJ175" s="692"/>
      <c r="CK175" s="692"/>
      <c r="CL175" s="692"/>
      <c r="CM175" s="692"/>
      <c r="CN175" s="692"/>
      <c r="CO175" s="692"/>
      <c r="CP175" s="692"/>
      <c r="CQ175" s="692"/>
      <c r="CR175" s="692"/>
      <c r="CS175" s="692"/>
      <c r="CT175" s="692"/>
      <c r="CU175" s="692"/>
    </row>
    <row r="176" spans="1:99">
      <c r="A176" s="1136"/>
      <c r="B176" s="1139"/>
      <c r="C176" s="1142"/>
      <c r="D176" s="1142"/>
      <c r="E176" s="1145"/>
      <c r="F176" s="1142"/>
      <c r="G176" s="174" t="s">
        <v>474</v>
      </c>
      <c r="H176" s="175"/>
      <c r="I176" s="175" t="str">
        <f t="shared" si="382"/>
        <v/>
      </c>
      <c r="J176" s="175" t="str">
        <f t="shared" si="383"/>
        <v/>
      </c>
      <c r="K176" s="175" t="str">
        <f t="shared" si="384"/>
        <v/>
      </c>
      <c r="L176" s="175" t="str">
        <f t="shared" si="385"/>
        <v/>
      </c>
      <c r="M176" s="175" t="str">
        <f t="shared" si="386"/>
        <v/>
      </c>
      <c r="N176" s="175" t="str">
        <f t="shared" si="387"/>
        <v/>
      </c>
      <c r="O176" s="175" t="str">
        <f t="shared" si="388"/>
        <v/>
      </c>
      <c r="P176" s="175" t="str">
        <f t="shared" si="389"/>
        <v/>
      </c>
      <c r="Q176" s="175" t="str">
        <f t="shared" si="390"/>
        <v/>
      </c>
      <c r="R176" s="175" t="str">
        <f t="shared" si="391"/>
        <v/>
      </c>
      <c r="S176" s="175" t="str">
        <f t="shared" si="392"/>
        <v/>
      </c>
      <c r="T176" s="176">
        <f t="shared" si="338"/>
        <v>0</v>
      </c>
      <c r="U176" s="240"/>
      <c r="V176" s="240" t="str">
        <f t="shared" si="393"/>
        <v/>
      </c>
      <c r="W176" s="240" t="str">
        <f t="shared" si="394"/>
        <v/>
      </c>
      <c r="X176" s="240" t="str">
        <f t="shared" si="395"/>
        <v/>
      </c>
      <c r="Y176" s="240" t="str">
        <f t="shared" si="396"/>
        <v/>
      </c>
      <c r="Z176" s="240" t="str">
        <f t="shared" si="397"/>
        <v/>
      </c>
      <c r="AA176" s="240" t="str">
        <f t="shared" si="398"/>
        <v/>
      </c>
      <c r="AB176" s="240" t="str">
        <f t="shared" si="399"/>
        <v/>
      </c>
      <c r="AC176" s="240" t="str">
        <f t="shared" si="400"/>
        <v/>
      </c>
      <c r="AD176" s="240" t="str">
        <f t="shared" si="401"/>
        <v/>
      </c>
      <c r="AE176" s="240" t="str">
        <f t="shared" si="402"/>
        <v/>
      </c>
      <c r="AF176" s="240" t="str">
        <f t="shared" si="403"/>
        <v/>
      </c>
      <c r="AG176" s="176">
        <f t="shared" si="339"/>
        <v>0</v>
      </c>
      <c r="AH176" s="1148"/>
      <c r="AO176" s="692">
        <v>5</v>
      </c>
      <c r="AP176" s="692">
        <v>3</v>
      </c>
      <c r="AQ176" s="692">
        <v>3</v>
      </c>
      <c r="AR176" s="693">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692">
        <f ca="1">COUNTIF(INDIRECT("H"&amp;(ROW()+12*(($AO176-1)*3+$AP176)-ROW())/12+5):INDIRECT("S"&amp;(ROW()+12*(($AO176-1)*3+$AP176)-ROW())/12+5),AR176)</f>
        <v>0</v>
      </c>
      <c r="AT176" s="693">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692">
        <f ca="1">COUNTIF(INDIRECT("U"&amp;(ROW()+12*(($AO176-1)*3+$AP176)-ROW())/12+5):INDIRECT("AF"&amp;(ROW()+12*(($AO176-1)*3+$AP176)-ROW())/12+5),AT176)</f>
        <v>0</v>
      </c>
      <c r="AV176" s="692">
        <f ca="1">IF(AND(AR176+AT176&gt;0,AS176+AU176&gt;0),COUNTIF(AV$6:AV175,"&gt;0")+1,0)</f>
        <v>0</v>
      </c>
      <c r="BF176" s="692">
        <v>3</v>
      </c>
      <c r="BG176" s="692"/>
      <c r="BH176" s="694"/>
      <c r="BI176" s="694"/>
      <c r="BJ176" s="694"/>
      <c r="BK176" s="694"/>
      <c r="BL176" s="694"/>
      <c r="BM176" s="694"/>
      <c r="BN176" s="694"/>
      <c r="BO176" s="694"/>
      <c r="BP176" s="694"/>
      <c r="BQ176" s="694"/>
      <c r="BR176" s="694"/>
      <c r="BS176" s="694"/>
      <c r="BT176" s="692"/>
      <c r="BU176" s="694"/>
      <c r="BV176" s="694"/>
      <c r="BW176" s="694"/>
      <c r="BX176" s="694"/>
      <c r="BY176" s="694"/>
      <c r="BZ176" s="694"/>
      <c r="CA176" s="694"/>
      <c r="CB176" s="694"/>
      <c r="CC176" s="694"/>
      <c r="CD176" s="694"/>
      <c r="CE176" s="694"/>
      <c r="CF176" s="694"/>
      <c r="CG176" s="692"/>
      <c r="CH176" s="692"/>
      <c r="CI176" s="692"/>
      <c r="CJ176" s="692"/>
      <c r="CK176" s="692"/>
      <c r="CL176" s="692"/>
      <c r="CM176" s="692"/>
      <c r="CN176" s="692"/>
      <c r="CO176" s="692"/>
      <c r="CP176" s="692"/>
      <c r="CQ176" s="692"/>
      <c r="CR176" s="692"/>
      <c r="CS176" s="692"/>
      <c r="CT176" s="692"/>
      <c r="CU176" s="692"/>
    </row>
    <row r="177" spans="1:99">
      <c r="A177" s="1134">
        <v>58</v>
      </c>
      <c r="B177" s="1137"/>
      <c r="C177" s="1140"/>
      <c r="D177" s="1140"/>
      <c r="E177" s="1143"/>
      <c r="F177" s="1140"/>
      <c r="G177" s="165" t="s">
        <v>283</v>
      </c>
      <c r="H177" s="166"/>
      <c r="I177" s="166" t="str">
        <f t="shared" si="382"/>
        <v/>
      </c>
      <c r="J177" s="166" t="str">
        <f t="shared" si="383"/>
        <v/>
      </c>
      <c r="K177" s="166" t="str">
        <f t="shared" si="384"/>
        <v/>
      </c>
      <c r="L177" s="166" t="str">
        <f t="shared" si="385"/>
        <v/>
      </c>
      <c r="M177" s="166" t="str">
        <f t="shared" si="386"/>
        <v/>
      </c>
      <c r="N177" s="166" t="str">
        <f t="shared" si="387"/>
        <v/>
      </c>
      <c r="O177" s="166" t="str">
        <f t="shared" si="388"/>
        <v/>
      </c>
      <c r="P177" s="166" t="str">
        <f t="shared" si="389"/>
        <v/>
      </c>
      <c r="Q177" s="166" t="str">
        <f t="shared" si="390"/>
        <v/>
      </c>
      <c r="R177" s="166" t="str">
        <f t="shared" si="391"/>
        <v/>
      </c>
      <c r="S177" s="166" t="str">
        <f t="shared" si="392"/>
        <v/>
      </c>
      <c r="T177" s="167">
        <f t="shared" si="338"/>
        <v>0</v>
      </c>
      <c r="U177" s="238"/>
      <c r="V177" s="238" t="str">
        <f t="shared" si="393"/>
        <v/>
      </c>
      <c r="W177" s="238" t="str">
        <f t="shared" si="394"/>
        <v/>
      </c>
      <c r="X177" s="238" t="str">
        <f t="shared" si="395"/>
        <v/>
      </c>
      <c r="Y177" s="238" t="str">
        <f t="shared" si="396"/>
        <v/>
      </c>
      <c r="Z177" s="238" t="str">
        <f t="shared" si="397"/>
        <v/>
      </c>
      <c r="AA177" s="238" t="str">
        <f t="shared" si="398"/>
        <v/>
      </c>
      <c r="AB177" s="238" t="str">
        <f t="shared" si="399"/>
        <v/>
      </c>
      <c r="AC177" s="238" t="str">
        <f t="shared" si="400"/>
        <v/>
      </c>
      <c r="AD177" s="238" t="str">
        <f t="shared" si="401"/>
        <v/>
      </c>
      <c r="AE177" s="238" t="str">
        <f t="shared" si="402"/>
        <v/>
      </c>
      <c r="AF177" s="238" t="str">
        <f t="shared" si="403"/>
        <v/>
      </c>
      <c r="AG177" s="167">
        <f t="shared" si="339"/>
        <v>0</v>
      </c>
      <c r="AH177" s="1146"/>
      <c r="AO177" s="692">
        <v>5</v>
      </c>
      <c r="AP177" s="692">
        <v>3</v>
      </c>
      <c r="AQ177" s="692">
        <v>4</v>
      </c>
      <c r="AR177" s="693">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692">
        <f ca="1">COUNTIF(INDIRECT("H"&amp;(ROW()+12*(($AO177-1)*3+$AP177)-ROW())/12+5):INDIRECT("S"&amp;(ROW()+12*(($AO177-1)*3+$AP177)-ROW())/12+5),AR177)</f>
        <v>0</v>
      </c>
      <c r="AT177" s="693">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692">
        <f ca="1">COUNTIF(INDIRECT("U"&amp;(ROW()+12*(($AO177-1)*3+$AP177)-ROW())/12+5):INDIRECT("AF"&amp;(ROW()+12*(($AO177-1)*3+$AP177)-ROW())/12+5),AT177)</f>
        <v>0</v>
      </c>
      <c r="AV177" s="692">
        <f ca="1">IF(AND(AR177+AT177&gt;0,AS177+AU177&gt;0),COUNTIF(AV$6:AV176,"&gt;0")+1,0)</f>
        <v>0</v>
      </c>
      <c r="BF177" s="692">
        <v>1</v>
      </c>
      <c r="BG177" s="692"/>
      <c r="BH177" s="694">
        <f t="shared" ref="BH177:BS177" si="404">SUM(H177:H178)</f>
        <v>0</v>
      </c>
      <c r="BI177" s="694">
        <f t="shared" si="404"/>
        <v>0</v>
      </c>
      <c r="BJ177" s="694">
        <f t="shared" si="404"/>
        <v>0</v>
      </c>
      <c r="BK177" s="694">
        <f t="shared" si="404"/>
        <v>0</v>
      </c>
      <c r="BL177" s="694">
        <f t="shared" si="404"/>
        <v>0</v>
      </c>
      <c r="BM177" s="694">
        <f t="shared" si="404"/>
        <v>0</v>
      </c>
      <c r="BN177" s="694">
        <f t="shared" si="404"/>
        <v>0</v>
      </c>
      <c r="BO177" s="694">
        <f t="shared" si="404"/>
        <v>0</v>
      </c>
      <c r="BP177" s="694">
        <f t="shared" si="404"/>
        <v>0</v>
      </c>
      <c r="BQ177" s="694">
        <f t="shared" si="404"/>
        <v>0</v>
      </c>
      <c r="BR177" s="694">
        <f t="shared" si="404"/>
        <v>0</v>
      </c>
      <c r="BS177" s="694">
        <f t="shared" si="404"/>
        <v>0</v>
      </c>
      <c r="BT177" s="692"/>
      <c r="BU177" s="694">
        <f t="shared" ref="BU177:CF177" si="405">SUM(U177:U178)</f>
        <v>0</v>
      </c>
      <c r="BV177" s="694">
        <f t="shared" si="405"/>
        <v>0</v>
      </c>
      <c r="BW177" s="694">
        <f t="shared" si="405"/>
        <v>0</v>
      </c>
      <c r="BX177" s="694">
        <f t="shared" si="405"/>
        <v>0</v>
      </c>
      <c r="BY177" s="694">
        <f t="shared" si="405"/>
        <v>0</v>
      </c>
      <c r="BZ177" s="694">
        <f t="shared" si="405"/>
        <v>0</v>
      </c>
      <c r="CA177" s="694">
        <f t="shared" si="405"/>
        <v>0</v>
      </c>
      <c r="CB177" s="694">
        <f t="shared" si="405"/>
        <v>0</v>
      </c>
      <c r="CC177" s="694">
        <f t="shared" si="405"/>
        <v>0</v>
      </c>
      <c r="CD177" s="694">
        <f t="shared" si="405"/>
        <v>0</v>
      </c>
      <c r="CE177" s="694">
        <f t="shared" si="405"/>
        <v>0</v>
      </c>
      <c r="CF177" s="694">
        <f t="shared" si="405"/>
        <v>0</v>
      </c>
      <c r="CG177" s="692"/>
      <c r="CH177" s="692"/>
      <c r="CI177" s="696" t="s">
        <v>366</v>
      </c>
      <c r="CJ177" s="694">
        <f>IF(OR($D177="副園長",$D177="教頭",$D177="主任保育士",$D177="主幹教諭"),0,BH177)</f>
        <v>0</v>
      </c>
      <c r="CK177" s="694">
        <f t="shared" ref="CK177:CU177" si="406">IF(OR($D177="副園長",$D177="教頭",$D177="主任保育士",$D177="主幹教諭"),0,BI177)</f>
        <v>0</v>
      </c>
      <c r="CL177" s="694">
        <f t="shared" si="406"/>
        <v>0</v>
      </c>
      <c r="CM177" s="694">
        <f t="shared" si="406"/>
        <v>0</v>
      </c>
      <c r="CN177" s="694">
        <f t="shared" si="406"/>
        <v>0</v>
      </c>
      <c r="CO177" s="694">
        <f t="shared" si="406"/>
        <v>0</v>
      </c>
      <c r="CP177" s="694">
        <f t="shared" si="406"/>
        <v>0</v>
      </c>
      <c r="CQ177" s="694">
        <f t="shared" si="406"/>
        <v>0</v>
      </c>
      <c r="CR177" s="694">
        <f t="shared" si="406"/>
        <v>0</v>
      </c>
      <c r="CS177" s="694">
        <f t="shared" si="406"/>
        <v>0</v>
      </c>
      <c r="CT177" s="694">
        <f t="shared" si="406"/>
        <v>0</v>
      </c>
      <c r="CU177" s="694">
        <f t="shared" si="406"/>
        <v>0</v>
      </c>
    </row>
    <row r="178" spans="1:99">
      <c r="A178" s="1135"/>
      <c r="B178" s="1138"/>
      <c r="C178" s="1141"/>
      <c r="D178" s="1141"/>
      <c r="E178" s="1144"/>
      <c r="F178" s="1141"/>
      <c r="G178" s="171" t="s">
        <v>282</v>
      </c>
      <c r="H178" s="172"/>
      <c r="I178" s="172" t="str">
        <f t="shared" si="382"/>
        <v/>
      </c>
      <c r="J178" s="172" t="str">
        <f t="shared" si="383"/>
        <v/>
      </c>
      <c r="K178" s="172" t="str">
        <f t="shared" si="384"/>
        <v/>
      </c>
      <c r="L178" s="172" t="str">
        <f t="shared" si="385"/>
        <v/>
      </c>
      <c r="M178" s="172" t="str">
        <f t="shared" si="386"/>
        <v/>
      </c>
      <c r="N178" s="172" t="str">
        <f t="shared" si="387"/>
        <v/>
      </c>
      <c r="O178" s="172" t="str">
        <f t="shared" si="388"/>
        <v/>
      </c>
      <c r="P178" s="172" t="str">
        <f t="shared" si="389"/>
        <v/>
      </c>
      <c r="Q178" s="172" t="str">
        <f t="shared" si="390"/>
        <v/>
      </c>
      <c r="R178" s="172" t="str">
        <f t="shared" si="391"/>
        <v/>
      </c>
      <c r="S178" s="172" t="str">
        <f t="shared" si="392"/>
        <v/>
      </c>
      <c r="T178" s="173">
        <f t="shared" si="338"/>
        <v>0</v>
      </c>
      <c r="U178" s="239"/>
      <c r="V178" s="239" t="str">
        <f t="shared" si="393"/>
        <v/>
      </c>
      <c r="W178" s="239" t="str">
        <f t="shared" si="394"/>
        <v/>
      </c>
      <c r="X178" s="239" t="str">
        <f t="shared" si="395"/>
        <v/>
      </c>
      <c r="Y178" s="239" t="str">
        <f t="shared" si="396"/>
        <v/>
      </c>
      <c r="Z178" s="239" t="str">
        <f t="shared" si="397"/>
        <v/>
      </c>
      <c r="AA178" s="239" t="str">
        <f t="shared" si="398"/>
        <v/>
      </c>
      <c r="AB178" s="239" t="str">
        <f t="shared" si="399"/>
        <v/>
      </c>
      <c r="AC178" s="239" t="str">
        <f t="shared" si="400"/>
        <v/>
      </c>
      <c r="AD178" s="239" t="str">
        <f t="shared" si="401"/>
        <v/>
      </c>
      <c r="AE178" s="239" t="str">
        <f t="shared" si="402"/>
        <v/>
      </c>
      <c r="AF178" s="239" t="str">
        <f t="shared" si="403"/>
        <v/>
      </c>
      <c r="AG178" s="173">
        <f t="shared" si="339"/>
        <v>0</v>
      </c>
      <c r="AH178" s="1147"/>
      <c r="AO178" s="692">
        <v>5</v>
      </c>
      <c r="AP178" s="692">
        <v>3</v>
      </c>
      <c r="AQ178" s="692">
        <v>5</v>
      </c>
      <c r="AR178" s="693">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692">
        <f ca="1">COUNTIF(INDIRECT("H"&amp;(ROW()+12*(($AO178-1)*3+$AP178)-ROW())/12+5):INDIRECT("S"&amp;(ROW()+12*(($AO178-1)*3+$AP178)-ROW())/12+5),AR178)</f>
        <v>0</v>
      </c>
      <c r="AT178" s="693">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692">
        <f ca="1">COUNTIF(INDIRECT("U"&amp;(ROW()+12*(($AO178-1)*3+$AP178)-ROW())/12+5):INDIRECT("AF"&amp;(ROW()+12*(($AO178-1)*3+$AP178)-ROW())/12+5),AT178)</f>
        <v>0</v>
      </c>
      <c r="AV178" s="692">
        <f ca="1">IF(AND(AR178+AT178&gt;0,AS178+AU178&gt;0),COUNTIF(AV$6:AV177,"&gt;0")+1,0)</f>
        <v>0</v>
      </c>
      <c r="BF178" s="692">
        <v>2</v>
      </c>
      <c r="BG178" s="692" t="s">
        <v>281</v>
      </c>
      <c r="BH178" s="694">
        <f>IF(BH177+BU177&gt;マスタ!$C$3,1,0)</f>
        <v>0</v>
      </c>
      <c r="BI178" s="694">
        <f>IF(BI177+BV177&gt;マスタ!$C$3,1,0)</f>
        <v>0</v>
      </c>
      <c r="BJ178" s="694">
        <f>IF(BJ177+BW177&gt;マスタ!$C$3,1,0)</f>
        <v>0</v>
      </c>
      <c r="BK178" s="694">
        <f>IF(BK177+BX177&gt;マスタ!$C$3,1,0)</f>
        <v>0</v>
      </c>
      <c r="BL178" s="694">
        <f>IF(BL177+BY177&gt;マスタ!$C$3,1,0)</f>
        <v>0</v>
      </c>
      <c r="BM178" s="694">
        <f>IF(BM177+BZ177&gt;マスタ!$C$3,1,0)</f>
        <v>0</v>
      </c>
      <c r="BN178" s="694">
        <f>IF(BN177+CA177&gt;マスタ!$C$3,1,0)</f>
        <v>0</v>
      </c>
      <c r="BO178" s="694">
        <f>IF(BO177+CB177&gt;マスタ!$C$3,1,0)</f>
        <v>0</v>
      </c>
      <c r="BP178" s="694">
        <f>IF(BP177+CC177&gt;マスタ!$C$3,1,0)</f>
        <v>0</v>
      </c>
      <c r="BQ178" s="694">
        <f>IF(BQ177+CD177&gt;マスタ!$C$3,1,0)</f>
        <v>0</v>
      </c>
      <c r="BR178" s="694">
        <f>IF(BR177+CE177&gt;マスタ!$C$3,1,0)</f>
        <v>0</v>
      </c>
      <c r="BS178" s="694">
        <f>IF(BS177+CF177&gt;マスタ!$C$3,1,0)</f>
        <v>0</v>
      </c>
      <c r="BT178" s="692"/>
      <c r="BU178" s="694"/>
      <c r="BV178" s="694"/>
      <c r="BW178" s="694"/>
      <c r="BX178" s="694"/>
      <c r="BY178" s="694"/>
      <c r="BZ178" s="694"/>
      <c r="CA178" s="694"/>
      <c r="CB178" s="694"/>
      <c r="CC178" s="694"/>
      <c r="CD178" s="694"/>
      <c r="CE178" s="694"/>
      <c r="CF178" s="694"/>
      <c r="CG178" s="692"/>
      <c r="CH178" s="692"/>
      <c r="CI178" s="692"/>
      <c r="CJ178" s="692"/>
      <c r="CK178" s="692"/>
      <c r="CL178" s="692"/>
      <c r="CM178" s="692"/>
      <c r="CN178" s="692"/>
      <c r="CO178" s="692"/>
      <c r="CP178" s="692"/>
      <c r="CQ178" s="692"/>
      <c r="CR178" s="692"/>
      <c r="CS178" s="692"/>
      <c r="CT178" s="692"/>
      <c r="CU178" s="692"/>
    </row>
    <row r="179" spans="1:99">
      <c r="A179" s="1136"/>
      <c r="B179" s="1139"/>
      <c r="C179" s="1142"/>
      <c r="D179" s="1142"/>
      <c r="E179" s="1145"/>
      <c r="F179" s="1142"/>
      <c r="G179" s="174" t="s">
        <v>474</v>
      </c>
      <c r="H179" s="175"/>
      <c r="I179" s="175" t="str">
        <f t="shared" si="382"/>
        <v/>
      </c>
      <c r="J179" s="175" t="str">
        <f t="shared" si="383"/>
        <v/>
      </c>
      <c r="K179" s="175" t="str">
        <f t="shared" si="384"/>
        <v/>
      </c>
      <c r="L179" s="175" t="str">
        <f t="shared" si="385"/>
        <v/>
      </c>
      <c r="M179" s="175" t="str">
        <f t="shared" si="386"/>
        <v/>
      </c>
      <c r="N179" s="175" t="str">
        <f t="shared" si="387"/>
        <v/>
      </c>
      <c r="O179" s="175" t="str">
        <f t="shared" si="388"/>
        <v/>
      </c>
      <c r="P179" s="175" t="str">
        <f t="shared" si="389"/>
        <v/>
      </c>
      <c r="Q179" s="175" t="str">
        <f t="shared" si="390"/>
        <v/>
      </c>
      <c r="R179" s="175" t="str">
        <f t="shared" si="391"/>
        <v/>
      </c>
      <c r="S179" s="175" t="str">
        <f t="shared" si="392"/>
        <v/>
      </c>
      <c r="T179" s="176">
        <f t="shared" si="338"/>
        <v>0</v>
      </c>
      <c r="U179" s="240"/>
      <c r="V179" s="240" t="str">
        <f t="shared" si="393"/>
        <v/>
      </c>
      <c r="W179" s="240" t="str">
        <f t="shared" si="394"/>
        <v/>
      </c>
      <c r="X179" s="240" t="str">
        <f t="shared" si="395"/>
        <v/>
      </c>
      <c r="Y179" s="240" t="str">
        <f t="shared" si="396"/>
        <v/>
      </c>
      <c r="Z179" s="240" t="str">
        <f t="shared" si="397"/>
        <v/>
      </c>
      <c r="AA179" s="240" t="str">
        <f t="shared" si="398"/>
        <v/>
      </c>
      <c r="AB179" s="240" t="str">
        <f t="shared" si="399"/>
        <v/>
      </c>
      <c r="AC179" s="240" t="str">
        <f t="shared" si="400"/>
        <v/>
      </c>
      <c r="AD179" s="240" t="str">
        <f t="shared" si="401"/>
        <v/>
      </c>
      <c r="AE179" s="240" t="str">
        <f t="shared" si="402"/>
        <v/>
      </c>
      <c r="AF179" s="240" t="str">
        <f t="shared" si="403"/>
        <v/>
      </c>
      <c r="AG179" s="176">
        <f t="shared" si="339"/>
        <v>0</v>
      </c>
      <c r="AH179" s="1148"/>
      <c r="AO179" s="692">
        <v>5</v>
      </c>
      <c r="AP179" s="692">
        <v>3</v>
      </c>
      <c r="AQ179" s="692">
        <v>6</v>
      </c>
      <c r="AR179" s="693">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692">
        <f ca="1">COUNTIF(INDIRECT("H"&amp;(ROW()+12*(($AO179-1)*3+$AP179)-ROW())/12+5):INDIRECT("S"&amp;(ROW()+12*(($AO179-1)*3+$AP179)-ROW())/12+5),AR179)</f>
        <v>0</v>
      </c>
      <c r="AT179" s="693">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692">
        <f ca="1">COUNTIF(INDIRECT("U"&amp;(ROW()+12*(($AO179-1)*3+$AP179)-ROW())/12+5):INDIRECT("AF"&amp;(ROW()+12*(($AO179-1)*3+$AP179)-ROW())/12+5),AT179)</f>
        <v>0</v>
      </c>
      <c r="AV179" s="692">
        <f ca="1">IF(AND(AR179+AT179&gt;0,AS179+AU179&gt;0),COUNTIF(AV$6:AV178,"&gt;0")+1,0)</f>
        <v>0</v>
      </c>
      <c r="BF179" s="692">
        <v>3</v>
      </c>
      <c r="BG179" s="692"/>
      <c r="BH179" s="694"/>
      <c r="BI179" s="694"/>
      <c r="BJ179" s="694"/>
      <c r="BK179" s="694"/>
      <c r="BL179" s="694"/>
      <c r="BM179" s="694"/>
      <c r="BN179" s="694"/>
      <c r="BO179" s="694"/>
      <c r="BP179" s="694"/>
      <c r="BQ179" s="694"/>
      <c r="BR179" s="694"/>
      <c r="BS179" s="694"/>
      <c r="BT179" s="692"/>
      <c r="BU179" s="692"/>
      <c r="BV179" s="692"/>
      <c r="BW179" s="692"/>
      <c r="BX179" s="692"/>
      <c r="BY179" s="692"/>
      <c r="BZ179" s="692"/>
      <c r="CA179" s="692"/>
      <c r="CB179" s="692"/>
      <c r="CC179" s="692"/>
      <c r="CD179" s="692"/>
      <c r="CE179" s="692"/>
      <c r="CF179" s="692"/>
      <c r="CG179" s="692"/>
      <c r="CH179" s="692"/>
      <c r="CI179" s="692"/>
      <c r="CJ179" s="692"/>
      <c r="CK179" s="692"/>
      <c r="CL179" s="692"/>
      <c r="CM179" s="692"/>
      <c r="CN179" s="692"/>
      <c r="CO179" s="692"/>
      <c r="CP179" s="692"/>
      <c r="CQ179" s="692"/>
      <c r="CR179" s="692"/>
      <c r="CS179" s="692"/>
      <c r="CT179" s="692"/>
      <c r="CU179" s="692"/>
    </row>
    <row r="180" spans="1:99">
      <c r="A180" s="1134">
        <v>59</v>
      </c>
      <c r="B180" s="1137"/>
      <c r="C180" s="1140"/>
      <c r="D180" s="1140"/>
      <c r="E180" s="1143"/>
      <c r="F180" s="1140"/>
      <c r="G180" s="165" t="s">
        <v>283</v>
      </c>
      <c r="H180" s="166"/>
      <c r="I180" s="166" t="str">
        <f t="shared" si="382"/>
        <v/>
      </c>
      <c r="J180" s="166" t="str">
        <f t="shared" si="383"/>
        <v/>
      </c>
      <c r="K180" s="166" t="str">
        <f t="shared" si="384"/>
        <v/>
      </c>
      <c r="L180" s="166" t="str">
        <f t="shared" si="385"/>
        <v/>
      </c>
      <c r="M180" s="166" t="str">
        <f t="shared" si="386"/>
        <v/>
      </c>
      <c r="N180" s="166" t="str">
        <f t="shared" si="387"/>
        <v/>
      </c>
      <c r="O180" s="166" t="str">
        <f t="shared" si="388"/>
        <v/>
      </c>
      <c r="P180" s="166" t="str">
        <f t="shared" si="389"/>
        <v/>
      </c>
      <c r="Q180" s="166" t="str">
        <f t="shared" si="390"/>
        <v/>
      </c>
      <c r="R180" s="166" t="str">
        <f t="shared" si="391"/>
        <v/>
      </c>
      <c r="S180" s="166" t="str">
        <f t="shared" si="392"/>
        <v/>
      </c>
      <c r="T180" s="167">
        <f t="shared" si="338"/>
        <v>0</v>
      </c>
      <c r="U180" s="238"/>
      <c r="V180" s="238" t="str">
        <f t="shared" si="393"/>
        <v/>
      </c>
      <c r="W180" s="238" t="str">
        <f t="shared" si="394"/>
        <v/>
      </c>
      <c r="X180" s="238" t="str">
        <f t="shared" si="395"/>
        <v/>
      </c>
      <c r="Y180" s="238" t="str">
        <f t="shared" si="396"/>
        <v/>
      </c>
      <c r="Z180" s="238" t="str">
        <f t="shared" si="397"/>
        <v/>
      </c>
      <c r="AA180" s="238" t="str">
        <f t="shared" si="398"/>
        <v/>
      </c>
      <c r="AB180" s="238" t="str">
        <f t="shared" si="399"/>
        <v/>
      </c>
      <c r="AC180" s="238" t="str">
        <f t="shared" si="400"/>
        <v/>
      </c>
      <c r="AD180" s="238" t="str">
        <f t="shared" si="401"/>
        <v/>
      </c>
      <c r="AE180" s="238" t="str">
        <f t="shared" si="402"/>
        <v/>
      </c>
      <c r="AF180" s="238" t="str">
        <f t="shared" si="403"/>
        <v/>
      </c>
      <c r="AG180" s="167">
        <f t="shared" si="339"/>
        <v>0</v>
      </c>
      <c r="AH180" s="1146"/>
      <c r="AO180" s="692">
        <v>5</v>
      </c>
      <c r="AP180" s="692">
        <v>3</v>
      </c>
      <c r="AQ180" s="692">
        <v>7</v>
      </c>
      <c r="AR180" s="693">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692">
        <f ca="1">COUNTIF(INDIRECT("H"&amp;(ROW()+12*(($AO180-1)*3+$AP180)-ROW())/12+5):INDIRECT("S"&amp;(ROW()+12*(($AO180-1)*3+$AP180)-ROW())/12+5),AR180)</f>
        <v>0</v>
      </c>
      <c r="AT180" s="693">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692">
        <f ca="1">COUNTIF(INDIRECT("U"&amp;(ROW()+12*(($AO180-1)*3+$AP180)-ROW())/12+5):INDIRECT("AF"&amp;(ROW()+12*(($AO180-1)*3+$AP180)-ROW())/12+5),AT180)</f>
        <v>0</v>
      </c>
      <c r="AV180" s="692">
        <f ca="1">IF(AND(AR180+AT180&gt;0,AS180+AU180&gt;0),COUNTIF(AV$6:AV179,"&gt;0")+1,0)</f>
        <v>0</v>
      </c>
      <c r="BF180" s="692">
        <v>1</v>
      </c>
      <c r="BG180" s="692"/>
      <c r="BH180" s="694">
        <f t="shared" ref="BH180:BS180" si="407">SUM(H180:H181)</f>
        <v>0</v>
      </c>
      <c r="BI180" s="694">
        <f t="shared" si="407"/>
        <v>0</v>
      </c>
      <c r="BJ180" s="694">
        <f t="shared" si="407"/>
        <v>0</v>
      </c>
      <c r="BK180" s="694">
        <f t="shared" si="407"/>
        <v>0</v>
      </c>
      <c r="BL180" s="694">
        <f t="shared" si="407"/>
        <v>0</v>
      </c>
      <c r="BM180" s="694">
        <f t="shared" si="407"/>
        <v>0</v>
      </c>
      <c r="BN180" s="694">
        <f t="shared" si="407"/>
        <v>0</v>
      </c>
      <c r="BO180" s="694">
        <f t="shared" si="407"/>
        <v>0</v>
      </c>
      <c r="BP180" s="694">
        <f t="shared" si="407"/>
        <v>0</v>
      </c>
      <c r="BQ180" s="694">
        <f t="shared" si="407"/>
        <v>0</v>
      </c>
      <c r="BR180" s="694">
        <f t="shared" si="407"/>
        <v>0</v>
      </c>
      <c r="BS180" s="694">
        <f t="shared" si="407"/>
        <v>0</v>
      </c>
      <c r="BT180" s="692"/>
      <c r="BU180" s="694">
        <f t="shared" ref="BU180:CF180" si="408">SUM(U180:U181)</f>
        <v>0</v>
      </c>
      <c r="BV180" s="694">
        <f t="shared" si="408"/>
        <v>0</v>
      </c>
      <c r="BW180" s="694">
        <f t="shared" si="408"/>
        <v>0</v>
      </c>
      <c r="BX180" s="694">
        <f t="shared" si="408"/>
        <v>0</v>
      </c>
      <c r="BY180" s="694">
        <f t="shared" si="408"/>
        <v>0</v>
      </c>
      <c r="BZ180" s="694">
        <f t="shared" si="408"/>
        <v>0</v>
      </c>
      <c r="CA180" s="694">
        <f t="shared" si="408"/>
        <v>0</v>
      </c>
      <c r="CB180" s="694">
        <f t="shared" si="408"/>
        <v>0</v>
      </c>
      <c r="CC180" s="694">
        <f t="shared" si="408"/>
        <v>0</v>
      </c>
      <c r="CD180" s="694">
        <f t="shared" si="408"/>
        <v>0</v>
      </c>
      <c r="CE180" s="694">
        <f t="shared" si="408"/>
        <v>0</v>
      </c>
      <c r="CF180" s="694">
        <f t="shared" si="408"/>
        <v>0</v>
      </c>
      <c r="CG180" s="692"/>
      <c r="CH180" s="692"/>
      <c r="CI180" s="696" t="s">
        <v>366</v>
      </c>
      <c r="CJ180" s="694">
        <f>IF(OR($D180="副園長",$D180="教頭",$D180="主任保育士",$D180="主幹教諭"),0,BH180)</f>
        <v>0</v>
      </c>
      <c r="CK180" s="694">
        <f t="shared" ref="CK180:CU180" si="409">IF(OR($D180="副園長",$D180="教頭",$D180="主任保育士",$D180="主幹教諭"),0,BI180)</f>
        <v>0</v>
      </c>
      <c r="CL180" s="694">
        <f t="shared" si="409"/>
        <v>0</v>
      </c>
      <c r="CM180" s="694">
        <f t="shared" si="409"/>
        <v>0</v>
      </c>
      <c r="CN180" s="694">
        <f t="shared" si="409"/>
        <v>0</v>
      </c>
      <c r="CO180" s="694">
        <f t="shared" si="409"/>
        <v>0</v>
      </c>
      <c r="CP180" s="694">
        <f t="shared" si="409"/>
        <v>0</v>
      </c>
      <c r="CQ180" s="694">
        <f t="shared" si="409"/>
        <v>0</v>
      </c>
      <c r="CR180" s="694">
        <f t="shared" si="409"/>
        <v>0</v>
      </c>
      <c r="CS180" s="694">
        <f t="shared" si="409"/>
        <v>0</v>
      </c>
      <c r="CT180" s="694">
        <f t="shared" si="409"/>
        <v>0</v>
      </c>
      <c r="CU180" s="694">
        <f t="shared" si="409"/>
        <v>0</v>
      </c>
    </row>
    <row r="181" spans="1:99">
      <c r="A181" s="1135"/>
      <c r="B181" s="1138"/>
      <c r="C181" s="1141"/>
      <c r="D181" s="1141"/>
      <c r="E181" s="1144"/>
      <c r="F181" s="1141"/>
      <c r="G181" s="171" t="s">
        <v>282</v>
      </c>
      <c r="H181" s="172"/>
      <c r="I181" s="172" t="str">
        <f t="shared" si="382"/>
        <v/>
      </c>
      <c r="J181" s="172" t="str">
        <f t="shared" si="383"/>
        <v/>
      </c>
      <c r="K181" s="172" t="str">
        <f t="shared" si="384"/>
        <v/>
      </c>
      <c r="L181" s="172" t="str">
        <f t="shared" si="385"/>
        <v/>
      </c>
      <c r="M181" s="172" t="str">
        <f t="shared" si="386"/>
        <v/>
      </c>
      <c r="N181" s="172" t="str">
        <f t="shared" si="387"/>
        <v/>
      </c>
      <c r="O181" s="172" t="str">
        <f t="shared" si="388"/>
        <v/>
      </c>
      <c r="P181" s="172" t="str">
        <f t="shared" si="389"/>
        <v/>
      </c>
      <c r="Q181" s="172" t="str">
        <f t="shared" si="390"/>
        <v/>
      </c>
      <c r="R181" s="172" t="str">
        <f t="shared" si="391"/>
        <v/>
      </c>
      <c r="S181" s="172" t="str">
        <f t="shared" si="392"/>
        <v/>
      </c>
      <c r="T181" s="173">
        <f t="shared" si="338"/>
        <v>0</v>
      </c>
      <c r="U181" s="239"/>
      <c r="V181" s="239" t="str">
        <f t="shared" si="393"/>
        <v/>
      </c>
      <c r="W181" s="239" t="str">
        <f t="shared" si="394"/>
        <v/>
      </c>
      <c r="X181" s="239" t="str">
        <f t="shared" si="395"/>
        <v/>
      </c>
      <c r="Y181" s="239" t="str">
        <f t="shared" si="396"/>
        <v/>
      </c>
      <c r="Z181" s="239" t="str">
        <f t="shared" si="397"/>
        <v/>
      </c>
      <c r="AA181" s="239" t="str">
        <f t="shared" si="398"/>
        <v/>
      </c>
      <c r="AB181" s="239" t="str">
        <f t="shared" si="399"/>
        <v/>
      </c>
      <c r="AC181" s="239" t="str">
        <f t="shared" si="400"/>
        <v/>
      </c>
      <c r="AD181" s="239" t="str">
        <f t="shared" si="401"/>
        <v/>
      </c>
      <c r="AE181" s="239" t="str">
        <f t="shared" si="402"/>
        <v/>
      </c>
      <c r="AF181" s="239" t="str">
        <f t="shared" si="403"/>
        <v/>
      </c>
      <c r="AG181" s="173">
        <f t="shared" si="339"/>
        <v>0</v>
      </c>
      <c r="AH181" s="1147"/>
      <c r="AO181" s="692">
        <v>5</v>
      </c>
      <c r="AP181" s="692">
        <v>3</v>
      </c>
      <c r="AQ181" s="692">
        <v>8</v>
      </c>
      <c r="AR181" s="693">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692">
        <f ca="1">COUNTIF(INDIRECT("H"&amp;(ROW()+12*(($AO181-1)*3+$AP181)-ROW())/12+5):INDIRECT("S"&amp;(ROW()+12*(($AO181-1)*3+$AP181)-ROW())/12+5),AR181)</f>
        <v>0</v>
      </c>
      <c r="AT181" s="693">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692">
        <f ca="1">COUNTIF(INDIRECT("U"&amp;(ROW()+12*(($AO181-1)*3+$AP181)-ROW())/12+5):INDIRECT("AF"&amp;(ROW()+12*(($AO181-1)*3+$AP181)-ROW())/12+5),AT181)</f>
        <v>0</v>
      </c>
      <c r="AV181" s="692">
        <f ca="1">IF(AND(AR181+AT181&gt;0,AS181+AU181&gt;0),COUNTIF(AV$6:AV180,"&gt;0")+1,0)</f>
        <v>0</v>
      </c>
      <c r="BF181" s="692">
        <v>2</v>
      </c>
      <c r="BG181" s="692" t="s">
        <v>281</v>
      </c>
      <c r="BH181" s="694">
        <f>IF(BH180+BU180&gt;マスタ!$C$3,1,0)</f>
        <v>0</v>
      </c>
      <c r="BI181" s="694">
        <f>IF(BI180+BV180&gt;マスタ!$C$3,1,0)</f>
        <v>0</v>
      </c>
      <c r="BJ181" s="694">
        <f>IF(BJ180+BW180&gt;マスタ!$C$3,1,0)</f>
        <v>0</v>
      </c>
      <c r="BK181" s="694">
        <f>IF(BK180+BX180&gt;マスタ!$C$3,1,0)</f>
        <v>0</v>
      </c>
      <c r="BL181" s="694">
        <f>IF(BL180+BY180&gt;マスタ!$C$3,1,0)</f>
        <v>0</v>
      </c>
      <c r="BM181" s="694">
        <f>IF(BM180+BZ180&gt;マスタ!$C$3,1,0)</f>
        <v>0</v>
      </c>
      <c r="BN181" s="694">
        <f>IF(BN180+CA180&gt;マスタ!$C$3,1,0)</f>
        <v>0</v>
      </c>
      <c r="BO181" s="694">
        <f>IF(BO180+CB180&gt;マスタ!$C$3,1,0)</f>
        <v>0</v>
      </c>
      <c r="BP181" s="694">
        <f>IF(BP180+CC180&gt;マスタ!$C$3,1,0)</f>
        <v>0</v>
      </c>
      <c r="BQ181" s="694">
        <f>IF(BQ180+CD180&gt;マスタ!$C$3,1,0)</f>
        <v>0</v>
      </c>
      <c r="BR181" s="694">
        <f>IF(BR180+CE180&gt;マスタ!$C$3,1,0)</f>
        <v>0</v>
      </c>
      <c r="BS181" s="694">
        <f>IF(BS180+CF180&gt;マスタ!$C$3,1,0)</f>
        <v>0</v>
      </c>
      <c r="BT181" s="692"/>
      <c r="BU181" s="694"/>
      <c r="BV181" s="694"/>
      <c r="BW181" s="694"/>
      <c r="BX181" s="694"/>
      <c r="BY181" s="694"/>
      <c r="BZ181" s="694"/>
      <c r="CA181" s="694"/>
      <c r="CB181" s="694"/>
      <c r="CC181" s="694"/>
      <c r="CD181" s="694"/>
      <c r="CE181" s="694"/>
      <c r="CF181" s="694"/>
      <c r="CG181" s="692"/>
      <c r="CH181" s="692"/>
      <c r="CI181" s="692"/>
      <c r="CJ181" s="692"/>
      <c r="CK181" s="692"/>
      <c r="CL181" s="692"/>
      <c r="CM181" s="692"/>
      <c r="CN181" s="692"/>
      <c r="CO181" s="692"/>
      <c r="CP181" s="692"/>
      <c r="CQ181" s="692"/>
      <c r="CR181" s="692"/>
      <c r="CS181" s="692"/>
      <c r="CT181" s="692"/>
      <c r="CU181" s="692"/>
    </row>
    <row r="182" spans="1:99">
      <c r="A182" s="1136"/>
      <c r="B182" s="1139"/>
      <c r="C182" s="1142"/>
      <c r="D182" s="1142"/>
      <c r="E182" s="1145"/>
      <c r="F182" s="1142"/>
      <c r="G182" s="174" t="s">
        <v>474</v>
      </c>
      <c r="H182" s="175"/>
      <c r="I182" s="175" t="str">
        <f t="shared" si="382"/>
        <v/>
      </c>
      <c r="J182" s="175" t="str">
        <f t="shared" si="383"/>
        <v/>
      </c>
      <c r="K182" s="175" t="str">
        <f t="shared" si="384"/>
        <v/>
      </c>
      <c r="L182" s="175" t="str">
        <f t="shared" si="385"/>
        <v/>
      </c>
      <c r="M182" s="175" t="str">
        <f t="shared" si="386"/>
        <v/>
      </c>
      <c r="N182" s="175" t="str">
        <f t="shared" si="387"/>
        <v/>
      </c>
      <c r="O182" s="175" t="str">
        <f t="shared" si="388"/>
        <v/>
      </c>
      <c r="P182" s="175" t="str">
        <f t="shared" si="389"/>
        <v/>
      </c>
      <c r="Q182" s="175" t="str">
        <f t="shared" si="390"/>
        <v/>
      </c>
      <c r="R182" s="175" t="str">
        <f t="shared" si="391"/>
        <v/>
      </c>
      <c r="S182" s="175" t="str">
        <f t="shared" si="392"/>
        <v/>
      </c>
      <c r="T182" s="176">
        <f t="shared" si="338"/>
        <v>0</v>
      </c>
      <c r="U182" s="240"/>
      <c r="V182" s="240" t="str">
        <f t="shared" si="393"/>
        <v/>
      </c>
      <c r="W182" s="240" t="str">
        <f t="shared" si="394"/>
        <v/>
      </c>
      <c r="X182" s="240" t="str">
        <f t="shared" si="395"/>
        <v/>
      </c>
      <c r="Y182" s="240" t="str">
        <f t="shared" si="396"/>
        <v/>
      </c>
      <c r="Z182" s="240" t="str">
        <f t="shared" si="397"/>
        <v/>
      </c>
      <c r="AA182" s="240" t="str">
        <f t="shared" si="398"/>
        <v/>
      </c>
      <c r="AB182" s="240" t="str">
        <f t="shared" si="399"/>
        <v/>
      </c>
      <c r="AC182" s="240" t="str">
        <f t="shared" si="400"/>
        <v/>
      </c>
      <c r="AD182" s="240" t="str">
        <f t="shared" si="401"/>
        <v/>
      </c>
      <c r="AE182" s="240" t="str">
        <f t="shared" si="402"/>
        <v/>
      </c>
      <c r="AF182" s="240" t="str">
        <f t="shared" si="403"/>
        <v/>
      </c>
      <c r="AG182" s="176">
        <f t="shared" si="339"/>
        <v>0</v>
      </c>
      <c r="AH182" s="1148"/>
      <c r="AO182" s="692">
        <v>5</v>
      </c>
      <c r="AP182" s="692">
        <v>3</v>
      </c>
      <c r="AQ182" s="692">
        <v>9</v>
      </c>
      <c r="AR182" s="693">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692">
        <f ca="1">COUNTIF(INDIRECT("H"&amp;(ROW()+12*(($AO182-1)*3+$AP182)-ROW())/12+5):INDIRECT("S"&amp;(ROW()+12*(($AO182-1)*3+$AP182)-ROW())/12+5),AR182)</f>
        <v>0</v>
      </c>
      <c r="AT182" s="693">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692">
        <f ca="1">COUNTIF(INDIRECT("U"&amp;(ROW()+12*(($AO182-1)*3+$AP182)-ROW())/12+5):INDIRECT("AF"&amp;(ROW()+12*(($AO182-1)*3+$AP182)-ROW())/12+5),AT182)</f>
        <v>0</v>
      </c>
      <c r="AV182" s="692">
        <f ca="1">IF(AND(AR182+AT182&gt;0,AS182+AU182&gt;0),COUNTIF(AV$6:AV181,"&gt;0")+1,0)</f>
        <v>0</v>
      </c>
      <c r="BF182" s="692">
        <v>3</v>
      </c>
      <c r="BG182" s="692"/>
      <c r="BH182" s="694"/>
      <c r="BI182" s="694"/>
      <c r="BJ182" s="694"/>
      <c r="BK182" s="694"/>
      <c r="BL182" s="694"/>
      <c r="BM182" s="694"/>
      <c r="BN182" s="694"/>
      <c r="BO182" s="694"/>
      <c r="BP182" s="694"/>
      <c r="BQ182" s="694"/>
      <c r="BR182" s="694"/>
      <c r="BS182" s="694"/>
      <c r="BT182" s="692"/>
      <c r="BU182" s="694"/>
      <c r="BV182" s="694"/>
      <c r="BW182" s="694"/>
      <c r="BX182" s="694"/>
      <c r="BY182" s="694"/>
      <c r="BZ182" s="694"/>
      <c r="CA182" s="694"/>
      <c r="CB182" s="694"/>
      <c r="CC182" s="694"/>
      <c r="CD182" s="694"/>
      <c r="CE182" s="694"/>
      <c r="CF182" s="694"/>
      <c r="CG182" s="692"/>
      <c r="CH182" s="692"/>
      <c r="CI182" s="692"/>
      <c r="CJ182" s="692"/>
      <c r="CK182" s="692"/>
      <c r="CL182" s="692"/>
      <c r="CM182" s="692"/>
      <c r="CN182" s="692"/>
      <c r="CO182" s="692"/>
      <c r="CP182" s="692"/>
      <c r="CQ182" s="692"/>
      <c r="CR182" s="692"/>
      <c r="CS182" s="692"/>
      <c r="CT182" s="692"/>
      <c r="CU182" s="692"/>
    </row>
    <row r="183" spans="1:99">
      <c r="A183" s="1134">
        <v>60</v>
      </c>
      <c r="B183" s="1137"/>
      <c r="C183" s="1140"/>
      <c r="D183" s="1140"/>
      <c r="E183" s="1143"/>
      <c r="F183" s="1140"/>
      <c r="G183" s="165" t="s">
        <v>283</v>
      </c>
      <c r="H183" s="166"/>
      <c r="I183" s="166" t="str">
        <f t="shared" si="382"/>
        <v/>
      </c>
      <c r="J183" s="166" t="str">
        <f t="shared" si="383"/>
        <v/>
      </c>
      <c r="K183" s="166" t="str">
        <f t="shared" si="384"/>
        <v/>
      </c>
      <c r="L183" s="166" t="str">
        <f t="shared" si="385"/>
        <v/>
      </c>
      <c r="M183" s="166" t="str">
        <f t="shared" si="386"/>
        <v/>
      </c>
      <c r="N183" s="166" t="str">
        <f t="shared" si="387"/>
        <v/>
      </c>
      <c r="O183" s="166" t="str">
        <f t="shared" si="388"/>
        <v/>
      </c>
      <c r="P183" s="166" t="str">
        <f t="shared" si="389"/>
        <v/>
      </c>
      <c r="Q183" s="166" t="str">
        <f t="shared" si="390"/>
        <v/>
      </c>
      <c r="R183" s="166" t="str">
        <f t="shared" si="391"/>
        <v/>
      </c>
      <c r="S183" s="166" t="str">
        <f t="shared" si="392"/>
        <v/>
      </c>
      <c r="T183" s="167">
        <f t="shared" si="338"/>
        <v>0</v>
      </c>
      <c r="U183" s="238"/>
      <c r="V183" s="238" t="str">
        <f t="shared" si="393"/>
        <v/>
      </c>
      <c r="W183" s="238" t="str">
        <f t="shared" si="394"/>
        <v/>
      </c>
      <c r="X183" s="238" t="str">
        <f t="shared" si="395"/>
        <v/>
      </c>
      <c r="Y183" s="238" t="str">
        <f t="shared" si="396"/>
        <v/>
      </c>
      <c r="Z183" s="238" t="str">
        <f t="shared" si="397"/>
        <v/>
      </c>
      <c r="AA183" s="238" t="str">
        <f t="shared" si="398"/>
        <v/>
      </c>
      <c r="AB183" s="238" t="str">
        <f t="shared" si="399"/>
        <v/>
      </c>
      <c r="AC183" s="238" t="str">
        <f t="shared" si="400"/>
        <v/>
      </c>
      <c r="AD183" s="238" t="str">
        <f t="shared" si="401"/>
        <v/>
      </c>
      <c r="AE183" s="238" t="str">
        <f t="shared" si="402"/>
        <v/>
      </c>
      <c r="AF183" s="238" t="str">
        <f t="shared" si="403"/>
        <v/>
      </c>
      <c r="AG183" s="167">
        <f t="shared" si="339"/>
        <v>0</v>
      </c>
      <c r="AH183" s="1146"/>
      <c r="AO183" s="692">
        <v>5</v>
      </c>
      <c r="AP183" s="692">
        <v>3</v>
      </c>
      <c r="AQ183" s="692">
        <v>10</v>
      </c>
      <c r="AR183" s="693">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692">
        <f ca="1">COUNTIF(INDIRECT("H"&amp;(ROW()+12*(($AO183-1)*3+$AP183)-ROW())/12+5):INDIRECT("S"&amp;(ROW()+12*(($AO183-1)*3+$AP183)-ROW())/12+5),AR183)</f>
        <v>0</v>
      </c>
      <c r="AT183" s="693">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692">
        <f ca="1">COUNTIF(INDIRECT("U"&amp;(ROW()+12*(($AO183-1)*3+$AP183)-ROW())/12+5):INDIRECT("AF"&amp;(ROW()+12*(($AO183-1)*3+$AP183)-ROW())/12+5),AT183)</f>
        <v>0</v>
      </c>
      <c r="AV183" s="692">
        <f ca="1">IF(AND(AR183+AT183&gt;0,AS183+AU183&gt;0),COUNTIF(AV$6:AV182,"&gt;0")+1,0)</f>
        <v>0</v>
      </c>
      <c r="BF183" s="692">
        <v>1</v>
      </c>
      <c r="BG183" s="692"/>
      <c r="BH183" s="694">
        <f t="shared" ref="BH183:BS183" si="410">SUM(H183:H184)</f>
        <v>0</v>
      </c>
      <c r="BI183" s="694">
        <f t="shared" si="410"/>
        <v>0</v>
      </c>
      <c r="BJ183" s="694">
        <f t="shared" si="410"/>
        <v>0</v>
      </c>
      <c r="BK183" s="694">
        <f t="shared" si="410"/>
        <v>0</v>
      </c>
      <c r="BL183" s="694">
        <f t="shared" si="410"/>
        <v>0</v>
      </c>
      <c r="BM183" s="694">
        <f t="shared" si="410"/>
        <v>0</v>
      </c>
      <c r="BN183" s="694">
        <f t="shared" si="410"/>
        <v>0</v>
      </c>
      <c r="BO183" s="694">
        <f t="shared" si="410"/>
        <v>0</v>
      </c>
      <c r="BP183" s="694">
        <f t="shared" si="410"/>
        <v>0</v>
      </c>
      <c r="BQ183" s="694">
        <f t="shared" si="410"/>
        <v>0</v>
      </c>
      <c r="BR183" s="694">
        <f t="shared" si="410"/>
        <v>0</v>
      </c>
      <c r="BS183" s="694">
        <f t="shared" si="410"/>
        <v>0</v>
      </c>
      <c r="BT183" s="692"/>
      <c r="BU183" s="694">
        <f t="shared" ref="BU183:CF183" si="411">SUM(U183:U184)</f>
        <v>0</v>
      </c>
      <c r="BV183" s="694">
        <f t="shared" si="411"/>
        <v>0</v>
      </c>
      <c r="BW183" s="694">
        <f t="shared" si="411"/>
        <v>0</v>
      </c>
      <c r="BX183" s="694">
        <f t="shared" si="411"/>
        <v>0</v>
      </c>
      <c r="BY183" s="694">
        <f t="shared" si="411"/>
        <v>0</v>
      </c>
      <c r="BZ183" s="694">
        <f t="shared" si="411"/>
        <v>0</v>
      </c>
      <c r="CA183" s="694">
        <f t="shared" si="411"/>
        <v>0</v>
      </c>
      <c r="CB183" s="694">
        <f t="shared" si="411"/>
        <v>0</v>
      </c>
      <c r="CC183" s="694">
        <f t="shared" si="411"/>
        <v>0</v>
      </c>
      <c r="CD183" s="694">
        <f t="shared" si="411"/>
        <v>0</v>
      </c>
      <c r="CE183" s="694">
        <f t="shared" si="411"/>
        <v>0</v>
      </c>
      <c r="CF183" s="694">
        <f t="shared" si="411"/>
        <v>0</v>
      </c>
      <c r="CG183" s="692"/>
      <c r="CH183" s="692"/>
      <c r="CI183" s="696" t="s">
        <v>366</v>
      </c>
      <c r="CJ183" s="694">
        <f>IF(OR($D183="副園長",$D183="教頭",$D183="主任保育士",$D183="主幹教諭"),0,BH183)</f>
        <v>0</v>
      </c>
      <c r="CK183" s="694">
        <f t="shared" ref="CK183:CU183" si="412">IF(OR($D183="副園長",$D183="教頭",$D183="主任保育士",$D183="主幹教諭"),0,BI183)</f>
        <v>0</v>
      </c>
      <c r="CL183" s="694">
        <f t="shared" si="412"/>
        <v>0</v>
      </c>
      <c r="CM183" s="694">
        <f t="shared" si="412"/>
        <v>0</v>
      </c>
      <c r="CN183" s="694">
        <f t="shared" si="412"/>
        <v>0</v>
      </c>
      <c r="CO183" s="694">
        <f t="shared" si="412"/>
        <v>0</v>
      </c>
      <c r="CP183" s="694">
        <f t="shared" si="412"/>
        <v>0</v>
      </c>
      <c r="CQ183" s="694">
        <f t="shared" si="412"/>
        <v>0</v>
      </c>
      <c r="CR183" s="694">
        <f t="shared" si="412"/>
        <v>0</v>
      </c>
      <c r="CS183" s="694">
        <f t="shared" si="412"/>
        <v>0</v>
      </c>
      <c r="CT183" s="694">
        <f t="shared" si="412"/>
        <v>0</v>
      </c>
      <c r="CU183" s="694">
        <f t="shared" si="412"/>
        <v>0</v>
      </c>
    </row>
    <row r="184" spans="1:99">
      <c r="A184" s="1135"/>
      <c r="B184" s="1138"/>
      <c r="C184" s="1141"/>
      <c r="D184" s="1141"/>
      <c r="E184" s="1144"/>
      <c r="F184" s="1141"/>
      <c r="G184" s="171" t="s">
        <v>282</v>
      </c>
      <c r="H184" s="172"/>
      <c r="I184" s="172" t="str">
        <f t="shared" si="382"/>
        <v/>
      </c>
      <c r="J184" s="172" t="str">
        <f t="shared" si="383"/>
        <v/>
      </c>
      <c r="K184" s="172" t="str">
        <f t="shared" si="384"/>
        <v/>
      </c>
      <c r="L184" s="172" t="str">
        <f t="shared" si="385"/>
        <v/>
      </c>
      <c r="M184" s="172" t="str">
        <f t="shared" si="386"/>
        <v/>
      </c>
      <c r="N184" s="172" t="str">
        <f t="shared" si="387"/>
        <v/>
      </c>
      <c r="O184" s="172" t="str">
        <f t="shared" si="388"/>
        <v/>
      </c>
      <c r="P184" s="172" t="str">
        <f t="shared" si="389"/>
        <v/>
      </c>
      <c r="Q184" s="172" t="str">
        <f t="shared" si="390"/>
        <v/>
      </c>
      <c r="R184" s="172" t="str">
        <f t="shared" si="391"/>
        <v/>
      </c>
      <c r="S184" s="172" t="str">
        <f t="shared" si="392"/>
        <v/>
      </c>
      <c r="T184" s="173">
        <f t="shared" si="338"/>
        <v>0</v>
      </c>
      <c r="U184" s="239"/>
      <c r="V184" s="239" t="str">
        <f t="shared" si="393"/>
        <v/>
      </c>
      <c r="W184" s="239" t="str">
        <f t="shared" si="394"/>
        <v/>
      </c>
      <c r="X184" s="239" t="str">
        <f t="shared" si="395"/>
        <v/>
      </c>
      <c r="Y184" s="239" t="str">
        <f t="shared" si="396"/>
        <v/>
      </c>
      <c r="Z184" s="239" t="str">
        <f t="shared" si="397"/>
        <v/>
      </c>
      <c r="AA184" s="239" t="str">
        <f t="shared" si="398"/>
        <v/>
      </c>
      <c r="AB184" s="239" t="str">
        <f t="shared" si="399"/>
        <v/>
      </c>
      <c r="AC184" s="239" t="str">
        <f t="shared" si="400"/>
        <v/>
      </c>
      <c r="AD184" s="239" t="str">
        <f t="shared" si="401"/>
        <v/>
      </c>
      <c r="AE184" s="239" t="str">
        <f t="shared" si="402"/>
        <v/>
      </c>
      <c r="AF184" s="239" t="str">
        <f t="shared" si="403"/>
        <v/>
      </c>
      <c r="AG184" s="173">
        <f t="shared" si="339"/>
        <v>0</v>
      </c>
      <c r="AH184" s="1147"/>
      <c r="AO184" s="692">
        <v>5</v>
      </c>
      <c r="AP184" s="692">
        <v>3</v>
      </c>
      <c r="AQ184" s="692">
        <v>11</v>
      </c>
      <c r="AR184" s="693">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692">
        <f ca="1">COUNTIF(INDIRECT("H"&amp;(ROW()+12*(($AO184-1)*3+$AP184)-ROW())/12+5):INDIRECT("S"&amp;(ROW()+12*(($AO184-1)*3+$AP184)-ROW())/12+5),AR184)</f>
        <v>0</v>
      </c>
      <c r="AT184" s="693">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692">
        <f ca="1">COUNTIF(INDIRECT("U"&amp;(ROW()+12*(($AO184-1)*3+$AP184)-ROW())/12+5):INDIRECT("AF"&amp;(ROW()+12*(($AO184-1)*3+$AP184)-ROW())/12+5),AT184)</f>
        <v>0</v>
      </c>
      <c r="AV184" s="692">
        <f ca="1">IF(AND(AR184+AT184&gt;0,AS184+AU184&gt;0),COUNTIF(AV$6:AV183,"&gt;0")+1,0)</f>
        <v>0</v>
      </c>
      <c r="BF184" s="692">
        <v>2</v>
      </c>
      <c r="BG184" s="692" t="s">
        <v>281</v>
      </c>
      <c r="BH184" s="694">
        <f>IF(BH183+BU183&gt;マスタ!$C$3,1,0)</f>
        <v>0</v>
      </c>
      <c r="BI184" s="694">
        <f>IF(BI183+BV183&gt;マスタ!$C$3,1,0)</f>
        <v>0</v>
      </c>
      <c r="BJ184" s="694">
        <f>IF(BJ183+BW183&gt;マスタ!$C$3,1,0)</f>
        <v>0</v>
      </c>
      <c r="BK184" s="694">
        <f>IF(BK183+BX183&gt;マスタ!$C$3,1,0)</f>
        <v>0</v>
      </c>
      <c r="BL184" s="694">
        <f>IF(BL183+BY183&gt;マスタ!$C$3,1,0)</f>
        <v>0</v>
      </c>
      <c r="BM184" s="694">
        <f>IF(BM183+BZ183&gt;マスタ!$C$3,1,0)</f>
        <v>0</v>
      </c>
      <c r="BN184" s="694">
        <f>IF(BN183+CA183&gt;マスタ!$C$3,1,0)</f>
        <v>0</v>
      </c>
      <c r="BO184" s="694">
        <f>IF(BO183+CB183&gt;マスタ!$C$3,1,0)</f>
        <v>0</v>
      </c>
      <c r="BP184" s="694">
        <f>IF(BP183+CC183&gt;マスタ!$C$3,1,0)</f>
        <v>0</v>
      </c>
      <c r="BQ184" s="694">
        <f>IF(BQ183+CD183&gt;マスタ!$C$3,1,0)</f>
        <v>0</v>
      </c>
      <c r="BR184" s="694">
        <f>IF(BR183+CE183&gt;マスタ!$C$3,1,0)</f>
        <v>0</v>
      </c>
      <c r="BS184" s="694">
        <f>IF(BS183+CF183&gt;マスタ!$C$3,1,0)</f>
        <v>0</v>
      </c>
      <c r="BT184" s="692"/>
      <c r="BU184" s="692"/>
      <c r="BV184" s="692"/>
      <c r="BW184" s="692"/>
      <c r="BX184" s="692"/>
      <c r="BY184" s="692"/>
      <c r="BZ184" s="692"/>
      <c r="CA184" s="692"/>
      <c r="CB184" s="692"/>
      <c r="CC184" s="692"/>
      <c r="CD184" s="692"/>
      <c r="CE184" s="692"/>
      <c r="CF184" s="692"/>
      <c r="CG184" s="692"/>
      <c r="CH184" s="692"/>
      <c r="CI184" s="692"/>
      <c r="CJ184" s="692"/>
      <c r="CK184" s="692"/>
      <c r="CL184" s="692"/>
      <c r="CM184" s="692"/>
      <c r="CN184" s="692"/>
      <c r="CO184" s="692"/>
      <c r="CP184" s="692"/>
      <c r="CQ184" s="692"/>
      <c r="CR184" s="692"/>
      <c r="CS184" s="692"/>
      <c r="CT184" s="692"/>
      <c r="CU184" s="692"/>
    </row>
    <row r="185" spans="1:99">
      <c r="A185" s="1136"/>
      <c r="B185" s="1139"/>
      <c r="C185" s="1142"/>
      <c r="D185" s="1142"/>
      <c r="E185" s="1145"/>
      <c r="F185" s="1142"/>
      <c r="G185" s="174" t="s">
        <v>474</v>
      </c>
      <c r="H185" s="175"/>
      <c r="I185" s="175" t="str">
        <f t="shared" si="382"/>
        <v/>
      </c>
      <c r="J185" s="175" t="str">
        <f t="shared" si="383"/>
        <v/>
      </c>
      <c r="K185" s="175" t="str">
        <f t="shared" si="384"/>
        <v/>
      </c>
      <c r="L185" s="175" t="str">
        <f t="shared" si="385"/>
        <v/>
      </c>
      <c r="M185" s="175" t="str">
        <f t="shared" si="386"/>
        <v/>
      </c>
      <c r="N185" s="175" t="str">
        <f t="shared" si="387"/>
        <v/>
      </c>
      <c r="O185" s="175" t="str">
        <f t="shared" si="388"/>
        <v/>
      </c>
      <c r="P185" s="175" t="str">
        <f t="shared" si="389"/>
        <v/>
      </c>
      <c r="Q185" s="175" t="str">
        <f t="shared" si="390"/>
        <v/>
      </c>
      <c r="R185" s="175" t="str">
        <f t="shared" si="391"/>
        <v/>
      </c>
      <c r="S185" s="175" t="str">
        <f t="shared" si="392"/>
        <v/>
      </c>
      <c r="T185" s="176">
        <f t="shared" si="338"/>
        <v>0</v>
      </c>
      <c r="U185" s="240"/>
      <c r="V185" s="240" t="str">
        <f t="shared" si="393"/>
        <v/>
      </c>
      <c r="W185" s="240" t="str">
        <f t="shared" si="394"/>
        <v/>
      </c>
      <c r="X185" s="240" t="str">
        <f t="shared" si="395"/>
        <v/>
      </c>
      <c r="Y185" s="240" t="str">
        <f t="shared" si="396"/>
        <v/>
      </c>
      <c r="Z185" s="240" t="str">
        <f t="shared" si="397"/>
        <v/>
      </c>
      <c r="AA185" s="240" t="str">
        <f t="shared" si="398"/>
        <v/>
      </c>
      <c r="AB185" s="240" t="str">
        <f t="shared" si="399"/>
        <v/>
      </c>
      <c r="AC185" s="240" t="str">
        <f t="shared" si="400"/>
        <v/>
      </c>
      <c r="AD185" s="240" t="str">
        <f t="shared" si="401"/>
        <v/>
      </c>
      <c r="AE185" s="240" t="str">
        <f t="shared" si="402"/>
        <v/>
      </c>
      <c r="AF185" s="240" t="str">
        <f t="shared" si="403"/>
        <v/>
      </c>
      <c r="AG185" s="176">
        <f t="shared" si="339"/>
        <v>0</v>
      </c>
      <c r="AH185" s="1148"/>
      <c r="AO185" s="692">
        <v>5</v>
      </c>
      <c r="AP185" s="692">
        <v>3</v>
      </c>
      <c r="AQ185" s="692">
        <v>12</v>
      </c>
      <c r="AR185" s="693">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692">
        <f ca="1">COUNTIF(INDIRECT("H"&amp;(ROW()+12*(($AO185-1)*3+$AP185)-ROW())/12+5):INDIRECT("S"&amp;(ROW()+12*(($AO185-1)*3+$AP185)-ROW())/12+5),AR185)</f>
        <v>0</v>
      </c>
      <c r="AT185" s="693">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692">
        <f ca="1">COUNTIF(INDIRECT("U"&amp;(ROW()+12*(($AO185-1)*3+$AP185)-ROW())/12+5):INDIRECT("AF"&amp;(ROW()+12*(($AO185-1)*3+$AP185)-ROW())/12+5),AT185)</f>
        <v>0</v>
      </c>
      <c r="AV185" s="692">
        <f ca="1">IF(AND(AR185+AT185&gt;0,AS185+AU185&gt;0),COUNTIF(AV$6:AV184,"&gt;0")+1,0)</f>
        <v>0</v>
      </c>
      <c r="BF185" s="692">
        <v>3</v>
      </c>
      <c r="BG185" s="692"/>
      <c r="BH185" s="692"/>
      <c r="BI185" s="692"/>
      <c r="BJ185" s="692"/>
      <c r="BK185" s="692"/>
      <c r="BL185" s="692"/>
      <c r="BM185" s="692"/>
      <c r="BN185" s="692"/>
      <c r="BO185" s="692"/>
      <c r="BP185" s="692"/>
      <c r="BQ185" s="692"/>
      <c r="BR185" s="692"/>
      <c r="BS185" s="692"/>
      <c r="BT185" s="692"/>
      <c r="BU185" s="692"/>
      <c r="BV185" s="692"/>
      <c r="BW185" s="692"/>
      <c r="BX185" s="692"/>
      <c r="BY185" s="692"/>
      <c r="BZ185" s="692"/>
      <c r="CA185" s="692"/>
      <c r="CB185" s="692"/>
      <c r="CC185" s="692"/>
      <c r="CD185" s="692"/>
      <c r="CE185" s="692"/>
      <c r="CF185" s="692"/>
      <c r="CG185" s="692"/>
      <c r="CH185" s="692"/>
      <c r="CI185" s="692"/>
      <c r="CJ185" s="692"/>
      <c r="CK185" s="692"/>
      <c r="CL185" s="692"/>
      <c r="CM185" s="692"/>
      <c r="CN185" s="692"/>
      <c r="CO185" s="692"/>
      <c r="CP185" s="692"/>
      <c r="CQ185" s="692"/>
      <c r="CR185" s="692"/>
      <c r="CS185" s="692"/>
      <c r="CT185" s="692"/>
      <c r="CU185" s="692"/>
    </row>
    <row r="186" spans="1:99">
      <c r="AO186" s="692">
        <v>6</v>
      </c>
      <c r="AP186" s="692">
        <v>1</v>
      </c>
      <c r="AQ186" s="692">
        <v>1</v>
      </c>
      <c r="AR186" s="693">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692">
        <f ca="1">COUNTIF(INDIRECT("H"&amp;(ROW()+12*(($AO186-1)*3+$AP186)-ROW())/12+5):INDIRECT("S"&amp;(ROW()+12*(($AO186-1)*3+$AP186)-ROW())/12+5),AR186)</f>
        <v>0</v>
      </c>
      <c r="AT186" s="693">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692">
        <f ca="1">COUNTIF(INDIRECT("U"&amp;(ROW()+12*(($AO186-1)*3+$AP186)-ROW())/12+5):INDIRECT("AF"&amp;(ROW()+12*(($AO186-1)*3+$AP186)-ROW())/12+5),AT186)</f>
        <v>0</v>
      </c>
      <c r="AV186" s="692">
        <f ca="1">IF(AND(AR186+AT186&gt;0,AS186+AU186&gt;0),COUNTIF(AV$6:AV185,"&gt;0")+1,0)</f>
        <v>0</v>
      </c>
    </row>
    <row r="187" spans="1:99">
      <c r="AO187" s="692">
        <v>6</v>
      </c>
      <c r="AP187" s="692">
        <v>1</v>
      </c>
      <c r="AQ187" s="692">
        <v>2</v>
      </c>
      <c r="AR187" s="693">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692">
        <f ca="1">COUNTIF(INDIRECT("H"&amp;(ROW()+12*(($AO187-1)*3+$AP187)-ROW())/12+5):INDIRECT("S"&amp;(ROW()+12*(($AO187-1)*3+$AP187)-ROW())/12+5),AR187)</f>
        <v>0</v>
      </c>
      <c r="AT187" s="693">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692">
        <f ca="1">COUNTIF(INDIRECT("U"&amp;(ROW()+12*(($AO187-1)*3+$AP187)-ROW())/12+5):INDIRECT("AF"&amp;(ROW()+12*(($AO187-1)*3+$AP187)-ROW())/12+5),AT187)</f>
        <v>0</v>
      </c>
      <c r="AV187" s="692">
        <f ca="1">IF(AND(AR187+AT187&gt;0,AS187+AU187&gt;0),COUNTIF(AV$6:AV186,"&gt;0")+1,0)</f>
        <v>0</v>
      </c>
    </row>
    <row r="188" spans="1:99">
      <c r="AO188" s="692">
        <v>6</v>
      </c>
      <c r="AP188" s="692">
        <v>1</v>
      </c>
      <c r="AQ188" s="692">
        <v>3</v>
      </c>
      <c r="AR188" s="693">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692">
        <f ca="1">COUNTIF(INDIRECT("H"&amp;(ROW()+12*(($AO188-1)*3+$AP188)-ROW())/12+5):INDIRECT("S"&amp;(ROW()+12*(($AO188-1)*3+$AP188)-ROW())/12+5),AR188)</f>
        <v>0</v>
      </c>
      <c r="AT188" s="693">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692">
        <f ca="1">COUNTIF(INDIRECT("U"&amp;(ROW()+12*(($AO188-1)*3+$AP188)-ROW())/12+5):INDIRECT("AF"&amp;(ROW()+12*(($AO188-1)*3+$AP188)-ROW())/12+5),AT188)</f>
        <v>0</v>
      </c>
      <c r="AV188" s="692">
        <f ca="1">IF(AND(AR188+AT188&gt;0,AS188+AU188&gt;0),COUNTIF(AV$6:AV187,"&gt;0")+1,0)</f>
        <v>0</v>
      </c>
    </row>
    <row r="189" spans="1:99">
      <c r="AO189" s="692">
        <v>6</v>
      </c>
      <c r="AP189" s="692">
        <v>1</v>
      </c>
      <c r="AQ189" s="692">
        <v>4</v>
      </c>
      <c r="AR189" s="693">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692">
        <f ca="1">COUNTIF(INDIRECT("H"&amp;(ROW()+12*(($AO189-1)*3+$AP189)-ROW())/12+5):INDIRECT("S"&amp;(ROW()+12*(($AO189-1)*3+$AP189)-ROW())/12+5),AR189)</f>
        <v>0</v>
      </c>
      <c r="AT189" s="693">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692">
        <f ca="1">COUNTIF(INDIRECT("U"&amp;(ROW()+12*(($AO189-1)*3+$AP189)-ROW())/12+5):INDIRECT("AF"&amp;(ROW()+12*(($AO189-1)*3+$AP189)-ROW())/12+5),AT189)</f>
        <v>0</v>
      </c>
      <c r="AV189" s="692">
        <f ca="1">IF(AND(AR189+AT189&gt;0,AS189+AU189&gt;0),COUNTIF(AV$6:AV188,"&gt;0")+1,0)</f>
        <v>0</v>
      </c>
    </row>
    <row r="190" spans="1:99">
      <c r="AO190" s="692">
        <v>6</v>
      </c>
      <c r="AP190" s="692">
        <v>1</v>
      </c>
      <c r="AQ190" s="692">
        <v>5</v>
      </c>
      <c r="AR190" s="693">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692">
        <f ca="1">COUNTIF(INDIRECT("H"&amp;(ROW()+12*(($AO190-1)*3+$AP190)-ROW())/12+5):INDIRECT("S"&amp;(ROW()+12*(($AO190-1)*3+$AP190)-ROW())/12+5),AR190)</f>
        <v>0</v>
      </c>
      <c r="AT190" s="693">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692">
        <f ca="1">COUNTIF(INDIRECT("U"&amp;(ROW()+12*(($AO190-1)*3+$AP190)-ROW())/12+5):INDIRECT("AF"&amp;(ROW()+12*(($AO190-1)*3+$AP190)-ROW())/12+5),AT190)</f>
        <v>0</v>
      </c>
      <c r="AV190" s="692">
        <f ca="1">IF(AND(AR190+AT190&gt;0,AS190+AU190&gt;0),COUNTIF(AV$6:AV189,"&gt;0")+1,0)</f>
        <v>0</v>
      </c>
    </row>
    <row r="191" spans="1:99">
      <c r="AO191" s="692">
        <v>6</v>
      </c>
      <c r="AP191" s="692">
        <v>1</v>
      </c>
      <c r="AQ191" s="692">
        <v>6</v>
      </c>
      <c r="AR191" s="693">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692">
        <f ca="1">COUNTIF(INDIRECT("H"&amp;(ROW()+12*(($AO191-1)*3+$AP191)-ROW())/12+5):INDIRECT("S"&amp;(ROW()+12*(($AO191-1)*3+$AP191)-ROW())/12+5),AR191)</f>
        <v>0</v>
      </c>
      <c r="AT191" s="693">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692">
        <f ca="1">COUNTIF(INDIRECT("U"&amp;(ROW()+12*(($AO191-1)*3+$AP191)-ROW())/12+5):INDIRECT("AF"&amp;(ROW()+12*(($AO191-1)*3+$AP191)-ROW())/12+5),AT191)</f>
        <v>0</v>
      </c>
      <c r="AV191" s="692">
        <f ca="1">IF(AND(AR191+AT191&gt;0,AS191+AU191&gt;0),COUNTIF(AV$6:AV190,"&gt;0")+1,0)</f>
        <v>0</v>
      </c>
    </row>
    <row r="192" spans="1:99">
      <c r="AO192" s="692">
        <v>6</v>
      </c>
      <c r="AP192" s="692">
        <v>1</v>
      </c>
      <c r="AQ192" s="692">
        <v>7</v>
      </c>
      <c r="AR192" s="693">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692">
        <f ca="1">COUNTIF(INDIRECT("H"&amp;(ROW()+12*(($AO192-1)*3+$AP192)-ROW())/12+5):INDIRECT("S"&amp;(ROW()+12*(($AO192-1)*3+$AP192)-ROW())/12+5),AR192)</f>
        <v>0</v>
      </c>
      <c r="AT192" s="693">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692">
        <f ca="1">COUNTIF(INDIRECT("U"&amp;(ROW()+12*(($AO192-1)*3+$AP192)-ROW())/12+5):INDIRECT("AF"&amp;(ROW()+12*(($AO192-1)*3+$AP192)-ROW())/12+5),AT192)</f>
        <v>0</v>
      </c>
      <c r="AV192" s="692">
        <f ca="1">IF(AND(AR192+AT192&gt;0,AS192+AU192&gt;0),COUNTIF(AV$6:AV191,"&gt;0")+1,0)</f>
        <v>0</v>
      </c>
    </row>
    <row r="193" spans="41:48">
      <c r="AO193" s="692">
        <v>6</v>
      </c>
      <c r="AP193" s="692">
        <v>1</v>
      </c>
      <c r="AQ193" s="692">
        <v>8</v>
      </c>
      <c r="AR193" s="693">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692">
        <f ca="1">COUNTIF(INDIRECT("H"&amp;(ROW()+12*(($AO193-1)*3+$AP193)-ROW())/12+5):INDIRECT("S"&amp;(ROW()+12*(($AO193-1)*3+$AP193)-ROW())/12+5),AR193)</f>
        <v>0</v>
      </c>
      <c r="AT193" s="693">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692">
        <f ca="1">COUNTIF(INDIRECT("U"&amp;(ROW()+12*(($AO193-1)*3+$AP193)-ROW())/12+5):INDIRECT("AF"&amp;(ROW()+12*(($AO193-1)*3+$AP193)-ROW())/12+5),AT193)</f>
        <v>0</v>
      </c>
      <c r="AV193" s="692">
        <f ca="1">IF(AND(AR193+AT193&gt;0,AS193+AU193&gt;0),COUNTIF(AV$6:AV192,"&gt;0")+1,0)</f>
        <v>0</v>
      </c>
    </row>
    <row r="194" spans="41:48">
      <c r="AO194" s="692">
        <v>6</v>
      </c>
      <c r="AP194" s="692">
        <v>1</v>
      </c>
      <c r="AQ194" s="692">
        <v>9</v>
      </c>
      <c r="AR194" s="693">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692">
        <f ca="1">COUNTIF(INDIRECT("H"&amp;(ROW()+12*(($AO194-1)*3+$AP194)-ROW())/12+5):INDIRECT("S"&amp;(ROW()+12*(($AO194-1)*3+$AP194)-ROW())/12+5),AR194)</f>
        <v>0</v>
      </c>
      <c r="AT194" s="693">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692">
        <f ca="1">COUNTIF(INDIRECT("U"&amp;(ROW()+12*(($AO194-1)*3+$AP194)-ROW())/12+5):INDIRECT("AF"&amp;(ROW()+12*(($AO194-1)*3+$AP194)-ROW())/12+5),AT194)</f>
        <v>0</v>
      </c>
      <c r="AV194" s="692">
        <f ca="1">IF(AND(AR194+AT194&gt;0,AS194+AU194&gt;0),COUNTIF(AV$6:AV193,"&gt;0")+1,0)</f>
        <v>0</v>
      </c>
    </row>
    <row r="195" spans="41:48">
      <c r="AO195" s="692">
        <v>6</v>
      </c>
      <c r="AP195" s="692">
        <v>1</v>
      </c>
      <c r="AQ195" s="692">
        <v>10</v>
      </c>
      <c r="AR195" s="693">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692">
        <f ca="1">COUNTIF(INDIRECT("H"&amp;(ROW()+12*(($AO195-1)*3+$AP195)-ROW())/12+5):INDIRECT("S"&amp;(ROW()+12*(($AO195-1)*3+$AP195)-ROW())/12+5),AR195)</f>
        <v>0</v>
      </c>
      <c r="AT195" s="693">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692">
        <f ca="1">COUNTIF(INDIRECT("U"&amp;(ROW()+12*(($AO195-1)*3+$AP195)-ROW())/12+5):INDIRECT("AF"&amp;(ROW()+12*(($AO195-1)*3+$AP195)-ROW())/12+5),AT195)</f>
        <v>0</v>
      </c>
      <c r="AV195" s="692">
        <f ca="1">IF(AND(AR195+AT195&gt;0,AS195+AU195&gt;0),COUNTIF(AV$6:AV194,"&gt;0")+1,0)</f>
        <v>0</v>
      </c>
    </row>
    <row r="196" spans="41:48">
      <c r="AO196" s="692">
        <v>6</v>
      </c>
      <c r="AP196" s="692">
        <v>1</v>
      </c>
      <c r="AQ196" s="692">
        <v>11</v>
      </c>
      <c r="AR196" s="693">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692">
        <f ca="1">COUNTIF(INDIRECT("H"&amp;(ROW()+12*(($AO196-1)*3+$AP196)-ROW())/12+5):INDIRECT("S"&amp;(ROW()+12*(($AO196-1)*3+$AP196)-ROW())/12+5),AR196)</f>
        <v>0</v>
      </c>
      <c r="AT196" s="693">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692">
        <f ca="1">COUNTIF(INDIRECT("U"&amp;(ROW()+12*(($AO196-1)*3+$AP196)-ROW())/12+5):INDIRECT("AF"&amp;(ROW()+12*(($AO196-1)*3+$AP196)-ROW())/12+5),AT196)</f>
        <v>0</v>
      </c>
      <c r="AV196" s="692">
        <f ca="1">IF(AND(AR196+AT196&gt;0,AS196+AU196&gt;0),COUNTIF(AV$6:AV195,"&gt;0")+1,0)</f>
        <v>0</v>
      </c>
    </row>
    <row r="197" spans="41:48">
      <c r="AO197" s="692">
        <v>6</v>
      </c>
      <c r="AP197" s="692">
        <v>1</v>
      </c>
      <c r="AQ197" s="692">
        <v>12</v>
      </c>
      <c r="AR197" s="693">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692">
        <f ca="1">COUNTIF(INDIRECT("H"&amp;(ROW()+12*(($AO197-1)*3+$AP197)-ROW())/12+5):INDIRECT("S"&amp;(ROW()+12*(($AO197-1)*3+$AP197)-ROW())/12+5),AR197)</f>
        <v>0</v>
      </c>
      <c r="AT197" s="693">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692">
        <f ca="1">COUNTIF(INDIRECT("U"&amp;(ROW()+12*(($AO197-1)*3+$AP197)-ROW())/12+5):INDIRECT("AF"&amp;(ROW()+12*(($AO197-1)*3+$AP197)-ROW())/12+5),AT197)</f>
        <v>0</v>
      </c>
      <c r="AV197" s="692">
        <f ca="1">IF(AND(AR197+AT197&gt;0,AS197+AU197&gt;0),COUNTIF(AV$6:AV196,"&gt;0")+1,0)</f>
        <v>0</v>
      </c>
    </row>
    <row r="198" spans="41:48">
      <c r="AO198" s="692">
        <v>6</v>
      </c>
      <c r="AP198" s="692">
        <v>2</v>
      </c>
      <c r="AQ198" s="692">
        <v>1</v>
      </c>
      <c r="AR198" s="693">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692">
        <f ca="1">COUNTIF(INDIRECT("H"&amp;(ROW()+12*(($AO198-1)*3+$AP198)-ROW())/12+5):INDIRECT("S"&amp;(ROW()+12*(($AO198-1)*3+$AP198)-ROW())/12+5),AR198)</f>
        <v>0</v>
      </c>
      <c r="AT198" s="693">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692">
        <f ca="1">COUNTIF(INDIRECT("U"&amp;(ROW()+12*(($AO198-1)*3+$AP198)-ROW())/12+5):INDIRECT("AF"&amp;(ROW()+12*(($AO198-1)*3+$AP198)-ROW())/12+5),AT198)</f>
        <v>0</v>
      </c>
      <c r="AV198" s="692">
        <f ca="1">IF(AND(AR198+AT198&gt;0,AS198+AU198&gt;0),COUNTIF(AV$6:AV197,"&gt;0")+1,0)</f>
        <v>0</v>
      </c>
    </row>
    <row r="199" spans="41:48">
      <c r="AO199" s="692">
        <v>6</v>
      </c>
      <c r="AP199" s="692">
        <v>2</v>
      </c>
      <c r="AQ199" s="692">
        <v>2</v>
      </c>
      <c r="AR199" s="693">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692">
        <f ca="1">COUNTIF(INDIRECT("H"&amp;(ROW()+12*(($AO199-1)*3+$AP199)-ROW())/12+5):INDIRECT("S"&amp;(ROW()+12*(($AO199-1)*3+$AP199)-ROW())/12+5),AR199)</f>
        <v>0</v>
      </c>
      <c r="AT199" s="693">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692">
        <f ca="1">COUNTIF(INDIRECT("U"&amp;(ROW()+12*(($AO199-1)*3+$AP199)-ROW())/12+5):INDIRECT("AF"&amp;(ROW()+12*(($AO199-1)*3+$AP199)-ROW())/12+5),AT199)</f>
        <v>0</v>
      </c>
      <c r="AV199" s="692">
        <f ca="1">IF(AND(AR199+AT199&gt;0,AS199+AU199&gt;0),COUNTIF(AV$6:AV198,"&gt;0")+1,0)</f>
        <v>0</v>
      </c>
    </row>
    <row r="200" spans="41:48">
      <c r="AO200" s="692">
        <v>6</v>
      </c>
      <c r="AP200" s="692">
        <v>2</v>
      </c>
      <c r="AQ200" s="692">
        <v>3</v>
      </c>
      <c r="AR200" s="693">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692">
        <f ca="1">COUNTIF(INDIRECT("H"&amp;(ROW()+12*(($AO200-1)*3+$AP200)-ROW())/12+5):INDIRECT("S"&amp;(ROW()+12*(($AO200-1)*3+$AP200)-ROW())/12+5),AR200)</f>
        <v>0</v>
      </c>
      <c r="AT200" s="693">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692">
        <f ca="1">COUNTIF(INDIRECT("U"&amp;(ROW()+12*(($AO200-1)*3+$AP200)-ROW())/12+5):INDIRECT("AF"&amp;(ROW()+12*(($AO200-1)*3+$AP200)-ROW())/12+5),AT200)</f>
        <v>0</v>
      </c>
      <c r="AV200" s="692">
        <f ca="1">IF(AND(AR200+AT200&gt;0,AS200+AU200&gt;0),COUNTIF(AV$6:AV199,"&gt;0")+1,0)</f>
        <v>0</v>
      </c>
    </row>
    <row r="201" spans="41:48">
      <c r="AO201" s="692">
        <v>6</v>
      </c>
      <c r="AP201" s="692">
        <v>2</v>
      </c>
      <c r="AQ201" s="692">
        <v>4</v>
      </c>
      <c r="AR201" s="693">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692">
        <f ca="1">COUNTIF(INDIRECT("H"&amp;(ROW()+12*(($AO201-1)*3+$AP201)-ROW())/12+5):INDIRECT("S"&amp;(ROW()+12*(($AO201-1)*3+$AP201)-ROW())/12+5),AR201)</f>
        <v>0</v>
      </c>
      <c r="AT201" s="693">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692">
        <f ca="1">COUNTIF(INDIRECT("U"&amp;(ROW()+12*(($AO201-1)*3+$AP201)-ROW())/12+5):INDIRECT("AF"&amp;(ROW()+12*(($AO201-1)*3+$AP201)-ROW())/12+5),AT201)</f>
        <v>0</v>
      </c>
      <c r="AV201" s="692">
        <f ca="1">IF(AND(AR201+AT201&gt;0,AS201+AU201&gt;0),COUNTIF(AV$6:AV200,"&gt;0")+1,0)</f>
        <v>0</v>
      </c>
    </row>
    <row r="202" spans="41:48">
      <c r="AO202" s="692">
        <v>6</v>
      </c>
      <c r="AP202" s="692">
        <v>2</v>
      </c>
      <c r="AQ202" s="692">
        <v>5</v>
      </c>
      <c r="AR202" s="693">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692">
        <f ca="1">COUNTIF(INDIRECT("H"&amp;(ROW()+12*(($AO202-1)*3+$AP202)-ROW())/12+5):INDIRECT("S"&amp;(ROW()+12*(($AO202-1)*3+$AP202)-ROW())/12+5),AR202)</f>
        <v>0</v>
      </c>
      <c r="AT202" s="693">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692">
        <f ca="1">COUNTIF(INDIRECT("U"&amp;(ROW()+12*(($AO202-1)*3+$AP202)-ROW())/12+5):INDIRECT("AF"&amp;(ROW()+12*(($AO202-1)*3+$AP202)-ROW())/12+5),AT202)</f>
        <v>0</v>
      </c>
      <c r="AV202" s="692">
        <f ca="1">IF(AND(AR202+AT202&gt;0,AS202+AU202&gt;0),COUNTIF(AV$6:AV201,"&gt;0")+1,0)</f>
        <v>0</v>
      </c>
    </row>
    <row r="203" spans="41:48">
      <c r="AO203" s="692">
        <v>6</v>
      </c>
      <c r="AP203" s="692">
        <v>2</v>
      </c>
      <c r="AQ203" s="692">
        <v>6</v>
      </c>
      <c r="AR203" s="693">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692">
        <f ca="1">COUNTIF(INDIRECT("H"&amp;(ROW()+12*(($AO203-1)*3+$AP203)-ROW())/12+5):INDIRECT("S"&amp;(ROW()+12*(($AO203-1)*3+$AP203)-ROW())/12+5),AR203)</f>
        <v>0</v>
      </c>
      <c r="AT203" s="693">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692">
        <f ca="1">COUNTIF(INDIRECT("U"&amp;(ROW()+12*(($AO203-1)*3+$AP203)-ROW())/12+5):INDIRECT("AF"&amp;(ROW()+12*(($AO203-1)*3+$AP203)-ROW())/12+5),AT203)</f>
        <v>0</v>
      </c>
      <c r="AV203" s="692">
        <f ca="1">IF(AND(AR203+AT203&gt;0,AS203+AU203&gt;0),COUNTIF(AV$6:AV202,"&gt;0")+1,0)</f>
        <v>0</v>
      </c>
    </row>
    <row r="204" spans="41:48">
      <c r="AO204" s="692">
        <v>6</v>
      </c>
      <c r="AP204" s="692">
        <v>2</v>
      </c>
      <c r="AQ204" s="692">
        <v>7</v>
      </c>
      <c r="AR204" s="693">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692">
        <f ca="1">COUNTIF(INDIRECT("H"&amp;(ROW()+12*(($AO204-1)*3+$AP204)-ROW())/12+5):INDIRECT("S"&amp;(ROW()+12*(($AO204-1)*3+$AP204)-ROW())/12+5),AR204)</f>
        <v>0</v>
      </c>
      <c r="AT204" s="693">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692">
        <f ca="1">COUNTIF(INDIRECT("U"&amp;(ROW()+12*(($AO204-1)*3+$AP204)-ROW())/12+5):INDIRECT("AF"&amp;(ROW()+12*(($AO204-1)*3+$AP204)-ROW())/12+5),AT204)</f>
        <v>0</v>
      </c>
      <c r="AV204" s="692">
        <f ca="1">IF(AND(AR204+AT204&gt;0,AS204+AU204&gt;0),COUNTIF(AV$6:AV203,"&gt;0")+1,0)</f>
        <v>0</v>
      </c>
    </row>
    <row r="205" spans="41:48">
      <c r="AO205" s="692">
        <v>6</v>
      </c>
      <c r="AP205" s="692">
        <v>2</v>
      </c>
      <c r="AQ205" s="692">
        <v>8</v>
      </c>
      <c r="AR205" s="693">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692">
        <f ca="1">COUNTIF(INDIRECT("H"&amp;(ROW()+12*(($AO205-1)*3+$AP205)-ROW())/12+5):INDIRECT("S"&amp;(ROW()+12*(($AO205-1)*3+$AP205)-ROW())/12+5),AR205)</f>
        <v>0</v>
      </c>
      <c r="AT205" s="693">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692">
        <f ca="1">COUNTIF(INDIRECT("U"&amp;(ROW()+12*(($AO205-1)*3+$AP205)-ROW())/12+5):INDIRECT("AF"&amp;(ROW()+12*(($AO205-1)*3+$AP205)-ROW())/12+5),AT205)</f>
        <v>0</v>
      </c>
      <c r="AV205" s="692">
        <f ca="1">IF(AND(AR205+AT205&gt;0,AS205+AU205&gt;0),COUNTIF(AV$6:AV204,"&gt;0")+1,0)</f>
        <v>0</v>
      </c>
    </row>
    <row r="206" spans="41:48">
      <c r="AO206" s="692">
        <v>6</v>
      </c>
      <c r="AP206" s="692">
        <v>2</v>
      </c>
      <c r="AQ206" s="692">
        <v>9</v>
      </c>
      <c r="AR206" s="693">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692">
        <f ca="1">COUNTIF(INDIRECT("H"&amp;(ROW()+12*(($AO206-1)*3+$AP206)-ROW())/12+5):INDIRECT("S"&amp;(ROW()+12*(($AO206-1)*3+$AP206)-ROW())/12+5),AR206)</f>
        <v>0</v>
      </c>
      <c r="AT206" s="693">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692">
        <f ca="1">COUNTIF(INDIRECT("U"&amp;(ROW()+12*(($AO206-1)*3+$AP206)-ROW())/12+5):INDIRECT("AF"&amp;(ROW()+12*(($AO206-1)*3+$AP206)-ROW())/12+5),AT206)</f>
        <v>0</v>
      </c>
      <c r="AV206" s="692">
        <f ca="1">IF(AND(AR206+AT206&gt;0,AS206+AU206&gt;0),COUNTIF(AV$6:AV205,"&gt;0")+1,0)</f>
        <v>0</v>
      </c>
    </row>
    <row r="207" spans="41:48">
      <c r="AO207" s="692">
        <v>6</v>
      </c>
      <c r="AP207" s="692">
        <v>2</v>
      </c>
      <c r="AQ207" s="692">
        <v>10</v>
      </c>
      <c r="AR207" s="693">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692">
        <f ca="1">COUNTIF(INDIRECT("H"&amp;(ROW()+12*(($AO207-1)*3+$AP207)-ROW())/12+5):INDIRECT("S"&amp;(ROW()+12*(($AO207-1)*3+$AP207)-ROW())/12+5),AR207)</f>
        <v>0</v>
      </c>
      <c r="AT207" s="693">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692">
        <f ca="1">COUNTIF(INDIRECT("U"&amp;(ROW()+12*(($AO207-1)*3+$AP207)-ROW())/12+5):INDIRECT("AF"&amp;(ROW()+12*(($AO207-1)*3+$AP207)-ROW())/12+5),AT207)</f>
        <v>0</v>
      </c>
      <c r="AV207" s="692">
        <f ca="1">IF(AND(AR207+AT207&gt;0,AS207+AU207&gt;0),COUNTIF(AV$6:AV206,"&gt;0")+1,0)</f>
        <v>0</v>
      </c>
    </row>
    <row r="208" spans="41:48">
      <c r="AO208" s="692">
        <v>6</v>
      </c>
      <c r="AP208" s="692">
        <v>2</v>
      </c>
      <c r="AQ208" s="692">
        <v>11</v>
      </c>
      <c r="AR208" s="693">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692">
        <f ca="1">COUNTIF(INDIRECT("H"&amp;(ROW()+12*(($AO208-1)*3+$AP208)-ROW())/12+5):INDIRECT("S"&amp;(ROW()+12*(($AO208-1)*3+$AP208)-ROW())/12+5),AR208)</f>
        <v>0</v>
      </c>
      <c r="AT208" s="693">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692">
        <f ca="1">COUNTIF(INDIRECT("U"&amp;(ROW()+12*(($AO208-1)*3+$AP208)-ROW())/12+5):INDIRECT("AF"&amp;(ROW()+12*(($AO208-1)*3+$AP208)-ROW())/12+5),AT208)</f>
        <v>0</v>
      </c>
      <c r="AV208" s="692">
        <f ca="1">IF(AND(AR208+AT208&gt;0,AS208+AU208&gt;0),COUNTIF(AV$6:AV207,"&gt;0")+1,0)</f>
        <v>0</v>
      </c>
    </row>
    <row r="209" spans="41:48">
      <c r="AO209" s="692">
        <v>6</v>
      </c>
      <c r="AP209" s="692">
        <v>2</v>
      </c>
      <c r="AQ209" s="692">
        <v>12</v>
      </c>
      <c r="AR209" s="693">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692">
        <f ca="1">COUNTIF(INDIRECT("H"&amp;(ROW()+12*(($AO209-1)*3+$AP209)-ROW())/12+5):INDIRECT("S"&amp;(ROW()+12*(($AO209-1)*3+$AP209)-ROW())/12+5),AR209)</f>
        <v>0</v>
      </c>
      <c r="AT209" s="693">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692">
        <f ca="1">COUNTIF(INDIRECT("U"&amp;(ROW()+12*(($AO209-1)*3+$AP209)-ROW())/12+5):INDIRECT("AF"&amp;(ROW()+12*(($AO209-1)*3+$AP209)-ROW())/12+5),AT209)</f>
        <v>0</v>
      </c>
      <c r="AV209" s="692">
        <f ca="1">IF(AND(AR209+AT209&gt;0,AS209+AU209&gt;0),COUNTIF(AV$6:AV208,"&gt;0")+1,0)</f>
        <v>0</v>
      </c>
    </row>
    <row r="210" spans="41:48">
      <c r="AO210" s="692">
        <v>6</v>
      </c>
      <c r="AP210" s="692">
        <v>3</v>
      </c>
      <c r="AQ210" s="692">
        <v>1</v>
      </c>
      <c r="AR210" s="693">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692">
        <f ca="1">COUNTIF(INDIRECT("H"&amp;(ROW()+12*(($AO210-1)*3+$AP210)-ROW())/12+5):INDIRECT("S"&amp;(ROW()+12*(($AO210-1)*3+$AP210)-ROW())/12+5),AR210)</f>
        <v>0</v>
      </c>
      <c r="AT210" s="693">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692">
        <f ca="1">COUNTIF(INDIRECT("U"&amp;(ROW()+12*(($AO210-1)*3+$AP210)-ROW())/12+5):INDIRECT("AF"&amp;(ROW()+12*(($AO210-1)*3+$AP210)-ROW())/12+5),AT210)</f>
        <v>0</v>
      </c>
      <c r="AV210" s="692">
        <f ca="1">IF(AND(AR210+AT210&gt;0,AS210+AU210&gt;0),COUNTIF(AV$6:AV209,"&gt;0")+1,0)</f>
        <v>0</v>
      </c>
    </row>
    <row r="211" spans="41:48">
      <c r="AO211" s="692">
        <v>6</v>
      </c>
      <c r="AP211" s="692">
        <v>3</v>
      </c>
      <c r="AQ211" s="692">
        <v>2</v>
      </c>
      <c r="AR211" s="693">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692">
        <f ca="1">COUNTIF(INDIRECT("H"&amp;(ROW()+12*(($AO211-1)*3+$AP211)-ROW())/12+5):INDIRECT("S"&amp;(ROW()+12*(($AO211-1)*3+$AP211)-ROW())/12+5),AR211)</f>
        <v>0</v>
      </c>
      <c r="AT211" s="693">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692">
        <f ca="1">COUNTIF(INDIRECT("U"&amp;(ROW()+12*(($AO211-1)*3+$AP211)-ROW())/12+5):INDIRECT("AF"&amp;(ROW()+12*(($AO211-1)*3+$AP211)-ROW())/12+5),AT211)</f>
        <v>0</v>
      </c>
      <c r="AV211" s="692">
        <f ca="1">IF(AND(AR211+AT211&gt;0,AS211+AU211&gt;0),COUNTIF(AV$6:AV210,"&gt;0")+1,0)</f>
        <v>0</v>
      </c>
    </row>
    <row r="212" spans="41:48">
      <c r="AO212" s="692">
        <v>6</v>
      </c>
      <c r="AP212" s="692">
        <v>3</v>
      </c>
      <c r="AQ212" s="692">
        <v>3</v>
      </c>
      <c r="AR212" s="693">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692">
        <f ca="1">COUNTIF(INDIRECT("H"&amp;(ROW()+12*(($AO212-1)*3+$AP212)-ROW())/12+5):INDIRECT("S"&amp;(ROW()+12*(($AO212-1)*3+$AP212)-ROW())/12+5),AR212)</f>
        <v>0</v>
      </c>
      <c r="AT212" s="693">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692">
        <f ca="1">COUNTIF(INDIRECT("U"&amp;(ROW()+12*(($AO212-1)*3+$AP212)-ROW())/12+5):INDIRECT("AF"&amp;(ROW()+12*(($AO212-1)*3+$AP212)-ROW())/12+5),AT212)</f>
        <v>0</v>
      </c>
      <c r="AV212" s="692">
        <f ca="1">IF(AND(AR212+AT212&gt;0,AS212+AU212&gt;0),COUNTIF(AV$6:AV211,"&gt;0")+1,0)</f>
        <v>0</v>
      </c>
    </row>
    <row r="213" spans="41:48">
      <c r="AO213" s="692">
        <v>6</v>
      </c>
      <c r="AP213" s="692">
        <v>3</v>
      </c>
      <c r="AQ213" s="692">
        <v>4</v>
      </c>
      <c r="AR213" s="693">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692">
        <f ca="1">COUNTIF(INDIRECT("H"&amp;(ROW()+12*(($AO213-1)*3+$AP213)-ROW())/12+5):INDIRECT("S"&amp;(ROW()+12*(($AO213-1)*3+$AP213)-ROW())/12+5),AR213)</f>
        <v>0</v>
      </c>
      <c r="AT213" s="693">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692">
        <f ca="1">COUNTIF(INDIRECT("U"&amp;(ROW()+12*(($AO213-1)*3+$AP213)-ROW())/12+5):INDIRECT("AF"&amp;(ROW()+12*(($AO213-1)*3+$AP213)-ROW())/12+5),AT213)</f>
        <v>0</v>
      </c>
      <c r="AV213" s="692">
        <f ca="1">IF(AND(AR213+AT213&gt;0,AS213+AU213&gt;0),COUNTIF(AV$6:AV212,"&gt;0")+1,0)</f>
        <v>0</v>
      </c>
    </row>
    <row r="214" spans="41:48">
      <c r="AO214" s="692">
        <v>6</v>
      </c>
      <c r="AP214" s="692">
        <v>3</v>
      </c>
      <c r="AQ214" s="692">
        <v>5</v>
      </c>
      <c r="AR214" s="693">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692">
        <f ca="1">COUNTIF(INDIRECT("H"&amp;(ROW()+12*(($AO214-1)*3+$AP214)-ROW())/12+5):INDIRECT("S"&amp;(ROW()+12*(($AO214-1)*3+$AP214)-ROW())/12+5),AR214)</f>
        <v>0</v>
      </c>
      <c r="AT214" s="693">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692">
        <f ca="1">COUNTIF(INDIRECT("U"&amp;(ROW()+12*(($AO214-1)*3+$AP214)-ROW())/12+5):INDIRECT("AF"&amp;(ROW()+12*(($AO214-1)*3+$AP214)-ROW())/12+5),AT214)</f>
        <v>0</v>
      </c>
      <c r="AV214" s="692">
        <f ca="1">IF(AND(AR214+AT214&gt;0,AS214+AU214&gt;0),COUNTIF(AV$6:AV213,"&gt;0")+1,0)</f>
        <v>0</v>
      </c>
    </row>
    <row r="215" spans="41:48">
      <c r="AO215" s="692">
        <v>6</v>
      </c>
      <c r="AP215" s="692">
        <v>3</v>
      </c>
      <c r="AQ215" s="692">
        <v>6</v>
      </c>
      <c r="AR215" s="693">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692">
        <f ca="1">COUNTIF(INDIRECT("H"&amp;(ROW()+12*(($AO215-1)*3+$AP215)-ROW())/12+5):INDIRECT("S"&amp;(ROW()+12*(($AO215-1)*3+$AP215)-ROW())/12+5),AR215)</f>
        <v>0</v>
      </c>
      <c r="AT215" s="693">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692">
        <f ca="1">COUNTIF(INDIRECT("U"&amp;(ROW()+12*(($AO215-1)*3+$AP215)-ROW())/12+5):INDIRECT("AF"&amp;(ROW()+12*(($AO215-1)*3+$AP215)-ROW())/12+5),AT215)</f>
        <v>0</v>
      </c>
      <c r="AV215" s="692">
        <f ca="1">IF(AND(AR215+AT215&gt;0,AS215+AU215&gt;0),COUNTIF(AV$6:AV214,"&gt;0")+1,0)</f>
        <v>0</v>
      </c>
    </row>
    <row r="216" spans="41:48">
      <c r="AO216" s="692">
        <v>6</v>
      </c>
      <c r="AP216" s="692">
        <v>3</v>
      </c>
      <c r="AQ216" s="692">
        <v>7</v>
      </c>
      <c r="AR216" s="693">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692">
        <f ca="1">COUNTIF(INDIRECT("H"&amp;(ROW()+12*(($AO216-1)*3+$AP216)-ROW())/12+5):INDIRECT("S"&amp;(ROW()+12*(($AO216-1)*3+$AP216)-ROW())/12+5),AR216)</f>
        <v>0</v>
      </c>
      <c r="AT216" s="693">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692">
        <f ca="1">COUNTIF(INDIRECT("U"&amp;(ROW()+12*(($AO216-1)*3+$AP216)-ROW())/12+5):INDIRECT("AF"&amp;(ROW()+12*(($AO216-1)*3+$AP216)-ROW())/12+5),AT216)</f>
        <v>0</v>
      </c>
      <c r="AV216" s="692">
        <f ca="1">IF(AND(AR216+AT216&gt;0,AS216+AU216&gt;0),COUNTIF(AV$6:AV215,"&gt;0")+1,0)</f>
        <v>0</v>
      </c>
    </row>
    <row r="217" spans="41:48">
      <c r="AO217" s="692">
        <v>6</v>
      </c>
      <c r="AP217" s="692">
        <v>3</v>
      </c>
      <c r="AQ217" s="692">
        <v>8</v>
      </c>
      <c r="AR217" s="693">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692">
        <f ca="1">COUNTIF(INDIRECT("H"&amp;(ROW()+12*(($AO217-1)*3+$AP217)-ROW())/12+5):INDIRECT("S"&amp;(ROW()+12*(($AO217-1)*3+$AP217)-ROW())/12+5),AR217)</f>
        <v>0</v>
      </c>
      <c r="AT217" s="693">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692">
        <f ca="1">COUNTIF(INDIRECT("U"&amp;(ROW()+12*(($AO217-1)*3+$AP217)-ROW())/12+5):INDIRECT("AF"&amp;(ROW()+12*(($AO217-1)*3+$AP217)-ROW())/12+5),AT217)</f>
        <v>0</v>
      </c>
      <c r="AV217" s="692">
        <f ca="1">IF(AND(AR217+AT217&gt;0,AS217+AU217&gt;0),COUNTIF(AV$6:AV216,"&gt;0")+1,0)</f>
        <v>0</v>
      </c>
    </row>
    <row r="218" spans="41:48">
      <c r="AO218" s="692">
        <v>6</v>
      </c>
      <c r="AP218" s="692">
        <v>3</v>
      </c>
      <c r="AQ218" s="692">
        <v>9</v>
      </c>
      <c r="AR218" s="693">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692">
        <f ca="1">COUNTIF(INDIRECT("H"&amp;(ROW()+12*(($AO218-1)*3+$AP218)-ROW())/12+5):INDIRECT("S"&amp;(ROW()+12*(($AO218-1)*3+$AP218)-ROW())/12+5),AR218)</f>
        <v>0</v>
      </c>
      <c r="AT218" s="693">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692">
        <f ca="1">COUNTIF(INDIRECT("U"&amp;(ROW()+12*(($AO218-1)*3+$AP218)-ROW())/12+5):INDIRECT("AF"&amp;(ROW()+12*(($AO218-1)*3+$AP218)-ROW())/12+5),AT218)</f>
        <v>0</v>
      </c>
      <c r="AV218" s="692">
        <f ca="1">IF(AND(AR218+AT218&gt;0,AS218+AU218&gt;0),COUNTIF(AV$6:AV217,"&gt;0")+1,0)</f>
        <v>0</v>
      </c>
    </row>
    <row r="219" spans="41:48">
      <c r="AO219" s="692">
        <v>6</v>
      </c>
      <c r="AP219" s="692">
        <v>3</v>
      </c>
      <c r="AQ219" s="692">
        <v>10</v>
      </c>
      <c r="AR219" s="693">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692">
        <f ca="1">COUNTIF(INDIRECT("H"&amp;(ROW()+12*(($AO219-1)*3+$AP219)-ROW())/12+5):INDIRECT("S"&amp;(ROW()+12*(($AO219-1)*3+$AP219)-ROW())/12+5),AR219)</f>
        <v>0</v>
      </c>
      <c r="AT219" s="693">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692">
        <f ca="1">COUNTIF(INDIRECT("U"&amp;(ROW()+12*(($AO219-1)*3+$AP219)-ROW())/12+5):INDIRECT("AF"&amp;(ROW()+12*(($AO219-1)*3+$AP219)-ROW())/12+5),AT219)</f>
        <v>0</v>
      </c>
      <c r="AV219" s="692">
        <f ca="1">IF(AND(AR219+AT219&gt;0,AS219+AU219&gt;0),COUNTIF(AV$6:AV218,"&gt;0")+1,0)</f>
        <v>0</v>
      </c>
    </row>
    <row r="220" spans="41:48">
      <c r="AO220" s="692">
        <v>6</v>
      </c>
      <c r="AP220" s="692">
        <v>3</v>
      </c>
      <c r="AQ220" s="692">
        <v>11</v>
      </c>
      <c r="AR220" s="693">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692">
        <f ca="1">COUNTIF(INDIRECT("H"&amp;(ROW()+12*(($AO220-1)*3+$AP220)-ROW())/12+5):INDIRECT("S"&amp;(ROW()+12*(($AO220-1)*3+$AP220)-ROW())/12+5),AR220)</f>
        <v>0</v>
      </c>
      <c r="AT220" s="693">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692">
        <f ca="1">COUNTIF(INDIRECT("U"&amp;(ROW()+12*(($AO220-1)*3+$AP220)-ROW())/12+5):INDIRECT("AF"&amp;(ROW()+12*(($AO220-1)*3+$AP220)-ROW())/12+5),AT220)</f>
        <v>0</v>
      </c>
      <c r="AV220" s="692">
        <f ca="1">IF(AND(AR220+AT220&gt;0,AS220+AU220&gt;0),COUNTIF(AV$6:AV219,"&gt;0")+1,0)</f>
        <v>0</v>
      </c>
    </row>
    <row r="221" spans="41:48">
      <c r="AO221" s="692">
        <v>6</v>
      </c>
      <c r="AP221" s="692">
        <v>3</v>
      </c>
      <c r="AQ221" s="692">
        <v>12</v>
      </c>
      <c r="AR221" s="693">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692">
        <f ca="1">COUNTIF(INDIRECT("H"&amp;(ROW()+12*(($AO221-1)*3+$AP221)-ROW())/12+5):INDIRECT("S"&amp;(ROW()+12*(($AO221-1)*3+$AP221)-ROW())/12+5),AR221)</f>
        <v>0</v>
      </c>
      <c r="AT221" s="693">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692">
        <f ca="1">COUNTIF(INDIRECT("U"&amp;(ROW()+12*(($AO221-1)*3+$AP221)-ROW())/12+5):INDIRECT("AF"&amp;(ROW()+12*(($AO221-1)*3+$AP221)-ROW())/12+5),AT221)</f>
        <v>0</v>
      </c>
      <c r="AV221" s="692">
        <f ca="1">IF(AND(AR221+AT221&gt;0,AS221+AU221&gt;0),COUNTIF(AV$6:AV220,"&gt;0")+1,0)</f>
        <v>0</v>
      </c>
    </row>
    <row r="222" spans="41:48">
      <c r="AO222" s="692">
        <v>7</v>
      </c>
      <c r="AP222" s="692">
        <v>1</v>
      </c>
      <c r="AQ222" s="692">
        <v>1</v>
      </c>
      <c r="AR222" s="693">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692">
        <f ca="1">COUNTIF(INDIRECT("H"&amp;(ROW()+12*(($AO222-1)*3+$AP222)-ROW())/12+5):INDIRECT("S"&amp;(ROW()+12*(($AO222-1)*3+$AP222)-ROW())/12+5),AR222)</f>
        <v>0</v>
      </c>
      <c r="AT222" s="693">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692">
        <f ca="1">COUNTIF(INDIRECT("U"&amp;(ROW()+12*(($AO222-1)*3+$AP222)-ROW())/12+5):INDIRECT("AF"&amp;(ROW()+12*(($AO222-1)*3+$AP222)-ROW())/12+5),AT222)</f>
        <v>0</v>
      </c>
      <c r="AV222" s="692">
        <f ca="1">IF(AND(AR222+AT222&gt;0,AS222+AU222&gt;0),COUNTIF(AV$6:AV221,"&gt;0")+1,0)</f>
        <v>0</v>
      </c>
    </row>
    <row r="223" spans="41:48">
      <c r="AO223" s="692">
        <v>7</v>
      </c>
      <c r="AP223" s="692">
        <v>1</v>
      </c>
      <c r="AQ223" s="692">
        <v>2</v>
      </c>
      <c r="AR223" s="693">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692">
        <f ca="1">COUNTIF(INDIRECT("H"&amp;(ROW()+12*(($AO223-1)*3+$AP223)-ROW())/12+5):INDIRECT("S"&amp;(ROW()+12*(($AO223-1)*3+$AP223)-ROW())/12+5),AR223)</f>
        <v>0</v>
      </c>
      <c r="AT223" s="693">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692">
        <f ca="1">COUNTIF(INDIRECT("U"&amp;(ROW()+12*(($AO223-1)*3+$AP223)-ROW())/12+5):INDIRECT("AF"&amp;(ROW()+12*(($AO223-1)*3+$AP223)-ROW())/12+5),AT223)</f>
        <v>0</v>
      </c>
      <c r="AV223" s="692">
        <f ca="1">IF(AND(AR223+AT223&gt;0,AS223+AU223&gt;0),COUNTIF(AV$6:AV222,"&gt;0")+1,0)</f>
        <v>0</v>
      </c>
    </row>
    <row r="224" spans="41:48">
      <c r="AO224" s="692">
        <v>7</v>
      </c>
      <c r="AP224" s="692">
        <v>1</v>
      </c>
      <c r="AQ224" s="692">
        <v>3</v>
      </c>
      <c r="AR224" s="693">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692">
        <f ca="1">COUNTIF(INDIRECT("H"&amp;(ROW()+12*(($AO224-1)*3+$AP224)-ROW())/12+5):INDIRECT("S"&amp;(ROW()+12*(($AO224-1)*3+$AP224)-ROW())/12+5),AR224)</f>
        <v>0</v>
      </c>
      <c r="AT224" s="693">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692">
        <f ca="1">COUNTIF(INDIRECT("U"&amp;(ROW()+12*(($AO224-1)*3+$AP224)-ROW())/12+5):INDIRECT("AF"&amp;(ROW()+12*(($AO224-1)*3+$AP224)-ROW())/12+5),AT224)</f>
        <v>0</v>
      </c>
      <c r="AV224" s="692">
        <f ca="1">IF(AND(AR224+AT224&gt;0,AS224+AU224&gt;0),COUNTIF(AV$6:AV223,"&gt;0")+1,0)</f>
        <v>0</v>
      </c>
    </row>
    <row r="225" spans="41:48">
      <c r="AO225" s="692">
        <v>7</v>
      </c>
      <c r="AP225" s="692">
        <v>1</v>
      </c>
      <c r="AQ225" s="692">
        <v>4</v>
      </c>
      <c r="AR225" s="693">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692">
        <f ca="1">COUNTIF(INDIRECT("H"&amp;(ROW()+12*(($AO225-1)*3+$AP225)-ROW())/12+5):INDIRECT("S"&amp;(ROW()+12*(($AO225-1)*3+$AP225)-ROW())/12+5),AR225)</f>
        <v>0</v>
      </c>
      <c r="AT225" s="693">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692">
        <f ca="1">COUNTIF(INDIRECT("U"&amp;(ROW()+12*(($AO225-1)*3+$AP225)-ROW())/12+5):INDIRECT("AF"&amp;(ROW()+12*(($AO225-1)*3+$AP225)-ROW())/12+5),AT225)</f>
        <v>0</v>
      </c>
      <c r="AV225" s="692">
        <f ca="1">IF(AND(AR225+AT225&gt;0,AS225+AU225&gt;0),COUNTIF(AV$6:AV224,"&gt;0")+1,0)</f>
        <v>0</v>
      </c>
    </row>
    <row r="226" spans="41:48">
      <c r="AO226" s="692">
        <v>7</v>
      </c>
      <c r="AP226" s="692">
        <v>1</v>
      </c>
      <c r="AQ226" s="692">
        <v>5</v>
      </c>
      <c r="AR226" s="693">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692">
        <f ca="1">COUNTIF(INDIRECT("H"&amp;(ROW()+12*(($AO226-1)*3+$AP226)-ROW())/12+5):INDIRECT("S"&amp;(ROW()+12*(($AO226-1)*3+$AP226)-ROW())/12+5),AR226)</f>
        <v>0</v>
      </c>
      <c r="AT226" s="693">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692">
        <f ca="1">COUNTIF(INDIRECT("U"&amp;(ROW()+12*(($AO226-1)*3+$AP226)-ROW())/12+5):INDIRECT("AF"&amp;(ROW()+12*(($AO226-1)*3+$AP226)-ROW())/12+5),AT226)</f>
        <v>0</v>
      </c>
      <c r="AV226" s="692">
        <f ca="1">IF(AND(AR226+AT226&gt;0,AS226+AU226&gt;0),COUNTIF(AV$6:AV225,"&gt;0")+1,0)</f>
        <v>0</v>
      </c>
    </row>
    <row r="227" spans="41:48">
      <c r="AO227" s="692">
        <v>7</v>
      </c>
      <c r="AP227" s="692">
        <v>1</v>
      </c>
      <c r="AQ227" s="692">
        <v>6</v>
      </c>
      <c r="AR227" s="693">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692">
        <f ca="1">COUNTIF(INDIRECT("H"&amp;(ROW()+12*(($AO227-1)*3+$AP227)-ROW())/12+5):INDIRECT("S"&amp;(ROW()+12*(($AO227-1)*3+$AP227)-ROW())/12+5),AR227)</f>
        <v>0</v>
      </c>
      <c r="AT227" s="693">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692">
        <f ca="1">COUNTIF(INDIRECT("U"&amp;(ROW()+12*(($AO227-1)*3+$AP227)-ROW())/12+5):INDIRECT("AF"&amp;(ROW()+12*(($AO227-1)*3+$AP227)-ROW())/12+5),AT227)</f>
        <v>0</v>
      </c>
      <c r="AV227" s="692">
        <f ca="1">IF(AND(AR227+AT227&gt;0,AS227+AU227&gt;0),COUNTIF(AV$6:AV226,"&gt;0")+1,0)</f>
        <v>0</v>
      </c>
    </row>
    <row r="228" spans="41:48">
      <c r="AO228" s="692">
        <v>7</v>
      </c>
      <c r="AP228" s="692">
        <v>1</v>
      </c>
      <c r="AQ228" s="692">
        <v>7</v>
      </c>
      <c r="AR228" s="693">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692">
        <f ca="1">COUNTIF(INDIRECT("H"&amp;(ROW()+12*(($AO228-1)*3+$AP228)-ROW())/12+5):INDIRECT("S"&amp;(ROW()+12*(($AO228-1)*3+$AP228)-ROW())/12+5),AR228)</f>
        <v>0</v>
      </c>
      <c r="AT228" s="693">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692">
        <f ca="1">COUNTIF(INDIRECT("U"&amp;(ROW()+12*(($AO228-1)*3+$AP228)-ROW())/12+5):INDIRECT("AF"&amp;(ROW()+12*(($AO228-1)*3+$AP228)-ROW())/12+5),AT228)</f>
        <v>0</v>
      </c>
      <c r="AV228" s="692">
        <f ca="1">IF(AND(AR228+AT228&gt;0,AS228+AU228&gt;0),COUNTIF(AV$6:AV227,"&gt;0")+1,0)</f>
        <v>0</v>
      </c>
    </row>
    <row r="229" spans="41:48">
      <c r="AO229" s="692">
        <v>7</v>
      </c>
      <c r="AP229" s="692">
        <v>1</v>
      </c>
      <c r="AQ229" s="692">
        <v>8</v>
      </c>
      <c r="AR229" s="693">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692">
        <f ca="1">COUNTIF(INDIRECT("H"&amp;(ROW()+12*(($AO229-1)*3+$AP229)-ROW())/12+5):INDIRECT("S"&amp;(ROW()+12*(($AO229-1)*3+$AP229)-ROW())/12+5),AR229)</f>
        <v>0</v>
      </c>
      <c r="AT229" s="693">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692">
        <f ca="1">COUNTIF(INDIRECT("U"&amp;(ROW()+12*(($AO229-1)*3+$AP229)-ROW())/12+5):INDIRECT("AF"&amp;(ROW()+12*(($AO229-1)*3+$AP229)-ROW())/12+5),AT229)</f>
        <v>0</v>
      </c>
      <c r="AV229" s="692">
        <f ca="1">IF(AND(AR229+AT229&gt;0,AS229+AU229&gt;0),COUNTIF(AV$6:AV228,"&gt;0")+1,0)</f>
        <v>0</v>
      </c>
    </row>
    <row r="230" spans="41:48">
      <c r="AO230" s="692">
        <v>7</v>
      </c>
      <c r="AP230" s="692">
        <v>1</v>
      </c>
      <c r="AQ230" s="692">
        <v>9</v>
      </c>
      <c r="AR230" s="693">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692">
        <f ca="1">COUNTIF(INDIRECT("H"&amp;(ROW()+12*(($AO230-1)*3+$AP230)-ROW())/12+5):INDIRECT("S"&amp;(ROW()+12*(($AO230-1)*3+$AP230)-ROW())/12+5),AR230)</f>
        <v>0</v>
      </c>
      <c r="AT230" s="693">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692">
        <f ca="1">COUNTIF(INDIRECT("U"&amp;(ROW()+12*(($AO230-1)*3+$AP230)-ROW())/12+5):INDIRECT("AF"&amp;(ROW()+12*(($AO230-1)*3+$AP230)-ROW())/12+5),AT230)</f>
        <v>0</v>
      </c>
      <c r="AV230" s="692">
        <f ca="1">IF(AND(AR230+AT230&gt;0,AS230+AU230&gt;0),COUNTIF(AV$6:AV229,"&gt;0")+1,0)</f>
        <v>0</v>
      </c>
    </row>
    <row r="231" spans="41:48">
      <c r="AO231" s="692">
        <v>7</v>
      </c>
      <c r="AP231" s="692">
        <v>1</v>
      </c>
      <c r="AQ231" s="692">
        <v>10</v>
      </c>
      <c r="AR231" s="693">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692">
        <f ca="1">COUNTIF(INDIRECT("H"&amp;(ROW()+12*(($AO231-1)*3+$AP231)-ROW())/12+5):INDIRECT("S"&amp;(ROW()+12*(($AO231-1)*3+$AP231)-ROW())/12+5),AR231)</f>
        <v>0</v>
      </c>
      <c r="AT231" s="693">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692">
        <f ca="1">COUNTIF(INDIRECT("U"&amp;(ROW()+12*(($AO231-1)*3+$AP231)-ROW())/12+5):INDIRECT("AF"&amp;(ROW()+12*(($AO231-1)*3+$AP231)-ROW())/12+5),AT231)</f>
        <v>0</v>
      </c>
      <c r="AV231" s="692">
        <f ca="1">IF(AND(AR231+AT231&gt;0,AS231+AU231&gt;0),COUNTIF(AV$6:AV230,"&gt;0")+1,0)</f>
        <v>0</v>
      </c>
    </row>
    <row r="232" spans="41:48">
      <c r="AO232" s="692">
        <v>7</v>
      </c>
      <c r="AP232" s="692">
        <v>1</v>
      </c>
      <c r="AQ232" s="692">
        <v>11</v>
      </c>
      <c r="AR232" s="693">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692">
        <f ca="1">COUNTIF(INDIRECT("H"&amp;(ROW()+12*(($AO232-1)*3+$AP232)-ROW())/12+5):INDIRECT("S"&amp;(ROW()+12*(($AO232-1)*3+$AP232)-ROW())/12+5),AR232)</f>
        <v>0</v>
      </c>
      <c r="AT232" s="693">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692">
        <f ca="1">COUNTIF(INDIRECT("U"&amp;(ROW()+12*(($AO232-1)*3+$AP232)-ROW())/12+5):INDIRECT("AF"&amp;(ROW()+12*(($AO232-1)*3+$AP232)-ROW())/12+5),AT232)</f>
        <v>0</v>
      </c>
      <c r="AV232" s="692">
        <f ca="1">IF(AND(AR232+AT232&gt;0,AS232+AU232&gt;0),COUNTIF(AV$6:AV231,"&gt;0")+1,0)</f>
        <v>0</v>
      </c>
    </row>
    <row r="233" spans="41:48">
      <c r="AO233" s="692">
        <v>7</v>
      </c>
      <c r="AP233" s="692">
        <v>1</v>
      </c>
      <c r="AQ233" s="692">
        <v>12</v>
      </c>
      <c r="AR233" s="693">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692">
        <f ca="1">COUNTIF(INDIRECT("H"&amp;(ROW()+12*(($AO233-1)*3+$AP233)-ROW())/12+5):INDIRECT("S"&amp;(ROW()+12*(($AO233-1)*3+$AP233)-ROW())/12+5),AR233)</f>
        <v>0</v>
      </c>
      <c r="AT233" s="693">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692">
        <f ca="1">COUNTIF(INDIRECT("U"&amp;(ROW()+12*(($AO233-1)*3+$AP233)-ROW())/12+5):INDIRECT("AF"&amp;(ROW()+12*(($AO233-1)*3+$AP233)-ROW())/12+5),AT233)</f>
        <v>0</v>
      </c>
      <c r="AV233" s="692">
        <f ca="1">IF(AND(AR233+AT233&gt;0,AS233+AU233&gt;0),COUNTIF(AV$6:AV232,"&gt;0")+1,0)</f>
        <v>0</v>
      </c>
    </row>
    <row r="234" spans="41:48">
      <c r="AO234" s="692">
        <v>7</v>
      </c>
      <c r="AP234" s="692">
        <v>2</v>
      </c>
      <c r="AQ234" s="692">
        <v>1</v>
      </c>
      <c r="AR234" s="693">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692">
        <f ca="1">COUNTIF(INDIRECT("H"&amp;(ROW()+12*(($AO234-1)*3+$AP234)-ROW())/12+5):INDIRECT("S"&amp;(ROW()+12*(($AO234-1)*3+$AP234)-ROW())/12+5),AR234)</f>
        <v>0</v>
      </c>
      <c r="AT234" s="693">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692">
        <f ca="1">COUNTIF(INDIRECT("U"&amp;(ROW()+12*(($AO234-1)*3+$AP234)-ROW())/12+5):INDIRECT("AF"&amp;(ROW()+12*(($AO234-1)*3+$AP234)-ROW())/12+5),AT234)</f>
        <v>0</v>
      </c>
      <c r="AV234" s="692">
        <f ca="1">IF(AND(AR234+AT234&gt;0,AS234+AU234&gt;0),COUNTIF(AV$6:AV233,"&gt;0")+1,0)</f>
        <v>0</v>
      </c>
    </row>
    <row r="235" spans="41:48">
      <c r="AO235" s="692">
        <v>7</v>
      </c>
      <c r="AP235" s="692">
        <v>2</v>
      </c>
      <c r="AQ235" s="692">
        <v>2</v>
      </c>
      <c r="AR235" s="693">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692">
        <f ca="1">COUNTIF(INDIRECT("H"&amp;(ROW()+12*(($AO235-1)*3+$AP235)-ROW())/12+5):INDIRECT("S"&amp;(ROW()+12*(($AO235-1)*3+$AP235)-ROW())/12+5),AR235)</f>
        <v>0</v>
      </c>
      <c r="AT235" s="693">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692">
        <f ca="1">COUNTIF(INDIRECT("U"&amp;(ROW()+12*(($AO235-1)*3+$AP235)-ROW())/12+5):INDIRECT("AF"&amp;(ROW()+12*(($AO235-1)*3+$AP235)-ROW())/12+5),AT235)</f>
        <v>0</v>
      </c>
      <c r="AV235" s="692">
        <f ca="1">IF(AND(AR235+AT235&gt;0,AS235+AU235&gt;0),COUNTIF(AV$6:AV234,"&gt;0")+1,0)</f>
        <v>0</v>
      </c>
    </row>
    <row r="236" spans="41:48">
      <c r="AO236" s="692">
        <v>7</v>
      </c>
      <c r="AP236" s="692">
        <v>2</v>
      </c>
      <c r="AQ236" s="692">
        <v>3</v>
      </c>
      <c r="AR236" s="693">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692">
        <f ca="1">COUNTIF(INDIRECT("H"&amp;(ROW()+12*(($AO236-1)*3+$AP236)-ROW())/12+5):INDIRECT("S"&amp;(ROW()+12*(($AO236-1)*3+$AP236)-ROW())/12+5),AR236)</f>
        <v>0</v>
      </c>
      <c r="AT236" s="693">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692">
        <f ca="1">COUNTIF(INDIRECT("U"&amp;(ROW()+12*(($AO236-1)*3+$AP236)-ROW())/12+5):INDIRECT("AF"&amp;(ROW()+12*(($AO236-1)*3+$AP236)-ROW())/12+5),AT236)</f>
        <v>0</v>
      </c>
      <c r="AV236" s="692">
        <f ca="1">IF(AND(AR236+AT236&gt;0,AS236+AU236&gt;0),COUNTIF(AV$6:AV235,"&gt;0")+1,0)</f>
        <v>0</v>
      </c>
    </row>
    <row r="237" spans="41:48">
      <c r="AO237" s="692">
        <v>7</v>
      </c>
      <c r="AP237" s="692">
        <v>2</v>
      </c>
      <c r="AQ237" s="692">
        <v>4</v>
      </c>
      <c r="AR237" s="693">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692">
        <f ca="1">COUNTIF(INDIRECT("H"&amp;(ROW()+12*(($AO237-1)*3+$AP237)-ROW())/12+5):INDIRECT("S"&amp;(ROW()+12*(($AO237-1)*3+$AP237)-ROW())/12+5),AR237)</f>
        <v>0</v>
      </c>
      <c r="AT237" s="693">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692">
        <f ca="1">COUNTIF(INDIRECT("U"&amp;(ROW()+12*(($AO237-1)*3+$AP237)-ROW())/12+5):INDIRECT("AF"&amp;(ROW()+12*(($AO237-1)*3+$AP237)-ROW())/12+5),AT237)</f>
        <v>0</v>
      </c>
      <c r="AV237" s="692">
        <f ca="1">IF(AND(AR237+AT237&gt;0,AS237+AU237&gt;0),COUNTIF(AV$6:AV236,"&gt;0")+1,0)</f>
        <v>0</v>
      </c>
    </row>
    <row r="238" spans="41:48">
      <c r="AO238" s="692">
        <v>7</v>
      </c>
      <c r="AP238" s="692">
        <v>2</v>
      </c>
      <c r="AQ238" s="692">
        <v>5</v>
      </c>
      <c r="AR238" s="693">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692">
        <f ca="1">COUNTIF(INDIRECT("H"&amp;(ROW()+12*(($AO238-1)*3+$AP238)-ROW())/12+5):INDIRECT("S"&amp;(ROW()+12*(($AO238-1)*3+$AP238)-ROW())/12+5),AR238)</f>
        <v>0</v>
      </c>
      <c r="AT238" s="693">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692">
        <f ca="1">COUNTIF(INDIRECT("U"&amp;(ROW()+12*(($AO238-1)*3+$AP238)-ROW())/12+5):INDIRECT("AF"&amp;(ROW()+12*(($AO238-1)*3+$AP238)-ROW())/12+5),AT238)</f>
        <v>0</v>
      </c>
      <c r="AV238" s="692">
        <f ca="1">IF(AND(AR238+AT238&gt;0,AS238+AU238&gt;0),COUNTIF(AV$6:AV237,"&gt;0")+1,0)</f>
        <v>0</v>
      </c>
    </row>
    <row r="239" spans="41:48">
      <c r="AO239" s="692">
        <v>7</v>
      </c>
      <c r="AP239" s="692">
        <v>2</v>
      </c>
      <c r="AQ239" s="692">
        <v>6</v>
      </c>
      <c r="AR239" s="693">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692">
        <f ca="1">COUNTIF(INDIRECT("H"&amp;(ROW()+12*(($AO239-1)*3+$AP239)-ROW())/12+5):INDIRECT("S"&amp;(ROW()+12*(($AO239-1)*3+$AP239)-ROW())/12+5),AR239)</f>
        <v>0</v>
      </c>
      <c r="AT239" s="693">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692">
        <f ca="1">COUNTIF(INDIRECT("U"&amp;(ROW()+12*(($AO239-1)*3+$AP239)-ROW())/12+5):INDIRECT("AF"&amp;(ROW()+12*(($AO239-1)*3+$AP239)-ROW())/12+5),AT239)</f>
        <v>0</v>
      </c>
      <c r="AV239" s="692">
        <f ca="1">IF(AND(AR239+AT239&gt;0,AS239+AU239&gt;0),COUNTIF(AV$6:AV238,"&gt;0")+1,0)</f>
        <v>0</v>
      </c>
    </row>
    <row r="240" spans="41:48">
      <c r="AO240" s="692">
        <v>7</v>
      </c>
      <c r="AP240" s="692">
        <v>2</v>
      </c>
      <c r="AQ240" s="692">
        <v>7</v>
      </c>
      <c r="AR240" s="693">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692">
        <f ca="1">COUNTIF(INDIRECT("H"&amp;(ROW()+12*(($AO240-1)*3+$AP240)-ROW())/12+5):INDIRECT("S"&amp;(ROW()+12*(($AO240-1)*3+$AP240)-ROW())/12+5),AR240)</f>
        <v>0</v>
      </c>
      <c r="AT240" s="693">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692">
        <f ca="1">COUNTIF(INDIRECT("U"&amp;(ROW()+12*(($AO240-1)*3+$AP240)-ROW())/12+5):INDIRECT("AF"&amp;(ROW()+12*(($AO240-1)*3+$AP240)-ROW())/12+5),AT240)</f>
        <v>0</v>
      </c>
      <c r="AV240" s="692">
        <f ca="1">IF(AND(AR240+AT240&gt;0,AS240+AU240&gt;0),COUNTIF(AV$6:AV239,"&gt;0")+1,0)</f>
        <v>0</v>
      </c>
    </row>
    <row r="241" spans="41:48">
      <c r="AO241" s="692">
        <v>7</v>
      </c>
      <c r="AP241" s="692">
        <v>2</v>
      </c>
      <c r="AQ241" s="692">
        <v>8</v>
      </c>
      <c r="AR241" s="693">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692">
        <f ca="1">COUNTIF(INDIRECT("H"&amp;(ROW()+12*(($AO241-1)*3+$AP241)-ROW())/12+5):INDIRECT("S"&amp;(ROW()+12*(($AO241-1)*3+$AP241)-ROW())/12+5),AR241)</f>
        <v>0</v>
      </c>
      <c r="AT241" s="693">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692">
        <f ca="1">COUNTIF(INDIRECT("U"&amp;(ROW()+12*(($AO241-1)*3+$AP241)-ROW())/12+5):INDIRECT("AF"&amp;(ROW()+12*(($AO241-1)*3+$AP241)-ROW())/12+5),AT241)</f>
        <v>0</v>
      </c>
      <c r="AV241" s="692">
        <f ca="1">IF(AND(AR241+AT241&gt;0,AS241+AU241&gt;0),COUNTIF(AV$6:AV240,"&gt;0")+1,0)</f>
        <v>0</v>
      </c>
    </row>
    <row r="242" spans="41:48">
      <c r="AO242" s="692">
        <v>7</v>
      </c>
      <c r="AP242" s="692">
        <v>2</v>
      </c>
      <c r="AQ242" s="692">
        <v>9</v>
      </c>
      <c r="AR242" s="693">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692">
        <f ca="1">COUNTIF(INDIRECT("H"&amp;(ROW()+12*(($AO242-1)*3+$AP242)-ROW())/12+5):INDIRECT("S"&amp;(ROW()+12*(($AO242-1)*3+$AP242)-ROW())/12+5),AR242)</f>
        <v>0</v>
      </c>
      <c r="AT242" s="693">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692">
        <f ca="1">COUNTIF(INDIRECT("U"&amp;(ROW()+12*(($AO242-1)*3+$AP242)-ROW())/12+5):INDIRECT("AF"&amp;(ROW()+12*(($AO242-1)*3+$AP242)-ROW())/12+5),AT242)</f>
        <v>0</v>
      </c>
      <c r="AV242" s="692">
        <f ca="1">IF(AND(AR242+AT242&gt;0,AS242+AU242&gt;0),COUNTIF(AV$6:AV241,"&gt;0")+1,0)</f>
        <v>0</v>
      </c>
    </row>
    <row r="243" spans="41:48">
      <c r="AO243" s="692">
        <v>7</v>
      </c>
      <c r="AP243" s="692">
        <v>2</v>
      </c>
      <c r="AQ243" s="692">
        <v>10</v>
      </c>
      <c r="AR243" s="693">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692">
        <f ca="1">COUNTIF(INDIRECT("H"&amp;(ROW()+12*(($AO243-1)*3+$AP243)-ROW())/12+5):INDIRECT("S"&amp;(ROW()+12*(($AO243-1)*3+$AP243)-ROW())/12+5),AR243)</f>
        <v>0</v>
      </c>
      <c r="AT243" s="693">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692">
        <f ca="1">COUNTIF(INDIRECT("U"&amp;(ROW()+12*(($AO243-1)*3+$AP243)-ROW())/12+5):INDIRECT("AF"&amp;(ROW()+12*(($AO243-1)*3+$AP243)-ROW())/12+5),AT243)</f>
        <v>0</v>
      </c>
      <c r="AV243" s="692">
        <f ca="1">IF(AND(AR243+AT243&gt;0,AS243+AU243&gt;0),COUNTIF(AV$6:AV242,"&gt;0")+1,0)</f>
        <v>0</v>
      </c>
    </row>
    <row r="244" spans="41:48">
      <c r="AO244" s="692">
        <v>7</v>
      </c>
      <c r="AP244" s="692">
        <v>2</v>
      </c>
      <c r="AQ244" s="692">
        <v>11</v>
      </c>
      <c r="AR244" s="693">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692">
        <f ca="1">COUNTIF(INDIRECT("H"&amp;(ROW()+12*(($AO244-1)*3+$AP244)-ROW())/12+5):INDIRECT("S"&amp;(ROW()+12*(($AO244-1)*3+$AP244)-ROW())/12+5),AR244)</f>
        <v>0</v>
      </c>
      <c r="AT244" s="693">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692">
        <f ca="1">COUNTIF(INDIRECT("U"&amp;(ROW()+12*(($AO244-1)*3+$AP244)-ROW())/12+5):INDIRECT("AF"&amp;(ROW()+12*(($AO244-1)*3+$AP244)-ROW())/12+5),AT244)</f>
        <v>0</v>
      </c>
      <c r="AV244" s="692">
        <f ca="1">IF(AND(AR244+AT244&gt;0,AS244+AU244&gt;0),COUNTIF(AV$6:AV243,"&gt;0")+1,0)</f>
        <v>0</v>
      </c>
    </row>
    <row r="245" spans="41:48">
      <c r="AO245" s="692">
        <v>7</v>
      </c>
      <c r="AP245" s="692">
        <v>2</v>
      </c>
      <c r="AQ245" s="692">
        <v>12</v>
      </c>
      <c r="AR245" s="693">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692">
        <f ca="1">COUNTIF(INDIRECT("H"&amp;(ROW()+12*(($AO245-1)*3+$AP245)-ROW())/12+5):INDIRECT("S"&amp;(ROW()+12*(($AO245-1)*3+$AP245)-ROW())/12+5),AR245)</f>
        <v>0</v>
      </c>
      <c r="AT245" s="693">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692">
        <f ca="1">COUNTIF(INDIRECT("U"&amp;(ROW()+12*(($AO245-1)*3+$AP245)-ROW())/12+5):INDIRECT("AF"&amp;(ROW()+12*(($AO245-1)*3+$AP245)-ROW())/12+5),AT245)</f>
        <v>0</v>
      </c>
      <c r="AV245" s="692">
        <f ca="1">IF(AND(AR245+AT245&gt;0,AS245+AU245&gt;0),COUNTIF(AV$6:AV244,"&gt;0")+1,0)</f>
        <v>0</v>
      </c>
    </row>
    <row r="246" spans="41:48">
      <c r="AO246" s="692">
        <v>7</v>
      </c>
      <c r="AP246" s="692">
        <v>3</v>
      </c>
      <c r="AQ246" s="692">
        <v>1</v>
      </c>
      <c r="AR246" s="693">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692">
        <f ca="1">COUNTIF(INDIRECT("H"&amp;(ROW()+12*(($AO246-1)*3+$AP246)-ROW())/12+5):INDIRECT("S"&amp;(ROW()+12*(($AO246-1)*3+$AP246)-ROW())/12+5),AR246)</f>
        <v>0</v>
      </c>
      <c r="AT246" s="693">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692">
        <f ca="1">COUNTIF(INDIRECT("U"&amp;(ROW()+12*(($AO246-1)*3+$AP246)-ROW())/12+5):INDIRECT("AF"&amp;(ROW()+12*(($AO246-1)*3+$AP246)-ROW())/12+5),AT246)</f>
        <v>0</v>
      </c>
      <c r="AV246" s="692">
        <f ca="1">IF(AND(AR246+AT246&gt;0,AS246+AU246&gt;0),COUNTIF(AV$6:AV245,"&gt;0")+1,0)</f>
        <v>0</v>
      </c>
    </row>
    <row r="247" spans="41:48">
      <c r="AO247" s="692">
        <v>7</v>
      </c>
      <c r="AP247" s="692">
        <v>3</v>
      </c>
      <c r="AQ247" s="692">
        <v>2</v>
      </c>
      <c r="AR247" s="693">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692">
        <f ca="1">COUNTIF(INDIRECT("H"&amp;(ROW()+12*(($AO247-1)*3+$AP247)-ROW())/12+5):INDIRECT("S"&amp;(ROW()+12*(($AO247-1)*3+$AP247)-ROW())/12+5),AR247)</f>
        <v>0</v>
      </c>
      <c r="AT247" s="693">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692">
        <f ca="1">COUNTIF(INDIRECT("U"&amp;(ROW()+12*(($AO247-1)*3+$AP247)-ROW())/12+5):INDIRECT("AF"&amp;(ROW()+12*(($AO247-1)*3+$AP247)-ROW())/12+5),AT247)</f>
        <v>0</v>
      </c>
      <c r="AV247" s="692">
        <f ca="1">IF(AND(AR247+AT247&gt;0,AS247+AU247&gt;0),COUNTIF(AV$6:AV246,"&gt;0")+1,0)</f>
        <v>0</v>
      </c>
    </row>
    <row r="248" spans="41:48">
      <c r="AO248" s="692">
        <v>7</v>
      </c>
      <c r="AP248" s="692">
        <v>3</v>
      </c>
      <c r="AQ248" s="692">
        <v>3</v>
      </c>
      <c r="AR248" s="693">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692">
        <f ca="1">COUNTIF(INDIRECT("H"&amp;(ROW()+12*(($AO248-1)*3+$AP248)-ROW())/12+5):INDIRECT("S"&amp;(ROW()+12*(($AO248-1)*3+$AP248)-ROW())/12+5),AR248)</f>
        <v>0</v>
      </c>
      <c r="AT248" s="693">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692">
        <f ca="1">COUNTIF(INDIRECT("U"&amp;(ROW()+12*(($AO248-1)*3+$AP248)-ROW())/12+5):INDIRECT("AF"&amp;(ROW()+12*(($AO248-1)*3+$AP248)-ROW())/12+5),AT248)</f>
        <v>0</v>
      </c>
      <c r="AV248" s="692">
        <f ca="1">IF(AND(AR248+AT248&gt;0,AS248+AU248&gt;0),COUNTIF(AV$6:AV247,"&gt;0")+1,0)</f>
        <v>0</v>
      </c>
    </row>
    <row r="249" spans="41:48">
      <c r="AO249" s="692">
        <v>7</v>
      </c>
      <c r="AP249" s="692">
        <v>3</v>
      </c>
      <c r="AQ249" s="692">
        <v>4</v>
      </c>
      <c r="AR249" s="693">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692">
        <f ca="1">COUNTIF(INDIRECT("H"&amp;(ROW()+12*(($AO249-1)*3+$AP249)-ROW())/12+5):INDIRECT("S"&amp;(ROW()+12*(($AO249-1)*3+$AP249)-ROW())/12+5),AR249)</f>
        <v>0</v>
      </c>
      <c r="AT249" s="693">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692">
        <f ca="1">COUNTIF(INDIRECT("U"&amp;(ROW()+12*(($AO249-1)*3+$AP249)-ROW())/12+5):INDIRECT("AF"&amp;(ROW()+12*(($AO249-1)*3+$AP249)-ROW())/12+5),AT249)</f>
        <v>0</v>
      </c>
      <c r="AV249" s="692">
        <f ca="1">IF(AND(AR249+AT249&gt;0,AS249+AU249&gt;0),COUNTIF(AV$6:AV248,"&gt;0")+1,0)</f>
        <v>0</v>
      </c>
    </row>
    <row r="250" spans="41:48">
      <c r="AO250" s="692">
        <v>7</v>
      </c>
      <c r="AP250" s="692">
        <v>3</v>
      </c>
      <c r="AQ250" s="692">
        <v>5</v>
      </c>
      <c r="AR250" s="693">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692">
        <f ca="1">COUNTIF(INDIRECT("H"&amp;(ROW()+12*(($AO250-1)*3+$AP250)-ROW())/12+5):INDIRECT("S"&amp;(ROW()+12*(($AO250-1)*3+$AP250)-ROW())/12+5),AR250)</f>
        <v>0</v>
      </c>
      <c r="AT250" s="693">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692">
        <f ca="1">COUNTIF(INDIRECT("U"&amp;(ROW()+12*(($AO250-1)*3+$AP250)-ROW())/12+5):INDIRECT("AF"&amp;(ROW()+12*(($AO250-1)*3+$AP250)-ROW())/12+5),AT250)</f>
        <v>0</v>
      </c>
      <c r="AV250" s="692">
        <f ca="1">IF(AND(AR250+AT250&gt;0,AS250+AU250&gt;0),COUNTIF(AV$6:AV249,"&gt;0")+1,0)</f>
        <v>0</v>
      </c>
    </row>
    <row r="251" spans="41:48">
      <c r="AO251" s="692">
        <v>7</v>
      </c>
      <c r="AP251" s="692">
        <v>3</v>
      </c>
      <c r="AQ251" s="692">
        <v>6</v>
      </c>
      <c r="AR251" s="693">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692">
        <f ca="1">COUNTIF(INDIRECT("H"&amp;(ROW()+12*(($AO251-1)*3+$AP251)-ROW())/12+5):INDIRECT("S"&amp;(ROW()+12*(($AO251-1)*3+$AP251)-ROW())/12+5),AR251)</f>
        <v>0</v>
      </c>
      <c r="AT251" s="693">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692">
        <f ca="1">COUNTIF(INDIRECT("U"&amp;(ROW()+12*(($AO251-1)*3+$AP251)-ROW())/12+5):INDIRECT("AF"&amp;(ROW()+12*(($AO251-1)*3+$AP251)-ROW())/12+5),AT251)</f>
        <v>0</v>
      </c>
      <c r="AV251" s="692">
        <f ca="1">IF(AND(AR251+AT251&gt;0,AS251+AU251&gt;0),COUNTIF(AV$6:AV250,"&gt;0")+1,0)</f>
        <v>0</v>
      </c>
    </row>
    <row r="252" spans="41:48">
      <c r="AO252" s="692">
        <v>7</v>
      </c>
      <c r="AP252" s="692">
        <v>3</v>
      </c>
      <c r="AQ252" s="692">
        <v>7</v>
      </c>
      <c r="AR252" s="693">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692">
        <f ca="1">COUNTIF(INDIRECT("H"&amp;(ROW()+12*(($AO252-1)*3+$AP252)-ROW())/12+5):INDIRECT("S"&amp;(ROW()+12*(($AO252-1)*3+$AP252)-ROW())/12+5),AR252)</f>
        <v>0</v>
      </c>
      <c r="AT252" s="693">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692">
        <f ca="1">COUNTIF(INDIRECT("U"&amp;(ROW()+12*(($AO252-1)*3+$AP252)-ROW())/12+5):INDIRECT("AF"&amp;(ROW()+12*(($AO252-1)*3+$AP252)-ROW())/12+5),AT252)</f>
        <v>0</v>
      </c>
      <c r="AV252" s="692">
        <f ca="1">IF(AND(AR252+AT252&gt;0,AS252+AU252&gt;0),COUNTIF(AV$6:AV251,"&gt;0")+1,0)</f>
        <v>0</v>
      </c>
    </row>
    <row r="253" spans="41:48">
      <c r="AO253" s="692">
        <v>7</v>
      </c>
      <c r="AP253" s="692">
        <v>3</v>
      </c>
      <c r="AQ253" s="692">
        <v>8</v>
      </c>
      <c r="AR253" s="693">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692">
        <f ca="1">COUNTIF(INDIRECT("H"&amp;(ROW()+12*(($AO253-1)*3+$AP253)-ROW())/12+5):INDIRECT("S"&amp;(ROW()+12*(($AO253-1)*3+$AP253)-ROW())/12+5),AR253)</f>
        <v>0</v>
      </c>
      <c r="AT253" s="693">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692">
        <f ca="1">COUNTIF(INDIRECT("U"&amp;(ROW()+12*(($AO253-1)*3+$AP253)-ROW())/12+5):INDIRECT("AF"&amp;(ROW()+12*(($AO253-1)*3+$AP253)-ROW())/12+5),AT253)</f>
        <v>0</v>
      </c>
      <c r="AV253" s="692">
        <f ca="1">IF(AND(AR253+AT253&gt;0,AS253+AU253&gt;0),COUNTIF(AV$6:AV252,"&gt;0")+1,0)</f>
        <v>0</v>
      </c>
    </row>
    <row r="254" spans="41:48">
      <c r="AO254" s="692">
        <v>7</v>
      </c>
      <c r="AP254" s="692">
        <v>3</v>
      </c>
      <c r="AQ254" s="692">
        <v>9</v>
      </c>
      <c r="AR254" s="693">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692">
        <f ca="1">COUNTIF(INDIRECT("H"&amp;(ROW()+12*(($AO254-1)*3+$AP254)-ROW())/12+5):INDIRECT("S"&amp;(ROW()+12*(($AO254-1)*3+$AP254)-ROW())/12+5),AR254)</f>
        <v>0</v>
      </c>
      <c r="AT254" s="693">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692">
        <f ca="1">COUNTIF(INDIRECT("U"&amp;(ROW()+12*(($AO254-1)*3+$AP254)-ROW())/12+5):INDIRECT("AF"&amp;(ROW()+12*(($AO254-1)*3+$AP254)-ROW())/12+5),AT254)</f>
        <v>0</v>
      </c>
      <c r="AV254" s="692">
        <f ca="1">IF(AND(AR254+AT254&gt;0,AS254+AU254&gt;0),COUNTIF(AV$6:AV253,"&gt;0")+1,0)</f>
        <v>0</v>
      </c>
    </row>
    <row r="255" spans="41:48">
      <c r="AO255" s="692">
        <v>7</v>
      </c>
      <c r="AP255" s="692">
        <v>3</v>
      </c>
      <c r="AQ255" s="692">
        <v>10</v>
      </c>
      <c r="AR255" s="693">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692">
        <f ca="1">COUNTIF(INDIRECT("H"&amp;(ROW()+12*(($AO255-1)*3+$AP255)-ROW())/12+5):INDIRECT("S"&amp;(ROW()+12*(($AO255-1)*3+$AP255)-ROW())/12+5),AR255)</f>
        <v>0</v>
      </c>
      <c r="AT255" s="693">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692">
        <f ca="1">COUNTIF(INDIRECT("U"&amp;(ROW()+12*(($AO255-1)*3+$AP255)-ROW())/12+5):INDIRECT("AF"&amp;(ROW()+12*(($AO255-1)*3+$AP255)-ROW())/12+5),AT255)</f>
        <v>0</v>
      </c>
      <c r="AV255" s="692">
        <f ca="1">IF(AND(AR255+AT255&gt;0,AS255+AU255&gt;0),COUNTIF(AV$6:AV254,"&gt;0")+1,0)</f>
        <v>0</v>
      </c>
    </row>
    <row r="256" spans="41:48">
      <c r="AO256" s="692">
        <v>7</v>
      </c>
      <c r="AP256" s="692">
        <v>3</v>
      </c>
      <c r="AQ256" s="692">
        <v>11</v>
      </c>
      <c r="AR256" s="693">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692">
        <f ca="1">COUNTIF(INDIRECT("H"&amp;(ROW()+12*(($AO256-1)*3+$AP256)-ROW())/12+5):INDIRECT("S"&amp;(ROW()+12*(($AO256-1)*3+$AP256)-ROW())/12+5),AR256)</f>
        <v>0</v>
      </c>
      <c r="AT256" s="693">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692">
        <f ca="1">COUNTIF(INDIRECT("U"&amp;(ROW()+12*(($AO256-1)*3+$AP256)-ROW())/12+5):INDIRECT("AF"&amp;(ROW()+12*(($AO256-1)*3+$AP256)-ROW())/12+5),AT256)</f>
        <v>0</v>
      </c>
      <c r="AV256" s="692">
        <f ca="1">IF(AND(AR256+AT256&gt;0,AS256+AU256&gt;0),COUNTIF(AV$6:AV255,"&gt;0")+1,0)</f>
        <v>0</v>
      </c>
    </row>
    <row r="257" spans="41:48">
      <c r="AO257" s="692">
        <v>7</v>
      </c>
      <c r="AP257" s="692">
        <v>3</v>
      </c>
      <c r="AQ257" s="692">
        <v>12</v>
      </c>
      <c r="AR257" s="693">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692">
        <f ca="1">COUNTIF(INDIRECT("H"&amp;(ROW()+12*(($AO257-1)*3+$AP257)-ROW())/12+5):INDIRECT("S"&amp;(ROW()+12*(($AO257-1)*3+$AP257)-ROW())/12+5),AR257)</f>
        <v>0</v>
      </c>
      <c r="AT257" s="693">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692">
        <f ca="1">COUNTIF(INDIRECT("U"&amp;(ROW()+12*(($AO257-1)*3+$AP257)-ROW())/12+5):INDIRECT("AF"&amp;(ROW()+12*(($AO257-1)*3+$AP257)-ROW())/12+5),AT257)</f>
        <v>0</v>
      </c>
      <c r="AV257" s="692">
        <f ca="1">IF(AND(AR257+AT257&gt;0,AS257+AU257&gt;0),COUNTIF(AV$6:AV256,"&gt;0")+1,0)</f>
        <v>0</v>
      </c>
    </row>
    <row r="258" spans="41:48">
      <c r="AO258" s="692">
        <v>8</v>
      </c>
      <c r="AP258" s="692">
        <v>1</v>
      </c>
      <c r="AQ258" s="692">
        <v>1</v>
      </c>
      <c r="AR258" s="693">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692">
        <f ca="1">COUNTIF(INDIRECT("H"&amp;(ROW()+12*(($AO258-1)*3+$AP258)-ROW())/12+5):INDIRECT("S"&amp;(ROW()+12*(($AO258-1)*3+$AP258)-ROW())/12+5),AR258)</f>
        <v>0</v>
      </c>
      <c r="AT258" s="693">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692">
        <f ca="1">COUNTIF(INDIRECT("U"&amp;(ROW()+12*(($AO258-1)*3+$AP258)-ROW())/12+5):INDIRECT("AF"&amp;(ROW()+12*(($AO258-1)*3+$AP258)-ROW())/12+5),AT258)</f>
        <v>0</v>
      </c>
      <c r="AV258" s="692">
        <f ca="1">IF(AND(AR258+AT258&gt;0,AS258+AU258&gt;0),COUNTIF(AV$6:AV257,"&gt;0")+1,0)</f>
        <v>0</v>
      </c>
    </row>
    <row r="259" spans="41:48">
      <c r="AO259" s="692">
        <v>8</v>
      </c>
      <c r="AP259" s="692">
        <v>1</v>
      </c>
      <c r="AQ259" s="692">
        <v>2</v>
      </c>
      <c r="AR259" s="693">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692">
        <f ca="1">COUNTIF(INDIRECT("H"&amp;(ROW()+12*(($AO259-1)*3+$AP259)-ROW())/12+5):INDIRECT("S"&amp;(ROW()+12*(($AO259-1)*3+$AP259)-ROW())/12+5),AR259)</f>
        <v>0</v>
      </c>
      <c r="AT259" s="693">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692">
        <f ca="1">COUNTIF(INDIRECT("U"&amp;(ROW()+12*(($AO259-1)*3+$AP259)-ROW())/12+5):INDIRECT("AF"&amp;(ROW()+12*(($AO259-1)*3+$AP259)-ROW())/12+5),AT259)</f>
        <v>0</v>
      </c>
      <c r="AV259" s="692">
        <f ca="1">IF(AND(AR259+AT259&gt;0,AS259+AU259&gt;0),COUNTIF(AV$6:AV258,"&gt;0")+1,0)</f>
        <v>0</v>
      </c>
    </row>
    <row r="260" spans="41:48">
      <c r="AO260" s="692">
        <v>8</v>
      </c>
      <c r="AP260" s="692">
        <v>1</v>
      </c>
      <c r="AQ260" s="692">
        <v>3</v>
      </c>
      <c r="AR260" s="693">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692">
        <f ca="1">COUNTIF(INDIRECT("H"&amp;(ROW()+12*(($AO260-1)*3+$AP260)-ROW())/12+5):INDIRECT("S"&amp;(ROW()+12*(($AO260-1)*3+$AP260)-ROW())/12+5),AR260)</f>
        <v>0</v>
      </c>
      <c r="AT260" s="693">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692">
        <f ca="1">COUNTIF(INDIRECT("U"&amp;(ROW()+12*(($AO260-1)*3+$AP260)-ROW())/12+5):INDIRECT("AF"&amp;(ROW()+12*(($AO260-1)*3+$AP260)-ROW())/12+5),AT260)</f>
        <v>0</v>
      </c>
      <c r="AV260" s="692">
        <f ca="1">IF(AND(AR260+AT260&gt;0,AS260+AU260&gt;0),COUNTIF(AV$6:AV259,"&gt;0")+1,0)</f>
        <v>0</v>
      </c>
    </row>
    <row r="261" spans="41:48">
      <c r="AO261" s="692">
        <v>8</v>
      </c>
      <c r="AP261" s="692">
        <v>1</v>
      </c>
      <c r="AQ261" s="692">
        <v>4</v>
      </c>
      <c r="AR261" s="693">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692">
        <f ca="1">COUNTIF(INDIRECT("H"&amp;(ROW()+12*(($AO261-1)*3+$AP261)-ROW())/12+5):INDIRECT("S"&amp;(ROW()+12*(($AO261-1)*3+$AP261)-ROW())/12+5),AR261)</f>
        <v>0</v>
      </c>
      <c r="AT261" s="693">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692">
        <f ca="1">COUNTIF(INDIRECT("U"&amp;(ROW()+12*(($AO261-1)*3+$AP261)-ROW())/12+5):INDIRECT("AF"&amp;(ROW()+12*(($AO261-1)*3+$AP261)-ROW())/12+5),AT261)</f>
        <v>0</v>
      </c>
      <c r="AV261" s="692">
        <f ca="1">IF(AND(AR261+AT261&gt;0,AS261+AU261&gt;0),COUNTIF(AV$6:AV260,"&gt;0")+1,0)</f>
        <v>0</v>
      </c>
    </row>
    <row r="262" spans="41:48">
      <c r="AO262" s="692">
        <v>8</v>
      </c>
      <c r="AP262" s="692">
        <v>1</v>
      </c>
      <c r="AQ262" s="692">
        <v>5</v>
      </c>
      <c r="AR262" s="693">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692">
        <f ca="1">COUNTIF(INDIRECT("H"&amp;(ROW()+12*(($AO262-1)*3+$AP262)-ROW())/12+5):INDIRECT("S"&amp;(ROW()+12*(($AO262-1)*3+$AP262)-ROW())/12+5),AR262)</f>
        <v>0</v>
      </c>
      <c r="AT262" s="693">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692">
        <f ca="1">COUNTIF(INDIRECT("U"&amp;(ROW()+12*(($AO262-1)*3+$AP262)-ROW())/12+5):INDIRECT("AF"&amp;(ROW()+12*(($AO262-1)*3+$AP262)-ROW())/12+5),AT262)</f>
        <v>0</v>
      </c>
      <c r="AV262" s="692">
        <f ca="1">IF(AND(AR262+AT262&gt;0,AS262+AU262&gt;0),COUNTIF(AV$6:AV261,"&gt;0")+1,0)</f>
        <v>0</v>
      </c>
    </row>
    <row r="263" spans="41:48">
      <c r="AO263" s="692">
        <v>8</v>
      </c>
      <c r="AP263" s="692">
        <v>1</v>
      </c>
      <c r="AQ263" s="692">
        <v>6</v>
      </c>
      <c r="AR263" s="693">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692">
        <f ca="1">COUNTIF(INDIRECT("H"&amp;(ROW()+12*(($AO263-1)*3+$AP263)-ROW())/12+5):INDIRECT("S"&amp;(ROW()+12*(($AO263-1)*3+$AP263)-ROW())/12+5),AR263)</f>
        <v>0</v>
      </c>
      <c r="AT263" s="693">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692">
        <f ca="1">COUNTIF(INDIRECT("U"&amp;(ROW()+12*(($AO263-1)*3+$AP263)-ROW())/12+5):INDIRECT("AF"&amp;(ROW()+12*(($AO263-1)*3+$AP263)-ROW())/12+5),AT263)</f>
        <v>0</v>
      </c>
      <c r="AV263" s="692">
        <f ca="1">IF(AND(AR263+AT263&gt;0,AS263+AU263&gt;0),COUNTIF(AV$6:AV262,"&gt;0")+1,0)</f>
        <v>0</v>
      </c>
    </row>
    <row r="264" spans="41:48">
      <c r="AO264" s="692">
        <v>8</v>
      </c>
      <c r="AP264" s="692">
        <v>1</v>
      </c>
      <c r="AQ264" s="692">
        <v>7</v>
      </c>
      <c r="AR264" s="693">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692">
        <f ca="1">COUNTIF(INDIRECT("H"&amp;(ROW()+12*(($AO264-1)*3+$AP264)-ROW())/12+5):INDIRECT("S"&amp;(ROW()+12*(($AO264-1)*3+$AP264)-ROW())/12+5),AR264)</f>
        <v>0</v>
      </c>
      <c r="AT264" s="693">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692">
        <f ca="1">COUNTIF(INDIRECT("U"&amp;(ROW()+12*(($AO264-1)*3+$AP264)-ROW())/12+5):INDIRECT("AF"&amp;(ROW()+12*(($AO264-1)*3+$AP264)-ROW())/12+5),AT264)</f>
        <v>0</v>
      </c>
      <c r="AV264" s="692">
        <f ca="1">IF(AND(AR264+AT264&gt;0,AS264+AU264&gt;0),COUNTIF(AV$6:AV263,"&gt;0")+1,0)</f>
        <v>0</v>
      </c>
    </row>
    <row r="265" spans="41:48">
      <c r="AO265" s="692">
        <v>8</v>
      </c>
      <c r="AP265" s="692">
        <v>1</v>
      </c>
      <c r="AQ265" s="692">
        <v>8</v>
      </c>
      <c r="AR265" s="693">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692">
        <f ca="1">COUNTIF(INDIRECT("H"&amp;(ROW()+12*(($AO265-1)*3+$AP265)-ROW())/12+5):INDIRECT("S"&amp;(ROW()+12*(($AO265-1)*3+$AP265)-ROW())/12+5),AR265)</f>
        <v>0</v>
      </c>
      <c r="AT265" s="693">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692">
        <f ca="1">COUNTIF(INDIRECT("U"&amp;(ROW()+12*(($AO265-1)*3+$AP265)-ROW())/12+5):INDIRECT("AF"&amp;(ROW()+12*(($AO265-1)*3+$AP265)-ROW())/12+5),AT265)</f>
        <v>0</v>
      </c>
      <c r="AV265" s="692">
        <f ca="1">IF(AND(AR265+AT265&gt;0,AS265+AU265&gt;0),COUNTIF(AV$6:AV264,"&gt;0")+1,0)</f>
        <v>0</v>
      </c>
    </row>
    <row r="266" spans="41:48">
      <c r="AO266" s="692">
        <v>8</v>
      </c>
      <c r="AP266" s="692">
        <v>1</v>
      </c>
      <c r="AQ266" s="692">
        <v>9</v>
      </c>
      <c r="AR266" s="693">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692">
        <f ca="1">COUNTIF(INDIRECT("H"&amp;(ROW()+12*(($AO266-1)*3+$AP266)-ROW())/12+5):INDIRECT("S"&amp;(ROW()+12*(($AO266-1)*3+$AP266)-ROW())/12+5),AR266)</f>
        <v>0</v>
      </c>
      <c r="AT266" s="693">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692">
        <f ca="1">COUNTIF(INDIRECT("U"&amp;(ROW()+12*(($AO266-1)*3+$AP266)-ROW())/12+5):INDIRECT("AF"&amp;(ROW()+12*(($AO266-1)*3+$AP266)-ROW())/12+5),AT266)</f>
        <v>0</v>
      </c>
      <c r="AV266" s="692">
        <f ca="1">IF(AND(AR266+AT266&gt;0,AS266+AU266&gt;0),COUNTIF(AV$6:AV265,"&gt;0")+1,0)</f>
        <v>0</v>
      </c>
    </row>
    <row r="267" spans="41:48">
      <c r="AO267" s="692">
        <v>8</v>
      </c>
      <c r="AP267" s="692">
        <v>1</v>
      </c>
      <c r="AQ267" s="692">
        <v>10</v>
      </c>
      <c r="AR267" s="693">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692">
        <f ca="1">COUNTIF(INDIRECT("H"&amp;(ROW()+12*(($AO267-1)*3+$AP267)-ROW())/12+5):INDIRECT("S"&amp;(ROW()+12*(($AO267-1)*3+$AP267)-ROW())/12+5),AR267)</f>
        <v>0</v>
      </c>
      <c r="AT267" s="693">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692">
        <f ca="1">COUNTIF(INDIRECT("U"&amp;(ROW()+12*(($AO267-1)*3+$AP267)-ROW())/12+5):INDIRECT("AF"&amp;(ROW()+12*(($AO267-1)*3+$AP267)-ROW())/12+5),AT267)</f>
        <v>0</v>
      </c>
      <c r="AV267" s="692">
        <f ca="1">IF(AND(AR267+AT267&gt;0,AS267+AU267&gt;0),COUNTIF(AV$6:AV266,"&gt;0")+1,0)</f>
        <v>0</v>
      </c>
    </row>
    <row r="268" spans="41:48">
      <c r="AO268" s="692">
        <v>8</v>
      </c>
      <c r="AP268" s="692">
        <v>1</v>
      </c>
      <c r="AQ268" s="692">
        <v>11</v>
      </c>
      <c r="AR268" s="693">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692">
        <f ca="1">COUNTIF(INDIRECT("H"&amp;(ROW()+12*(($AO268-1)*3+$AP268)-ROW())/12+5):INDIRECT("S"&amp;(ROW()+12*(($AO268-1)*3+$AP268)-ROW())/12+5),AR268)</f>
        <v>0</v>
      </c>
      <c r="AT268" s="693">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692">
        <f ca="1">COUNTIF(INDIRECT("U"&amp;(ROW()+12*(($AO268-1)*3+$AP268)-ROW())/12+5):INDIRECT("AF"&amp;(ROW()+12*(($AO268-1)*3+$AP268)-ROW())/12+5),AT268)</f>
        <v>0</v>
      </c>
      <c r="AV268" s="692">
        <f ca="1">IF(AND(AR268+AT268&gt;0,AS268+AU268&gt;0),COUNTIF(AV$6:AV267,"&gt;0")+1,0)</f>
        <v>0</v>
      </c>
    </row>
    <row r="269" spans="41:48">
      <c r="AO269" s="692">
        <v>8</v>
      </c>
      <c r="AP269" s="692">
        <v>1</v>
      </c>
      <c r="AQ269" s="692">
        <v>12</v>
      </c>
      <c r="AR269" s="693">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692">
        <f ca="1">COUNTIF(INDIRECT("H"&amp;(ROW()+12*(($AO269-1)*3+$AP269)-ROW())/12+5):INDIRECT("S"&amp;(ROW()+12*(($AO269-1)*3+$AP269)-ROW())/12+5),AR269)</f>
        <v>0</v>
      </c>
      <c r="AT269" s="693">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692">
        <f ca="1">COUNTIF(INDIRECT("U"&amp;(ROW()+12*(($AO269-1)*3+$AP269)-ROW())/12+5):INDIRECT("AF"&amp;(ROW()+12*(($AO269-1)*3+$AP269)-ROW())/12+5),AT269)</f>
        <v>0</v>
      </c>
      <c r="AV269" s="692">
        <f ca="1">IF(AND(AR269+AT269&gt;0,AS269+AU269&gt;0),COUNTIF(AV$6:AV268,"&gt;0")+1,0)</f>
        <v>0</v>
      </c>
    </row>
    <row r="270" spans="41:48">
      <c r="AO270" s="692">
        <v>8</v>
      </c>
      <c r="AP270" s="692">
        <v>2</v>
      </c>
      <c r="AQ270" s="692">
        <v>1</v>
      </c>
      <c r="AR270" s="693">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692">
        <f ca="1">COUNTIF(INDIRECT("H"&amp;(ROW()+12*(($AO270-1)*3+$AP270)-ROW())/12+5):INDIRECT("S"&amp;(ROW()+12*(($AO270-1)*3+$AP270)-ROW())/12+5),AR270)</f>
        <v>0</v>
      </c>
      <c r="AT270" s="693">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692">
        <f ca="1">COUNTIF(INDIRECT("U"&amp;(ROW()+12*(($AO270-1)*3+$AP270)-ROW())/12+5):INDIRECT("AF"&amp;(ROW()+12*(($AO270-1)*3+$AP270)-ROW())/12+5),AT270)</f>
        <v>0</v>
      </c>
      <c r="AV270" s="692">
        <f ca="1">IF(AND(AR270+AT270&gt;0,AS270+AU270&gt;0),COUNTIF(AV$6:AV269,"&gt;0")+1,0)</f>
        <v>0</v>
      </c>
    </row>
    <row r="271" spans="41:48">
      <c r="AO271" s="692">
        <v>8</v>
      </c>
      <c r="AP271" s="692">
        <v>2</v>
      </c>
      <c r="AQ271" s="692">
        <v>2</v>
      </c>
      <c r="AR271" s="693">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692">
        <f ca="1">COUNTIF(INDIRECT("H"&amp;(ROW()+12*(($AO271-1)*3+$AP271)-ROW())/12+5):INDIRECT("S"&amp;(ROW()+12*(($AO271-1)*3+$AP271)-ROW())/12+5),AR271)</f>
        <v>0</v>
      </c>
      <c r="AT271" s="693">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692">
        <f ca="1">COUNTIF(INDIRECT("U"&amp;(ROW()+12*(($AO271-1)*3+$AP271)-ROW())/12+5):INDIRECT("AF"&amp;(ROW()+12*(($AO271-1)*3+$AP271)-ROW())/12+5),AT271)</f>
        <v>0</v>
      </c>
      <c r="AV271" s="692">
        <f ca="1">IF(AND(AR271+AT271&gt;0,AS271+AU271&gt;0),COUNTIF(AV$6:AV270,"&gt;0")+1,0)</f>
        <v>0</v>
      </c>
    </row>
    <row r="272" spans="41:48">
      <c r="AO272" s="692">
        <v>8</v>
      </c>
      <c r="AP272" s="692">
        <v>2</v>
      </c>
      <c r="AQ272" s="692">
        <v>3</v>
      </c>
      <c r="AR272" s="693">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692">
        <f ca="1">COUNTIF(INDIRECT("H"&amp;(ROW()+12*(($AO272-1)*3+$AP272)-ROW())/12+5):INDIRECT("S"&amp;(ROW()+12*(($AO272-1)*3+$AP272)-ROW())/12+5),AR272)</f>
        <v>0</v>
      </c>
      <c r="AT272" s="693">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692">
        <f ca="1">COUNTIF(INDIRECT("U"&amp;(ROW()+12*(($AO272-1)*3+$AP272)-ROW())/12+5):INDIRECT("AF"&amp;(ROW()+12*(($AO272-1)*3+$AP272)-ROW())/12+5),AT272)</f>
        <v>0</v>
      </c>
      <c r="AV272" s="692">
        <f ca="1">IF(AND(AR272+AT272&gt;0,AS272+AU272&gt;0),COUNTIF(AV$6:AV271,"&gt;0")+1,0)</f>
        <v>0</v>
      </c>
    </row>
    <row r="273" spans="41:48">
      <c r="AO273" s="692">
        <v>8</v>
      </c>
      <c r="AP273" s="692">
        <v>2</v>
      </c>
      <c r="AQ273" s="692">
        <v>4</v>
      </c>
      <c r="AR273" s="693">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692">
        <f ca="1">COUNTIF(INDIRECT("H"&amp;(ROW()+12*(($AO273-1)*3+$AP273)-ROW())/12+5):INDIRECT("S"&amp;(ROW()+12*(($AO273-1)*3+$AP273)-ROW())/12+5),AR273)</f>
        <v>0</v>
      </c>
      <c r="AT273" s="693">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692">
        <f ca="1">COUNTIF(INDIRECT("U"&amp;(ROW()+12*(($AO273-1)*3+$AP273)-ROW())/12+5):INDIRECT("AF"&amp;(ROW()+12*(($AO273-1)*3+$AP273)-ROW())/12+5),AT273)</f>
        <v>0</v>
      </c>
      <c r="AV273" s="692">
        <f ca="1">IF(AND(AR273+AT273&gt;0,AS273+AU273&gt;0),COUNTIF(AV$6:AV272,"&gt;0")+1,0)</f>
        <v>0</v>
      </c>
    </row>
    <row r="274" spans="41:48">
      <c r="AO274" s="692">
        <v>8</v>
      </c>
      <c r="AP274" s="692">
        <v>2</v>
      </c>
      <c r="AQ274" s="692">
        <v>5</v>
      </c>
      <c r="AR274" s="693">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692">
        <f ca="1">COUNTIF(INDIRECT("H"&amp;(ROW()+12*(($AO274-1)*3+$AP274)-ROW())/12+5):INDIRECT("S"&amp;(ROW()+12*(($AO274-1)*3+$AP274)-ROW())/12+5),AR274)</f>
        <v>0</v>
      </c>
      <c r="AT274" s="693">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692">
        <f ca="1">COUNTIF(INDIRECT("U"&amp;(ROW()+12*(($AO274-1)*3+$AP274)-ROW())/12+5):INDIRECT("AF"&amp;(ROW()+12*(($AO274-1)*3+$AP274)-ROW())/12+5),AT274)</f>
        <v>0</v>
      </c>
      <c r="AV274" s="692">
        <f ca="1">IF(AND(AR274+AT274&gt;0,AS274+AU274&gt;0),COUNTIF(AV$6:AV273,"&gt;0")+1,0)</f>
        <v>0</v>
      </c>
    </row>
    <row r="275" spans="41:48">
      <c r="AO275" s="692">
        <v>8</v>
      </c>
      <c r="AP275" s="692">
        <v>2</v>
      </c>
      <c r="AQ275" s="692">
        <v>6</v>
      </c>
      <c r="AR275" s="693">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692">
        <f ca="1">COUNTIF(INDIRECT("H"&amp;(ROW()+12*(($AO275-1)*3+$AP275)-ROW())/12+5):INDIRECT("S"&amp;(ROW()+12*(($AO275-1)*3+$AP275)-ROW())/12+5),AR275)</f>
        <v>0</v>
      </c>
      <c r="AT275" s="693">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692">
        <f ca="1">COUNTIF(INDIRECT("U"&amp;(ROW()+12*(($AO275-1)*3+$AP275)-ROW())/12+5):INDIRECT("AF"&amp;(ROW()+12*(($AO275-1)*3+$AP275)-ROW())/12+5),AT275)</f>
        <v>0</v>
      </c>
      <c r="AV275" s="692">
        <f ca="1">IF(AND(AR275+AT275&gt;0,AS275+AU275&gt;0),COUNTIF(AV$6:AV274,"&gt;0")+1,0)</f>
        <v>0</v>
      </c>
    </row>
    <row r="276" spans="41:48">
      <c r="AO276" s="692">
        <v>8</v>
      </c>
      <c r="AP276" s="692">
        <v>2</v>
      </c>
      <c r="AQ276" s="692">
        <v>7</v>
      </c>
      <c r="AR276" s="693">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692">
        <f ca="1">COUNTIF(INDIRECT("H"&amp;(ROW()+12*(($AO276-1)*3+$AP276)-ROW())/12+5):INDIRECT("S"&amp;(ROW()+12*(($AO276-1)*3+$AP276)-ROW())/12+5),AR276)</f>
        <v>0</v>
      </c>
      <c r="AT276" s="693">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692">
        <f ca="1">COUNTIF(INDIRECT("U"&amp;(ROW()+12*(($AO276-1)*3+$AP276)-ROW())/12+5):INDIRECT("AF"&amp;(ROW()+12*(($AO276-1)*3+$AP276)-ROW())/12+5),AT276)</f>
        <v>0</v>
      </c>
      <c r="AV276" s="692">
        <f ca="1">IF(AND(AR276+AT276&gt;0,AS276+AU276&gt;0),COUNTIF(AV$6:AV275,"&gt;0")+1,0)</f>
        <v>0</v>
      </c>
    </row>
    <row r="277" spans="41:48">
      <c r="AO277" s="692">
        <v>8</v>
      </c>
      <c r="AP277" s="692">
        <v>2</v>
      </c>
      <c r="AQ277" s="692">
        <v>8</v>
      </c>
      <c r="AR277" s="693">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692">
        <f ca="1">COUNTIF(INDIRECT("H"&amp;(ROW()+12*(($AO277-1)*3+$AP277)-ROW())/12+5):INDIRECT("S"&amp;(ROW()+12*(($AO277-1)*3+$AP277)-ROW())/12+5),AR277)</f>
        <v>0</v>
      </c>
      <c r="AT277" s="693">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692">
        <f ca="1">COUNTIF(INDIRECT("U"&amp;(ROW()+12*(($AO277-1)*3+$AP277)-ROW())/12+5):INDIRECT("AF"&amp;(ROW()+12*(($AO277-1)*3+$AP277)-ROW())/12+5),AT277)</f>
        <v>0</v>
      </c>
      <c r="AV277" s="692">
        <f ca="1">IF(AND(AR277+AT277&gt;0,AS277+AU277&gt;0),COUNTIF(AV$6:AV276,"&gt;0")+1,0)</f>
        <v>0</v>
      </c>
    </row>
    <row r="278" spans="41:48">
      <c r="AO278" s="692">
        <v>8</v>
      </c>
      <c r="AP278" s="692">
        <v>2</v>
      </c>
      <c r="AQ278" s="692">
        <v>9</v>
      </c>
      <c r="AR278" s="693">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692">
        <f ca="1">COUNTIF(INDIRECT("H"&amp;(ROW()+12*(($AO278-1)*3+$AP278)-ROW())/12+5):INDIRECT("S"&amp;(ROW()+12*(($AO278-1)*3+$AP278)-ROW())/12+5),AR278)</f>
        <v>0</v>
      </c>
      <c r="AT278" s="693">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692">
        <f ca="1">COUNTIF(INDIRECT("U"&amp;(ROW()+12*(($AO278-1)*3+$AP278)-ROW())/12+5):INDIRECT("AF"&amp;(ROW()+12*(($AO278-1)*3+$AP278)-ROW())/12+5),AT278)</f>
        <v>0</v>
      </c>
      <c r="AV278" s="692">
        <f ca="1">IF(AND(AR278+AT278&gt;0,AS278+AU278&gt;0),COUNTIF(AV$6:AV277,"&gt;0")+1,0)</f>
        <v>0</v>
      </c>
    </row>
    <row r="279" spans="41:48">
      <c r="AO279" s="692">
        <v>8</v>
      </c>
      <c r="AP279" s="692">
        <v>2</v>
      </c>
      <c r="AQ279" s="692">
        <v>10</v>
      </c>
      <c r="AR279" s="693">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692">
        <f ca="1">COUNTIF(INDIRECT("H"&amp;(ROW()+12*(($AO279-1)*3+$AP279)-ROW())/12+5):INDIRECT("S"&amp;(ROW()+12*(($AO279-1)*3+$AP279)-ROW())/12+5),AR279)</f>
        <v>0</v>
      </c>
      <c r="AT279" s="693">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692">
        <f ca="1">COUNTIF(INDIRECT("U"&amp;(ROW()+12*(($AO279-1)*3+$AP279)-ROW())/12+5):INDIRECT("AF"&amp;(ROW()+12*(($AO279-1)*3+$AP279)-ROW())/12+5),AT279)</f>
        <v>0</v>
      </c>
      <c r="AV279" s="692">
        <f ca="1">IF(AND(AR279+AT279&gt;0,AS279+AU279&gt;0),COUNTIF(AV$6:AV278,"&gt;0")+1,0)</f>
        <v>0</v>
      </c>
    </row>
    <row r="280" spans="41:48">
      <c r="AO280" s="692">
        <v>8</v>
      </c>
      <c r="AP280" s="692">
        <v>2</v>
      </c>
      <c r="AQ280" s="692">
        <v>11</v>
      </c>
      <c r="AR280" s="693">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692">
        <f ca="1">COUNTIF(INDIRECT("H"&amp;(ROW()+12*(($AO280-1)*3+$AP280)-ROW())/12+5):INDIRECT("S"&amp;(ROW()+12*(($AO280-1)*3+$AP280)-ROW())/12+5),AR280)</f>
        <v>0</v>
      </c>
      <c r="AT280" s="693">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692">
        <f ca="1">COUNTIF(INDIRECT("U"&amp;(ROW()+12*(($AO280-1)*3+$AP280)-ROW())/12+5):INDIRECT("AF"&amp;(ROW()+12*(($AO280-1)*3+$AP280)-ROW())/12+5),AT280)</f>
        <v>0</v>
      </c>
      <c r="AV280" s="692">
        <f ca="1">IF(AND(AR280+AT280&gt;0,AS280+AU280&gt;0),COUNTIF(AV$6:AV279,"&gt;0")+1,0)</f>
        <v>0</v>
      </c>
    </row>
    <row r="281" spans="41:48">
      <c r="AO281" s="692">
        <v>8</v>
      </c>
      <c r="AP281" s="692">
        <v>2</v>
      </c>
      <c r="AQ281" s="692">
        <v>12</v>
      </c>
      <c r="AR281" s="693">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692">
        <f ca="1">COUNTIF(INDIRECT("H"&amp;(ROW()+12*(($AO281-1)*3+$AP281)-ROW())/12+5):INDIRECT("S"&amp;(ROW()+12*(($AO281-1)*3+$AP281)-ROW())/12+5),AR281)</f>
        <v>0</v>
      </c>
      <c r="AT281" s="693">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692">
        <f ca="1">COUNTIF(INDIRECT("U"&amp;(ROW()+12*(($AO281-1)*3+$AP281)-ROW())/12+5):INDIRECT("AF"&amp;(ROW()+12*(($AO281-1)*3+$AP281)-ROW())/12+5),AT281)</f>
        <v>0</v>
      </c>
      <c r="AV281" s="692">
        <f ca="1">IF(AND(AR281+AT281&gt;0,AS281+AU281&gt;0),COUNTIF(AV$6:AV280,"&gt;0")+1,0)</f>
        <v>0</v>
      </c>
    </row>
    <row r="282" spans="41:48">
      <c r="AO282" s="692">
        <v>8</v>
      </c>
      <c r="AP282" s="692">
        <v>3</v>
      </c>
      <c r="AQ282" s="692">
        <v>1</v>
      </c>
      <c r="AR282" s="693">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692">
        <f ca="1">COUNTIF(INDIRECT("H"&amp;(ROW()+12*(($AO282-1)*3+$AP282)-ROW())/12+5):INDIRECT("S"&amp;(ROW()+12*(($AO282-1)*3+$AP282)-ROW())/12+5),AR282)</f>
        <v>0</v>
      </c>
      <c r="AT282" s="693">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692">
        <f ca="1">COUNTIF(INDIRECT("U"&amp;(ROW()+12*(($AO282-1)*3+$AP282)-ROW())/12+5):INDIRECT("AF"&amp;(ROW()+12*(($AO282-1)*3+$AP282)-ROW())/12+5),AT282)</f>
        <v>0</v>
      </c>
      <c r="AV282" s="692">
        <f ca="1">IF(AND(AR282+AT282&gt;0,AS282+AU282&gt;0),COUNTIF(AV$6:AV281,"&gt;0")+1,0)</f>
        <v>0</v>
      </c>
    </row>
    <row r="283" spans="41:48">
      <c r="AO283" s="692">
        <v>8</v>
      </c>
      <c r="AP283" s="692">
        <v>3</v>
      </c>
      <c r="AQ283" s="692">
        <v>2</v>
      </c>
      <c r="AR283" s="693">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692">
        <f ca="1">COUNTIF(INDIRECT("H"&amp;(ROW()+12*(($AO283-1)*3+$AP283)-ROW())/12+5):INDIRECT("S"&amp;(ROW()+12*(($AO283-1)*3+$AP283)-ROW())/12+5),AR283)</f>
        <v>0</v>
      </c>
      <c r="AT283" s="693">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692">
        <f ca="1">COUNTIF(INDIRECT("U"&amp;(ROW()+12*(($AO283-1)*3+$AP283)-ROW())/12+5):INDIRECT("AF"&amp;(ROW()+12*(($AO283-1)*3+$AP283)-ROW())/12+5),AT283)</f>
        <v>0</v>
      </c>
      <c r="AV283" s="692">
        <f ca="1">IF(AND(AR283+AT283&gt;0,AS283+AU283&gt;0),COUNTIF(AV$6:AV282,"&gt;0")+1,0)</f>
        <v>0</v>
      </c>
    </row>
    <row r="284" spans="41:48">
      <c r="AO284" s="692">
        <v>8</v>
      </c>
      <c r="AP284" s="692">
        <v>3</v>
      </c>
      <c r="AQ284" s="692">
        <v>3</v>
      </c>
      <c r="AR284" s="693">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692">
        <f ca="1">COUNTIF(INDIRECT("H"&amp;(ROW()+12*(($AO284-1)*3+$AP284)-ROW())/12+5):INDIRECT("S"&amp;(ROW()+12*(($AO284-1)*3+$AP284)-ROW())/12+5),AR284)</f>
        <v>0</v>
      </c>
      <c r="AT284" s="693">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692">
        <f ca="1">COUNTIF(INDIRECT("U"&amp;(ROW()+12*(($AO284-1)*3+$AP284)-ROW())/12+5):INDIRECT("AF"&amp;(ROW()+12*(($AO284-1)*3+$AP284)-ROW())/12+5),AT284)</f>
        <v>0</v>
      </c>
      <c r="AV284" s="692">
        <f ca="1">IF(AND(AR284+AT284&gt;0,AS284+AU284&gt;0),COUNTIF(AV$6:AV283,"&gt;0")+1,0)</f>
        <v>0</v>
      </c>
    </row>
    <row r="285" spans="41:48">
      <c r="AO285" s="692">
        <v>8</v>
      </c>
      <c r="AP285" s="692">
        <v>3</v>
      </c>
      <c r="AQ285" s="692">
        <v>4</v>
      </c>
      <c r="AR285" s="693">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692">
        <f ca="1">COUNTIF(INDIRECT("H"&amp;(ROW()+12*(($AO285-1)*3+$AP285)-ROW())/12+5):INDIRECT("S"&amp;(ROW()+12*(($AO285-1)*3+$AP285)-ROW())/12+5),AR285)</f>
        <v>0</v>
      </c>
      <c r="AT285" s="693">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692">
        <f ca="1">COUNTIF(INDIRECT("U"&amp;(ROW()+12*(($AO285-1)*3+$AP285)-ROW())/12+5):INDIRECT("AF"&amp;(ROW()+12*(($AO285-1)*3+$AP285)-ROW())/12+5),AT285)</f>
        <v>0</v>
      </c>
      <c r="AV285" s="692">
        <f ca="1">IF(AND(AR285+AT285&gt;0,AS285+AU285&gt;0),COUNTIF(AV$6:AV284,"&gt;0")+1,0)</f>
        <v>0</v>
      </c>
    </row>
    <row r="286" spans="41:48">
      <c r="AO286" s="692">
        <v>8</v>
      </c>
      <c r="AP286" s="692">
        <v>3</v>
      </c>
      <c r="AQ286" s="692">
        <v>5</v>
      </c>
      <c r="AR286" s="693">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692">
        <f ca="1">COUNTIF(INDIRECT("H"&amp;(ROW()+12*(($AO286-1)*3+$AP286)-ROW())/12+5):INDIRECT("S"&amp;(ROW()+12*(($AO286-1)*3+$AP286)-ROW())/12+5),AR286)</f>
        <v>0</v>
      </c>
      <c r="AT286" s="693">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692">
        <f ca="1">COUNTIF(INDIRECT("U"&amp;(ROW()+12*(($AO286-1)*3+$AP286)-ROW())/12+5):INDIRECT("AF"&amp;(ROW()+12*(($AO286-1)*3+$AP286)-ROW())/12+5),AT286)</f>
        <v>0</v>
      </c>
      <c r="AV286" s="692">
        <f ca="1">IF(AND(AR286+AT286&gt;0,AS286+AU286&gt;0),COUNTIF(AV$6:AV285,"&gt;0")+1,0)</f>
        <v>0</v>
      </c>
    </row>
    <row r="287" spans="41:48">
      <c r="AO287" s="692">
        <v>8</v>
      </c>
      <c r="AP287" s="692">
        <v>3</v>
      </c>
      <c r="AQ287" s="692">
        <v>6</v>
      </c>
      <c r="AR287" s="693">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692">
        <f ca="1">COUNTIF(INDIRECT("H"&amp;(ROW()+12*(($AO287-1)*3+$AP287)-ROW())/12+5):INDIRECT("S"&amp;(ROW()+12*(($AO287-1)*3+$AP287)-ROW())/12+5),AR287)</f>
        <v>0</v>
      </c>
      <c r="AT287" s="693">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692">
        <f ca="1">COUNTIF(INDIRECT("U"&amp;(ROW()+12*(($AO287-1)*3+$AP287)-ROW())/12+5):INDIRECT("AF"&amp;(ROW()+12*(($AO287-1)*3+$AP287)-ROW())/12+5),AT287)</f>
        <v>0</v>
      </c>
      <c r="AV287" s="692">
        <f ca="1">IF(AND(AR287+AT287&gt;0,AS287+AU287&gt;0),COUNTIF(AV$6:AV286,"&gt;0")+1,0)</f>
        <v>0</v>
      </c>
    </row>
    <row r="288" spans="41:48">
      <c r="AO288" s="692">
        <v>8</v>
      </c>
      <c r="AP288" s="692">
        <v>3</v>
      </c>
      <c r="AQ288" s="692">
        <v>7</v>
      </c>
      <c r="AR288" s="693">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692">
        <f ca="1">COUNTIF(INDIRECT("H"&amp;(ROW()+12*(($AO288-1)*3+$AP288)-ROW())/12+5):INDIRECT("S"&amp;(ROW()+12*(($AO288-1)*3+$AP288)-ROW())/12+5),AR288)</f>
        <v>0</v>
      </c>
      <c r="AT288" s="693">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692">
        <f ca="1">COUNTIF(INDIRECT("U"&amp;(ROW()+12*(($AO288-1)*3+$AP288)-ROW())/12+5):INDIRECT("AF"&amp;(ROW()+12*(($AO288-1)*3+$AP288)-ROW())/12+5),AT288)</f>
        <v>0</v>
      </c>
      <c r="AV288" s="692">
        <f ca="1">IF(AND(AR288+AT288&gt;0,AS288+AU288&gt;0),COUNTIF(AV$6:AV287,"&gt;0")+1,0)</f>
        <v>0</v>
      </c>
    </row>
    <row r="289" spans="41:48">
      <c r="AO289" s="692">
        <v>8</v>
      </c>
      <c r="AP289" s="692">
        <v>3</v>
      </c>
      <c r="AQ289" s="692">
        <v>8</v>
      </c>
      <c r="AR289" s="693">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692">
        <f ca="1">COUNTIF(INDIRECT("H"&amp;(ROW()+12*(($AO289-1)*3+$AP289)-ROW())/12+5):INDIRECT("S"&amp;(ROW()+12*(($AO289-1)*3+$AP289)-ROW())/12+5),AR289)</f>
        <v>0</v>
      </c>
      <c r="AT289" s="693">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692">
        <f ca="1">COUNTIF(INDIRECT("U"&amp;(ROW()+12*(($AO289-1)*3+$AP289)-ROW())/12+5):INDIRECT("AF"&amp;(ROW()+12*(($AO289-1)*3+$AP289)-ROW())/12+5),AT289)</f>
        <v>0</v>
      </c>
      <c r="AV289" s="692">
        <f ca="1">IF(AND(AR289+AT289&gt;0,AS289+AU289&gt;0),COUNTIF(AV$6:AV288,"&gt;0")+1,0)</f>
        <v>0</v>
      </c>
    </row>
    <row r="290" spans="41:48">
      <c r="AO290" s="692">
        <v>8</v>
      </c>
      <c r="AP290" s="692">
        <v>3</v>
      </c>
      <c r="AQ290" s="692">
        <v>9</v>
      </c>
      <c r="AR290" s="693">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692">
        <f ca="1">COUNTIF(INDIRECT("H"&amp;(ROW()+12*(($AO290-1)*3+$AP290)-ROW())/12+5):INDIRECT("S"&amp;(ROW()+12*(($AO290-1)*3+$AP290)-ROW())/12+5),AR290)</f>
        <v>0</v>
      </c>
      <c r="AT290" s="693">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692">
        <f ca="1">COUNTIF(INDIRECT("U"&amp;(ROW()+12*(($AO290-1)*3+$AP290)-ROW())/12+5):INDIRECT("AF"&amp;(ROW()+12*(($AO290-1)*3+$AP290)-ROW())/12+5),AT290)</f>
        <v>0</v>
      </c>
      <c r="AV290" s="692">
        <f ca="1">IF(AND(AR290+AT290&gt;0,AS290+AU290&gt;0),COUNTIF(AV$6:AV289,"&gt;0")+1,0)</f>
        <v>0</v>
      </c>
    </row>
    <row r="291" spans="41:48">
      <c r="AO291" s="692">
        <v>8</v>
      </c>
      <c r="AP291" s="692">
        <v>3</v>
      </c>
      <c r="AQ291" s="692">
        <v>10</v>
      </c>
      <c r="AR291" s="693">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692">
        <f ca="1">COUNTIF(INDIRECT("H"&amp;(ROW()+12*(($AO291-1)*3+$AP291)-ROW())/12+5):INDIRECT("S"&amp;(ROW()+12*(($AO291-1)*3+$AP291)-ROW())/12+5),AR291)</f>
        <v>0</v>
      </c>
      <c r="AT291" s="693">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692">
        <f ca="1">COUNTIF(INDIRECT("U"&amp;(ROW()+12*(($AO291-1)*3+$AP291)-ROW())/12+5):INDIRECT("AF"&amp;(ROW()+12*(($AO291-1)*3+$AP291)-ROW())/12+5),AT291)</f>
        <v>0</v>
      </c>
      <c r="AV291" s="692">
        <f ca="1">IF(AND(AR291+AT291&gt;0,AS291+AU291&gt;0),COUNTIF(AV$6:AV290,"&gt;0")+1,0)</f>
        <v>0</v>
      </c>
    </row>
    <row r="292" spans="41:48">
      <c r="AO292" s="692">
        <v>8</v>
      </c>
      <c r="AP292" s="692">
        <v>3</v>
      </c>
      <c r="AQ292" s="692">
        <v>11</v>
      </c>
      <c r="AR292" s="693">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692">
        <f ca="1">COUNTIF(INDIRECT("H"&amp;(ROW()+12*(($AO292-1)*3+$AP292)-ROW())/12+5):INDIRECT("S"&amp;(ROW()+12*(($AO292-1)*3+$AP292)-ROW())/12+5),AR292)</f>
        <v>0</v>
      </c>
      <c r="AT292" s="693">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692">
        <f ca="1">COUNTIF(INDIRECT("U"&amp;(ROW()+12*(($AO292-1)*3+$AP292)-ROW())/12+5):INDIRECT("AF"&amp;(ROW()+12*(($AO292-1)*3+$AP292)-ROW())/12+5),AT292)</f>
        <v>0</v>
      </c>
      <c r="AV292" s="692">
        <f ca="1">IF(AND(AR292+AT292&gt;0,AS292+AU292&gt;0),COUNTIF(AV$6:AV291,"&gt;0")+1,0)</f>
        <v>0</v>
      </c>
    </row>
    <row r="293" spans="41:48">
      <c r="AO293" s="692">
        <v>8</v>
      </c>
      <c r="AP293" s="692">
        <v>3</v>
      </c>
      <c r="AQ293" s="692">
        <v>12</v>
      </c>
      <c r="AR293" s="693">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692">
        <f ca="1">COUNTIF(INDIRECT("H"&amp;(ROW()+12*(($AO293-1)*3+$AP293)-ROW())/12+5):INDIRECT("S"&amp;(ROW()+12*(($AO293-1)*3+$AP293)-ROW())/12+5),AR293)</f>
        <v>0</v>
      </c>
      <c r="AT293" s="693">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692">
        <f ca="1">COUNTIF(INDIRECT("U"&amp;(ROW()+12*(($AO293-1)*3+$AP293)-ROW())/12+5):INDIRECT("AF"&amp;(ROW()+12*(($AO293-1)*3+$AP293)-ROW())/12+5),AT293)</f>
        <v>0</v>
      </c>
      <c r="AV293" s="692">
        <f ca="1">IF(AND(AR293+AT293&gt;0,AS293+AU293&gt;0),COUNTIF(AV$6:AV292,"&gt;0")+1,0)</f>
        <v>0</v>
      </c>
    </row>
    <row r="294" spans="41:48">
      <c r="AO294" s="692">
        <v>9</v>
      </c>
      <c r="AP294" s="692">
        <v>1</v>
      </c>
      <c r="AQ294" s="692">
        <v>1</v>
      </c>
      <c r="AR294" s="693">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692">
        <f ca="1">COUNTIF(INDIRECT("H"&amp;(ROW()+12*(($AO294-1)*3+$AP294)-ROW())/12+5):INDIRECT("S"&amp;(ROW()+12*(($AO294-1)*3+$AP294)-ROW())/12+5),AR294)</f>
        <v>0</v>
      </c>
      <c r="AT294" s="693">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692">
        <f ca="1">COUNTIF(INDIRECT("U"&amp;(ROW()+12*(($AO294-1)*3+$AP294)-ROW())/12+5):INDIRECT("AF"&amp;(ROW()+12*(($AO294-1)*3+$AP294)-ROW())/12+5),AT294)</f>
        <v>0</v>
      </c>
      <c r="AV294" s="692">
        <f ca="1">IF(AND(AR294+AT294&gt;0,AS294+AU294&gt;0),COUNTIF(AV$6:AV293,"&gt;0")+1,0)</f>
        <v>0</v>
      </c>
    </row>
    <row r="295" spans="41:48">
      <c r="AO295" s="692">
        <v>9</v>
      </c>
      <c r="AP295" s="692">
        <v>1</v>
      </c>
      <c r="AQ295" s="692">
        <v>2</v>
      </c>
      <c r="AR295" s="693">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692">
        <f ca="1">COUNTIF(INDIRECT("H"&amp;(ROW()+12*(($AO295-1)*3+$AP295)-ROW())/12+5):INDIRECT("S"&amp;(ROW()+12*(($AO295-1)*3+$AP295)-ROW())/12+5),AR295)</f>
        <v>0</v>
      </c>
      <c r="AT295" s="693">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692">
        <f ca="1">COUNTIF(INDIRECT("U"&amp;(ROW()+12*(($AO295-1)*3+$AP295)-ROW())/12+5):INDIRECT("AF"&amp;(ROW()+12*(($AO295-1)*3+$AP295)-ROW())/12+5),AT295)</f>
        <v>0</v>
      </c>
      <c r="AV295" s="692">
        <f ca="1">IF(AND(AR295+AT295&gt;0,AS295+AU295&gt;0),COUNTIF(AV$6:AV294,"&gt;0")+1,0)</f>
        <v>0</v>
      </c>
    </row>
    <row r="296" spans="41:48">
      <c r="AO296" s="692">
        <v>9</v>
      </c>
      <c r="AP296" s="692">
        <v>1</v>
      </c>
      <c r="AQ296" s="692">
        <v>3</v>
      </c>
      <c r="AR296" s="693">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692">
        <f ca="1">COUNTIF(INDIRECT("H"&amp;(ROW()+12*(($AO296-1)*3+$AP296)-ROW())/12+5):INDIRECT("S"&amp;(ROW()+12*(($AO296-1)*3+$AP296)-ROW())/12+5),AR296)</f>
        <v>0</v>
      </c>
      <c r="AT296" s="693">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692">
        <f ca="1">COUNTIF(INDIRECT("U"&amp;(ROW()+12*(($AO296-1)*3+$AP296)-ROW())/12+5):INDIRECT("AF"&amp;(ROW()+12*(($AO296-1)*3+$AP296)-ROW())/12+5),AT296)</f>
        <v>0</v>
      </c>
      <c r="AV296" s="692">
        <f ca="1">IF(AND(AR296+AT296&gt;0,AS296+AU296&gt;0),COUNTIF(AV$6:AV295,"&gt;0")+1,0)</f>
        <v>0</v>
      </c>
    </row>
    <row r="297" spans="41:48">
      <c r="AO297" s="692">
        <v>9</v>
      </c>
      <c r="AP297" s="692">
        <v>1</v>
      </c>
      <c r="AQ297" s="692">
        <v>4</v>
      </c>
      <c r="AR297" s="693">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692">
        <f ca="1">COUNTIF(INDIRECT("H"&amp;(ROW()+12*(($AO297-1)*3+$AP297)-ROW())/12+5):INDIRECT("S"&amp;(ROW()+12*(($AO297-1)*3+$AP297)-ROW())/12+5),AR297)</f>
        <v>0</v>
      </c>
      <c r="AT297" s="693">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692">
        <f ca="1">COUNTIF(INDIRECT("U"&amp;(ROW()+12*(($AO297-1)*3+$AP297)-ROW())/12+5):INDIRECT("AF"&amp;(ROW()+12*(($AO297-1)*3+$AP297)-ROW())/12+5),AT297)</f>
        <v>0</v>
      </c>
      <c r="AV297" s="692">
        <f ca="1">IF(AND(AR297+AT297&gt;0,AS297+AU297&gt;0),COUNTIF(AV$6:AV296,"&gt;0")+1,0)</f>
        <v>0</v>
      </c>
    </row>
    <row r="298" spans="41:48">
      <c r="AO298" s="692">
        <v>9</v>
      </c>
      <c r="AP298" s="692">
        <v>1</v>
      </c>
      <c r="AQ298" s="692">
        <v>5</v>
      </c>
      <c r="AR298" s="693">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692">
        <f ca="1">COUNTIF(INDIRECT("H"&amp;(ROW()+12*(($AO298-1)*3+$AP298)-ROW())/12+5):INDIRECT("S"&amp;(ROW()+12*(($AO298-1)*3+$AP298)-ROW())/12+5),AR298)</f>
        <v>0</v>
      </c>
      <c r="AT298" s="693">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692">
        <f ca="1">COUNTIF(INDIRECT("U"&amp;(ROW()+12*(($AO298-1)*3+$AP298)-ROW())/12+5):INDIRECT("AF"&amp;(ROW()+12*(($AO298-1)*3+$AP298)-ROW())/12+5),AT298)</f>
        <v>0</v>
      </c>
      <c r="AV298" s="692">
        <f ca="1">IF(AND(AR298+AT298&gt;0,AS298+AU298&gt;0),COUNTIF(AV$6:AV297,"&gt;0")+1,0)</f>
        <v>0</v>
      </c>
    </row>
    <row r="299" spans="41:48">
      <c r="AO299" s="692">
        <v>9</v>
      </c>
      <c r="AP299" s="692">
        <v>1</v>
      </c>
      <c r="AQ299" s="692">
        <v>6</v>
      </c>
      <c r="AR299" s="693">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692">
        <f ca="1">COUNTIF(INDIRECT("H"&amp;(ROW()+12*(($AO299-1)*3+$AP299)-ROW())/12+5):INDIRECT("S"&amp;(ROW()+12*(($AO299-1)*3+$AP299)-ROW())/12+5),AR299)</f>
        <v>0</v>
      </c>
      <c r="AT299" s="693">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692">
        <f ca="1">COUNTIF(INDIRECT("U"&amp;(ROW()+12*(($AO299-1)*3+$AP299)-ROW())/12+5):INDIRECT("AF"&amp;(ROW()+12*(($AO299-1)*3+$AP299)-ROW())/12+5),AT299)</f>
        <v>0</v>
      </c>
      <c r="AV299" s="692">
        <f ca="1">IF(AND(AR299+AT299&gt;0,AS299+AU299&gt;0),COUNTIF(AV$6:AV298,"&gt;0")+1,0)</f>
        <v>0</v>
      </c>
    </row>
    <row r="300" spans="41:48">
      <c r="AO300" s="692">
        <v>9</v>
      </c>
      <c r="AP300" s="692">
        <v>1</v>
      </c>
      <c r="AQ300" s="692">
        <v>7</v>
      </c>
      <c r="AR300" s="693">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692">
        <f ca="1">COUNTIF(INDIRECT("H"&amp;(ROW()+12*(($AO300-1)*3+$AP300)-ROW())/12+5):INDIRECT("S"&amp;(ROW()+12*(($AO300-1)*3+$AP300)-ROW())/12+5),AR300)</f>
        <v>0</v>
      </c>
      <c r="AT300" s="693">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692">
        <f ca="1">COUNTIF(INDIRECT("U"&amp;(ROW()+12*(($AO300-1)*3+$AP300)-ROW())/12+5):INDIRECT("AF"&amp;(ROW()+12*(($AO300-1)*3+$AP300)-ROW())/12+5),AT300)</f>
        <v>0</v>
      </c>
      <c r="AV300" s="692">
        <f ca="1">IF(AND(AR300+AT300&gt;0,AS300+AU300&gt;0),COUNTIF(AV$6:AV299,"&gt;0")+1,0)</f>
        <v>0</v>
      </c>
    </row>
    <row r="301" spans="41:48">
      <c r="AO301" s="692">
        <v>9</v>
      </c>
      <c r="AP301" s="692">
        <v>1</v>
      </c>
      <c r="AQ301" s="692">
        <v>8</v>
      </c>
      <c r="AR301" s="693">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692">
        <f ca="1">COUNTIF(INDIRECT("H"&amp;(ROW()+12*(($AO301-1)*3+$AP301)-ROW())/12+5):INDIRECT("S"&amp;(ROW()+12*(($AO301-1)*3+$AP301)-ROW())/12+5),AR301)</f>
        <v>0</v>
      </c>
      <c r="AT301" s="693">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692">
        <f ca="1">COUNTIF(INDIRECT("U"&amp;(ROW()+12*(($AO301-1)*3+$AP301)-ROW())/12+5):INDIRECT("AF"&amp;(ROW()+12*(($AO301-1)*3+$AP301)-ROW())/12+5),AT301)</f>
        <v>0</v>
      </c>
      <c r="AV301" s="692">
        <f ca="1">IF(AND(AR301+AT301&gt;0,AS301+AU301&gt;0),COUNTIF(AV$6:AV300,"&gt;0")+1,0)</f>
        <v>0</v>
      </c>
    </row>
    <row r="302" spans="41:48">
      <c r="AO302" s="692">
        <v>9</v>
      </c>
      <c r="AP302" s="692">
        <v>1</v>
      </c>
      <c r="AQ302" s="692">
        <v>9</v>
      </c>
      <c r="AR302" s="693">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692">
        <f ca="1">COUNTIF(INDIRECT("H"&amp;(ROW()+12*(($AO302-1)*3+$AP302)-ROW())/12+5):INDIRECT("S"&amp;(ROW()+12*(($AO302-1)*3+$AP302)-ROW())/12+5),AR302)</f>
        <v>0</v>
      </c>
      <c r="AT302" s="693">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692">
        <f ca="1">COUNTIF(INDIRECT("U"&amp;(ROW()+12*(($AO302-1)*3+$AP302)-ROW())/12+5):INDIRECT("AF"&amp;(ROW()+12*(($AO302-1)*3+$AP302)-ROW())/12+5),AT302)</f>
        <v>0</v>
      </c>
      <c r="AV302" s="692">
        <f ca="1">IF(AND(AR302+AT302&gt;0,AS302+AU302&gt;0),COUNTIF(AV$6:AV301,"&gt;0")+1,0)</f>
        <v>0</v>
      </c>
    </row>
    <row r="303" spans="41:48">
      <c r="AO303" s="692">
        <v>9</v>
      </c>
      <c r="AP303" s="692">
        <v>1</v>
      </c>
      <c r="AQ303" s="692">
        <v>10</v>
      </c>
      <c r="AR303" s="693">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692">
        <f ca="1">COUNTIF(INDIRECT("H"&amp;(ROW()+12*(($AO303-1)*3+$AP303)-ROW())/12+5):INDIRECT("S"&amp;(ROW()+12*(($AO303-1)*3+$AP303)-ROW())/12+5),AR303)</f>
        <v>0</v>
      </c>
      <c r="AT303" s="693">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692">
        <f ca="1">COUNTIF(INDIRECT("U"&amp;(ROW()+12*(($AO303-1)*3+$AP303)-ROW())/12+5):INDIRECT("AF"&amp;(ROW()+12*(($AO303-1)*3+$AP303)-ROW())/12+5),AT303)</f>
        <v>0</v>
      </c>
      <c r="AV303" s="692">
        <f ca="1">IF(AND(AR303+AT303&gt;0,AS303+AU303&gt;0),COUNTIF(AV$6:AV302,"&gt;0")+1,0)</f>
        <v>0</v>
      </c>
    </row>
    <row r="304" spans="41:48">
      <c r="AO304" s="692">
        <v>9</v>
      </c>
      <c r="AP304" s="692">
        <v>1</v>
      </c>
      <c r="AQ304" s="692">
        <v>11</v>
      </c>
      <c r="AR304" s="693">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692">
        <f ca="1">COUNTIF(INDIRECT("H"&amp;(ROW()+12*(($AO304-1)*3+$AP304)-ROW())/12+5):INDIRECT("S"&amp;(ROW()+12*(($AO304-1)*3+$AP304)-ROW())/12+5),AR304)</f>
        <v>0</v>
      </c>
      <c r="AT304" s="693">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692">
        <f ca="1">COUNTIF(INDIRECT("U"&amp;(ROW()+12*(($AO304-1)*3+$AP304)-ROW())/12+5):INDIRECT("AF"&amp;(ROW()+12*(($AO304-1)*3+$AP304)-ROW())/12+5),AT304)</f>
        <v>0</v>
      </c>
      <c r="AV304" s="692">
        <f ca="1">IF(AND(AR304+AT304&gt;0,AS304+AU304&gt;0),COUNTIF(AV$6:AV303,"&gt;0")+1,0)</f>
        <v>0</v>
      </c>
    </row>
    <row r="305" spans="41:48">
      <c r="AO305" s="692">
        <v>9</v>
      </c>
      <c r="AP305" s="692">
        <v>1</v>
      </c>
      <c r="AQ305" s="692">
        <v>12</v>
      </c>
      <c r="AR305" s="693">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692">
        <f ca="1">COUNTIF(INDIRECT("H"&amp;(ROW()+12*(($AO305-1)*3+$AP305)-ROW())/12+5):INDIRECT("S"&amp;(ROW()+12*(($AO305-1)*3+$AP305)-ROW())/12+5),AR305)</f>
        <v>0</v>
      </c>
      <c r="AT305" s="693">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692">
        <f ca="1">COUNTIF(INDIRECT("U"&amp;(ROW()+12*(($AO305-1)*3+$AP305)-ROW())/12+5):INDIRECT("AF"&amp;(ROW()+12*(($AO305-1)*3+$AP305)-ROW())/12+5),AT305)</f>
        <v>0</v>
      </c>
      <c r="AV305" s="692">
        <f ca="1">IF(AND(AR305+AT305&gt;0,AS305+AU305&gt;0),COUNTIF(AV$6:AV304,"&gt;0")+1,0)</f>
        <v>0</v>
      </c>
    </row>
    <row r="306" spans="41:48">
      <c r="AO306" s="692">
        <v>9</v>
      </c>
      <c r="AP306" s="692">
        <v>2</v>
      </c>
      <c r="AQ306" s="692">
        <v>1</v>
      </c>
      <c r="AR306" s="693">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692">
        <f ca="1">COUNTIF(INDIRECT("H"&amp;(ROW()+12*(($AO306-1)*3+$AP306)-ROW())/12+5):INDIRECT("S"&amp;(ROW()+12*(($AO306-1)*3+$AP306)-ROW())/12+5),AR306)</f>
        <v>0</v>
      </c>
      <c r="AT306" s="693">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692">
        <f ca="1">COUNTIF(INDIRECT("U"&amp;(ROW()+12*(($AO306-1)*3+$AP306)-ROW())/12+5):INDIRECT("AF"&amp;(ROW()+12*(($AO306-1)*3+$AP306)-ROW())/12+5),AT306)</f>
        <v>0</v>
      </c>
      <c r="AV306" s="692">
        <f ca="1">IF(AND(AR306+AT306&gt;0,AS306+AU306&gt;0),COUNTIF(AV$6:AV305,"&gt;0")+1,0)</f>
        <v>0</v>
      </c>
    </row>
    <row r="307" spans="41:48">
      <c r="AO307" s="692">
        <v>9</v>
      </c>
      <c r="AP307" s="692">
        <v>2</v>
      </c>
      <c r="AQ307" s="692">
        <v>2</v>
      </c>
      <c r="AR307" s="693">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692">
        <f ca="1">COUNTIF(INDIRECT("H"&amp;(ROW()+12*(($AO307-1)*3+$AP307)-ROW())/12+5):INDIRECT("S"&amp;(ROW()+12*(($AO307-1)*3+$AP307)-ROW())/12+5),AR307)</f>
        <v>0</v>
      </c>
      <c r="AT307" s="693">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692">
        <f ca="1">COUNTIF(INDIRECT("U"&amp;(ROW()+12*(($AO307-1)*3+$AP307)-ROW())/12+5):INDIRECT("AF"&amp;(ROW()+12*(($AO307-1)*3+$AP307)-ROW())/12+5),AT307)</f>
        <v>0</v>
      </c>
      <c r="AV307" s="692">
        <f ca="1">IF(AND(AR307+AT307&gt;0,AS307+AU307&gt;0),COUNTIF(AV$6:AV306,"&gt;0")+1,0)</f>
        <v>0</v>
      </c>
    </row>
    <row r="308" spans="41:48">
      <c r="AO308" s="692">
        <v>9</v>
      </c>
      <c r="AP308" s="692">
        <v>2</v>
      </c>
      <c r="AQ308" s="692">
        <v>3</v>
      </c>
      <c r="AR308" s="693">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692">
        <f ca="1">COUNTIF(INDIRECT("H"&amp;(ROW()+12*(($AO308-1)*3+$AP308)-ROW())/12+5):INDIRECT("S"&amp;(ROW()+12*(($AO308-1)*3+$AP308)-ROW())/12+5),AR308)</f>
        <v>0</v>
      </c>
      <c r="AT308" s="693">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692">
        <f ca="1">COUNTIF(INDIRECT("U"&amp;(ROW()+12*(($AO308-1)*3+$AP308)-ROW())/12+5):INDIRECT("AF"&amp;(ROW()+12*(($AO308-1)*3+$AP308)-ROW())/12+5),AT308)</f>
        <v>0</v>
      </c>
      <c r="AV308" s="692">
        <f ca="1">IF(AND(AR308+AT308&gt;0,AS308+AU308&gt;0),COUNTIF(AV$6:AV307,"&gt;0")+1,0)</f>
        <v>0</v>
      </c>
    </row>
    <row r="309" spans="41:48">
      <c r="AO309" s="692">
        <v>9</v>
      </c>
      <c r="AP309" s="692">
        <v>2</v>
      </c>
      <c r="AQ309" s="692">
        <v>4</v>
      </c>
      <c r="AR309" s="693">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692">
        <f ca="1">COUNTIF(INDIRECT("H"&amp;(ROW()+12*(($AO309-1)*3+$AP309)-ROW())/12+5):INDIRECT("S"&amp;(ROW()+12*(($AO309-1)*3+$AP309)-ROW())/12+5),AR309)</f>
        <v>0</v>
      </c>
      <c r="AT309" s="693">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692">
        <f ca="1">COUNTIF(INDIRECT("U"&amp;(ROW()+12*(($AO309-1)*3+$AP309)-ROW())/12+5):INDIRECT("AF"&amp;(ROW()+12*(($AO309-1)*3+$AP309)-ROW())/12+5),AT309)</f>
        <v>0</v>
      </c>
      <c r="AV309" s="692">
        <f ca="1">IF(AND(AR309+AT309&gt;0,AS309+AU309&gt;0),COUNTIF(AV$6:AV308,"&gt;0")+1,0)</f>
        <v>0</v>
      </c>
    </row>
    <row r="310" spans="41:48">
      <c r="AO310" s="692">
        <v>9</v>
      </c>
      <c r="AP310" s="692">
        <v>2</v>
      </c>
      <c r="AQ310" s="692">
        <v>5</v>
      </c>
      <c r="AR310" s="693">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692">
        <f ca="1">COUNTIF(INDIRECT("H"&amp;(ROW()+12*(($AO310-1)*3+$AP310)-ROW())/12+5):INDIRECT("S"&amp;(ROW()+12*(($AO310-1)*3+$AP310)-ROW())/12+5),AR310)</f>
        <v>0</v>
      </c>
      <c r="AT310" s="693">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692">
        <f ca="1">COUNTIF(INDIRECT("U"&amp;(ROW()+12*(($AO310-1)*3+$AP310)-ROW())/12+5):INDIRECT("AF"&amp;(ROW()+12*(($AO310-1)*3+$AP310)-ROW())/12+5),AT310)</f>
        <v>0</v>
      </c>
      <c r="AV310" s="692">
        <f ca="1">IF(AND(AR310+AT310&gt;0,AS310+AU310&gt;0),COUNTIF(AV$6:AV309,"&gt;0")+1,0)</f>
        <v>0</v>
      </c>
    </row>
    <row r="311" spans="41:48">
      <c r="AO311" s="692">
        <v>9</v>
      </c>
      <c r="AP311" s="692">
        <v>2</v>
      </c>
      <c r="AQ311" s="692">
        <v>6</v>
      </c>
      <c r="AR311" s="693">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692">
        <f ca="1">COUNTIF(INDIRECT("H"&amp;(ROW()+12*(($AO311-1)*3+$AP311)-ROW())/12+5):INDIRECT("S"&amp;(ROW()+12*(($AO311-1)*3+$AP311)-ROW())/12+5),AR311)</f>
        <v>0</v>
      </c>
      <c r="AT311" s="693">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692">
        <f ca="1">COUNTIF(INDIRECT("U"&amp;(ROW()+12*(($AO311-1)*3+$AP311)-ROW())/12+5):INDIRECT("AF"&amp;(ROW()+12*(($AO311-1)*3+$AP311)-ROW())/12+5),AT311)</f>
        <v>0</v>
      </c>
      <c r="AV311" s="692">
        <f ca="1">IF(AND(AR311+AT311&gt;0,AS311+AU311&gt;0),COUNTIF(AV$6:AV310,"&gt;0")+1,0)</f>
        <v>0</v>
      </c>
    </row>
    <row r="312" spans="41:48">
      <c r="AO312" s="692">
        <v>9</v>
      </c>
      <c r="AP312" s="692">
        <v>2</v>
      </c>
      <c r="AQ312" s="692">
        <v>7</v>
      </c>
      <c r="AR312" s="693">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692">
        <f ca="1">COUNTIF(INDIRECT("H"&amp;(ROW()+12*(($AO312-1)*3+$AP312)-ROW())/12+5):INDIRECT("S"&amp;(ROW()+12*(($AO312-1)*3+$AP312)-ROW())/12+5),AR312)</f>
        <v>0</v>
      </c>
      <c r="AT312" s="693">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692">
        <f ca="1">COUNTIF(INDIRECT("U"&amp;(ROW()+12*(($AO312-1)*3+$AP312)-ROW())/12+5):INDIRECT("AF"&amp;(ROW()+12*(($AO312-1)*3+$AP312)-ROW())/12+5),AT312)</f>
        <v>0</v>
      </c>
      <c r="AV312" s="692">
        <f ca="1">IF(AND(AR312+AT312&gt;0,AS312+AU312&gt;0),COUNTIF(AV$6:AV311,"&gt;0")+1,0)</f>
        <v>0</v>
      </c>
    </row>
    <row r="313" spans="41:48">
      <c r="AO313" s="692">
        <v>9</v>
      </c>
      <c r="AP313" s="692">
        <v>2</v>
      </c>
      <c r="AQ313" s="692">
        <v>8</v>
      </c>
      <c r="AR313" s="693">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692">
        <f ca="1">COUNTIF(INDIRECT("H"&amp;(ROW()+12*(($AO313-1)*3+$AP313)-ROW())/12+5):INDIRECT("S"&amp;(ROW()+12*(($AO313-1)*3+$AP313)-ROW())/12+5),AR313)</f>
        <v>0</v>
      </c>
      <c r="AT313" s="693">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692">
        <f ca="1">COUNTIF(INDIRECT("U"&amp;(ROW()+12*(($AO313-1)*3+$AP313)-ROW())/12+5):INDIRECT("AF"&amp;(ROW()+12*(($AO313-1)*3+$AP313)-ROW())/12+5),AT313)</f>
        <v>0</v>
      </c>
      <c r="AV313" s="692">
        <f ca="1">IF(AND(AR313+AT313&gt;0,AS313+AU313&gt;0),COUNTIF(AV$6:AV312,"&gt;0")+1,0)</f>
        <v>0</v>
      </c>
    </row>
    <row r="314" spans="41:48">
      <c r="AO314" s="692">
        <v>9</v>
      </c>
      <c r="AP314" s="692">
        <v>2</v>
      </c>
      <c r="AQ314" s="692">
        <v>9</v>
      </c>
      <c r="AR314" s="693">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692">
        <f ca="1">COUNTIF(INDIRECT("H"&amp;(ROW()+12*(($AO314-1)*3+$AP314)-ROW())/12+5):INDIRECT("S"&amp;(ROW()+12*(($AO314-1)*3+$AP314)-ROW())/12+5),AR314)</f>
        <v>0</v>
      </c>
      <c r="AT314" s="693">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692">
        <f ca="1">COUNTIF(INDIRECT("U"&amp;(ROW()+12*(($AO314-1)*3+$AP314)-ROW())/12+5):INDIRECT("AF"&amp;(ROW()+12*(($AO314-1)*3+$AP314)-ROW())/12+5),AT314)</f>
        <v>0</v>
      </c>
      <c r="AV314" s="692">
        <f ca="1">IF(AND(AR314+AT314&gt;0,AS314+AU314&gt;0),COUNTIF(AV$6:AV313,"&gt;0")+1,0)</f>
        <v>0</v>
      </c>
    </row>
    <row r="315" spans="41:48">
      <c r="AO315" s="692">
        <v>9</v>
      </c>
      <c r="AP315" s="692">
        <v>2</v>
      </c>
      <c r="AQ315" s="692">
        <v>10</v>
      </c>
      <c r="AR315" s="693">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692">
        <f ca="1">COUNTIF(INDIRECT("H"&amp;(ROW()+12*(($AO315-1)*3+$AP315)-ROW())/12+5):INDIRECT("S"&amp;(ROW()+12*(($AO315-1)*3+$AP315)-ROW())/12+5),AR315)</f>
        <v>0</v>
      </c>
      <c r="AT315" s="693">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692">
        <f ca="1">COUNTIF(INDIRECT("U"&amp;(ROW()+12*(($AO315-1)*3+$AP315)-ROW())/12+5):INDIRECT("AF"&amp;(ROW()+12*(($AO315-1)*3+$AP315)-ROW())/12+5),AT315)</f>
        <v>0</v>
      </c>
      <c r="AV315" s="692">
        <f ca="1">IF(AND(AR315+AT315&gt;0,AS315+AU315&gt;0),COUNTIF(AV$6:AV314,"&gt;0")+1,0)</f>
        <v>0</v>
      </c>
    </row>
    <row r="316" spans="41:48">
      <c r="AO316" s="692">
        <v>9</v>
      </c>
      <c r="AP316" s="692">
        <v>2</v>
      </c>
      <c r="AQ316" s="692">
        <v>11</v>
      </c>
      <c r="AR316" s="693">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692">
        <f ca="1">COUNTIF(INDIRECT("H"&amp;(ROW()+12*(($AO316-1)*3+$AP316)-ROW())/12+5):INDIRECT("S"&amp;(ROW()+12*(($AO316-1)*3+$AP316)-ROW())/12+5),AR316)</f>
        <v>0</v>
      </c>
      <c r="AT316" s="693">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692">
        <f ca="1">COUNTIF(INDIRECT("U"&amp;(ROW()+12*(($AO316-1)*3+$AP316)-ROW())/12+5):INDIRECT("AF"&amp;(ROW()+12*(($AO316-1)*3+$AP316)-ROW())/12+5),AT316)</f>
        <v>0</v>
      </c>
      <c r="AV316" s="692">
        <f ca="1">IF(AND(AR316+AT316&gt;0,AS316+AU316&gt;0),COUNTIF(AV$6:AV315,"&gt;0")+1,0)</f>
        <v>0</v>
      </c>
    </row>
    <row r="317" spans="41:48">
      <c r="AO317" s="692">
        <v>9</v>
      </c>
      <c r="AP317" s="692">
        <v>2</v>
      </c>
      <c r="AQ317" s="692">
        <v>12</v>
      </c>
      <c r="AR317" s="693">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692">
        <f ca="1">COUNTIF(INDIRECT("H"&amp;(ROW()+12*(($AO317-1)*3+$AP317)-ROW())/12+5):INDIRECT("S"&amp;(ROW()+12*(($AO317-1)*3+$AP317)-ROW())/12+5),AR317)</f>
        <v>0</v>
      </c>
      <c r="AT317" s="693">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692">
        <f ca="1">COUNTIF(INDIRECT("U"&amp;(ROW()+12*(($AO317-1)*3+$AP317)-ROW())/12+5):INDIRECT("AF"&amp;(ROW()+12*(($AO317-1)*3+$AP317)-ROW())/12+5),AT317)</f>
        <v>0</v>
      </c>
      <c r="AV317" s="692">
        <f ca="1">IF(AND(AR317+AT317&gt;0,AS317+AU317&gt;0),COUNTIF(AV$6:AV316,"&gt;0")+1,0)</f>
        <v>0</v>
      </c>
    </row>
    <row r="318" spans="41:48">
      <c r="AO318" s="692">
        <v>9</v>
      </c>
      <c r="AP318" s="692">
        <v>3</v>
      </c>
      <c r="AQ318" s="692">
        <v>1</v>
      </c>
      <c r="AR318" s="693">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692">
        <f ca="1">COUNTIF(INDIRECT("H"&amp;(ROW()+12*(($AO318-1)*3+$AP318)-ROW())/12+5):INDIRECT("S"&amp;(ROW()+12*(($AO318-1)*3+$AP318)-ROW())/12+5),AR318)</f>
        <v>0</v>
      </c>
      <c r="AT318" s="693">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692">
        <f ca="1">COUNTIF(INDIRECT("U"&amp;(ROW()+12*(($AO318-1)*3+$AP318)-ROW())/12+5):INDIRECT("AF"&amp;(ROW()+12*(($AO318-1)*3+$AP318)-ROW())/12+5),AT318)</f>
        <v>0</v>
      </c>
      <c r="AV318" s="692">
        <f ca="1">IF(AND(AR318+AT318&gt;0,AS318+AU318&gt;0),COUNTIF(AV$6:AV317,"&gt;0")+1,0)</f>
        <v>0</v>
      </c>
    </row>
    <row r="319" spans="41:48">
      <c r="AO319" s="692">
        <v>9</v>
      </c>
      <c r="AP319" s="692">
        <v>3</v>
      </c>
      <c r="AQ319" s="692">
        <v>2</v>
      </c>
      <c r="AR319" s="693">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692">
        <f ca="1">COUNTIF(INDIRECT("H"&amp;(ROW()+12*(($AO319-1)*3+$AP319)-ROW())/12+5):INDIRECT("S"&amp;(ROW()+12*(($AO319-1)*3+$AP319)-ROW())/12+5),AR319)</f>
        <v>0</v>
      </c>
      <c r="AT319" s="693">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692">
        <f ca="1">COUNTIF(INDIRECT("U"&amp;(ROW()+12*(($AO319-1)*3+$AP319)-ROW())/12+5):INDIRECT("AF"&amp;(ROW()+12*(($AO319-1)*3+$AP319)-ROW())/12+5),AT319)</f>
        <v>0</v>
      </c>
      <c r="AV319" s="692">
        <f ca="1">IF(AND(AR319+AT319&gt;0,AS319+AU319&gt;0),COUNTIF(AV$6:AV318,"&gt;0")+1,0)</f>
        <v>0</v>
      </c>
    </row>
    <row r="320" spans="41:48">
      <c r="AO320" s="692">
        <v>9</v>
      </c>
      <c r="AP320" s="692">
        <v>3</v>
      </c>
      <c r="AQ320" s="692">
        <v>3</v>
      </c>
      <c r="AR320" s="693">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692">
        <f ca="1">COUNTIF(INDIRECT("H"&amp;(ROW()+12*(($AO320-1)*3+$AP320)-ROW())/12+5):INDIRECT("S"&amp;(ROW()+12*(($AO320-1)*3+$AP320)-ROW())/12+5),AR320)</f>
        <v>0</v>
      </c>
      <c r="AT320" s="693">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692">
        <f ca="1">COUNTIF(INDIRECT("U"&amp;(ROW()+12*(($AO320-1)*3+$AP320)-ROW())/12+5):INDIRECT("AF"&amp;(ROW()+12*(($AO320-1)*3+$AP320)-ROW())/12+5),AT320)</f>
        <v>0</v>
      </c>
      <c r="AV320" s="692">
        <f ca="1">IF(AND(AR320+AT320&gt;0,AS320+AU320&gt;0),COUNTIF(AV$6:AV319,"&gt;0")+1,0)</f>
        <v>0</v>
      </c>
    </row>
    <row r="321" spans="41:48">
      <c r="AO321" s="692">
        <v>9</v>
      </c>
      <c r="AP321" s="692">
        <v>3</v>
      </c>
      <c r="AQ321" s="692">
        <v>4</v>
      </c>
      <c r="AR321" s="693">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692">
        <f ca="1">COUNTIF(INDIRECT("H"&amp;(ROW()+12*(($AO321-1)*3+$AP321)-ROW())/12+5):INDIRECT("S"&amp;(ROW()+12*(($AO321-1)*3+$AP321)-ROW())/12+5),AR321)</f>
        <v>0</v>
      </c>
      <c r="AT321" s="693">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692">
        <f ca="1">COUNTIF(INDIRECT("U"&amp;(ROW()+12*(($AO321-1)*3+$AP321)-ROW())/12+5):INDIRECT("AF"&amp;(ROW()+12*(($AO321-1)*3+$AP321)-ROW())/12+5),AT321)</f>
        <v>0</v>
      </c>
      <c r="AV321" s="692">
        <f ca="1">IF(AND(AR321+AT321&gt;0,AS321+AU321&gt;0),COUNTIF(AV$6:AV320,"&gt;0")+1,0)</f>
        <v>0</v>
      </c>
    </row>
    <row r="322" spans="41:48">
      <c r="AO322" s="692">
        <v>9</v>
      </c>
      <c r="AP322" s="692">
        <v>3</v>
      </c>
      <c r="AQ322" s="692">
        <v>5</v>
      </c>
      <c r="AR322" s="693">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692">
        <f ca="1">COUNTIF(INDIRECT("H"&amp;(ROW()+12*(($AO322-1)*3+$AP322)-ROW())/12+5):INDIRECT("S"&amp;(ROW()+12*(($AO322-1)*3+$AP322)-ROW())/12+5),AR322)</f>
        <v>0</v>
      </c>
      <c r="AT322" s="693">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692">
        <f ca="1">COUNTIF(INDIRECT("U"&amp;(ROW()+12*(($AO322-1)*3+$AP322)-ROW())/12+5):INDIRECT("AF"&amp;(ROW()+12*(($AO322-1)*3+$AP322)-ROW())/12+5),AT322)</f>
        <v>0</v>
      </c>
      <c r="AV322" s="692">
        <f ca="1">IF(AND(AR322+AT322&gt;0,AS322+AU322&gt;0),COUNTIF(AV$6:AV321,"&gt;0")+1,0)</f>
        <v>0</v>
      </c>
    </row>
    <row r="323" spans="41:48">
      <c r="AO323" s="692">
        <v>9</v>
      </c>
      <c r="AP323" s="692">
        <v>3</v>
      </c>
      <c r="AQ323" s="692">
        <v>6</v>
      </c>
      <c r="AR323" s="693">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692">
        <f ca="1">COUNTIF(INDIRECT("H"&amp;(ROW()+12*(($AO323-1)*3+$AP323)-ROW())/12+5):INDIRECT("S"&amp;(ROW()+12*(($AO323-1)*3+$AP323)-ROW())/12+5),AR323)</f>
        <v>0</v>
      </c>
      <c r="AT323" s="693">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692">
        <f ca="1">COUNTIF(INDIRECT("U"&amp;(ROW()+12*(($AO323-1)*3+$AP323)-ROW())/12+5):INDIRECT("AF"&amp;(ROW()+12*(($AO323-1)*3+$AP323)-ROW())/12+5),AT323)</f>
        <v>0</v>
      </c>
      <c r="AV323" s="692">
        <f ca="1">IF(AND(AR323+AT323&gt;0,AS323+AU323&gt;0),COUNTIF(AV$6:AV322,"&gt;0")+1,0)</f>
        <v>0</v>
      </c>
    </row>
    <row r="324" spans="41:48">
      <c r="AO324" s="692">
        <v>9</v>
      </c>
      <c r="AP324" s="692">
        <v>3</v>
      </c>
      <c r="AQ324" s="692">
        <v>7</v>
      </c>
      <c r="AR324" s="693">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692">
        <f ca="1">COUNTIF(INDIRECT("H"&amp;(ROW()+12*(($AO324-1)*3+$AP324)-ROW())/12+5):INDIRECT("S"&amp;(ROW()+12*(($AO324-1)*3+$AP324)-ROW())/12+5),AR324)</f>
        <v>0</v>
      </c>
      <c r="AT324" s="693">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692">
        <f ca="1">COUNTIF(INDIRECT("U"&amp;(ROW()+12*(($AO324-1)*3+$AP324)-ROW())/12+5):INDIRECT("AF"&amp;(ROW()+12*(($AO324-1)*3+$AP324)-ROW())/12+5),AT324)</f>
        <v>0</v>
      </c>
      <c r="AV324" s="692">
        <f ca="1">IF(AND(AR324+AT324&gt;0,AS324+AU324&gt;0),COUNTIF(AV$6:AV323,"&gt;0")+1,0)</f>
        <v>0</v>
      </c>
    </row>
    <row r="325" spans="41:48">
      <c r="AO325" s="692">
        <v>9</v>
      </c>
      <c r="AP325" s="692">
        <v>3</v>
      </c>
      <c r="AQ325" s="692">
        <v>8</v>
      </c>
      <c r="AR325" s="693">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692">
        <f ca="1">COUNTIF(INDIRECT("H"&amp;(ROW()+12*(($AO325-1)*3+$AP325)-ROW())/12+5):INDIRECT("S"&amp;(ROW()+12*(($AO325-1)*3+$AP325)-ROW())/12+5),AR325)</f>
        <v>0</v>
      </c>
      <c r="AT325" s="693">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692">
        <f ca="1">COUNTIF(INDIRECT("U"&amp;(ROW()+12*(($AO325-1)*3+$AP325)-ROW())/12+5):INDIRECT("AF"&amp;(ROW()+12*(($AO325-1)*3+$AP325)-ROW())/12+5),AT325)</f>
        <v>0</v>
      </c>
      <c r="AV325" s="692">
        <f ca="1">IF(AND(AR325+AT325&gt;0,AS325+AU325&gt;0),COUNTIF(AV$6:AV324,"&gt;0")+1,0)</f>
        <v>0</v>
      </c>
    </row>
    <row r="326" spans="41:48">
      <c r="AO326" s="692">
        <v>9</v>
      </c>
      <c r="AP326" s="692">
        <v>3</v>
      </c>
      <c r="AQ326" s="692">
        <v>9</v>
      </c>
      <c r="AR326" s="693">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692">
        <f ca="1">COUNTIF(INDIRECT("H"&amp;(ROW()+12*(($AO326-1)*3+$AP326)-ROW())/12+5):INDIRECT("S"&amp;(ROW()+12*(($AO326-1)*3+$AP326)-ROW())/12+5),AR326)</f>
        <v>0</v>
      </c>
      <c r="AT326" s="693">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692">
        <f ca="1">COUNTIF(INDIRECT("U"&amp;(ROW()+12*(($AO326-1)*3+$AP326)-ROW())/12+5):INDIRECT("AF"&amp;(ROW()+12*(($AO326-1)*3+$AP326)-ROW())/12+5),AT326)</f>
        <v>0</v>
      </c>
      <c r="AV326" s="692">
        <f ca="1">IF(AND(AR326+AT326&gt;0,AS326+AU326&gt;0),COUNTIF(AV$6:AV325,"&gt;0")+1,0)</f>
        <v>0</v>
      </c>
    </row>
    <row r="327" spans="41:48">
      <c r="AO327" s="692">
        <v>9</v>
      </c>
      <c r="AP327" s="692">
        <v>3</v>
      </c>
      <c r="AQ327" s="692">
        <v>10</v>
      </c>
      <c r="AR327" s="693">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692">
        <f ca="1">COUNTIF(INDIRECT("H"&amp;(ROW()+12*(($AO327-1)*3+$AP327)-ROW())/12+5):INDIRECT("S"&amp;(ROW()+12*(($AO327-1)*3+$AP327)-ROW())/12+5),AR327)</f>
        <v>0</v>
      </c>
      <c r="AT327" s="693">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692">
        <f ca="1">COUNTIF(INDIRECT("U"&amp;(ROW()+12*(($AO327-1)*3+$AP327)-ROW())/12+5):INDIRECT("AF"&amp;(ROW()+12*(($AO327-1)*3+$AP327)-ROW())/12+5),AT327)</f>
        <v>0</v>
      </c>
      <c r="AV327" s="692">
        <f ca="1">IF(AND(AR327+AT327&gt;0,AS327+AU327&gt;0),COUNTIF(AV$6:AV326,"&gt;0")+1,0)</f>
        <v>0</v>
      </c>
    </row>
    <row r="328" spans="41:48">
      <c r="AO328" s="692">
        <v>9</v>
      </c>
      <c r="AP328" s="692">
        <v>3</v>
      </c>
      <c r="AQ328" s="692">
        <v>11</v>
      </c>
      <c r="AR328" s="693">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692">
        <f ca="1">COUNTIF(INDIRECT("H"&amp;(ROW()+12*(($AO328-1)*3+$AP328)-ROW())/12+5):INDIRECT("S"&amp;(ROW()+12*(($AO328-1)*3+$AP328)-ROW())/12+5),AR328)</f>
        <v>0</v>
      </c>
      <c r="AT328" s="693">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692">
        <f ca="1">COUNTIF(INDIRECT("U"&amp;(ROW()+12*(($AO328-1)*3+$AP328)-ROW())/12+5):INDIRECT("AF"&amp;(ROW()+12*(($AO328-1)*3+$AP328)-ROW())/12+5),AT328)</f>
        <v>0</v>
      </c>
      <c r="AV328" s="692">
        <f ca="1">IF(AND(AR328+AT328&gt;0,AS328+AU328&gt;0),COUNTIF(AV$6:AV327,"&gt;0")+1,0)</f>
        <v>0</v>
      </c>
    </row>
    <row r="329" spans="41:48">
      <c r="AO329" s="692">
        <v>9</v>
      </c>
      <c r="AP329" s="692">
        <v>3</v>
      </c>
      <c r="AQ329" s="692">
        <v>12</v>
      </c>
      <c r="AR329" s="693">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692">
        <f ca="1">COUNTIF(INDIRECT("H"&amp;(ROW()+12*(($AO329-1)*3+$AP329)-ROW())/12+5):INDIRECT("S"&amp;(ROW()+12*(($AO329-1)*3+$AP329)-ROW())/12+5),AR329)</f>
        <v>0</v>
      </c>
      <c r="AT329" s="693">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692">
        <f ca="1">COUNTIF(INDIRECT("U"&amp;(ROW()+12*(($AO329-1)*3+$AP329)-ROW())/12+5):INDIRECT("AF"&amp;(ROW()+12*(($AO329-1)*3+$AP329)-ROW())/12+5),AT329)</f>
        <v>0</v>
      </c>
      <c r="AV329" s="692">
        <f ca="1">IF(AND(AR329+AT329&gt;0,AS329+AU329&gt;0),COUNTIF(AV$6:AV328,"&gt;0")+1,0)</f>
        <v>0</v>
      </c>
    </row>
    <row r="330" spans="41:48">
      <c r="AO330" s="692">
        <v>10</v>
      </c>
      <c r="AP330" s="692">
        <v>1</v>
      </c>
      <c r="AQ330" s="692">
        <v>1</v>
      </c>
      <c r="AR330" s="693">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692">
        <f ca="1">COUNTIF(INDIRECT("H"&amp;(ROW()+12*(($AO330-1)*3+$AP330)-ROW())/12+5):INDIRECT("S"&amp;(ROW()+12*(($AO330-1)*3+$AP330)-ROW())/12+5),AR330)</f>
        <v>0</v>
      </c>
      <c r="AT330" s="693">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692">
        <f ca="1">COUNTIF(INDIRECT("U"&amp;(ROW()+12*(($AO330-1)*3+$AP330)-ROW())/12+5):INDIRECT("AF"&amp;(ROW()+12*(($AO330-1)*3+$AP330)-ROW())/12+5),AT330)</f>
        <v>0</v>
      </c>
      <c r="AV330" s="692">
        <f ca="1">IF(AND(AR330+AT330&gt;0,AS330+AU330&gt;0),COUNTIF(AV$6:AV329,"&gt;0")+1,0)</f>
        <v>0</v>
      </c>
    </row>
    <row r="331" spans="41:48">
      <c r="AO331" s="692">
        <v>10</v>
      </c>
      <c r="AP331" s="692">
        <v>1</v>
      </c>
      <c r="AQ331" s="692">
        <v>2</v>
      </c>
      <c r="AR331" s="693">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692">
        <f ca="1">COUNTIF(INDIRECT("H"&amp;(ROW()+12*(($AO331-1)*3+$AP331)-ROW())/12+5):INDIRECT("S"&amp;(ROW()+12*(($AO331-1)*3+$AP331)-ROW())/12+5),AR331)</f>
        <v>0</v>
      </c>
      <c r="AT331" s="693">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692">
        <f ca="1">COUNTIF(INDIRECT("U"&amp;(ROW()+12*(($AO331-1)*3+$AP331)-ROW())/12+5):INDIRECT("AF"&amp;(ROW()+12*(($AO331-1)*3+$AP331)-ROW())/12+5),AT331)</f>
        <v>0</v>
      </c>
      <c r="AV331" s="692">
        <f ca="1">IF(AND(AR331+AT331&gt;0,AS331+AU331&gt;0),COUNTIF(AV$6:AV330,"&gt;0")+1,0)</f>
        <v>0</v>
      </c>
    </row>
    <row r="332" spans="41:48">
      <c r="AO332" s="692">
        <v>10</v>
      </c>
      <c r="AP332" s="692">
        <v>1</v>
      </c>
      <c r="AQ332" s="692">
        <v>3</v>
      </c>
      <c r="AR332" s="693">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692">
        <f ca="1">COUNTIF(INDIRECT("H"&amp;(ROW()+12*(($AO332-1)*3+$AP332)-ROW())/12+5):INDIRECT("S"&amp;(ROW()+12*(($AO332-1)*3+$AP332)-ROW())/12+5),AR332)</f>
        <v>0</v>
      </c>
      <c r="AT332" s="693">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692">
        <f ca="1">COUNTIF(INDIRECT("U"&amp;(ROW()+12*(($AO332-1)*3+$AP332)-ROW())/12+5):INDIRECT("AF"&amp;(ROW()+12*(($AO332-1)*3+$AP332)-ROW())/12+5),AT332)</f>
        <v>0</v>
      </c>
      <c r="AV332" s="692">
        <f ca="1">IF(AND(AR332+AT332&gt;0,AS332+AU332&gt;0),COUNTIF(AV$6:AV331,"&gt;0")+1,0)</f>
        <v>0</v>
      </c>
    </row>
    <row r="333" spans="41:48">
      <c r="AO333" s="692">
        <v>10</v>
      </c>
      <c r="AP333" s="692">
        <v>1</v>
      </c>
      <c r="AQ333" s="692">
        <v>4</v>
      </c>
      <c r="AR333" s="693">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692">
        <f ca="1">COUNTIF(INDIRECT("H"&amp;(ROW()+12*(($AO333-1)*3+$AP333)-ROW())/12+5):INDIRECT("S"&amp;(ROW()+12*(($AO333-1)*3+$AP333)-ROW())/12+5),AR333)</f>
        <v>0</v>
      </c>
      <c r="AT333" s="693">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692">
        <f ca="1">COUNTIF(INDIRECT("U"&amp;(ROW()+12*(($AO333-1)*3+$AP333)-ROW())/12+5):INDIRECT("AF"&amp;(ROW()+12*(($AO333-1)*3+$AP333)-ROW())/12+5),AT333)</f>
        <v>0</v>
      </c>
      <c r="AV333" s="692">
        <f ca="1">IF(AND(AR333+AT333&gt;0,AS333+AU333&gt;0),COUNTIF(AV$6:AV332,"&gt;0")+1,0)</f>
        <v>0</v>
      </c>
    </row>
    <row r="334" spans="41:48">
      <c r="AO334" s="692">
        <v>10</v>
      </c>
      <c r="AP334" s="692">
        <v>1</v>
      </c>
      <c r="AQ334" s="692">
        <v>5</v>
      </c>
      <c r="AR334" s="693">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692">
        <f ca="1">COUNTIF(INDIRECT("H"&amp;(ROW()+12*(($AO334-1)*3+$AP334)-ROW())/12+5):INDIRECT("S"&amp;(ROW()+12*(($AO334-1)*3+$AP334)-ROW())/12+5),AR334)</f>
        <v>0</v>
      </c>
      <c r="AT334" s="693">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692">
        <f ca="1">COUNTIF(INDIRECT("U"&amp;(ROW()+12*(($AO334-1)*3+$AP334)-ROW())/12+5):INDIRECT("AF"&amp;(ROW()+12*(($AO334-1)*3+$AP334)-ROW())/12+5),AT334)</f>
        <v>0</v>
      </c>
      <c r="AV334" s="692">
        <f ca="1">IF(AND(AR334+AT334&gt;0,AS334+AU334&gt;0),COUNTIF(AV$6:AV333,"&gt;0")+1,0)</f>
        <v>0</v>
      </c>
    </row>
    <row r="335" spans="41:48">
      <c r="AO335" s="692">
        <v>10</v>
      </c>
      <c r="AP335" s="692">
        <v>1</v>
      </c>
      <c r="AQ335" s="692">
        <v>6</v>
      </c>
      <c r="AR335" s="693">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692">
        <f ca="1">COUNTIF(INDIRECT("H"&amp;(ROW()+12*(($AO335-1)*3+$AP335)-ROW())/12+5):INDIRECT("S"&amp;(ROW()+12*(($AO335-1)*3+$AP335)-ROW())/12+5),AR335)</f>
        <v>0</v>
      </c>
      <c r="AT335" s="693">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692">
        <f ca="1">COUNTIF(INDIRECT("U"&amp;(ROW()+12*(($AO335-1)*3+$AP335)-ROW())/12+5):INDIRECT("AF"&amp;(ROW()+12*(($AO335-1)*3+$AP335)-ROW())/12+5),AT335)</f>
        <v>0</v>
      </c>
      <c r="AV335" s="692">
        <f ca="1">IF(AND(AR335+AT335&gt;0,AS335+AU335&gt;0),COUNTIF(AV$6:AV334,"&gt;0")+1,0)</f>
        <v>0</v>
      </c>
    </row>
    <row r="336" spans="41:48">
      <c r="AO336" s="692">
        <v>10</v>
      </c>
      <c r="AP336" s="692">
        <v>1</v>
      </c>
      <c r="AQ336" s="692">
        <v>7</v>
      </c>
      <c r="AR336" s="693">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692">
        <f ca="1">COUNTIF(INDIRECT("H"&amp;(ROW()+12*(($AO336-1)*3+$AP336)-ROW())/12+5):INDIRECT("S"&amp;(ROW()+12*(($AO336-1)*3+$AP336)-ROW())/12+5),AR336)</f>
        <v>0</v>
      </c>
      <c r="AT336" s="693">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692">
        <f ca="1">COUNTIF(INDIRECT("U"&amp;(ROW()+12*(($AO336-1)*3+$AP336)-ROW())/12+5):INDIRECT("AF"&amp;(ROW()+12*(($AO336-1)*3+$AP336)-ROW())/12+5),AT336)</f>
        <v>0</v>
      </c>
      <c r="AV336" s="692">
        <f ca="1">IF(AND(AR336+AT336&gt;0,AS336+AU336&gt;0),COUNTIF(AV$6:AV335,"&gt;0")+1,0)</f>
        <v>0</v>
      </c>
    </row>
    <row r="337" spans="41:48">
      <c r="AO337" s="692">
        <v>10</v>
      </c>
      <c r="AP337" s="692">
        <v>1</v>
      </c>
      <c r="AQ337" s="692">
        <v>8</v>
      </c>
      <c r="AR337" s="693">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692">
        <f ca="1">COUNTIF(INDIRECT("H"&amp;(ROW()+12*(($AO337-1)*3+$AP337)-ROW())/12+5):INDIRECT("S"&amp;(ROW()+12*(($AO337-1)*3+$AP337)-ROW())/12+5),AR337)</f>
        <v>0</v>
      </c>
      <c r="AT337" s="693">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692">
        <f ca="1">COUNTIF(INDIRECT("U"&amp;(ROW()+12*(($AO337-1)*3+$AP337)-ROW())/12+5):INDIRECT("AF"&amp;(ROW()+12*(($AO337-1)*3+$AP337)-ROW())/12+5),AT337)</f>
        <v>0</v>
      </c>
      <c r="AV337" s="692">
        <f ca="1">IF(AND(AR337+AT337&gt;0,AS337+AU337&gt;0),COUNTIF(AV$6:AV336,"&gt;0")+1,0)</f>
        <v>0</v>
      </c>
    </row>
    <row r="338" spans="41:48">
      <c r="AO338" s="692">
        <v>10</v>
      </c>
      <c r="AP338" s="692">
        <v>1</v>
      </c>
      <c r="AQ338" s="692">
        <v>9</v>
      </c>
      <c r="AR338" s="693">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692">
        <f ca="1">COUNTIF(INDIRECT("H"&amp;(ROW()+12*(($AO338-1)*3+$AP338)-ROW())/12+5):INDIRECT("S"&amp;(ROW()+12*(($AO338-1)*3+$AP338)-ROW())/12+5),AR338)</f>
        <v>0</v>
      </c>
      <c r="AT338" s="693">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692">
        <f ca="1">COUNTIF(INDIRECT("U"&amp;(ROW()+12*(($AO338-1)*3+$AP338)-ROW())/12+5):INDIRECT("AF"&amp;(ROW()+12*(($AO338-1)*3+$AP338)-ROW())/12+5),AT338)</f>
        <v>0</v>
      </c>
      <c r="AV338" s="692">
        <f ca="1">IF(AND(AR338+AT338&gt;0,AS338+AU338&gt;0),COUNTIF(AV$6:AV337,"&gt;0")+1,0)</f>
        <v>0</v>
      </c>
    </row>
    <row r="339" spans="41:48">
      <c r="AO339" s="692">
        <v>10</v>
      </c>
      <c r="AP339" s="692">
        <v>1</v>
      </c>
      <c r="AQ339" s="692">
        <v>10</v>
      </c>
      <c r="AR339" s="693">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692">
        <f ca="1">COUNTIF(INDIRECT("H"&amp;(ROW()+12*(($AO339-1)*3+$AP339)-ROW())/12+5):INDIRECT("S"&amp;(ROW()+12*(($AO339-1)*3+$AP339)-ROW())/12+5),AR339)</f>
        <v>0</v>
      </c>
      <c r="AT339" s="693">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692">
        <f ca="1">COUNTIF(INDIRECT("U"&amp;(ROW()+12*(($AO339-1)*3+$AP339)-ROW())/12+5):INDIRECT("AF"&amp;(ROW()+12*(($AO339-1)*3+$AP339)-ROW())/12+5),AT339)</f>
        <v>0</v>
      </c>
      <c r="AV339" s="692">
        <f ca="1">IF(AND(AR339+AT339&gt;0,AS339+AU339&gt;0),COUNTIF(AV$6:AV338,"&gt;0")+1,0)</f>
        <v>0</v>
      </c>
    </row>
    <row r="340" spans="41:48">
      <c r="AO340" s="692">
        <v>10</v>
      </c>
      <c r="AP340" s="692">
        <v>1</v>
      </c>
      <c r="AQ340" s="692">
        <v>11</v>
      </c>
      <c r="AR340" s="693">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692">
        <f ca="1">COUNTIF(INDIRECT("H"&amp;(ROW()+12*(($AO340-1)*3+$AP340)-ROW())/12+5):INDIRECT("S"&amp;(ROW()+12*(($AO340-1)*3+$AP340)-ROW())/12+5),AR340)</f>
        <v>0</v>
      </c>
      <c r="AT340" s="693">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692">
        <f ca="1">COUNTIF(INDIRECT("U"&amp;(ROW()+12*(($AO340-1)*3+$AP340)-ROW())/12+5):INDIRECT("AF"&amp;(ROW()+12*(($AO340-1)*3+$AP340)-ROW())/12+5),AT340)</f>
        <v>0</v>
      </c>
      <c r="AV340" s="692">
        <f ca="1">IF(AND(AR340+AT340&gt;0,AS340+AU340&gt;0),COUNTIF(AV$6:AV339,"&gt;0")+1,0)</f>
        <v>0</v>
      </c>
    </row>
    <row r="341" spans="41:48">
      <c r="AO341" s="692">
        <v>10</v>
      </c>
      <c r="AP341" s="692">
        <v>1</v>
      </c>
      <c r="AQ341" s="692">
        <v>12</v>
      </c>
      <c r="AR341" s="693">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692">
        <f ca="1">COUNTIF(INDIRECT("H"&amp;(ROW()+12*(($AO341-1)*3+$AP341)-ROW())/12+5):INDIRECT("S"&amp;(ROW()+12*(($AO341-1)*3+$AP341)-ROW())/12+5),AR341)</f>
        <v>0</v>
      </c>
      <c r="AT341" s="693">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692">
        <f ca="1">COUNTIF(INDIRECT("U"&amp;(ROW()+12*(($AO341-1)*3+$AP341)-ROW())/12+5):INDIRECT("AF"&amp;(ROW()+12*(($AO341-1)*3+$AP341)-ROW())/12+5),AT341)</f>
        <v>0</v>
      </c>
      <c r="AV341" s="692">
        <f ca="1">IF(AND(AR341+AT341&gt;0,AS341+AU341&gt;0),COUNTIF(AV$6:AV340,"&gt;0")+1,0)</f>
        <v>0</v>
      </c>
    </row>
    <row r="342" spans="41:48">
      <c r="AO342" s="692">
        <v>10</v>
      </c>
      <c r="AP342" s="692">
        <v>2</v>
      </c>
      <c r="AQ342" s="692">
        <v>1</v>
      </c>
      <c r="AR342" s="693">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692">
        <f ca="1">COUNTIF(INDIRECT("H"&amp;(ROW()+12*(($AO342-1)*3+$AP342)-ROW())/12+5):INDIRECT("S"&amp;(ROW()+12*(($AO342-1)*3+$AP342)-ROW())/12+5),AR342)</f>
        <v>0</v>
      </c>
      <c r="AT342" s="693">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692">
        <f ca="1">COUNTIF(INDIRECT("U"&amp;(ROW()+12*(($AO342-1)*3+$AP342)-ROW())/12+5):INDIRECT("AF"&amp;(ROW()+12*(($AO342-1)*3+$AP342)-ROW())/12+5),AT342)</f>
        <v>0</v>
      </c>
      <c r="AV342" s="692">
        <f ca="1">IF(AND(AR342+AT342&gt;0,AS342+AU342&gt;0),COUNTIF(AV$6:AV341,"&gt;0")+1,0)</f>
        <v>0</v>
      </c>
    </row>
    <row r="343" spans="41:48">
      <c r="AO343" s="692">
        <v>10</v>
      </c>
      <c r="AP343" s="692">
        <v>2</v>
      </c>
      <c r="AQ343" s="692">
        <v>2</v>
      </c>
      <c r="AR343" s="693">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692">
        <f ca="1">COUNTIF(INDIRECT("H"&amp;(ROW()+12*(($AO343-1)*3+$AP343)-ROW())/12+5):INDIRECT("S"&amp;(ROW()+12*(($AO343-1)*3+$AP343)-ROW())/12+5),AR343)</f>
        <v>0</v>
      </c>
      <c r="AT343" s="693">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692">
        <f ca="1">COUNTIF(INDIRECT("U"&amp;(ROW()+12*(($AO343-1)*3+$AP343)-ROW())/12+5):INDIRECT("AF"&amp;(ROW()+12*(($AO343-1)*3+$AP343)-ROW())/12+5),AT343)</f>
        <v>0</v>
      </c>
      <c r="AV343" s="692">
        <f ca="1">IF(AND(AR343+AT343&gt;0,AS343+AU343&gt;0),COUNTIF(AV$6:AV342,"&gt;0")+1,0)</f>
        <v>0</v>
      </c>
    </row>
    <row r="344" spans="41:48">
      <c r="AO344" s="692">
        <v>10</v>
      </c>
      <c r="AP344" s="692">
        <v>2</v>
      </c>
      <c r="AQ344" s="692">
        <v>3</v>
      </c>
      <c r="AR344" s="693">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692">
        <f ca="1">COUNTIF(INDIRECT("H"&amp;(ROW()+12*(($AO344-1)*3+$AP344)-ROW())/12+5):INDIRECT("S"&amp;(ROW()+12*(($AO344-1)*3+$AP344)-ROW())/12+5),AR344)</f>
        <v>0</v>
      </c>
      <c r="AT344" s="693">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692">
        <f ca="1">COUNTIF(INDIRECT("U"&amp;(ROW()+12*(($AO344-1)*3+$AP344)-ROW())/12+5):INDIRECT("AF"&amp;(ROW()+12*(($AO344-1)*3+$AP344)-ROW())/12+5),AT344)</f>
        <v>0</v>
      </c>
      <c r="AV344" s="692">
        <f ca="1">IF(AND(AR344+AT344&gt;0,AS344+AU344&gt;0),COUNTIF(AV$6:AV343,"&gt;0")+1,0)</f>
        <v>0</v>
      </c>
    </row>
    <row r="345" spans="41:48">
      <c r="AO345" s="692">
        <v>10</v>
      </c>
      <c r="AP345" s="692">
        <v>2</v>
      </c>
      <c r="AQ345" s="692">
        <v>4</v>
      </c>
      <c r="AR345" s="693">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692">
        <f ca="1">COUNTIF(INDIRECT("H"&amp;(ROW()+12*(($AO345-1)*3+$AP345)-ROW())/12+5):INDIRECT("S"&amp;(ROW()+12*(($AO345-1)*3+$AP345)-ROW())/12+5),AR345)</f>
        <v>0</v>
      </c>
      <c r="AT345" s="693">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692">
        <f ca="1">COUNTIF(INDIRECT("U"&amp;(ROW()+12*(($AO345-1)*3+$AP345)-ROW())/12+5):INDIRECT("AF"&amp;(ROW()+12*(($AO345-1)*3+$AP345)-ROW())/12+5),AT345)</f>
        <v>0</v>
      </c>
      <c r="AV345" s="692">
        <f ca="1">IF(AND(AR345+AT345&gt;0,AS345+AU345&gt;0),COUNTIF(AV$6:AV344,"&gt;0")+1,0)</f>
        <v>0</v>
      </c>
    </row>
    <row r="346" spans="41:48">
      <c r="AO346" s="692">
        <v>10</v>
      </c>
      <c r="AP346" s="692">
        <v>2</v>
      </c>
      <c r="AQ346" s="692">
        <v>5</v>
      </c>
      <c r="AR346" s="693">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692">
        <f ca="1">COUNTIF(INDIRECT("H"&amp;(ROW()+12*(($AO346-1)*3+$AP346)-ROW())/12+5):INDIRECT("S"&amp;(ROW()+12*(($AO346-1)*3+$AP346)-ROW())/12+5),AR346)</f>
        <v>0</v>
      </c>
      <c r="AT346" s="693">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692">
        <f ca="1">COUNTIF(INDIRECT("U"&amp;(ROW()+12*(($AO346-1)*3+$AP346)-ROW())/12+5):INDIRECT("AF"&amp;(ROW()+12*(($AO346-1)*3+$AP346)-ROW())/12+5),AT346)</f>
        <v>0</v>
      </c>
      <c r="AV346" s="692">
        <f ca="1">IF(AND(AR346+AT346&gt;0,AS346+AU346&gt;0),COUNTIF(AV$6:AV345,"&gt;0")+1,0)</f>
        <v>0</v>
      </c>
    </row>
    <row r="347" spans="41:48">
      <c r="AO347" s="692">
        <v>10</v>
      </c>
      <c r="AP347" s="692">
        <v>2</v>
      </c>
      <c r="AQ347" s="692">
        <v>6</v>
      </c>
      <c r="AR347" s="693">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692">
        <f ca="1">COUNTIF(INDIRECT("H"&amp;(ROW()+12*(($AO347-1)*3+$AP347)-ROW())/12+5):INDIRECT("S"&amp;(ROW()+12*(($AO347-1)*3+$AP347)-ROW())/12+5),AR347)</f>
        <v>0</v>
      </c>
      <c r="AT347" s="693">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692">
        <f ca="1">COUNTIF(INDIRECT("U"&amp;(ROW()+12*(($AO347-1)*3+$AP347)-ROW())/12+5):INDIRECT("AF"&amp;(ROW()+12*(($AO347-1)*3+$AP347)-ROW())/12+5),AT347)</f>
        <v>0</v>
      </c>
      <c r="AV347" s="692">
        <f ca="1">IF(AND(AR347+AT347&gt;0,AS347+AU347&gt;0),COUNTIF(AV$6:AV346,"&gt;0")+1,0)</f>
        <v>0</v>
      </c>
    </row>
    <row r="348" spans="41:48">
      <c r="AO348" s="692">
        <v>10</v>
      </c>
      <c r="AP348" s="692">
        <v>2</v>
      </c>
      <c r="AQ348" s="692">
        <v>7</v>
      </c>
      <c r="AR348" s="693">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692">
        <f ca="1">COUNTIF(INDIRECT("H"&amp;(ROW()+12*(($AO348-1)*3+$AP348)-ROW())/12+5):INDIRECT("S"&amp;(ROW()+12*(($AO348-1)*3+$AP348)-ROW())/12+5),AR348)</f>
        <v>0</v>
      </c>
      <c r="AT348" s="693">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692">
        <f ca="1">COUNTIF(INDIRECT("U"&amp;(ROW()+12*(($AO348-1)*3+$AP348)-ROW())/12+5):INDIRECT("AF"&amp;(ROW()+12*(($AO348-1)*3+$AP348)-ROW())/12+5),AT348)</f>
        <v>0</v>
      </c>
      <c r="AV348" s="692">
        <f ca="1">IF(AND(AR348+AT348&gt;0,AS348+AU348&gt;0),COUNTIF(AV$6:AV347,"&gt;0")+1,0)</f>
        <v>0</v>
      </c>
    </row>
    <row r="349" spans="41:48">
      <c r="AO349" s="692">
        <v>10</v>
      </c>
      <c r="AP349" s="692">
        <v>2</v>
      </c>
      <c r="AQ349" s="692">
        <v>8</v>
      </c>
      <c r="AR349" s="693">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692">
        <f ca="1">COUNTIF(INDIRECT("H"&amp;(ROW()+12*(($AO349-1)*3+$AP349)-ROW())/12+5):INDIRECT("S"&amp;(ROW()+12*(($AO349-1)*3+$AP349)-ROW())/12+5),AR349)</f>
        <v>0</v>
      </c>
      <c r="AT349" s="693">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692">
        <f ca="1">COUNTIF(INDIRECT("U"&amp;(ROW()+12*(($AO349-1)*3+$AP349)-ROW())/12+5):INDIRECT("AF"&amp;(ROW()+12*(($AO349-1)*3+$AP349)-ROW())/12+5),AT349)</f>
        <v>0</v>
      </c>
      <c r="AV349" s="692">
        <f ca="1">IF(AND(AR349+AT349&gt;0,AS349+AU349&gt;0),COUNTIF(AV$6:AV348,"&gt;0")+1,0)</f>
        <v>0</v>
      </c>
    </row>
    <row r="350" spans="41:48">
      <c r="AO350" s="692">
        <v>10</v>
      </c>
      <c r="AP350" s="692">
        <v>2</v>
      </c>
      <c r="AQ350" s="692">
        <v>9</v>
      </c>
      <c r="AR350" s="693">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692">
        <f ca="1">COUNTIF(INDIRECT("H"&amp;(ROW()+12*(($AO350-1)*3+$AP350)-ROW())/12+5):INDIRECT("S"&amp;(ROW()+12*(($AO350-1)*3+$AP350)-ROW())/12+5),AR350)</f>
        <v>0</v>
      </c>
      <c r="AT350" s="693">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692">
        <f ca="1">COUNTIF(INDIRECT("U"&amp;(ROW()+12*(($AO350-1)*3+$AP350)-ROW())/12+5):INDIRECT("AF"&amp;(ROW()+12*(($AO350-1)*3+$AP350)-ROW())/12+5),AT350)</f>
        <v>0</v>
      </c>
      <c r="AV350" s="692">
        <f ca="1">IF(AND(AR350+AT350&gt;0,AS350+AU350&gt;0),COUNTIF(AV$6:AV349,"&gt;0")+1,0)</f>
        <v>0</v>
      </c>
    </row>
    <row r="351" spans="41:48">
      <c r="AO351" s="692">
        <v>10</v>
      </c>
      <c r="AP351" s="692">
        <v>2</v>
      </c>
      <c r="AQ351" s="692">
        <v>10</v>
      </c>
      <c r="AR351" s="693">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692">
        <f ca="1">COUNTIF(INDIRECT("H"&amp;(ROW()+12*(($AO351-1)*3+$AP351)-ROW())/12+5):INDIRECT("S"&amp;(ROW()+12*(($AO351-1)*3+$AP351)-ROW())/12+5),AR351)</f>
        <v>0</v>
      </c>
      <c r="AT351" s="693">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692">
        <f ca="1">COUNTIF(INDIRECT("U"&amp;(ROW()+12*(($AO351-1)*3+$AP351)-ROW())/12+5):INDIRECT("AF"&amp;(ROW()+12*(($AO351-1)*3+$AP351)-ROW())/12+5),AT351)</f>
        <v>0</v>
      </c>
      <c r="AV351" s="692">
        <f ca="1">IF(AND(AR351+AT351&gt;0,AS351+AU351&gt;0),COUNTIF(AV$6:AV350,"&gt;0")+1,0)</f>
        <v>0</v>
      </c>
    </row>
    <row r="352" spans="41:48">
      <c r="AO352" s="692">
        <v>10</v>
      </c>
      <c r="AP352" s="692">
        <v>2</v>
      </c>
      <c r="AQ352" s="692">
        <v>11</v>
      </c>
      <c r="AR352" s="693">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692">
        <f ca="1">COUNTIF(INDIRECT("H"&amp;(ROW()+12*(($AO352-1)*3+$AP352)-ROW())/12+5):INDIRECT("S"&amp;(ROW()+12*(($AO352-1)*3+$AP352)-ROW())/12+5),AR352)</f>
        <v>0</v>
      </c>
      <c r="AT352" s="693">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692">
        <f ca="1">COUNTIF(INDIRECT("U"&amp;(ROW()+12*(($AO352-1)*3+$AP352)-ROW())/12+5):INDIRECT("AF"&amp;(ROW()+12*(($AO352-1)*3+$AP352)-ROW())/12+5),AT352)</f>
        <v>0</v>
      </c>
      <c r="AV352" s="692">
        <f ca="1">IF(AND(AR352+AT352&gt;0,AS352+AU352&gt;0),COUNTIF(AV$6:AV351,"&gt;0")+1,0)</f>
        <v>0</v>
      </c>
    </row>
    <row r="353" spans="41:48">
      <c r="AO353" s="692">
        <v>10</v>
      </c>
      <c r="AP353" s="692">
        <v>2</v>
      </c>
      <c r="AQ353" s="692">
        <v>12</v>
      </c>
      <c r="AR353" s="693">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692">
        <f ca="1">COUNTIF(INDIRECT("H"&amp;(ROW()+12*(($AO353-1)*3+$AP353)-ROW())/12+5):INDIRECT("S"&amp;(ROW()+12*(($AO353-1)*3+$AP353)-ROW())/12+5),AR353)</f>
        <v>0</v>
      </c>
      <c r="AT353" s="693">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692">
        <f ca="1">COUNTIF(INDIRECT("U"&amp;(ROW()+12*(($AO353-1)*3+$AP353)-ROW())/12+5):INDIRECT("AF"&amp;(ROW()+12*(($AO353-1)*3+$AP353)-ROW())/12+5),AT353)</f>
        <v>0</v>
      </c>
      <c r="AV353" s="692">
        <f ca="1">IF(AND(AR353+AT353&gt;0,AS353+AU353&gt;0),COUNTIF(AV$6:AV352,"&gt;0")+1,0)</f>
        <v>0</v>
      </c>
    </row>
    <row r="354" spans="41:48">
      <c r="AO354" s="692">
        <v>10</v>
      </c>
      <c r="AP354" s="692">
        <v>3</v>
      </c>
      <c r="AQ354" s="692">
        <v>1</v>
      </c>
      <c r="AR354" s="693">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692">
        <f ca="1">COUNTIF(INDIRECT("H"&amp;(ROW()+12*(($AO354-1)*3+$AP354)-ROW())/12+5):INDIRECT("S"&amp;(ROW()+12*(($AO354-1)*3+$AP354)-ROW())/12+5),AR354)</f>
        <v>0</v>
      </c>
      <c r="AT354" s="693">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692">
        <f ca="1">COUNTIF(INDIRECT("U"&amp;(ROW()+12*(($AO354-1)*3+$AP354)-ROW())/12+5):INDIRECT("AF"&amp;(ROW()+12*(($AO354-1)*3+$AP354)-ROW())/12+5),AT354)</f>
        <v>0</v>
      </c>
      <c r="AV354" s="692">
        <f ca="1">IF(AND(AR354+AT354&gt;0,AS354+AU354&gt;0),COUNTIF(AV$6:AV353,"&gt;0")+1,0)</f>
        <v>0</v>
      </c>
    </row>
    <row r="355" spans="41:48">
      <c r="AO355" s="692">
        <v>10</v>
      </c>
      <c r="AP355" s="692">
        <v>3</v>
      </c>
      <c r="AQ355" s="692">
        <v>2</v>
      </c>
      <c r="AR355" s="693">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692">
        <f ca="1">COUNTIF(INDIRECT("H"&amp;(ROW()+12*(($AO355-1)*3+$AP355)-ROW())/12+5):INDIRECT("S"&amp;(ROW()+12*(($AO355-1)*3+$AP355)-ROW())/12+5),AR355)</f>
        <v>0</v>
      </c>
      <c r="AT355" s="693">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692">
        <f ca="1">COUNTIF(INDIRECT("U"&amp;(ROW()+12*(($AO355-1)*3+$AP355)-ROW())/12+5):INDIRECT("AF"&amp;(ROW()+12*(($AO355-1)*3+$AP355)-ROW())/12+5),AT355)</f>
        <v>0</v>
      </c>
      <c r="AV355" s="692">
        <f ca="1">IF(AND(AR355+AT355&gt;0,AS355+AU355&gt;0),COUNTIF(AV$6:AV354,"&gt;0")+1,0)</f>
        <v>0</v>
      </c>
    </row>
    <row r="356" spans="41:48">
      <c r="AO356" s="692">
        <v>10</v>
      </c>
      <c r="AP356" s="692">
        <v>3</v>
      </c>
      <c r="AQ356" s="692">
        <v>3</v>
      </c>
      <c r="AR356" s="693">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692">
        <f ca="1">COUNTIF(INDIRECT("H"&amp;(ROW()+12*(($AO356-1)*3+$AP356)-ROW())/12+5):INDIRECT("S"&amp;(ROW()+12*(($AO356-1)*3+$AP356)-ROW())/12+5),AR356)</f>
        <v>0</v>
      </c>
      <c r="AT356" s="693">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692">
        <f ca="1">COUNTIF(INDIRECT("U"&amp;(ROW()+12*(($AO356-1)*3+$AP356)-ROW())/12+5):INDIRECT("AF"&amp;(ROW()+12*(($AO356-1)*3+$AP356)-ROW())/12+5),AT356)</f>
        <v>0</v>
      </c>
      <c r="AV356" s="692">
        <f ca="1">IF(AND(AR356+AT356&gt;0,AS356+AU356&gt;0),COUNTIF(AV$6:AV355,"&gt;0")+1,0)</f>
        <v>0</v>
      </c>
    </row>
    <row r="357" spans="41:48">
      <c r="AO357" s="692">
        <v>10</v>
      </c>
      <c r="AP357" s="692">
        <v>3</v>
      </c>
      <c r="AQ357" s="692">
        <v>4</v>
      </c>
      <c r="AR357" s="693">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692">
        <f ca="1">COUNTIF(INDIRECT("H"&amp;(ROW()+12*(($AO357-1)*3+$AP357)-ROW())/12+5):INDIRECT("S"&amp;(ROW()+12*(($AO357-1)*3+$AP357)-ROW())/12+5),AR357)</f>
        <v>0</v>
      </c>
      <c r="AT357" s="693">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692">
        <f ca="1">COUNTIF(INDIRECT("U"&amp;(ROW()+12*(($AO357-1)*3+$AP357)-ROW())/12+5):INDIRECT("AF"&amp;(ROW()+12*(($AO357-1)*3+$AP357)-ROW())/12+5),AT357)</f>
        <v>0</v>
      </c>
      <c r="AV357" s="692">
        <f ca="1">IF(AND(AR357+AT357&gt;0,AS357+AU357&gt;0),COUNTIF(AV$6:AV356,"&gt;0")+1,0)</f>
        <v>0</v>
      </c>
    </row>
    <row r="358" spans="41:48">
      <c r="AO358" s="692">
        <v>10</v>
      </c>
      <c r="AP358" s="692">
        <v>3</v>
      </c>
      <c r="AQ358" s="692">
        <v>5</v>
      </c>
      <c r="AR358" s="693">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692">
        <f ca="1">COUNTIF(INDIRECT("H"&amp;(ROW()+12*(($AO358-1)*3+$AP358)-ROW())/12+5):INDIRECT("S"&amp;(ROW()+12*(($AO358-1)*3+$AP358)-ROW())/12+5),AR358)</f>
        <v>0</v>
      </c>
      <c r="AT358" s="693">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692">
        <f ca="1">COUNTIF(INDIRECT("U"&amp;(ROW()+12*(($AO358-1)*3+$AP358)-ROW())/12+5):INDIRECT("AF"&amp;(ROW()+12*(($AO358-1)*3+$AP358)-ROW())/12+5),AT358)</f>
        <v>0</v>
      </c>
      <c r="AV358" s="692">
        <f ca="1">IF(AND(AR358+AT358&gt;0,AS358+AU358&gt;0),COUNTIF(AV$6:AV357,"&gt;0")+1,0)</f>
        <v>0</v>
      </c>
    </row>
    <row r="359" spans="41:48">
      <c r="AO359" s="692">
        <v>10</v>
      </c>
      <c r="AP359" s="692">
        <v>3</v>
      </c>
      <c r="AQ359" s="692">
        <v>6</v>
      </c>
      <c r="AR359" s="693">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692">
        <f ca="1">COUNTIF(INDIRECT("H"&amp;(ROW()+12*(($AO359-1)*3+$AP359)-ROW())/12+5):INDIRECT("S"&amp;(ROW()+12*(($AO359-1)*3+$AP359)-ROW())/12+5),AR359)</f>
        <v>0</v>
      </c>
      <c r="AT359" s="693">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692">
        <f ca="1">COUNTIF(INDIRECT("U"&amp;(ROW()+12*(($AO359-1)*3+$AP359)-ROW())/12+5):INDIRECT("AF"&amp;(ROW()+12*(($AO359-1)*3+$AP359)-ROW())/12+5),AT359)</f>
        <v>0</v>
      </c>
      <c r="AV359" s="692">
        <f ca="1">IF(AND(AR359+AT359&gt;0,AS359+AU359&gt;0),COUNTIF(AV$6:AV358,"&gt;0")+1,0)</f>
        <v>0</v>
      </c>
    </row>
    <row r="360" spans="41:48">
      <c r="AO360" s="692">
        <v>10</v>
      </c>
      <c r="AP360" s="692">
        <v>3</v>
      </c>
      <c r="AQ360" s="692">
        <v>7</v>
      </c>
      <c r="AR360" s="693">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692">
        <f ca="1">COUNTIF(INDIRECT("H"&amp;(ROW()+12*(($AO360-1)*3+$AP360)-ROW())/12+5):INDIRECT("S"&amp;(ROW()+12*(($AO360-1)*3+$AP360)-ROW())/12+5),AR360)</f>
        <v>0</v>
      </c>
      <c r="AT360" s="693">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692">
        <f ca="1">COUNTIF(INDIRECT("U"&amp;(ROW()+12*(($AO360-1)*3+$AP360)-ROW())/12+5):INDIRECT("AF"&amp;(ROW()+12*(($AO360-1)*3+$AP360)-ROW())/12+5),AT360)</f>
        <v>0</v>
      </c>
      <c r="AV360" s="692">
        <f ca="1">IF(AND(AR360+AT360&gt;0,AS360+AU360&gt;0),COUNTIF(AV$6:AV359,"&gt;0")+1,0)</f>
        <v>0</v>
      </c>
    </row>
    <row r="361" spans="41:48">
      <c r="AO361" s="692">
        <v>10</v>
      </c>
      <c r="AP361" s="692">
        <v>3</v>
      </c>
      <c r="AQ361" s="692">
        <v>8</v>
      </c>
      <c r="AR361" s="693">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692">
        <f ca="1">COUNTIF(INDIRECT("H"&amp;(ROW()+12*(($AO361-1)*3+$AP361)-ROW())/12+5):INDIRECT("S"&amp;(ROW()+12*(($AO361-1)*3+$AP361)-ROW())/12+5),AR361)</f>
        <v>0</v>
      </c>
      <c r="AT361" s="693">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692">
        <f ca="1">COUNTIF(INDIRECT("U"&amp;(ROW()+12*(($AO361-1)*3+$AP361)-ROW())/12+5):INDIRECT("AF"&amp;(ROW()+12*(($AO361-1)*3+$AP361)-ROW())/12+5),AT361)</f>
        <v>0</v>
      </c>
      <c r="AV361" s="692">
        <f ca="1">IF(AND(AR361+AT361&gt;0,AS361+AU361&gt;0),COUNTIF(AV$6:AV360,"&gt;0")+1,0)</f>
        <v>0</v>
      </c>
    </row>
    <row r="362" spans="41:48">
      <c r="AO362" s="692">
        <v>10</v>
      </c>
      <c r="AP362" s="692">
        <v>3</v>
      </c>
      <c r="AQ362" s="692">
        <v>9</v>
      </c>
      <c r="AR362" s="693">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692">
        <f ca="1">COUNTIF(INDIRECT("H"&amp;(ROW()+12*(($AO362-1)*3+$AP362)-ROW())/12+5):INDIRECT("S"&amp;(ROW()+12*(($AO362-1)*3+$AP362)-ROW())/12+5),AR362)</f>
        <v>0</v>
      </c>
      <c r="AT362" s="693">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692">
        <f ca="1">COUNTIF(INDIRECT("U"&amp;(ROW()+12*(($AO362-1)*3+$AP362)-ROW())/12+5):INDIRECT("AF"&amp;(ROW()+12*(($AO362-1)*3+$AP362)-ROW())/12+5),AT362)</f>
        <v>0</v>
      </c>
      <c r="AV362" s="692">
        <f ca="1">IF(AND(AR362+AT362&gt;0,AS362+AU362&gt;0),COUNTIF(AV$6:AV361,"&gt;0")+1,0)</f>
        <v>0</v>
      </c>
    </row>
    <row r="363" spans="41:48">
      <c r="AO363" s="692">
        <v>10</v>
      </c>
      <c r="AP363" s="692">
        <v>3</v>
      </c>
      <c r="AQ363" s="692">
        <v>10</v>
      </c>
      <c r="AR363" s="693">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692">
        <f ca="1">COUNTIF(INDIRECT("H"&amp;(ROW()+12*(($AO363-1)*3+$AP363)-ROW())/12+5):INDIRECT("S"&amp;(ROW()+12*(($AO363-1)*3+$AP363)-ROW())/12+5),AR363)</f>
        <v>0</v>
      </c>
      <c r="AT363" s="693">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692">
        <f ca="1">COUNTIF(INDIRECT("U"&amp;(ROW()+12*(($AO363-1)*3+$AP363)-ROW())/12+5):INDIRECT("AF"&amp;(ROW()+12*(($AO363-1)*3+$AP363)-ROW())/12+5),AT363)</f>
        <v>0</v>
      </c>
      <c r="AV363" s="692">
        <f ca="1">IF(AND(AR363+AT363&gt;0,AS363+AU363&gt;0),COUNTIF(AV$6:AV362,"&gt;0")+1,0)</f>
        <v>0</v>
      </c>
    </row>
    <row r="364" spans="41:48">
      <c r="AO364" s="692">
        <v>10</v>
      </c>
      <c r="AP364" s="692">
        <v>3</v>
      </c>
      <c r="AQ364" s="692">
        <v>11</v>
      </c>
      <c r="AR364" s="693">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692">
        <f ca="1">COUNTIF(INDIRECT("H"&amp;(ROW()+12*(($AO364-1)*3+$AP364)-ROW())/12+5):INDIRECT("S"&amp;(ROW()+12*(($AO364-1)*3+$AP364)-ROW())/12+5),AR364)</f>
        <v>0</v>
      </c>
      <c r="AT364" s="693">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692">
        <f ca="1">COUNTIF(INDIRECT("U"&amp;(ROW()+12*(($AO364-1)*3+$AP364)-ROW())/12+5):INDIRECT("AF"&amp;(ROW()+12*(($AO364-1)*3+$AP364)-ROW())/12+5),AT364)</f>
        <v>0</v>
      </c>
      <c r="AV364" s="692">
        <f ca="1">IF(AND(AR364+AT364&gt;0,AS364+AU364&gt;0),COUNTIF(AV$6:AV363,"&gt;0")+1,0)</f>
        <v>0</v>
      </c>
    </row>
    <row r="365" spans="41:48">
      <c r="AO365" s="692">
        <v>10</v>
      </c>
      <c r="AP365" s="692">
        <v>3</v>
      </c>
      <c r="AQ365" s="692">
        <v>12</v>
      </c>
      <c r="AR365" s="693">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692">
        <f ca="1">COUNTIF(INDIRECT("H"&amp;(ROW()+12*(($AO365-1)*3+$AP365)-ROW())/12+5):INDIRECT("S"&amp;(ROW()+12*(($AO365-1)*3+$AP365)-ROW())/12+5),AR365)</f>
        <v>0</v>
      </c>
      <c r="AT365" s="693">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692">
        <f ca="1">COUNTIF(INDIRECT("U"&amp;(ROW()+12*(($AO365-1)*3+$AP365)-ROW())/12+5):INDIRECT("AF"&amp;(ROW()+12*(($AO365-1)*3+$AP365)-ROW())/12+5),AT365)</f>
        <v>0</v>
      </c>
      <c r="AV365" s="692">
        <f ca="1">IF(AND(AR365+AT365&gt;0,AS365+AU365&gt;0),COUNTIF(AV$6:AV364,"&gt;0")+1,0)</f>
        <v>0</v>
      </c>
    </row>
    <row r="366" spans="41:48">
      <c r="AO366" s="692">
        <v>11</v>
      </c>
      <c r="AP366" s="692">
        <v>1</v>
      </c>
      <c r="AQ366" s="692">
        <v>1</v>
      </c>
      <c r="AR366" s="693">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692">
        <f ca="1">COUNTIF(INDIRECT("H"&amp;(ROW()+12*(($AO366-1)*3+$AP366)-ROW())/12+5):INDIRECT("S"&amp;(ROW()+12*(($AO366-1)*3+$AP366)-ROW())/12+5),AR366)</f>
        <v>0</v>
      </c>
      <c r="AT366" s="693">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692">
        <f ca="1">COUNTIF(INDIRECT("U"&amp;(ROW()+12*(($AO366-1)*3+$AP366)-ROW())/12+5):INDIRECT("AF"&amp;(ROW()+12*(($AO366-1)*3+$AP366)-ROW())/12+5),AT366)</f>
        <v>0</v>
      </c>
      <c r="AV366" s="692">
        <f ca="1">IF(AND(AR366+AT366&gt;0,AS366+AU366&gt;0),COUNTIF(AV$6:AV365,"&gt;0")+1,0)</f>
        <v>0</v>
      </c>
    </row>
    <row r="367" spans="41:48">
      <c r="AO367" s="692">
        <v>11</v>
      </c>
      <c r="AP367" s="692">
        <v>1</v>
      </c>
      <c r="AQ367" s="692">
        <v>2</v>
      </c>
      <c r="AR367" s="693">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692">
        <f ca="1">COUNTIF(INDIRECT("H"&amp;(ROW()+12*(($AO367-1)*3+$AP367)-ROW())/12+5):INDIRECT("S"&amp;(ROW()+12*(($AO367-1)*3+$AP367)-ROW())/12+5),AR367)</f>
        <v>0</v>
      </c>
      <c r="AT367" s="693">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692">
        <f ca="1">COUNTIF(INDIRECT("U"&amp;(ROW()+12*(($AO367-1)*3+$AP367)-ROW())/12+5):INDIRECT("AF"&amp;(ROW()+12*(($AO367-1)*3+$AP367)-ROW())/12+5),AT367)</f>
        <v>0</v>
      </c>
      <c r="AV367" s="692">
        <f ca="1">IF(AND(AR367+AT367&gt;0,AS367+AU367&gt;0),COUNTIF(AV$6:AV366,"&gt;0")+1,0)</f>
        <v>0</v>
      </c>
    </row>
    <row r="368" spans="41:48">
      <c r="AO368" s="692">
        <v>11</v>
      </c>
      <c r="AP368" s="692">
        <v>1</v>
      </c>
      <c r="AQ368" s="692">
        <v>3</v>
      </c>
      <c r="AR368" s="693">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692">
        <f ca="1">COUNTIF(INDIRECT("H"&amp;(ROW()+12*(($AO368-1)*3+$AP368)-ROW())/12+5):INDIRECT("S"&amp;(ROW()+12*(($AO368-1)*3+$AP368)-ROW())/12+5),AR368)</f>
        <v>0</v>
      </c>
      <c r="AT368" s="693">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692">
        <f ca="1">COUNTIF(INDIRECT("U"&amp;(ROW()+12*(($AO368-1)*3+$AP368)-ROW())/12+5):INDIRECT("AF"&amp;(ROW()+12*(($AO368-1)*3+$AP368)-ROW())/12+5),AT368)</f>
        <v>0</v>
      </c>
      <c r="AV368" s="692">
        <f ca="1">IF(AND(AR368+AT368&gt;0,AS368+AU368&gt;0),COUNTIF(AV$6:AV367,"&gt;0")+1,0)</f>
        <v>0</v>
      </c>
    </row>
    <row r="369" spans="41:48">
      <c r="AO369" s="692">
        <v>11</v>
      </c>
      <c r="AP369" s="692">
        <v>1</v>
      </c>
      <c r="AQ369" s="692">
        <v>4</v>
      </c>
      <c r="AR369" s="693">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692">
        <f ca="1">COUNTIF(INDIRECT("H"&amp;(ROW()+12*(($AO369-1)*3+$AP369)-ROW())/12+5):INDIRECT("S"&amp;(ROW()+12*(($AO369-1)*3+$AP369)-ROW())/12+5),AR369)</f>
        <v>0</v>
      </c>
      <c r="AT369" s="693">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692">
        <f ca="1">COUNTIF(INDIRECT("U"&amp;(ROW()+12*(($AO369-1)*3+$AP369)-ROW())/12+5):INDIRECT("AF"&amp;(ROW()+12*(($AO369-1)*3+$AP369)-ROW())/12+5),AT369)</f>
        <v>0</v>
      </c>
      <c r="AV369" s="692">
        <f ca="1">IF(AND(AR369+AT369&gt;0,AS369+AU369&gt;0),COUNTIF(AV$6:AV368,"&gt;0")+1,0)</f>
        <v>0</v>
      </c>
    </row>
    <row r="370" spans="41:48">
      <c r="AO370" s="692">
        <v>11</v>
      </c>
      <c r="AP370" s="692">
        <v>1</v>
      </c>
      <c r="AQ370" s="692">
        <v>5</v>
      </c>
      <c r="AR370" s="693">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692">
        <f ca="1">COUNTIF(INDIRECT("H"&amp;(ROW()+12*(($AO370-1)*3+$AP370)-ROW())/12+5):INDIRECT("S"&amp;(ROW()+12*(($AO370-1)*3+$AP370)-ROW())/12+5),AR370)</f>
        <v>0</v>
      </c>
      <c r="AT370" s="693">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692">
        <f ca="1">COUNTIF(INDIRECT("U"&amp;(ROW()+12*(($AO370-1)*3+$AP370)-ROW())/12+5):INDIRECT("AF"&amp;(ROW()+12*(($AO370-1)*3+$AP370)-ROW())/12+5),AT370)</f>
        <v>0</v>
      </c>
      <c r="AV370" s="692">
        <f ca="1">IF(AND(AR370+AT370&gt;0,AS370+AU370&gt;0),COUNTIF(AV$6:AV369,"&gt;0")+1,0)</f>
        <v>0</v>
      </c>
    </row>
    <row r="371" spans="41:48">
      <c r="AO371" s="692">
        <v>11</v>
      </c>
      <c r="AP371" s="692">
        <v>1</v>
      </c>
      <c r="AQ371" s="692">
        <v>6</v>
      </c>
      <c r="AR371" s="693">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692">
        <f ca="1">COUNTIF(INDIRECT("H"&amp;(ROW()+12*(($AO371-1)*3+$AP371)-ROW())/12+5):INDIRECT("S"&amp;(ROW()+12*(($AO371-1)*3+$AP371)-ROW())/12+5),AR371)</f>
        <v>0</v>
      </c>
      <c r="AT371" s="693">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692">
        <f ca="1">COUNTIF(INDIRECT("U"&amp;(ROW()+12*(($AO371-1)*3+$AP371)-ROW())/12+5):INDIRECT("AF"&amp;(ROW()+12*(($AO371-1)*3+$AP371)-ROW())/12+5),AT371)</f>
        <v>0</v>
      </c>
      <c r="AV371" s="692">
        <f ca="1">IF(AND(AR371+AT371&gt;0,AS371+AU371&gt;0),COUNTIF(AV$6:AV370,"&gt;0")+1,0)</f>
        <v>0</v>
      </c>
    </row>
    <row r="372" spans="41:48">
      <c r="AO372" s="692">
        <v>11</v>
      </c>
      <c r="AP372" s="692">
        <v>1</v>
      </c>
      <c r="AQ372" s="692">
        <v>7</v>
      </c>
      <c r="AR372" s="693">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692">
        <f ca="1">COUNTIF(INDIRECT("H"&amp;(ROW()+12*(($AO372-1)*3+$AP372)-ROW())/12+5):INDIRECT("S"&amp;(ROW()+12*(($AO372-1)*3+$AP372)-ROW())/12+5),AR372)</f>
        <v>0</v>
      </c>
      <c r="AT372" s="693">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692">
        <f ca="1">COUNTIF(INDIRECT("U"&amp;(ROW()+12*(($AO372-1)*3+$AP372)-ROW())/12+5):INDIRECT("AF"&amp;(ROW()+12*(($AO372-1)*3+$AP372)-ROW())/12+5),AT372)</f>
        <v>0</v>
      </c>
      <c r="AV372" s="692">
        <f ca="1">IF(AND(AR372+AT372&gt;0,AS372+AU372&gt;0),COUNTIF(AV$6:AV371,"&gt;0")+1,0)</f>
        <v>0</v>
      </c>
    </row>
    <row r="373" spans="41:48">
      <c r="AO373" s="692">
        <v>11</v>
      </c>
      <c r="AP373" s="692">
        <v>1</v>
      </c>
      <c r="AQ373" s="692">
        <v>8</v>
      </c>
      <c r="AR373" s="693">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692">
        <f ca="1">COUNTIF(INDIRECT("H"&amp;(ROW()+12*(($AO373-1)*3+$AP373)-ROW())/12+5):INDIRECT("S"&amp;(ROW()+12*(($AO373-1)*3+$AP373)-ROW())/12+5),AR373)</f>
        <v>0</v>
      </c>
      <c r="AT373" s="693">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692">
        <f ca="1">COUNTIF(INDIRECT("U"&amp;(ROW()+12*(($AO373-1)*3+$AP373)-ROW())/12+5):INDIRECT("AF"&amp;(ROW()+12*(($AO373-1)*3+$AP373)-ROW())/12+5),AT373)</f>
        <v>0</v>
      </c>
      <c r="AV373" s="692">
        <f ca="1">IF(AND(AR373+AT373&gt;0,AS373+AU373&gt;0),COUNTIF(AV$6:AV372,"&gt;0")+1,0)</f>
        <v>0</v>
      </c>
    </row>
    <row r="374" spans="41:48">
      <c r="AO374" s="692">
        <v>11</v>
      </c>
      <c r="AP374" s="692">
        <v>1</v>
      </c>
      <c r="AQ374" s="692">
        <v>9</v>
      </c>
      <c r="AR374" s="693">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692">
        <f ca="1">COUNTIF(INDIRECT("H"&amp;(ROW()+12*(($AO374-1)*3+$AP374)-ROW())/12+5):INDIRECT("S"&amp;(ROW()+12*(($AO374-1)*3+$AP374)-ROW())/12+5),AR374)</f>
        <v>0</v>
      </c>
      <c r="AT374" s="693">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692">
        <f ca="1">COUNTIF(INDIRECT("U"&amp;(ROW()+12*(($AO374-1)*3+$AP374)-ROW())/12+5):INDIRECT("AF"&amp;(ROW()+12*(($AO374-1)*3+$AP374)-ROW())/12+5),AT374)</f>
        <v>0</v>
      </c>
      <c r="AV374" s="692">
        <f ca="1">IF(AND(AR374+AT374&gt;0,AS374+AU374&gt;0),COUNTIF(AV$6:AV373,"&gt;0")+1,0)</f>
        <v>0</v>
      </c>
    </row>
    <row r="375" spans="41:48">
      <c r="AO375" s="692">
        <v>11</v>
      </c>
      <c r="AP375" s="692">
        <v>1</v>
      </c>
      <c r="AQ375" s="692">
        <v>10</v>
      </c>
      <c r="AR375" s="693">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692">
        <f ca="1">COUNTIF(INDIRECT("H"&amp;(ROW()+12*(($AO375-1)*3+$AP375)-ROW())/12+5):INDIRECT("S"&amp;(ROW()+12*(($AO375-1)*3+$AP375)-ROW())/12+5),AR375)</f>
        <v>0</v>
      </c>
      <c r="AT375" s="693">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692">
        <f ca="1">COUNTIF(INDIRECT("U"&amp;(ROW()+12*(($AO375-1)*3+$AP375)-ROW())/12+5):INDIRECT("AF"&amp;(ROW()+12*(($AO375-1)*3+$AP375)-ROW())/12+5),AT375)</f>
        <v>0</v>
      </c>
      <c r="AV375" s="692">
        <f ca="1">IF(AND(AR375+AT375&gt;0,AS375+AU375&gt;0),COUNTIF(AV$6:AV374,"&gt;0")+1,0)</f>
        <v>0</v>
      </c>
    </row>
    <row r="376" spans="41:48">
      <c r="AO376" s="692">
        <v>11</v>
      </c>
      <c r="AP376" s="692">
        <v>1</v>
      </c>
      <c r="AQ376" s="692">
        <v>11</v>
      </c>
      <c r="AR376" s="693">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692">
        <f ca="1">COUNTIF(INDIRECT("H"&amp;(ROW()+12*(($AO376-1)*3+$AP376)-ROW())/12+5):INDIRECT("S"&amp;(ROW()+12*(($AO376-1)*3+$AP376)-ROW())/12+5),AR376)</f>
        <v>0</v>
      </c>
      <c r="AT376" s="693">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692">
        <f ca="1">COUNTIF(INDIRECT("U"&amp;(ROW()+12*(($AO376-1)*3+$AP376)-ROW())/12+5):INDIRECT("AF"&amp;(ROW()+12*(($AO376-1)*3+$AP376)-ROW())/12+5),AT376)</f>
        <v>0</v>
      </c>
      <c r="AV376" s="692">
        <f ca="1">IF(AND(AR376+AT376&gt;0,AS376+AU376&gt;0),COUNTIF(AV$6:AV375,"&gt;0")+1,0)</f>
        <v>0</v>
      </c>
    </row>
    <row r="377" spans="41:48">
      <c r="AO377" s="692">
        <v>11</v>
      </c>
      <c r="AP377" s="692">
        <v>1</v>
      </c>
      <c r="AQ377" s="692">
        <v>12</v>
      </c>
      <c r="AR377" s="693">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692">
        <f ca="1">COUNTIF(INDIRECT("H"&amp;(ROW()+12*(($AO377-1)*3+$AP377)-ROW())/12+5):INDIRECT("S"&amp;(ROW()+12*(($AO377-1)*3+$AP377)-ROW())/12+5),AR377)</f>
        <v>0</v>
      </c>
      <c r="AT377" s="693">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692">
        <f ca="1">COUNTIF(INDIRECT("U"&amp;(ROW()+12*(($AO377-1)*3+$AP377)-ROW())/12+5):INDIRECT("AF"&amp;(ROW()+12*(($AO377-1)*3+$AP377)-ROW())/12+5),AT377)</f>
        <v>0</v>
      </c>
      <c r="AV377" s="692">
        <f ca="1">IF(AND(AR377+AT377&gt;0,AS377+AU377&gt;0),COUNTIF(AV$6:AV376,"&gt;0")+1,0)</f>
        <v>0</v>
      </c>
    </row>
    <row r="378" spans="41:48">
      <c r="AO378" s="692">
        <v>11</v>
      </c>
      <c r="AP378" s="692">
        <v>2</v>
      </c>
      <c r="AQ378" s="692">
        <v>1</v>
      </c>
      <c r="AR378" s="693">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692">
        <f ca="1">COUNTIF(INDIRECT("H"&amp;(ROW()+12*(($AO378-1)*3+$AP378)-ROW())/12+5):INDIRECT("S"&amp;(ROW()+12*(($AO378-1)*3+$AP378)-ROW())/12+5),AR378)</f>
        <v>0</v>
      </c>
      <c r="AT378" s="693">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692">
        <f ca="1">COUNTIF(INDIRECT("U"&amp;(ROW()+12*(($AO378-1)*3+$AP378)-ROW())/12+5):INDIRECT("AF"&amp;(ROW()+12*(($AO378-1)*3+$AP378)-ROW())/12+5),AT378)</f>
        <v>0</v>
      </c>
      <c r="AV378" s="692">
        <f ca="1">IF(AND(AR378+AT378&gt;0,AS378+AU378&gt;0),COUNTIF(AV$6:AV377,"&gt;0")+1,0)</f>
        <v>0</v>
      </c>
    </row>
    <row r="379" spans="41:48">
      <c r="AO379" s="692">
        <v>11</v>
      </c>
      <c r="AP379" s="692">
        <v>2</v>
      </c>
      <c r="AQ379" s="692">
        <v>2</v>
      </c>
      <c r="AR379" s="693">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692">
        <f ca="1">COUNTIF(INDIRECT("H"&amp;(ROW()+12*(($AO379-1)*3+$AP379)-ROW())/12+5):INDIRECT("S"&amp;(ROW()+12*(($AO379-1)*3+$AP379)-ROW())/12+5),AR379)</f>
        <v>0</v>
      </c>
      <c r="AT379" s="693">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692">
        <f ca="1">COUNTIF(INDIRECT("U"&amp;(ROW()+12*(($AO379-1)*3+$AP379)-ROW())/12+5):INDIRECT("AF"&amp;(ROW()+12*(($AO379-1)*3+$AP379)-ROW())/12+5),AT379)</f>
        <v>0</v>
      </c>
      <c r="AV379" s="692">
        <f ca="1">IF(AND(AR379+AT379&gt;0,AS379+AU379&gt;0),COUNTIF(AV$6:AV378,"&gt;0")+1,0)</f>
        <v>0</v>
      </c>
    </row>
    <row r="380" spans="41:48">
      <c r="AO380" s="692">
        <v>11</v>
      </c>
      <c r="AP380" s="692">
        <v>2</v>
      </c>
      <c r="AQ380" s="692">
        <v>3</v>
      </c>
      <c r="AR380" s="693">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692">
        <f ca="1">COUNTIF(INDIRECT("H"&amp;(ROW()+12*(($AO380-1)*3+$AP380)-ROW())/12+5):INDIRECT("S"&amp;(ROW()+12*(($AO380-1)*3+$AP380)-ROW())/12+5),AR380)</f>
        <v>0</v>
      </c>
      <c r="AT380" s="693">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692">
        <f ca="1">COUNTIF(INDIRECT("U"&amp;(ROW()+12*(($AO380-1)*3+$AP380)-ROW())/12+5):INDIRECT("AF"&amp;(ROW()+12*(($AO380-1)*3+$AP380)-ROW())/12+5),AT380)</f>
        <v>0</v>
      </c>
      <c r="AV380" s="692">
        <f ca="1">IF(AND(AR380+AT380&gt;0,AS380+AU380&gt;0),COUNTIF(AV$6:AV379,"&gt;0")+1,0)</f>
        <v>0</v>
      </c>
    </row>
    <row r="381" spans="41:48">
      <c r="AO381" s="692">
        <v>11</v>
      </c>
      <c r="AP381" s="692">
        <v>2</v>
      </c>
      <c r="AQ381" s="692">
        <v>4</v>
      </c>
      <c r="AR381" s="693">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692">
        <f ca="1">COUNTIF(INDIRECT("H"&amp;(ROW()+12*(($AO381-1)*3+$AP381)-ROW())/12+5):INDIRECT("S"&amp;(ROW()+12*(($AO381-1)*3+$AP381)-ROW())/12+5),AR381)</f>
        <v>0</v>
      </c>
      <c r="AT381" s="693">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692">
        <f ca="1">COUNTIF(INDIRECT("U"&amp;(ROW()+12*(($AO381-1)*3+$AP381)-ROW())/12+5):INDIRECT("AF"&amp;(ROW()+12*(($AO381-1)*3+$AP381)-ROW())/12+5),AT381)</f>
        <v>0</v>
      </c>
      <c r="AV381" s="692">
        <f ca="1">IF(AND(AR381+AT381&gt;0,AS381+AU381&gt;0),COUNTIF(AV$6:AV380,"&gt;0")+1,0)</f>
        <v>0</v>
      </c>
    </row>
    <row r="382" spans="41:48">
      <c r="AO382" s="692">
        <v>11</v>
      </c>
      <c r="AP382" s="692">
        <v>2</v>
      </c>
      <c r="AQ382" s="692">
        <v>5</v>
      </c>
      <c r="AR382" s="693">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692">
        <f ca="1">COUNTIF(INDIRECT("H"&amp;(ROW()+12*(($AO382-1)*3+$AP382)-ROW())/12+5):INDIRECT("S"&amp;(ROW()+12*(($AO382-1)*3+$AP382)-ROW())/12+5),AR382)</f>
        <v>0</v>
      </c>
      <c r="AT382" s="693">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692">
        <f ca="1">COUNTIF(INDIRECT("U"&amp;(ROW()+12*(($AO382-1)*3+$AP382)-ROW())/12+5):INDIRECT("AF"&amp;(ROW()+12*(($AO382-1)*3+$AP382)-ROW())/12+5),AT382)</f>
        <v>0</v>
      </c>
      <c r="AV382" s="692">
        <f ca="1">IF(AND(AR382+AT382&gt;0,AS382+AU382&gt;0),COUNTIF(AV$6:AV381,"&gt;0")+1,0)</f>
        <v>0</v>
      </c>
    </row>
    <row r="383" spans="41:48">
      <c r="AO383" s="692">
        <v>11</v>
      </c>
      <c r="AP383" s="692">
        <v>2</v>
      </c>
      <c r="AQ383" s="692">
        <v>6</v>
      </c>
      <c r="AR383" s="693">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692">
        <f ca="1">COUNTIF(INDIRECT("H"&amp;(ROW()+12*(($AO383-1)*3+$AP383)-ROW())/12+5):INDIRECT("S"&amp;(ROW()+12*(($AO383-1)*3+$AP383)-ROW())/12+5),AR383)</f>
        <v>0</v>
      </c>
      <c r="AT383" s="693">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692">
        <f ca="1">COUNTIF(INDIRECT("U"&amp;(ROW()+12*(($AO383-1)*3+$AP383)-ROW())/12+5):INDIRECT("AF"&amp;(ROW()+12*(($AO383-1)*3+$AP383)-ROW())/12+5),AT383)</f>
        <v>0</v>
      </c>
      <c r="AV383" s="692">
        <f ca="1">IF(AND(AR383+AT383&gt;0,AS383+AU383&gt;0),COUNTIF(AV$6:AV382,"&gt;0")+1,0)</f>
        <v>0</v>
      </c>
    </row>
    <row r="384" spans="41:48">
      <c r="AO384" s="692">
        <v>11</v>
      </c>
      <c r="AP384" s="692">
        <v>2</v>
      </c>
      <c r="AQ384" s="692">
        <v>7</v>
      </c>
      <c r="AR384" s="693">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692">
        <f ca="1">COUNTIF(INDIRECT("H"&amp;(ROW()+12*(($AO384-1)*3+$AP384)-ROW())/12+5):INDIRECT("S"&amp;(ROW()+12*(($AO384-1)*3+$AP384)-ROW())/12+5),AR384)</f>
        <v>0</v>
      </c>
      <c r="AT384" s="693">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692">
        <f ca="1">COUNTIF(INDIRECT("U"&amp;(ROW()+12*(($AO384-1)*3+$AP384)-ROW())/12+5):INDIRECT("AF"&amp;(ROW()+12*(($AO384-1)*3+$AP384)-ROW())/12+5),AT384)</f>
        <v>0</v>
      </c>
      <c r="AV384" s="692">
        <f ca="1">IF(AND(AR384+AT384&gt;0,AS384+AU384&gt;0),COUNTIF(AV$6:AV383,"&gt;0")+1,0)</f>
        <v>0</v>
      </c>
    </row>
    <row r="385" spans="41:48">
      <c r="AO385" s="692">
        <v>11</v>
      </c>
      <c r="AP385" s="692">
        <v>2</v>
      </c>
      <c r="AQ385" s="692">
        <v>8</v>
      </c>
      <c r="AR385" s="693">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692">
        <f ca="1">COUNTIF(INDIRECT("H"&amp;(ROW()+12*(($AO385-1)*3+$AP385)-ROW())/12+5):INDIRECT("S"&amp;(ROW()+12*(($AO385-1)*3+$AP385)-ROW())/12+5),AR385)</f>
        <v>0</v>
      </c>
      <c r="AT385" s="693">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692">
        <f ca="1">COUNTIF(INDIRECT("U"&amp;(ROW()+12*(($AO385-1)*3+$AP385)-ROW())/12+5):INDIRECT("AF"&amp;(ROW()+12*(($AO385-1)*3+$AP385)-ROW())/12+5),AT385)</f>
        <v>0</v>
      </c>
      <c r="AV385" s="692">
        <f ca="1">IF(AND(AR385+AT385&gt;0,AS385+AU385&gt;0),COUNTIF(AV$6:AV384,"&gt;0")+1,0)</f>
        <v>0</v>
      </c>
    </row>
    <row r="386" spans="41:48">
      <c r="AO386" s="692">
        <v>11</v>
      </c>
      <c r="AP386" s="692">
        <v>2</v>
      </c>
      <c r="AQ386" s="692">
        <v>9</v>
      </c>
      <c r="AR386" s="693">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692">
        <f ca="1">COUNTIF(INDIRECT("H"&amp;(ROW()+12*(($AO386-1)*3+$AP386)-ROW())/12+5):INDIRECT("S"&amp;(ROW()+12*(($AO386-1)*3+$AP386)-ROW())/12+5),AR386)</f>
        <v>0</v>
      </c>
      <c r="AT386" s="693">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692">
        <f ca="1">COUNTIF(INDIRECT("U"&amp;(ROW()+12*(($AO386-1)*3+$AP386)-ROW())/12+5):INDIRECT("AF"&amp;(ROW()+12*(($AO386-1)*3+$AP386)-ROW())/12+5),AT386)</f>
        <v>0</v>
      </c>
      <c r="AV386" s="692">
        <f ca="1">IF(AND(AR386+AT386&gt;0,AS386+AU386&gt;0),COUNTIF(AV$6:AV385,"&gt;0")+1,0)</f>
        <v>0</v>
      </c>
    </row>
    <row r="387" spans="41:48">
      <c r="AO387" s="692">
        <v>11</v>
      </c>
      <c r="AP387" s="692">
        <v>2</v>
      </c>
      <c r="AQ387" s="692">
        <v>10</v>
      </c>
      <c r="AR387" s="693">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692">
        <f ca="1">COUNTIF(INDIRECT("H"&amp;(ROW()+12*(($AO387-1)*3+$AP387)-ROW())/12+5):INDIRECT("S"&amp;(ROW()+12*(($AO387-1)*3+$AP387)-ROW())/12+5),AR387)</f>
        <v>0</v>
      </c>
      <c r="AT387" s="693">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692">
        <f ca="1">COUNTIF(INDIRECT("U"&amp;(ROW()+12*(($AO387-1)*3+$AP387)-ROW())/12+5):INDIRECT("AF"&amp;(ROW()+12*(($AO387-1)*3+$AP387)-ROW())/12+5),AT387)</f>
        <v>0</v>
      </c>
      <c r="AV387" s="692">
        <f ca="1">IF(AND(AR387+AT387&gt;0,AS387+AU387&gt;0),COUNTIF(AV$6:AV386,"&gt;0")+1,0)</f>
        <v>0</v>
      </c>
    </row>
    <row r="388" spans="41:48">
      <c r="AO388" s="692">
        <v>11</v>
      </c>
      <c r="AP388" s="692">
        <v>2</v>
      </c>
      <c r="AQ388" s="692">
        <v>11</v>
      </c>
      <c r="AR388" s="693">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692">
        <f ca="1">COUNTIF(INDIRECT("H"&amp;(ROW()+12*(($AO388-1)*3+$AP388)-ROW())/12+5):INDIRECT("S"&amp;(ROW()+12*(($AO388-1)*3+$AP388)-ROW())/12+5),AR388)</f>
        <v>0</v>
      </c>
      <c r="AT388" s="693">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692">
        <f ca="1">COUNTIF(INDIRECT("U"&amp;(ROW()+12*(($AO388-1)*3+$AP388)-ROW())/12+5):INDIRECT("AF"&amp;(ROW()+12*(($AO388-1)*3+$AP388)-ROW())/12+5),AT388)</f>
        <v>0</v>
      </c>
      <c r="AV388" s="692">
        <f ca="1">IF(AND(AR388+AT388&gt;0,AS388+AU388&gt;0),COUNTIF(AV$6:AV387,"&gt;0")+1,0)</f>
        <v>0</v>
      </c>
    </row>
    <row r="389" spans="41:48">
      <c r="AO389" s="692">
        <v>11</v>
      </c>
      <c r="AP389" s="692">
        <v>2</v>
      </c>
      <c r="AQ389" s="692">
        <v>12</v>
      </c>
      <c r="AR389" s="693">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692">
        <f ca="1">COUNTIF(INDIRECT("H"&amp;(ROW()+12*(($AO389-1)*3+$AP389)-ROW())/12+5):INDIRECT("S"&amp;(ROW()+12*(($AO389-1)*3+$AP389)-ROW())/12+5),AR389)</f>
        <v>0</v>
      </c>
      <c r="AT389" s="693">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692">
        <f ca="1">COUNTIF(INDIRECT("U"&amp;(ROW()+12*(($AO389-1)*3+$AP389)-ROW())/12+5):INDIRECT("AF"&amp;(ROW()+12*(($AO389-1)*3+$AP389)-ROW())/12+5),AT389)</f>
        <v>0</v>
      </c>
      <c r="AV389" s="692">
        <f ca="1">IF(AND(AR389+AT389&gt;0,AS389+AU389&gt;0),COUNTIF(AV$6:AV388,"&gt;0")+1,0)</f>
        <v>0</v>
      </c>
    </row>
    <row r="390" spans="41:48">
      <c r="AO390" s="692">
        <v>11</v>
      </c>
      <c r="AP390" s="692">
        <v>3</v>
      </c>
      <c r="AQ390" s="692">
        <v>1</v>
      </c>
      <c r="AR390" s="693">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692">
        <f ca="1">COUNTIF(INDIRECT("H"&amp;(ROW()+12*(($AO390-1)*3+$AP390)-ROW())/12+5):INDIRECT("S"&amp;(ROW()+12*(($AO390-1)*3+$AP390)-ROW())/12+5),AR390)</f>
        <v>0</v>
      </c>
      <c r="AT390" s="693">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692">
        <f ca="1">COUNTIF(INDIRECT("U"&amp;(ROW()+12*(($AO390-1)*3+$AP390)-ROW())/12+5):INDIRECT("AF"&amp;(ROW()+12*(($AO390-1)*3+$AP390)-ROW())/12+5),AT390)</f>
        <v>0</v>
      </c>
      <c r="AV390" s="692">
        <f ca="1">IF(AND(AR390+AT390&gt;0,AS390+AU390&gt;0),COUNTIF(AV$6:AV389,"&gt;0")+1,0)</f>
        <v>0</v>
      </c>
    </row>
    <row r="391" spans="41:48">
      <c r="AO391" s="692">
        <v>11</v>
      </c>
      <c r="AP391" s="692">
        <v>3</v>
      </c>
      <c r="AQ391" s="692">
        <v>2</v>
      </c>
      <c r="AR391" s="693">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692">
        <f ca="1">COUNTIF(INDIRECT("H"&amp;(ROW()+12*(($AO391-1)*3+$AP391)-ROW())/12+5):INDIRECT("S"&amp;(ROW()+12*(($AO391-1)*3+$AP391)-ROW())/12+5),AR391)</f>
        <v>0</v>
      </c>
      <c r="AT391" s="693">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692">
        <f ca="1">COUNTIF(INDIRECT("U"&amp;(ROW()+12*(($AO391-1)*3+$AP391)-ROW())/12+5):INDIRECT("AF"&amp;(ROW()+12*(($AO391-1)*3+$AP391)-ROW())/12+5),AT391)</f>
        <v>0</v>
      </c>
      <c r="AV391" s="692">
        <f ca="1">IF(AND(AR391+AT391&gt;0,AS391+AU391&gt;0),COUNTIF(AV$6:AV390,"&gt;0")+1,0)</f>
        <v>0</v>
      </c>
    </row>
    <row r="392" spans="41:48">
      <c r="AO392" s="692">
        <v>11</v>
      </c>
      <c r="AP392" s="692">
        <v>3</v>
      </c>
      <c r="AQ392" s="692">
        <v>3</v>
      </c>
      <c r="AR392" s="693">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692">
        <f ca="1">COUNTIF(INDIRECT("H"&amp;(ROW()+12*(($AO392-1)*3+$AP392)-ROW())/12+5):INDIRECT("S"&amp;(ROW()+12*(($AO392-1)*3+$AP392)-ROW())/12+5),AR392)</f>
        <v>0</v>
      </c>
      <c r="AT392" s="693">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692">
        <f ca="1">COUNTIF(INDIRECT("U"&amp;(ROW()+12*(($AO392-1)*3+$AP392)-ROW())/12+5):INDIRECT("AF"&amp;(ROW()+12*(($AO392-1)*3+$AP392)-ROW())/12+5),AT392)</f>
        <v>0</v>
      </c>
      <c r="AV392" s="692">
        <f ca="1">IF(AND(AR392+AT392&gt;0,AS392+AU392&gt;0),COUNTIF(AV$6:AV391,"&gt;0")+1,0)</f>
        <v>0</v>
      </c>
    </row>
    <row r="393" spans="41:48">
      <c r="AO393" s="692">
        <v>11</v>
      </c>
      <c r="AP393" s="692">
        <v>3</v>
      </c>
      <c r="AQ393" s="692">
        <v>4</v>
      </c>
      <c r="AR393" s="693">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692">
        <f ca="1">COUNTIF(INDIRECT("H"&amp;(ROW()+12*(($AO393-1)*3+$AP393)-ROW())/12+5):INDIRECT("S"&amp;(ROW()+12*(($AO393-1)*3+$AP393)-ROW())/12+5),AR393)</f>
        <v>0</v>
      </c>
      <c r="AT393" s="693">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692">
        <f ca="1">COUNTIF(INDIRECT("U"&amp;(ROW()+12*(($AO393-1)*3+$AP393)-ROW())/12+5):INDIRECT("AF"&amp;(ROW()+12*(($AO393-1)*3+$AP393)-ROW())/12+5),AT393)</f>
        <v>0</v>
      </c>
      <c r="AV393" s="692">
        <f ca="1">IF(AND(AR393+AT393&gt;0,AS393+AU393&gt;0),COUNTIF(AV$6:AV392,"&gt;0")+1,0)</f>
        <v>0</v>
      </c>
    </row>
    <row r="394" spans="41:48">
      <c r="AO394" s="692">
        <v>11</v>
      </c>
      <c r="AP394" s="692">
        <v>3</v>
      </c>
      <c r="AQ394" s="692">
        <v>5</v>
      </c>
      <c r="AR394" s="693">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692">
        <f ca="1">COUNTIF(INDIRECT("H"&amp;(ROW()+12*(($AO394-1)*3+$AP394)-ROW())/12+5):INDIRECT("S"&amp;(ROW()+12*(($AO394-1)*3+$AP394)-ROW())/12+5),AR394)</f>
        <v>0</v>
      </c>
      <c r="AT394" s="693">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692">
        <f ca="1">COUNTIF(INDIRECT("U"&amp;(ROW()+12*(($AO394-1)*3+$AP394)-ROW())/12+5):INDIRECT("AF"&amp;(ROW()+12*(($AO394-1)*3+$AP394)-ROW())/12+5),AT394)</f>
        <v>0</v>
      </c>
      <c r="AV394" s="692">
        <f ca="1">IF(AND(AR394+AT394&gt;0,AS394+AU394&gt;0),COUNTIF(AV$6:AV393,"&gt;0")+1,0)</f>
        <v>0</v>
      </c>
    </row>
    <row r="395" spans="41:48">
      <c r="AO395" s="692">
        <v>11</v>
      </c>
      <c r="AP395" s="692">
        <v>3</v>
      </c>
      <c r="AQ395" s="692">
        <v>6</v>
      </c>
      <c r="AR395" s="693">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692">
        <f ca="1">COUNTIF(INDIRECT("H"&amp;(ROW()+12*(($AO395-1)*3+$AP395)-ROW())/12+5):INDIRECT("S"&amp;(ROW()+12*(($AO395-1)*3+$AP395)-ROW())/12+5),AR395)</f>
        <v>0</v>
      </c>
      <c r="AT395" s="693">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692">
        <f ca="1">COUNTIF(INDIRECT("U"&amp;(ROW()+12*(($AO395-1)*3+$AP395)-ROW())/12+5):INDIRECT("AF"&amp;(ROW()+12*(($AO395-1)*3+$AP395)-ROW())/12+5),AT395)</f>
        <v>0</v>
      </c>
      <c r="AV395" s="692">
        <f ca="1">IF(AND(AR395+AT395&gt;0,AS395+AU395&gt;0),COUNTIF(AV$6:AV394,"&gt;0")+1,0)</f>
        <v>0</v>
      </c>
    </row>
    <row r="396" spans="41:48">
      <c r="AO396" s="692">
        <v>11</v>
      </c>
      <c r="AP396" s="692">
        <v>3</v>
      </c>
      <c r="AQ396" s="692">
        <v>7</v>
      </c>
      <c r="AR396" s="693">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692">
        <f ca="1">COUNTIF(INDIRECT("H"&amp;(ROW()+12*(($AO396-1)*3+$AP396)-ROW())/12+5):INDIRECT("S"&amp;(ROW()+12*(($AO396-1)*3+$AP396)-ROW())/12+5),AR396)</f>
        <v>0</v>
      </c>
      <c r="AT396" s="693">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692">
        <f ca="1">COUNTIF(INDIRECT("U"&amp;(ROW()+12*(($AO396-1)*3+$AP396)-ROW())/12+5):INDIRECT("AF"&amp;(ROW()+12*(($AO396-1)*3+$AP396)-ROW())/12+5),AT396)</f>
        <v>0</v>
      </c>
      <c r="AV396" s="692">
        <f ca="1">IF(AND(AR396+AT396&gt;0,AS396+AU396&gt;0),COUNTIF(AV$6:AV395,"&gt;0")+1,0)</f>
        <v>0</v>
      </c>
    </row>
    <row r="397" spans="41:48">
      <c r="AO397" s="692">
        <v>11</v>
      </c>
      <c r="AP397" s="692">
        <v>3</v>
      </c>
      <c r="AQ397" s="692">
        <v>8</v>
      </c>
      <c r="AR397" s="693">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692">
        <f ca="1">COUNTIF(INDIRECT("H"&amp;(ROW()+12*(($AO397-1)*3+$AP397)-ROW())/12+5):INDIRECT("S"&amp;(ROW()+12*(($AO397-1)*3+$AP397)-ROW())/12+5),AR397)</f>
        <v>0</v>
      </c>
      <c r="AT397" s="693">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692">
        <f ca="1">COUNTIF(INDIRECT("U"&amp;(ROW()+12*(($AO397-1)*3+$AP397)-ROW())/12+5):INDIRECT("AF"&amp;(ROW()+12*(($AO397-1)*3+$AP397)-ROW())/12+5),AT397)</f>
        <v>0</v>
      </c>
      <c r="AV397" s="692">
        <f ca="1">IF(AND(AR397+AT397&gt;0,AS397+AU397&gt;0),COUNTIF(AV$6:AV396,"&gt;0")+1,0)</f>
        <v>0</v>
      </c>
    </row>
    <row r="398" spans="41:48">
      <c r="AO398" s="692">
        <v>11</v>
      </c>
      <c r="AP398" s="692">
        <v>3</v>
      </c>
      <c r="AQ398" s="692">
        <v>9</v>
      </c>
      <c r="AR398" s="693">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692">
        <f ca="1">COUNTIF(INDIRECT("H"&amp;(ROW()+12*(($AO398-1)*3+$AP398)-ROW())/12+5):INDIRECT("S"&amp;(ROW()+12*(($AO398-1)*3+$AP398)-ROW())/12+5),AR398)</f>
        <v>0</v>
      </c>
      <c r="AT398" s="693">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692">
        <f ca="1">COUNTIF(INDIRECT("U"&amp;(ROW()+12*(($AO398-1)*3+$AP398)-ROW())/12+5):INDIRECT("AF"&amp;(ROW()+12*(($AO398-1)*3+$AP398)-ROW())/12+5),AT398)</f>
        <v>0</v>
      </c>
      <c r="AV398" s="692">
        <f ca="1">IF(AND(AR398+AT398&gt;0,AS398+AU398&gt;0),COUNTIF(AV$6:AV397,"&gt;0")+1,0)</f>
        <v>0</v>
      </c>
    </row>
    <row r="399" spans="41:48">
      <c r="AO399" s="692">
        <v>11</v>
      </c>
      <c r="AP399" s="692">
        <v>3</v>
      </c>
      <c r="AQ399" s="692">
        <v>10</v>
      </c>
      <c r="AR399" s="693">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692">
        <f ca="1">COUNTIF(INDIRECT("H"&amp;(ROW()+12*(($AO399-1)*3+$AP399)-ROW())/12+5):INDIRECT("S"&amp;(ROW()+12*(($AO399-1)*3+$AP399)-ROW())/12+5),AR399)</f>
        <v>0</v>
      </c>
      <c r="AT399" s="693">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692">
        <f ca="1">COUNTIF(INDIRECT("U"&amp;(ROW()+12*(($AO399-1)*3+$AP399)-ROW())/12+5):INDIRECT("AF"&amp;(ROW()+12*(($AO399-1)*3+$AP399)-ROW())/12+5),AT399)</f>
        <v>0</v>
      </c>
      <c r="AV399" s="692">
        <f ca="1">IF(AND(AR399+AT399&gt;0,AS399+AU399&gt;0),COUNTIF(AV$6:AV398,"&gt;0")+1,0)</f>
        <v>0</v>
      </c>
    </row>
    <row r="400" spans="41:48">
      <c r="AO400" s="692">
        <v>11</v>
      </c>
      <c r="AP400" s="692">
        <v>3</v>
      </c>
      <c r="AQ400" s="692">
        <v>11</v>
      </c>
      <c r="AR400" s="693">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692">
        <f ca="1">COUNTIF(INDIRECT("H"&amp;(ROW()+12*(($AO400-1)*3+$AP400)-ROW())/12+5):INDIRECT("S"&amp;(ROW()+12*(($AO400-1)*3+$AP400)-ROW())/12+5),AR400)</f>
        <v>0</v>
      </c>
      <c r="AT400" s="693">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692">
        <f ca="1">COUNTIF(INDIRECT("U"&amp;(ROW()+12*(($AO400-1)*3+$AP400)-ROW())/12+5):INDIRECT("AF"&amp;(ROW()+12*(($AO400-1)*3+$AP400)-ROW())/12+5),AT400)</f>
        <v>0</v>
      </c>
      <c r="AV400" s="692">
        <f ca="1">IF(AND(AR400+AT400&gt;0,AS400+AU400&gt;0),COUNTIF(AV$6:AV399,"&gt;0")+1,0)</f>
        <v>0</v>
      </c>
    </row>
    <row r="401" spans="41:48">
      <c r="AO401" s="692">
        <v>11</v>
      </c>
      <c r="AP401" s="692">
        <v>3</v>
      </c>
      <c r="AQ401" s="692">
        <v>12</v>
      </c>
      <c r="AR401" s="693">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692">
        <f ca="1">COUNTIF(INDIRECT("H"&amp;(ROW()+12*(($AO401-1)*3+$AP401)-ROW())/12+5):INDIRECT("S"&amp;(ROW()+12*(($AO401-1)*3+$AP401)-ROW())/12+5),AR401)</f>
        <v>0</v>
      </c>
      <c r="AT401" s="693">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692">
        <f ca="1">COUNTIF(INDIRECT("U"&amp;(ROW()+12*(($AO401-1)*3+$AP401)-ROW())/12+5):INDIRECT("AF"&amp;(ROW()+12*(($AO401-1)*3+$AP401)-ROW())/12+5),AT401)</f>
        <v>0</v>
      </c>
      <c r="AV401" s="692">
        <f ca="1">IF(AND(AR401+AT401&gt;0,AS401+AU401&gt;0),COUNTIF(AV$6:AV400,"&gt;0")+1,0)</f>
        <v>0</v>
      </c>
    </row>
    <row r="402" spans="41:48">
      <c r="AO402" s="692">
        <v>12</v>
      </c>
      <c r="AP402" s="692">
        <v>1</v>
      </c>
      <c r="AQ402" s="692">
        <v>1</v>
      </c>
      <c r="AR402" s="693">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692">
        <f ca="1">COUNTIF(INDIRECT("H"&amp;(ROW()+12*(($AO402-1)*3+$AP402)-ROW())/12+5):INDIRECT("S"&amp;(ROW()+12*(($AO402-1)*3+$AP402)-ROW())/12+5),AR402)</f>
        <v>0</v>
      </c>
      <c r="AT402" s="693">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692">
        <f ca="1">COUNTIF(INDIRECT("U"&amp;(ROW()+12*(($AO402-1)*3+$AP402)-ROW())/12+5):INDIRECT("AF"&amp;(ROW()+12*(($AO402-1)*3+$AP402)-ROW())/12+5),AT402)</f>
        <v>0</v>
      </c>
      <c r="AV402" s="692">
        <f ca="1">IF(AND(AR402+AT402&gt;0,AS402+AU402&gt;0),COUNTIF(AV$6:AV401,"&gt;0")+1,0)</f>
        <v>0</v>
      </c>
    </row>
    <row r="403" spans="41:48">
      <c r="AO403" s="692">
        <v>12</v>
      </c>
      <c r="AP403" s="692">
        <v>1</v>
      </c>
      <c r="AQ403" s="692">
        <v>2</v>
      </c>
      <c r="AR403" s="693">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692">
        <f ca="1">COUNTIF(INDIRECT("H"&amp;(ROW()+12*(($AO403-1)*3+$AP403)-ROW())/12+5):INDIRECT("S"&amp;(ROW()+12*(($AO403-1)*3+$AP403)-ROW())/12+5),AR403)</f>
        <v>0</v>
      </c>
      <c r="AT403" s="693">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692">
        <f ca="1">COUNTIF(INDIRECT("U"&amp;(ROW()+12*(($AO403-1)*3+$AP403)-ROW())/12+5):INDIRECT("AF"&amp;(ROW()+12*(($AO403-1)*3+$AP403)-ROW())/12+5),AT403)</f>
        <v>0</v>
      </c>
      <c r="AV403" s="692">
        <f ca="1">IF(AND(AR403+AT403&gt;0,AS403+AU403&gt;0),COUNTIF(AV$6:AV402,"&gt;0")+1,0)</f>
        <v>0</v>
      </c>
    </row>
    <row r="404" spans="41:48">
      <c r="AO404" s="692">
        <v>12</v>
      </c>
      <c r="AP404" s="692">
        <v>1</v>
      </c>
      <c r="AQ404" s="692">
        <v>3</v>
      </c>
      <c r="AR404" s="693">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692">
        <f ca="1">COUNTIF(INDIRECT("H"&amp;(ROW()+12*(($AO404-1)*3+$AP404)-ROW())/12+5):INDIRECT("S"&amp;(ROW()+12*(($AO404-1)*3+$AP404)-ROW())/12+5),AR404)</f>
        <v>0</v>
      </c>
      <c r="AT404" s="693">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692">
        <f ca="1">COUNTIF(INDIRECT("U"&amp;(ROW()+12*(($AO404-1)*3+$AP404)-ROW())/12+5):INDIRECT("AF"&amp;(ROW()+12*(($AO404-1)*3+$AP404)-ROW())/12+5),AT404)</f>
        <v>0</v>
      </c>
      <c r="AV404" s="692">
        <f ca="1">IF(AND(AR404+AT404&gt;0,AS404+AU404&gt;0),COUNTIF(AV$6:AV403,"&gt;0")+1,0)</f>
        <v>0</v>
      </c>
    </row>
    <row r="405" spans="41:48">
      <c r="AO405" s="692">
        <v>12</v>
      </c>
      <c r="AP405" s="692">
        <v>1</v>
      </c>
      <c r="AQ405" s="692">
        <v>4</v>
      </c>
      <c r="AR405" s="693">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692">
        <f ca="1">COUNTIF(INDIRECT("H"&amp;(ROW()+12*(($AO405-1)*3+$AP405)-ROW())/12+5):INDIRECT("S"&amp;(ROW()+12*(($AO405-1)*3+$AP405)-ROW())/12+5),AR405)</f>
        <v>0</v>
      </c>
      <c r="AT405" s="693">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692">
        <f ca="1">COUNTIF(INDIRECT("U"&amp;(ROW()+12*(($AO405-1)*3+$AP405)-ROW())/12+5):INDIRECT("AF"&amp;(ROW()+12*(($AO405-1)*3+$AP405)-ROW())/12+5),AT405)</f>
        <v>0</v>
      </c>
      <c r="AV405" s="692">
        <f ca="1">IF(AND(AR405+AT405&gt;0,AS405+AU405&gt;0),COUNTIF(AV$6:AV404,"&gt;0")+1,0)</f>
        <v>0</v>
      </c>
    </row>
    <row r="406" spans="41:48">
      <c r="AO406" s="692">
        <v>12</v>
      </c>
      <c r="AP406" s="692">
        <v>1</v>
      </c>
      <c r="AQ406" s="692">
        <v>5</v>
      </c>
      <c r="AR406" s="693">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692">
        <f ca="1">COUNTIF(INDIRECT("H"&amp;(ROW()+12*(($AO406-1)*3+$AP406)-ROW())/12+5):INDIRECT("S"&amp;(ROW()+12*(($AO406-1)*3+$AP406)-ROW())/12+5),AR406)</f>
        <v>0</v>
      </c>
      <c r="AT406" s="693">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692">
        <f ca="1">COUNTIF(INDIRECT("U"&amp;(ROW()+12*(($AO406-1)*3+$AP406)-ROW())/12+5):INDIRECT("AF"&amp;(ROW()+12*(($AO406-1)*3+$AP406)-ROW())/12+5),AT406)</f>
        <v>0</v>
      </c>
      <c r="AV406" s="692">
        <f ca="1">IF(AND(AR406+AT406&gt;0,AS406+AU406&gt;0),COUNTIF(AV$6:AV405,"&gt;0")+1,0)</f>
        <v>0</v>
      </c>
    </row>
    <row r="407" spans="41:48">
      <c r="AO407" s="692">
        <v>12</v>
      </c>
      <c r="AP407" s="692">
        <v>1</v>
      </c>
      <c r="AQ407" s="692">
        <v>6</v>
      </c>
      <c r="AR407" s="693">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692">
        <f ca="1">COUNTIF(INDIRECT("H"&amp;(ROW()+12*(($AO407-1)*3+$AP407)-ROW())/12+5):INDIRECT("S"&amp;(ROW()+12*(($AO407-1)*3+$AP407)-ROW())/12+5),AR407)</f>
        <v>0</v>
      </c>
      <c r="AT407" s="693">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692">
        <f ca="1">COUNTIF(INDIRECT("U"&amp;(ROW()+12*(($AO407-1)*3+$AP407)-ROW())/12+5):INDIRECT("AF"&amp;(ROW()+12*(($AO407-1)*3+$AP407)-ROW())/12+5),AT407)</f>
        <v>0</v>
      </c>
      <c r="AV407" s="692">
        <f ca="1">IF(AND(AR407+AT407&gt;0,AS407+AU407&gt;0),COUNTIF(AV$6:AV406,"&gt;0")+1,0)</f>
        <v>0</v>
      </c>
    </row>
    <row r="408" spans="41:48">
      <c r="AO408" s="692">
        <v>12</v>
      </c>
      <c r="AP408" s="692">
        <v>1</v>
      </c>
      <c r="AQ408" s="692">
        <v>7</v>
      </c>
      <c r="AR408" s="693">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692">
        <f ca="1">COUNTIF(INDIRECT("H"&amp;(ROW()+12*(($AO408-1)*3+$AP408)-ROW())/12+5):INDIRECT("S"&amp;(ROW()+12*(($AO408-1)*3+$AP408)-ROW())/12+5),AR408)</f>
        <v>0</v>
      </c>
      <c r="AT408" s="693">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692">
        <f ca="1">COUNTIF(INDIRECT("U"&amp;(ROW()+12*(($AO408-1)*3+$AP408)-ROW())/12+5):INDIRECT("AF"&amp;(ROW()+12*(($AO408-1)*3+$AP408)-ROW())/12+5),AT408)</f>
        <v>0</v>
      </c>
      <c r="AV408" s="692">
        <f ca="1">IF(AND(AR408+AT408&gt;0,AS408+AU408&gt;0),COUNTIF(AV$6:AV407,"&gt;0")+1,0)</f>
        <v>0</v>
      </c>
    </row>
    <row r="409" spans="41:48">
      <c r="AO409" s="692">
        <v>12</v>
      </c>
      <c r="AP409" s="692">
        <v>1</v>
      </c>
      <c r="AQ409" s="692">
        <v>8</v>
      </c>
      <c r="AR409" s="693">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692">
        <f ca="1">COUNTIF(INDIRECT("H"&amp;(ROW()+12*(($AO409-1)*3+$AP409)-ROW())/12+5):INDIRECT("S"&amp;(ROW()+12*(($AO409-1)*3+$AP409)-ROW())/12+5),AR409)</f>
        <v>0</v>
      </c>
      <c r="AT409" s="693">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692">
        <f ca="1">COUNTIF(INDIRECT("U"&amp;(ROW()+12*(($AO409-1)*3+$AP409)-ROW())/12+5):INDIRECT("AF"&amp;(ROW()+12*(($AO409-1)*3+$AP409)-ROW())/12+5),AT409)</f>
        <v>0</v>
      </c>
      <c r="AV409" s="692">
        <f ca="1">IF(AND(AR409+AT409&gt;0,AS409+AU409&gt;0),COUNTIF(AV$6:AV408,"&gt;0")+1,0)</f>
        <v>0</v>
      </c>
    </row>
    <row r="410" spans="41:48">
      <c r="AO410" s="692">
        <v>12</v>
      </c>
      <c r="AP410" s="692">
        <v>1</v>
      </c>
      <c r="AQ410" s="692">
        <v>9</v>
      </c>
      <c r="AR410" s="693">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692">
        <f ca="1">COUNTIF(INDIRECT("H"&amp;(ROW()+12*(($AO410-1)*3+$AP410)-ROW())/12+5):INDIRECT("S"&amp;(ROW()+12*(($AO410-1)*3+$AP410)-ROW())/12+5),AR410)</f>
        <v>0</v>
      </c>
      <c r="AT410" s="693">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692">
        <f ca="1">COUNTIF(INDIRECT("U"&amp;(ROW()+12*(($AO410-1)*3+$AP410)-ROW())/12+5):INDIRECT("AF"&amp;(ROW()+12*(($AO410-1)*3+$AP410)-ROW())/12+5),AT410)</f>
        <v>0</v>
      </c>
      <c r="AV410" s="692">
        <f ca="1">IF(AND(AR410+AT410&gt;0,AS410+AU410&gt;0),COUNTIF(AV$6:AV409,"&gt;0")+1,0)</f>
        <v>0</v>
      </c>
    </row>
    <row r="411" spans="41:48">
      <c r="AO411" s="692">
        <v>12</v>
      </c>
      <c r="AP411" s="692">
        <v>1</v>
      </c>
      <c r="AQ411" s="692">
        <v>10</v>
      </c>
      <c r="AR411" s="693">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692">
        <f ca="1">COUNTIF(INDIRECT("H"&amp;(ROW()+12*(($AO411-1)*3+$AP411)-ROW())/12+5):INDIRECT("S"&amp;(ROW()+12*(($AO411-1)*3+$AP411)-ROW())/12+5),AR411)</f>
        <v>0</v>
      </c>
      <c r="AT411" s="693">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692">
        <f ca="1">COUNTIF(INDIRECT("U"&amp;(ROW()+12*(($AO411-1)*3+$AP411)-ROW())/12+5):INDIRECT("AF"&amp;(ROW()+12*(($AO411-1)*3+$AP411)-ROW())/12+5),AT411)</f>
        <v>0</v>
      </c>
      <c r="AV411" s="692">
        <f ca="1">IF(AND(AR411+AT411&gt;0,AS411+AU411&gt;0),COUNTIF(AV$6:AV410,"&gt;0")+1,0)</f>
        <v>0</v>
      </c>
    </row>
    <row r="412" spans="41:48">
      <c r="AO412" s="692">
        <v>12</v>
      </c>
      <c r="AP412" s="692">
        <v>1</v>
      </c>
      <c r="AQ412" s="692">
        <v>11</v>
      </c>
      <c r="AR412" s="693">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692">
        <f ca="1">COUNTIF(INDIRECT("H"&amp;(ROW()+12*(($AO412-1)*3+$AP412)-ROW())/12+5):INDIRECT("S"&amp;(ROW()+12*(($AO412-1)*3+$AP412)-ROW())/12+5),AR412)</f>
        <v>0</v>
      </c>
      <c r="AT412" s="693">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692">
        <f ca="1">COUNTIF(INDIRECT("U"&amp;(ROW()+12*(($AO412-1)*3+$AP412)-ROW())/12+5):INDIRECT("AF"&amp;(ROW()+12*(($AO412-1)*3+$AP412)-ROW())/12+5),AT412)</f>
        <v>0</v>
      </c>
      <c r="AV412" s="692">
        <f ca="1">IF(AND(AR412+AT412&gt;0,AS412+AU412&gt;0),COUNTIF(AV$6:AV411,"&gt;0")+1,0)</f>
        <v>0</v>
      </c>
    </row>
    <row r="413" spans="41:48">
      <c r="AO413" s="692">
        <v>12</v>
      </c>
      <c r="AP413" s="692">
        <v>1</v>
      </c>
      <c r="AQ413" s="692">
        <v>12</v>
      </c>
      <c r="AR413" s="693">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692">
        <f ca="1">COUNTIF(INDIRECT("H"&amp;(ROW()+12*(($AO413-1)*3+$AP413)-ROW())/12+5):INDIRECT("S"&amp;(ROW()+12*(($AO413-1)*3+$AP413)-ROW())/12+5),AR413)</f>
        <v>0</v>
      </c>
      <c r="AT413" s="693">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692">
        <f ca="1">COUNTIF(INDIRECT("U"&amp;(ROW()+12*(($AO413-1)*3+$AP413)-ROW())/12+5):INDIRECT("AF"&amp;(ROW()+12*(($AO413-1)*3+$AP413)-ROW())/12+5),AT413)</f>
        <v>0</v>
      </c>
      <c r="AV413" s="692">
        <f ca="1">IF(AND(AR413+AT413&gt;0,AS413+AU413&gt;0),COUNTIF(AV$6:AV412,"&gt;0")+1,0)</f>
        <v>0</v>
      </c>
    </row>
    <row r="414" spans="41:48">
      <c r="AO414" s="692">
        <v>12</v>
      </c>
      <c r="AP414" s="692">
        <v>2</v>
      </c>
      <c r="AQ414" s="692">
        <v>1</v>
      </c>
      <c r="AR414" s="693">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692">
        <f ca="1">COUNTIF(INDIRECT("H"&amp;(ROW()+12*(($AO414-1)*3+$AP414)-ROW())/12+5):INDIRECT("S"&amp;(ROW()+12*(($AO414-1)*3+$AP414)-ROW())/12+5),AR414)</f>
        <v>0</v>
      </c>
      <c r="AT414" s="693">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692">
        <f ca="1">COUNTIF(INDIRECT("U"&amp;(ROW()+12*(($AO414-1)*3+$AP414)-ROW())/12+5):INDIRECT("AF"&amp;(ROW()+12*(($AO414-1)*3+$AP414)-ROW())/12+5),AT414)</f>
        <v>0</v>
      </c>
      <c r="AV414" s="692">
        <f ca="1">IF(AND(AR414+AT414&gt;0,AS414+AU414&gt;0),COUNTIF(AV$6:AV413,"&gt;0")+1,0)</f>
        <v>0</v>
      </c>
    </row>
    <row r="415" spans="41:48">
      <c r="AO415" s="692">
        <v>12</v>
      </c>
      <c r="AP415" s="692">
        <v>2</v>
      </c>
      <c r="AQ415" s="692">
        <v>2</v>
      </c>
      <c r="AR415" s="693">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692">
        <f ca="1">COUNTIF(INDIRECT("H"&amp;(ROW()+12*(($AO415-1)*3+$AP415)-ROW())/12+5):INDIRECT("S"&amp;(ROW()+12*(($AO415-1)*3+$AP415)-ROW())/12+5),AR415)</f>
        <v>0</v>
      </c>
      <c r="AT415" s="693">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692">
        <f ca="1">COUNTIF(INDIRECT("U"&amp;(ROW()+12*(($AO415-1)*3+$AP415)-ROW())/12+5):INDIRECT("AF"&amp;(ROW()+12*(($AO415-1)*3+$AP415)-ROW())/12+5),AT415)</f>
        <v>0</v>
      </c>
      <c r="AV415" s="692">
        <f ca="1">IF(AND(AR415+AT415&gt;0,AS415+AU415&gt;0),COUNTIF(AV$6:AV414,"&gt;0")+1,0)</f>
        <v>0</v>
      </c>
    </row>
    <row r="416" spans="41:48">
      <c r="AO416" s="692">
        <v>12</v>
      </c>
      <c r="AP416" s="692">
        <v>2</v>
      </c>
      <c r="AQ416" s="692">
        <v>3</v>
      </c>
      <c r="AR416" s="693">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692">
        <f ca="1">COUNTIF(INDIRECT("H"&amp;(ROW()+12*(($AO416-1)*3+$AP416)-ROW())/12+5):INDIRECT("S"&amp;(ROW()+12*(($AO416-1)*3+$AP416)-ROW())/12+5),AR416)</f>
        <v>0</v>
      </c>
      <c r="AT416" s="693">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692">
        <f ca="1">COUNTIF(INDIRECT("U"&amp;(ROW()+12*(($AO416-1)*3+$AP416)-ROW())/12+5):INDIRECT("AF"&amp;(ROW()+12*(($AO416-1)*3+$AP416)-ROW())/12+5),AT416)</f>
        <v>0</v>
      </c>
      <c r="AV416" s="692">
        <f ca="1">IF(AND(AR416+AT416&gt;0,AS416+AU416&gt;0),COUNTIF(AV$6:AV415,"&gt;0")+1,0)</f>
        <v>0</v>
      </c>
    </row>
    <row r="417" spans="41:48">
      <c r="AO417" s="692">
        <v>12</v>
      </c>
      <c r="AP417" s="692">
        <v>2</v>
      </c>
      <c r="AQ417" s="692">
        <v>4</v>
      </c>
      <c r="AR417" s="693">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692">
        <f ca="1">COUNTIF(INDIRECT("H"&amp;(ROW()+12*(($AO417-1)*3+$AP417)-ROW())/12+5):INDIRECT("S"&amp;(ROW()+12*(($AO417-1)*3+$AP417)-ROW())/12+5),AR417)</f>
        <v>0</v>
      </c>
      <c r="AT417" s="693">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692">
        <f ca="1">COUNTIF(INDIRECT("U"&amp;(ROW()+12*(($AO417-1)*3+$AP417)-ROW())/12+5):INDIRECT("AF"&amp;(ROW()+12*(($AO417-1)*3+$AP417)-ROW())/12+5),AT417)</f>
        <v>0</v>
      </c>
      <c r="AV417" s="692">
        <f ca="1">IF(AND(AR417+AT417&gt;0,AS417+AU417&gt;0),COUNTIF(AV$6:AV416,"&gt;0")+1,0)</f>
        <v>0</v>
      </c>
    </row>
    <row r="418" spans="41:48">
      <c r="AO418" s="692">
        <v>12</v>
      </c>
      <c r="AP418" s="692">
        <v>2</v>
      </c>
      <c r="AQ418" s="692">
        <v>5</v>
      </c>
      <c r="AR418" s="693">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692">
        <f ca="1">COUNTIF(INDIRECT("H"&amp;(ROW()+12*(($AO418-1)*3+$AP418)-ROW())/12+5):INDIRECT("S"&amp;(ROW()+12*(($AO418-1)*3+$AP418)-ROW())/12+5),AR418)</f>
        <v>0</v>
      </c>
      <c r="AT418" s="693">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692">
        <f ca="1">COUNTIF(INDIRECT("U"&amp;(ROW()+12*(($AO418-1)*3+$AP418)-ROW())/12+5):INDIRECT("AF"&amp;(ROW()+12*(($AO418-1)*3+$AP418)-ROW())/12+5),AT418)</f>
        <v>0</v>
      </c>
      <c r="AV418" s="692">
        <f ca="1">IF(AND(AR418+AT418&gt;0,AS418+AU418&gt;0),COUNTIF(AV$6:AV417,"&gt;0")+1,0)</f>
        <v>0</v>
      </c>
    </row>
    <row r="419" spans="41:48">
      <c r="AO419" s="692">
        <v>12</v>
      </c>
      <c r="AP419" s="692">
        <v>2</v>
      </c>
      <c r="AQ419" s="692">
        <v>6</v>
      </c>
      <c r="AR419" s="693">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692">
        <f ca="1">COUNTIF(INDIRECT("H"&amp;(ROW()+12*(($AO419-1)*3+$AP419)-ROW())/12+5):INDIRECT("S"&amp;(ROW()+12*(($AO419-1)*3+$AP419)-ROW())/12+5),AR419)</f>
        <v>0</v>
      </c>
      <c r="AT419" s="693">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692">
        <f ca="1">COUNTIF(INDIRECT("U"&amp;(ROW()+12*(($AO419-1)*3+$AP419)-ROW())/12+5):INDIRECT("AF"&amp;(ROW()+12*(($AO419-1)*3+$AP419)-ROW())/12+5),AT419)</f>
        <v>0</v>
      </c>
      <c r="AV419" s="692">
        <f ca="1">IF(AND(AR419+AT419&gt;0,AS419+AU419&gt;0),COUNTIF(AV$6:AV418,"&gt;0")+1,0)</f>
        <v>0</v>
      </c>
    </row>
    <row r="420" spans="41:48">
      <c r="AO420" s="692">
        <v>12</v>
      </c>
      <c r="AP420" s="692">
        <v>2</v>
      </c>
      <c r="AQ420" s="692">
        <v>7</v>
      </c>
      <c r="AR420" s="693">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692">
        <f ca="1">COUNTIF(INDIRECT("H"&amp;(ROW()+12*(($AO420-1)*3+$AP420)-ROW())/12+5):INDIRECT("S"&amp;(ROW()+12*(($AO420-1)*3+$AP420)-ROW())/12+5),AR420)</f>
        <v>0</v>
      </c>
      <c r="AT420" s="693">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692">
        <f ca="1">COUNTIF(INDIRECT("U"&amp;(ROW()+12*(($AO420-1)*3+$AP420)-ROW())/12+5):INDIRECT("AF"&amp;(ROW()+12*(($AO420-1)*3+$AP420)-ROW())/12+5),AT420)</f>
        <v>0</v>
      </c>
      <c r="AV420" s="692">
        <f ca="1">IF(AND(AR420+AT420&gt;0,AS420+AU420&gt;0),COUNTIF(AV$6:AV419,"&gt;0")+1,0)</f>
        <v>0</v>
      </c>
    </row>
    <row r="421" spans="41:48">
      <c r="AO421" s="692">
        <v>12</v>
      </c>
      <c r="AP421" s="692">
        <v>2</v>
      </c>
      <c r="AQ421" s="692">
        <v>8</v>
      </c>
      <c r="AR421" s="693">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692">
        <f ca="1">COUNTIF(INDIRECT("H"&amp;(ROW()+12*(($AO421-1)*3+$AP421)-ROW())/12+5):INDIRECT("S"&amp;(ROW()+12*(($AO421-1)*3+$AP421)-ROW())/12+5),AR421)</f>
        <v>0</v>
      </c>
      <c r="AT421" s="693">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692">
        <f ca="1">COUNTIF(INDIRECT("U"&amp;(ROW()+12*(($AO421-1)*3+$AP421)-ROW())/12+5):INDIRECT("AF"&amp;(ROW()+12*(($AO421-1)*3+$AP421)-ROW())/12+5),AT421)</f>
        <v>0</v>
      </c>
      <c r="AV421" s="692">
        <f ca="1">IF(AND(AR421+AT421&gt;0,AS421+AU421&gt;0),COUNTIF(AV$6:AV420,"&gt;0")+1,0)</f>
        <v>0</v>
      </c>
    </row>
    <row r="422" spans="41:48">
      <c r="AO422" s="692">
        <v>12</v>
      </c>
      <c r="AP422" s="692">
        <v>2</v>
      </c>
      <c r="AQ422" s="692">
        <v>9</v>
      </c>
      <c r="AR422" s="693">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692">
        <f ca="1">COUNTIF(INDIRECT("H"&amp;(ROW()+12*(($AO422-1)*3+$AP422)-ROW())/12+5):INDIRECT("S"&amp;(ROW()+12*(($AO422-1)*3+$AP422)-ROW())/12+5),AR422)</f>
        <v>0</v>
      </c>
      <c r="AT422" s="693">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692">
        <f ca="1">COUNTIF(INDIRECT("U"&amp;(ROW()+12*(($AO422-1)*3+$AP422)-ROW())/12+5):INDIRECT("AF"&amp;(ROW()+12*(($AO422-1)*3+$AP422)-ROW())/12+5),AT422)</f>
        <v>0</v>
      </c>
      <c r="AV422" s="692">
        <f ca="1">IF(AND(AR422+AT422&gt;0,AS422+AU422&gt;0),COUNTIF(AV$6:AV421,"&gt;0")+1,0)</f>
        <v>0</v>
      </c>
    </row>
    <row r="423" spans="41:48">
      <c r="AO423" s="692">
        <v>12</v>
      </c>
      <c r="AP423" s="692">
        <v>2</v>
      </c>
      <c r="AQ423" s="692">
        <v>10</v>
      </c>
      <c r="AR423" s="693">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692">
        <f ca="1">COUNTIF(INDIRECT("H"&amp;(ROW()+12*(($AO423-1)*3+$AP423)-ROW())/12+5):INDIRECT("S"&amp;(ROW()+12*(($AO423-1)*3+$AP423)-ROW())/12+5),AR423)</f>
        <v>0</v>
      </c>
      <c r="AT423" s="693">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692">
        <f ca="1">COUNTIF(INDIRECT("U"&amp;(ROW()+12*(($AO423-1)*3+$AP423)-ROW())/12+5):INDIRECT("AF"&amp;(ROW()+12*(($AO423-1)*3+$AP423)-ROW())/12+5),AT423)</f>
        <v>0</v>
      </c>
      <c r="AV423" s="692">
        <f ca="1">IF(AND(AR423+AT423&gt;0,AS423+AU423&gt;0),COUNTIF(AV$6:AV422,"&gt;0")+1,0)</f>
        <v>0</v>
      </c>
    </row>
    <row r="424" spans="41:48">
      <c r="AO424" s="692">
        <v>12</v>
      </c>
      <c r="AP424" s="692">
        <v>2</v>
      </c>
      <c r="AQ424" s="692">
        <v>11</v>
      </c>
      <c r="AR424" s="693">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692">
        <f ca="1">COUNTIF(INDIRECT("H"&amp;(ROW()+12*(($AO424-1)*3+$AP424)-ROW())/12+5):INDIRECT("S"&amp;(ROW()+12*(($AO424-1)*3+$AP424)-ROW())/12+5),AR424)</f>
        <v>0</v>
      </c>
      <c r="AT424" s="693">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692">
        <f ca="1">COUNTIF(INDIRECT("U"&amp;(ROW()+12*(($AO424-1)*3+$AP424)-ROW())/12+5):INDIRECT("AF"&amp;(ROW()+12*(($AO424-1)*3+$AP424)-ROW())/12+5),AT424)</f>
        <v>0</v>
      </c>
      <c r="AV424" s="692">
        <f ca="1">IF(AND(AR424+AT424&gt;0,AS424+AU424&gt;0),COUNTIF(AV$6:AV423,"&gt;0")+1,0)</f>
        <v>0</v>
      </c>
    </row>
    <row r="425" spans="41:48">
      <c r="AO425" s="692">
        <v>12</v>
      </c>
      <c r="AP425" s="692">
        <v>2</v>
      </c>
      <c r="AQ425" s="692">
        <v>12</v>
      </c>
      <c r="AR425" s="693">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692">
        <f ca="1">COUNTIF(INDIRECT("H"&amp;(ROW()+12*(($AO425-1)*3+$AP425)-ROW())/12+5):INDIRECT("S"&amp;(ROW()+12*(($AO425-1)*3+$AP425)-ROW())/12+5),AR425)</f>
        <v>0</v>
      </c>
      <c r="AT425" s="693">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692">
        <f ca="1">COUNTIF(INDIRECT("U"&amp;(ROW()+12*(($AO425-1)*3+$AP425)-ROW())/12+5):INDIRECT("AF"&amp;(ROW()+12*(($AO425-1)*3+$AP425)-ROW())/12+5),AT425)</f>
        <v>0</v>
      </c>
      <c r="AV425" s="692">
        <f ca="1">IF(AND(AR425+AT425&gt;0,AS425+AU425&gt;0),COUNTIF(AV$6:AV424,"&gt;0")+1,0)</f>
        <v>0</v>
      </c>
    </row>
    <row r="426" spans="41:48">
      <c r="AO426" s="692">
        <v>12</v>
      </c>
      <c r="AP426" s="692">
        <v>3</v>
      </c>
      <c r="AQ426" s="692">
        <v>1</v>
      </c>
      <c r="AR426" s="693">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692">
        <f ca="1">COUNTIF(INDIRECT("H"&amp;(ROW()+12*(($AO426-1)*3+$AP426)-ROW())/12+5):INDIRECT("S"&amp;(ROW()+12*(($AO426-1)*3+$AP426)-ROW())/12+5),AR426)</f>
        <v>0</v>
      </c>
      <c r="AT426" s="693">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692">
        <f ca="1">COUNTIF(INDIRECT("U"&amp;(ROW()+12*(($AO426-1)*3+$AP426)-ROW())/12+5):INDIRECT("AF"&amp;(ROW()+12*(($AO426-1)*3+$AP426)-ROW())/12+5),AT426)</f>
        <v>0</v>
      </c>
      <c r="AV426" s="692">
        <f ca="1">IF(AND(AR426+AT426&gt;0,AS426+AU426&gt;0),COUNTIF(AV$6:AV425,"&gt;0")+1,0)</f>
        <v>0</v>
      </c>
    </row>
    <row r="427" spans="41:48">
      <c r="AO427" s="692">
        <v>12</v>
      </c>
      <c r="AP427" s="692">
        <v>3</v>
      </c>
      <c r="AQ427" s="692">
        <v>2</v>
      </c>
      <c r="AR427" s="693">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692">
        <f ca="1">COUNTIF(INDIRECT("H"&amp;(ROW()+12*(($AO427-1)*3+$AP427)-ROW())/12+5):INDIRECT("S"&amp;(ROW()+12*(($AO427-1)*3+$AP427)-ROW())/12+5),AR427)</f>
        <v>0</v>
      </c>
      <c r="AT427" s="693">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692">
        <f ca="1">COUNTIF(INDIRECT("U"&amp;(ROW()+12*(($AO427-1)*3+$AP427)-ROW())/12+5):INDIRECT("AF"&amp;(ROW()+12*(($AO427-1)*3+$AP427)-ROW())/12+5),AT427)</f>
        <v>0</v>
      </c>
      <c r="AV427" s="692">
        <f ca="1">IF(AND(AR427+AT427&gt;0,AS427+AU427&gt;0),COUNTIF(AV$6:AV426,"&gt;0")+1,0)</f>
        <v>0</v>
      </c>
    </row>
    <row r="428" spans="41:48">
      <c r="AO428" s="692">
        <v>12</v>
      </c>
      <c r="AP428" s="692">
        <v>3</v>
      </c>
      <c r="AQ428" s="692">
        <v>3</v>
      </c>
      <c r="AR428" s="693">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692">
        <f ca="1">COUNTIF(INDIRECT("H"&amp;(ROW()+12*(($AO428-1)*3+$AP428)-ROW())/12+5):INDIRECT("S"&amp;(ROW()+12*(($AO428-1)*3+$AP428)-ROW())/12+5),AR428)</f>
        <v>0</v>
      </c>
      <c r="AT428" s="693">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692">
        <f ca="1">COUNTIF(INDIRECT("U"&amp;(ROW()+12*(($AO428-1)*3+$AP428)-ROW())/12+5):INDIRECT("AF"&amp;(ROW()+12*(($AO428-1)*3+$AP428)-ROW())/12+5),AT428)</f>
        <v>0</v>
      </c>
      <c r="AV428" s="692">
        <f ca="1">IF(AND(AR428+AT428&gt;0,AS428+AU428&gt;0),COUNTIF(AV$6:AV427,"&gt;0")+1,0)</f>
        <v>0</v>
      </c>
    </row>
    <row r="429" spans="41:48">
      <c r="AO429" s="692">
        <v>12</v>
      </c>
      <c r="AP429" s="692">
        <v>3</v>
      </c>
      <c r="AQ429" s="692">
        <v>4</v>
      </c>
      <c r="AR429" s="693">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692">
        <f ca="1">COUNTIF(INDIRECT("H"&amp;(ROW()+12*(($AO429-1)*3+$AP429)-ROW())/12+5):INDIRECT("S"&amp;(ROW()+12*(($AO429-1)*3+$AP429)-ROW())/12+5),AR429)</f>
        <v>0</v>
      </c>
      <c r="AT429" s="693">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692">
        <f ca="1">COUNTIF(INDIRECT("U"&amp;(ROW()+12*(($AO429-1)*3+$AP429)-ROW())/12+5):INDIRECT("AF"&amp;(ROW()+12*(($AO429-1)*3+$AP429)-ROW())/12+5),AT429)</f>
        <v>0</v>
      </c>
      <c r="AV429" s="692">
        <f ca="1">IF(AND(AR429+AT429&gt;0,AS429+AU429&gt;0),COUNTIF(AV$6:AV428,"&gt;0")+1,0)</f>
        <v>0</v>
      </c>
    </row>
    <row r="430" spans="41:48">
      <c r="AO430" s="692">
        <v>12</v>
      </c>
      <c r="AP430" s="692">
        <v>3</v>
      </c>
      <c r="AQ430" s="692">
        <v>5</v>
      </c>
      <c r="AR430" s="693">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692">
        <f ca="1">COUNTIF(INDIRECT("H"&amp;(ROW()+12*(($AO430-1)*3+$AP430)-ROW())/12+5):INDIRECT("S"&amp;(ROW()+12*(($AO430-1)*3+$AP430)-ROW())/12+5),AR430)</f>
        <v>0</v>
      </c>
      <c r="AT430" s="693">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692">
        <f ca="1">COUNTIF(INDIRECT("U"&amp;(ROW()+12*(($AO430-1)*3+$AP430)-ROW())/12+5):INDIRECT("AF"&amp;(ROW()+12*(($AO430-1)*3+$AP430)-ROW())/12+5),AT430)</f>
        <v>0</v>
      </c>
      <c r="AV430" s="692">
        <f ca="1">IF(AND(AR430+AT430&gt;0,AS430+AU430&gt;0),COUNTIF(AV$6:AV429,"&gt;0")+1,0)</f>
        <v>0</v>
      </c>
    </row>
    <row r="431" spans="41:48">
      <c r="AO431" s="692">
        <v>12</v>
      </c>
      <c r="AP431" s="692">
        <v>3</v>
      </c>
      <c r="AQ431" s="692">
        <v>6</v>
      </c>
      <c r="AR431" s="693">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692">
        <f ca="1">COUNTIF(INDIRECT("H"&amp;(ROW()+12*(($AO431-1)*3+$AP431)-ROW())/12+5):INDIRECT("S"&amp;(ROW()+12*(($AO431-1)*3+$AP431)-ROW())/12+5),AR431)</f>
        <v>0</v>
      </c>
      <c r="AT431" s="693">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692">
        <f ca="1">COUNTIF(INDIRECT("U"&amp;(ROW()+12*(($AO431-1)*3+$AP431)-ROW())/12+5):INDIRECT("AF"&amp;(ROW()+12*(($AO431-1)*3+$AP431)-ROW())/12+5),AT431)</f>
        <v>0</v>
      </c>
      <c r="AV431" s="692">
        <f ca="1">IF(AND(AR431+AT431&gt;0,AS431+AU431&gt;0),COUNTIF(AV$6:AV430,"&gt;0")+1,0)</f>
        <v>0</v>
      </c>
    </row>
    <row r="432" spans="41:48">
      <c r="AO432" s="692">
        <v>12</v>
      </c>
      <c r="AP432" s="692">
        <v>3</v>
      </c>
      <c r="AQ432" s="692">
        <v>7</v>
      </c>
      <c r="AR432" s="693">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692">
        <f ca="1">COUNTIF(INDIRECT("H"&amp;(ROW()+12*(($AO432-1)*3+$AP432)-ROW())/12+5):INDIRECT("S"&amp;(ROW()+12*(($AO432-1)*3+$AP432)-ROW())/12+5),AR432)</f>
        <v>0</v>
      </c>
      <c r="AT432" s="693">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692">
        <f ca="1">COUNTIF(INDIRECT("U"&amp;(ROW()+12*(($AO432-1)*3+$AP432)-ROW())/12+5):INDIRECT("AF"&amp;(ROW()+12*(($AO432-1)*3+$AP432)-ROW())/12+5),AT432)</f>
        <v>0</v>
      </c>
      <c r="AV432" s="692">
        <f ca="1">IF(AND(AR432+AT432&gt;0,AS432+AU432&gt;0),COUNTIF(AV$6:AV431,"&gt;0")+1,0)</f>
        <v>0</v>
      </c>
    </row>
    <row r="433" spans="41:48">
      <c r="AO433" s="692">
        <v>12</v>
      </c>
      <c r="AP433" s="692">
        <v>3</v>
      </c>
      <c r="AQ433" s="692">
        <v>8</v>
      </c>
      <c r="AR433" s="693">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692">
        <f ca="1">COUNTIF(INDIRECT("H"&amp;(ROW()+12*(($AO433-1)*3+$AP433)-ROW())/12+5):INDIRECT("S"&amp;(ROW()+12*(($AO433-1)*3+$AP433)-ROW())/12+5),AR433)</f>
        <v>0</v>
      </c>
      <c r="AT433" s="693">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692">
        <f ca="1">COUNTIF(INDIRECT("U"&amp;(ROW()+12*(($AO433-1)*3+$AP433)-ROW())/12+5):INDIRECT("AF"&amp;(ROW()+12*(($AO433-1)*3+$AP433)-ROW())/12+5),AT433)</f>
        <v>0</v>
      </c>
      <c r="AV433" s="692">
        <f ca="1">IF(AND(AR433+AT433&gt;0,AS433+AU433&gt;0),COUNTIF(AV$6:AV432,"&gt;0")+1,0)</f>
        <v>0</v>
      </c>
    </row>
    <row r="434" spans="41:48">
      <c r="AO434" s="692">
        <v>12</v>
      </c>
      <c r="AP434" s="692">
        <v>3</v>
      </c>
      <c r="AQ434" s="692">
        <v>9</v>
      </c>
      <c r="AR434" s="693">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692">
        <f ca="1">COUNTIF(INDIRECT("H"&amp;(ROW()+12*(($AO434-1)*3+$AP434)-ROW())/12+5):INDIRECT("S"&amp;(ROW()+12*(($AO434-1)*3+$AP434)-ROW())/12+5),AR434)</f>
        <v>0</v>
      </c>
      <c r="AT434" s="693">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692">
        <f ca="1">COUNTIF(INDIRECT("U"&amp;(ROW()+12*(($AO434-1)*3+$AP434)-ROW())/12+5):INDIRECT("AF"&amp;(ROW()+12*(($AO434-1)*3+$AP434)-ROW())/12+5),AT434)</f>
        <v>0</v>
      </c>
      <c r="AV434" s="692">
        <f ca="1">IF(AND(AR434+AT434&gt;0,AS434+AU434&gt;0),COUNTIF(AV$6:AV433,"&gt;0")+1,0)</f>
        <v>0</v>
      </c>
    </row>
    <row r="435" spans="41:48">
      <c r="AO435" s="692">
        <v>12</v>
      </c>
      <c r="AP435" s="692">
        <v>3</v>
      </c>
      <c r="AQ435" s="692">
        <v>10</v>
      </c>
      <c r="AR435" s="693">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692">
        <f ca="1">COUNTIF(INDIRECT("H"&amp;(ROW()+12*(($AO435-1)*3+$AP435)-ROW())/12+5):INDIRECT("S"&amp;(ROW()+12*(($AO435-1)*3+$AP435)-ROW())/12+5),AR435)</f>
        <v>0</v>
      </c>
      <c r="AT435" s="693">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692">
        <f ca="1">COUNTIF(INDIRECT("U"&amp;(ROW()+12*(($AO435-1)*3+$AP435)-ROW())/12+5):INDIRECT("AF"&amp;(ROW()+12*(($AO435-1)*3+$AP435)-ROW())/12+5),AT435)</f>
        <v>0</v>
      </c>
      <c r="AV435" s="692">
        <f ca="1">IF(AND(AR435+AT435&gt;0,AS435+AU435&gt;0),COUNTIF(AV$6:AV434,"&gt;0")+1,0)</f>
        <v>0</v>
      </c>
    </row>
    <row r="436" spans="41:48">
      <c r="AO436" s="692">
        <v>12</v>
      </c>
      <c r="AP436" s="692">
        <v>3</v>
      </c>
      <c r="AQ436" s="692">
        <v>11</v>
      </c>
      <c r="AR436" s="693">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692">
        <f ca="1">COUNTIF(INDIRECT("H"&amp;(ROW()+12*(($AO436-1)*3+$AP436)-ROW())/12+5):INDIRECT("S"&amp;(ROW()+12*(($AO436-1)*3+$AP436)-ROW())/12+5),AR436)</f>
        <v>0</v>
      </c>
      <c r="AT436" s="693">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692">
        <f ca="1">COUNTIF(INDIRECT("U"&amp;(ROW()+12*(($AO436-1)*3+$AP436)-ROW())/12+5):INDIRECT("AF"&amp;(ROW()+12*(($AO436-1)*3+$AP436)-ROW())/12+5),AT436)</f>
        <v>0</v>
      </c>
      <c r="AV436" s="692">
        <f ca="1">IF(AND(AR436+AT436&gt;0,AS436+AU436&gt;0),COUNTIF(AV$6:AV435,"&gt;0")+1,0)</f>
        <v>0</v>
      </c>
    </row>
    <row r="437" spans="41:48">
      <c r="AO437" s="692">
        <v>12</v>
      </c>
      <c r="AP437" s="692">
        <v>3</v>
      </c>
      <c r="AQ437" s="692">
        <v>12</v>
      </c>
      <c r="AR437" s="693">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692">
        <f ca="1">COUNTIF(INDIRECT("H"&amp;(ROW()+12*(($AO437-1)*3+$AP437)-ROW())/12+5):INDIRECT("S"&amp;(ROW()+12*(($AO437-1)*3+$AP437)-ROW())/12+5),AR437)</f>
        <v>0</v>
      </c>
      <c r="AT437" s="693">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692">
        <f ca="1">COUNTIF(INDIRECT("U"&amp;(ROW()+12*(($AO437-1)*3+$AP437)-ROW())/12+5):INDIRECT("AF"&amp;(ROW()+12*(($AO437-1)*3+$AP437)-ROW())/12+5),AT437)</f>
        <v>0</v>
      </c>
      <c r="AV437" s="692">
        <f ca="1">IF(AND(AR437+AT437&gt;0,AS437+AU437&gt;0),COUNTIF(AV$6:AV436,"&gt;0")+1,0)</f>
        <v>0</v>
      </c>
    </row>
    <row r="438" spans="41:48">
      <c r="AO438" s="692">
        <v>13</v>
      </c>
      <c r="AP438" s="692">
        <v>1</v>
      </c>
      <c r="AQ438" s="692">
        <v>1</v>
      </c>
      <c r="AR438" s="693">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692">
        <f ca="1">COUNTIF(INDIRECT("H"&amp;(ROW()+12*(($AO438-1)*3+$AP438)-ROW())/12+5):INDIRECT("S"&amp;(ROW()+12*(($AO438-1)*3+$AP438)-ROW())/12+5),AR438)</f>
        <v>0</v>
      </c>
      <c r="AT438" s="693">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692">
        <f ca="1">COUNTIF(INDIRECT("U"&amp;(ROW()+12*(($AO438-1)*3+$AP438)-ROW())/12+5):INDIRECT("AF"&amp;(ROW()+12*(($AO438-1)*3+$AP438)-ROW())/12+5),AT438)</f>
        <v>0</v>
      </c>
      <c r="AV438" s="692">
        <f ca="1">IF(AND(AR438+AT438&gt;0,AS438+AU438&gt;0),COUNTIF(AV$6:AV437,"&gt;0")+1,0)</f>
        <v>0</v>
      </c>
    </row>
    <row r="439" spans="41:48">
      <c r="AO439" s="692">
        <v>13</v>
      </c>
      <c r="AP439" s="692">
        <v>1</v>
      </c>
      <c r="AQ439" s="692">
        <v>2</v>
      </c>
      <c r="AR439" s="693">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692">
        <f ca="1">COUNTIF(INDIRECT("H"&amp;(ROW()+12*(($AO439-1)*3+$AP439)-ROW())/12+5):INDIRECT("S"&amp;(ROW()+12*(($AO439-1)*3+$AP439)-ROW())/12+5),AR439)</f>
        <v>0</v>
      </c>
      <c r="AT439" s="693">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692">
        <f ca="1">COUNTIF(INDIRECT("U"&amp;(ROW()+12*(($AO439-1)*3+$AP439)-ROW())/12+5):INDIRECT("AF"&amp;(ROW()+12*(($AO439-1)*3+$AP439)-ROW())/12+5),AT439)</f>
        <v>0</v>
      </c>
      <c r="AV439" s="692">
        <f ca="1">IF(AND(AR439+AT439&gt;0,AS439+AU439&gt;0),COUNTIF(AV$6:AV438,"&gt;0")+1,0)</f>
        <v>0</v>
      </c>
    </row>
    <row r="440" spans="41:48">
      <c r="AO440" s="692">
        <v>13</v>
      </c>
      <c r="AP440" s="692">
        <v>1</v>
      </c>
      <c r="AQ440" s="692">
        <v>3</v>
      </c>
      <c r="AR440" s="693">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692">
        <f ca="1">COUNTIF(INDIRECT("H"&amp;(ROW()+12*(($AO440-1)*3+$AP440)-ROW())/12+5):INDIRECT("S"&amp;(ROW()+12*(($AO440-1)*3+$AP440)-ROW())/12+5),AR440)</f>
        <v>0</v>
      </c>
      <c r="AT440" s="693">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692">
        <f ca="1">COUNTIF(INDIRECT("U"&amp;(ROW()+12*(($AO440-1)*3+$AP440)-ROW())/12+5):INDIRECT("AF"&amp;(ROW()+12*(($AO440-1)*3+$AP440)-ROW())/12+5),AT440)</f>
        <v>0</v>
      </c>
      <c r="AV440" s="692">
        <f ca="1">IF(AND(AR440+AT440&gt;0,AS440+AU440&gt;0),COUNTIF(AV$6:AV439,"&gt;0")+1,0)</f>
        <v>0</v>
      </c>
    </row>
    <row r="441" spans="41:48">
      <c r="AO441" s="692">
        <v>13</v>
      </c>
      <c r="AP441" s="692">
        <v>1</v>
      </c>
      <c r="AQ441" s="692">
        <v>4</v>
      </c>
      <c r="AR441" s="693">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692">
        <f ca="1">COUNTIF(INDIRECT("H"&amp;(ROW()+12*(($AO441-1)*3+$AP441)-ROW())/12+5):INDIRECT("S"&amp;(ROW()+12*(($AO441-1)*3+$AP441)-ROW())/12+5),AR441)</f>
        <v>0</v>
      </c>
      <c r="AT441" s="693">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692">
        <f ca="1">COUNTIF(INDIRECT("U"&amp;(ROW()+12*(($AO441-1)*3+$AP441)-ROW())/12+5):INDIRECT("AF"&amp;(ROW()+12*(($AO441-1)*3+$AP441)-ROW())/12+5),AT441)</f>
        <v>0</v>
      </c>
      <c r="AV441" s="692">
        <f ca="1">IF(AND(AR441+AT441&gt;0,AS441+AU441&gt;0),COUNTIF(AV$6:AV440,"&gt;0")+1,0)</f>
        <v>0</v>
      </c>
    </row>
    <row r="442" spans="41:48">
      <c r="AO442" s="692">
        <v>13</v>
      </c>
      <c r="AP442" s="692">
        <v>1</v>
      </c>
      <c r="AQ442" s="692">
        <v>5</v>
      </c>
      <c r="AR442" s="693">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692">
        <f ca="1">COUNTIF(INDIRECT("H"&amp;(ROW()+12*(($AO442-1)*3+$AP442)-ROW())/12+5):INDIRECT("S"&amp;(ROW()+12*(($AO442-1)*3+$AP442)-ROW())/12+5),AR442)</f>
        <v>0</v>
      </c>
      <c r="AT442" s="693">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692">
        <f ca="1">COUNTIF(INDIRECT("U"&amp;(ROW()+12*(($AO442-1)*3+$AP442)-ROW())/12+5):INDIRECT("AF"&amp;(ROW()+12*(($AO442-1)*3+$AP442)-ROW())/12+5),AT442)</f>
        <v>0</v>
      </c>
      <c r="AV442" s="692">
        <f ca="1">IF(AND(AR442+AT442&gt;0,AS442+AU442&gt;0),COUNTIF(AV$6:AV441,"&gt;0")+1,0)</f>
        <v>0</v>
      </c>
    </row>
    <row r="443" spans="41:48">
      <c r="AO443" s="692">
        <v>13</v>
      </c>
      <c r="AP443" s="692">
        <v>1</v>
      </c>
      <c r="AQ443" s="692">
        <v>6</v>
      </c>
      <c r="AR443" s="693">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692">
        <f ca="1">COUNTIF(INDIRECT("H"&amp;(ROW()+12*(($AO443-1)*3+$AP443)-ROW())/12+5):INDIRECT("S"&amp;(ROW()+12*(($AO443-1)*3+$AP443)-ROW())/12+5),AR443)</f>
        <v>0</v>
      </c>
      <c r="AT443" s="693">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692">
        <f ca="1">COUNTIF(INDIRECT("U"&amp;(ROW()+12*(($AO443-1)*3+$AP443)-ROW())/12+5):INDIRECT("AF"&amp;(ROW()+12*(($AO443-1)*3+$AP443)-ROW())/12+5),AT443)</f>
        <v>0</v>
      </c>
      <c r="AV443" s="692">
        <f ca="1">IF(AND(AR443+AT443&gt;0,AS443+AU443&gt;0),COUNTIF(AV$6:AV442,"&gt;0")+1,0)</f>
        <v>0</v>
      </c>
    </row>
    <row r="444" spans="41:48">
      <c r="AO444" s="692">
        <v>13</v>
      </c>
      <c r="AP444" s="692">
        <v>1</v>
      </c>
      <c r="AQ444" s="692">
        <v>7</v>
      </c>
      <c r="AR444" s="693">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692">
        <f ca="1">COUNTIF(INDIRECT("H"&amp;(ROW()+12*(($AO444-1)*3+$AP444)-ROW())/12+5):INDIRECT("S"&amp;(ROW()+12*(($AO444-1)*3+$AP444)-ROW())/12+5),AR444)</f>
        <v>0</v>
      </c>
      <c r="AT444" s="693">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692">
        <f ca="1">COUNTIF(INDIRECT("U"&amp;(ROW()+12*(($AO444-1)*3+$AP444)-ROW())/12+5):INDIRECT("AF"&amp;(ROW()+12*(($AO444-1)*3+$AP444)-ROW())/12+5),AT444)</f>
        <v>0</v>
      </c>
      <c r="AV444" s="692">
        <f ca="1">IF(AND(AR444+AT444&gt;0,AS444+AU444&gt;0),COUNTIF(AV$6:AV443,"&gt;0")+1,0)</f>
        <v>0</v>
      </c>
    </row>
    <row r="445" spans="41:48">
      <c r="AO445" s="692">
        <v>13</v>
      </c>
      <c r="AP445" s="692">
        <v>1</v>
      </c>
      <c r="AQ445" s="692">
        <v>8</v>
      </c>
      <c r="AR445" s="693">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692">
        <f ca="1">COUNTIF(INDIRECT("H"&amp;(ROW()+12*(($AO445-1)*3+$AP445)-ROW())/12+5):INDIRECT("S"&amp;(ROW()+12*(($AO445-1)*3+$AP445)-ROW())/12+5),AR445)</f>
        <v>0</v>
      </c>
      <c r="AT445" s="693">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692">
        <f ca="1">COUNTIF(INDIRECT("U"&amp;(ROW()+12*(($AO445-1)*3+$AP445)-ROW())/12+5):INDIRECT("AF"&amp;(ROW()+12*(($AO445-1)*3+$AP445)-ROW())/12+5),AT445)</f>
        <v>0</v>
      </c>
      <c r="AV445" s="692">
        <f ca="1">IF(AND(AR445+AT445&gt;0,AS445+AU445&gt;0),COUNTIF(AV$6:AV444,"&gt;0")+1,0)</f>
        <v>0</v>
      </c>
    </row>
    <row r="446" spans="41:48">
      <c r="AO446" s="692">
        <v>13</v>
      </c>
      <c r="AP446" s="692">
        <v>1</v>
      </c>
      <c r="AQ446" s="692">
        <v>9</v>
      </c>
      <c r="AR446" s="693">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692">
        <f ca="1">COUNTIF(INDIRECT("H"&amp;(ROW()+12*(($AO446-1)*3+$AP446)-ROW())/12+5):INDIRECT("S"&amp;(ROW()+12*(($AO446-1)*3+$AP446)-ROW())/12+5),AR446)</f>
        <v>0</v>
      </c>
      <c r="AT446" s="693">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692">
        <f ca="1">COUNTIF(INDIRECT("U"&amp;(ROW()+12*(($AO446-1)*3+$AP446)-ROW())/12+5):INDIRECT("AF"&amp;(ROW()+12*(($AO446-1)*3+$AP446)-ROW())/12+5),AT446)</f>
        <v>0</v>
      </c>
      <c r="AV446" s="692">
        <f ca="1">IF(AND(AR446+AT446&gt;0,AS446+AU446&gt;0),COUNTIF(AV$6:AV445,"&gt;0")+1,0)</f>
        <v>0</v>
      </c>
    </row>
    <row r="447" spans="41:48">
      <c r="AO447" s="692">
        <v>13</v>
      </c>
      <c r="AP447" s="692">
        <v>1</v>
      </c>
      <c r="AQ447" s="692">
        <v>10</v>
      </c>
      <c r="AR447" s="693">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692">
        <f ca="1">COUNTIF(INDIRECT("H"&amp;(ROW()+12*(($AO447-1)*3+$AP447)-ROW())/12+5):INDIRECT("S"&amp;(ROW()+12*(($AO447-1)*3+$AP447)-ROW())/12+5),AR447)</f>
        <v>0</v>
      </c>
      <c r="AT447" s="693">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692">
        <f ca="1">COUNTIF(INDIRECT("U"&amp;(ROW()+12*(($AO447-1)*3+$AP447)-ROW())/12+5):INDIRECT("AF"&amp;(ROW()+12*(($AO447-1)*3+$AP447)-ROW())/12+5),AT447)</f>
        <v>0</v>
      </c>
      <c r="AV447" s="692">
        <f ca="1">IF(AND(AR447+AT447&gt;0,AS447+AU447&gt;0),COUNTIF(AV$6:AV446,"&gt;0")+1,0)</f>
        <v>0</v>
      </c>
    </row>
    <row r="448" spans="41:48">
      <c r="AO448" s="692">
        <v>13</v>
      </c>
      <c r="AP448" s="692">
        <v>1</v>
      </c>
      <c r="AQ448" s="692">
        <v>11</v>
      </c>
      <c r="AR448" s="693">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692">
        <f ca="1">COUNTIF(INDIRECT("H"&amp;(ROW()+12*(($AO448-1)*3+$AP448)-ROW())/12+5):INDIRECT("S"&amp;(ROW()+12*(($AO448-1)*3+$AP448)-ROW())/12+5),AR448)</f>
        <v>0</v>
      </c>
      <c r="AT448" s="693">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692">
        <f ca="1">COUNTIF(INDIRECT("U"&amp;(ROW()+12*(($AO448-1)*3+$AP448)-ROW())/12+5):INDIRECT("AF"&amp;(ROW()+12*(($AO448-1)*3+$AP448)-ROW())/12+5),AT448)</f>
        <v>0</v>
      </c>
      <c r="AV448" s="692">
        <f ca="1">IF(AND(AR448+AT448&gt;0,AS448+AU448&gt;0),COUNTIF(AV$6:AV447,"&gt;0")+1,0)</f>
        <v>0</v>
      </c>
    </row>
    <row r="449" spans="41:48">
      <c r="AO449" s="692">
        <v>13</v>
      </c>
      <c r="AP449" s="692">
        <v>1</v>
      </c>
      <c r="AQ449" s="692">
        <v>12</v>
      </c>
      <c r="AR449" s="693">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692">
        <f ca="1">COUNTIF(INDIRECT("H"&amp;(ROW()+12*(($AO449-1)*3+$AP449)-ROW())/12+5):INDIRECT("S"&amp;(ROW()+12*(($AO449-1)*3+$AP449)-ROW())/12+5),AR449)</f>
        <v>0</v>
      </c>
      <c r="AT449" s="693">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692">
        <f ca="1">COUNTIF(INDIRECT("U"&amp;(ROW()+12*(($AO449-1)*3+$AP449)-ROW())/12+5):INDIRECT("AF"&amp;(ROW()+12*(($AO449-1)*3+$AP449)-ROW())/12+5),AT449)</f>
        <v>0</v>
      </c>
      <c r="AV449" s="692">
        <f ca="1">IF(AND(AR449+AT449&gt;0,AS449+AU449&gt;0),COUNTIF(AV$6:AV448,"&gt;0")+1,0)</f>
        <v>0</v>
      </c>
    </row>
    <row r="450" spans="41:48">
      <c r="AO450" s="692">
        <v>13</v>
      </c>
      <c r="AP450" s="692">
        <v>2</v>
      </c>
      <c r="AQ450" s="692">
        <v>1</v>
      </c>
      <c r="AR450" s="693">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692">
        <f ca="1">COUNTIF(INDIRECT("H"&amp;(ROW()+12*(($AO450-1)*3+$AP450)-ROW())/12+5):INDIRECT("S"&amp;(ROW()+12*(($AO450-1)*3+$AP450)-ROW())/12+5),AR450)</f>
        <v>0</v>
      </c>
      <c r="AT450" s="693">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692">
        <f ca="1">COUNTIF(INDIRECT("U"&amp;(ROW()+12*(($AO450-1)*3+$AP450)-ROW())/12+5):INDIRECT("AF"&amp;(ROW()+12*(($AO450-1)*3+$AP450)-ROW())/12+5),AT450)</f>
        <v>0</v>
      </c>
      <c r="AV450" s="692">
        <f ca="1">IF(AND(AR450+AT450&gt;0,AS450+AU450&gt;0),COUNTIF(AV$6:AV449,"&gt;0")+1,0)</f>
        <v>0</v>
      </c>
    </row>
    <row r="451" spans="41:48">
      <c r="AO451" s="692">
        <v>13</v>
      </c>
      <c r="AP451" s="692">
        <v>2</v>
      </c>
      <c r="AQ451" s="692">
        <v>2</v>
      </c>
      <c r="AR451" s="693">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692">
        <f ca="1">COUNTIF(INDIRECT("H"&amp;(ROW()+12*(($AO451-1)*3+$AP451)-ROW())/12+5):INDIRECT("S"&amp;(ROW()+12*(($AO451-1)*3+$AP451)-ROW())/12+5),AR451)</f>
        <v>0</v>
      </c>
      <c r="AT451" s="693">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692">
        <f ca="1">COUNTIF(INDIRECT("U"&amp;(ROW()+12*(($AO451-1)*3+$AP451)-ROW())/12+5):INDIRECT("AF"&amp;(ROW()+12*(($AO451-1)*3+$AP451)-ROW())/12+5),AT451)</f>
        <v>0</v>
      </c>
      <c r="AV451" s="692">
        <f ca="1">IF(AND(AR451+AT451&gt;0,AS451+AU451&gt;0),COUNTIF(AV$6:AV450,"&gt;0")+1,0)</f>
        <v>0</v>
      </c>
    </row>
    <row r="452" spans="41:48">
      <c r="AO452" s="692">
        <v>13</v>
      </c>
      <c r="AP452" s="692">
        <v>2</v>
      </c>
      <c r="AQ452" s="692">
        <v>3</v>
      </c>
      <c r="AR452" s="693">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692">
        <f ca="1">COUNTIF(INDIRECT("H"&amp;(ROW()+12*(($AO452-1)*3+$AP452)-ROW())/12+5):INDIRECT("S"&amp;(ROW()+12*(($AO452-1)*3+$AP452)-ROW())/12+5),AR452)</f>
        <v>0</v>
      </c>
      <c r="AT452" s="693">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692">
        <f ca="1">COUNTIF(INDIRECT("U"&amp;(ROW()+12*(($AO452-1)*3+$AP452)-ROW())/12+5):INDIRECT("AF"&amp;(ROW()+12*(($AO452-1)*3+$AP452)-ROW())/12+5),AT452)</f>
        <v>0</v>
      </c>
      <c r="AV452" s="692">
        <f ca="1">IF(AND(AR452+AT452&gt;0,AS452+AU452&gt;0),COUNTIF(AV$6:AV451,"&gt;0")+1,0)</f>
        <v>0</v>
      </c>
    </row>
    <row r="453" spans="41:48">
      <c r="AO453" s="692">
        <v>13</v>
      </c>
      <c r="AP453" s="692">
        <v>2</v>
      </c>
      <c r="AQ453" s="692">
        <v>4</v>
      </c>
      <c r="AR453" s="693">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692">
        <f ca="1">COUNTIF(INDIRECT("H"&amp;(ROW()+12*(($AO453-1)*3+$AP453)-ROW())/12+5):INDIRECT("S"&amp;(ROW()+12*(($AO453-1)*3+$AP453)-ROW())/12+5),AR453)</f>
        <v>0</v>
      </c>
      <c r="AT453" s="693">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692">
        <f ca="1">COUNTIF(INDIRECT("U"&amp;(ROW()+12*(($AO453-1)*3+$AP453)-ROW())/12+5):INDIRECT("AF"&amp;(ROW()+12*(($AO453-1)*3+$AP453)-ROW())/12+5),AT453)</f>
        <v>0</v>
      </c>
      <c r="AV453" s="692">
        <f ca="1">IF(AND(AR453+AT453&gt;0,AS453+AU453&gt;0),COUNTIF(AV$6:AV452,"&gt;0")+1,0)</f>
        <v>0</v>
      </c>
    </row>
    <row r="454" spans="41:48">
      <c r="AO454" s="692">
        <v>13</v>
      </c>
      <c r="AP454" s="692">
        <v>2</v>
      </c>
      <c r="AQ454" s="692">
        <v>5</v>
      </c>
      <c r="AR454" s="693">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692">
        <f ca="1">COUNTIF(INDIRECT("H"&amp;(ROW()+12*(($AO454-1)*3+$AP454)-ROW())/12+5):INDIRECT("S"&amp;(ROW()+12*(($AO454-1)*3+$AP454)-ROW())/12+5),AR454)</f>
        <v>0</v>
      </c>
      <c r="AT454" s="693">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692">
        <f ca="1">COUNTIF(INDIRECT("U"&amp;(ROW()+12*(($AO454-1)*3+$AP454)-ROW())/12+5):INDIRECT("AF"&amp;(ROW()+12*(($AO454-1)*3+$AP454)-ROW())/12+5),AT454)</f>
        <v>0</v>
      </c>
      <c r="AV454" s="692">
        <f ca="1">IF(AND(AR454+AT454&gt;0,AS454+AU454&gt;0),COUNTIF(AV$6:AV453,"&gt;0")+1,0)</f>
        <v>0</v>
      </c>
    </row>
    <row r="455" spans="41:48">
      <c r="AO455" s="692">
        <v>13</v>
      </c>
      <c r="AP455" s="692">
        <v>2</v>
      </c>
      <c r="AQ455" s="692">
        <v>6</v>
      </c>
      <c r="AR455" s="693">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692">
        <f ca="1">COUNTIF(INDIRECT("H"&amp;(ROW()+12*(($AO455-1)*3+$AP455)-ROW())/12+5):INDIRECT("S"&amp;(ROW()+12*(($AO455-1)*3+$AP455)-ROW())/12+5),AR455)</f>
        <v>0</v>
      </c>
      <c r="AT455" s="693">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692">
        <f ca="1">COUNTIF(INDIRECT("U"&amp;(ROW()+12*(($AO455-1)*3+$AP455)-ROW())/12+5):INDIRECT("AF"&amp;(ROW()+12*(($AO455-1)*3+$AP455)-ROW())/12+5),AT455)</f>
        <v>0</v>
      </c>
      <c r="AV455" s="692">
        <f ca="1">IF(AND(AR455+AT455&gt;0,AS455+AU455&gt;0),COUNTIF(AV$6:AV454,"&gt;0")+1,0)</f>
        <v>0</v>
      </c>
    </row>
    <row r="456" spans="41:48">
      <c r="AO456" s="692">
        <v>13</v>
      </c>
      <c r="AP456" s="692">
        <v>2</v>
      </c>
      <c r="AQ456" s="692">
        <v>7</v>
      </c>
      <c r="AR456" s="693">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692">
        <f ca="1">COUNTIF(INDIRECT("H"&amp;(ROW()+12*(($AO456-1)*3+$AP456)-ROW())/12+5):INDIRECT("S"&amp;(ROW()+12*(($AO456-1)*3+$AP456)-ROW())/12+5),AR456)</f>
        <v>0</v>
      </c>
      <c r="AT456" s="693">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692">
        <f ca="1">COUNTIF(INDIRECT("U"&amp;(ROW()+12*(($AO456-1)*3+$AP456)-ROW())/12+5):INDIRECT("AF"&amp;(ROW()+12*(($AO456-1)*3+$AP456)-ROW())/12+5),AT456)</f>
        <v>0</v>
      </c>
      <c r="AV456" s="692">
        <f ca="1">IF(AND(AR456+AT456&gt;0,AS456+AU456&gt;0),COUNTIF(AV$6:AV455,"&gt;0")+1,0)</f>
        <v>0</v>
      </c>
    </row>
    <row r="457" spans="41:48">
      <c r="AO457" s="692">
        <v>13</v>
      </c>
      <c r="AP457" s="692">
        <v>2</v>
      </c>
      <c r="AQ457" s="692">
        <v>8</v>
      </c>
      <c r="AR457" s="693">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692">
        <f ca="1">COUNTIF(INDIRECT("H"&amp;(ROW()+12*(($AO457-1)*3+$AP457)-ROW())/12+5):INDIRECT("S"&amp;(ROW()+12*(($AO457-1)*3+$AP457)-ROW())/12+5),AR457)</f>
        <v>0</v>
      </c>
      <c r="AT457" s="693">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692">
        <f ca="1">COUNTIF(INDIRECT("U"&amp;(ROW()+12*(($AO457-1)*3+$AP457)-ROW())/12+5):INDIRECT("AF"&amp;(ROW()+12*(($AO457-1)*3+$AP457)-ROW())/12+5),AT457)</f>
        <v>0</v>
      </c>
      <c r="AV457" s="692">
        <f ca="1">IF(AND(AR457+AT457&gt;0,AS457+AU457&gt;0),COUNTIF(AV$6:AV456,"&gt;0")+1,0)</f>
        <v>0</v>
      </c>
    </row>
    <row r="458" spans="41:48">
      <c r="AO458" s="692">
        <v>13</v>
      </c>
      <c r="AP458" s="692">
        <v>2</v>
      </c>
      <c r="AQ458" s="692">
        <v>9</v>
      </c>
      <c r="AR458" s="693">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692">
        <f ca="1">COUNTIF(INDIRECT("H"&amp;(ROW()+12*(($AO458-1)*3+$AP458)-ROW())/12+5):INDIRECT("S"&amp;(ROW()+12*(($AO458-1)*3+$AP458)-ROW())/12+5),AR458)</f>
        <v>0</v>
      </c>
      <c r="AT458" s="693">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692">
        <f ca="1">COUNTIF(INDIRECT("U"&amp;(ROW()+12*(($AO458-1)*3+$AP458)-ROW())/12+5):INDIRECT("AF"&amp;(ROW()+12*(($AO458-1)*3+$AP458)-ROW())/12+5),AT458)</f>
        <v>0</v>
      </c>
      <c r="AV458" s="692">
        <f ca="1">IF(AND(AR458+AT458&gt;0,AS458+AU458&gt;0),COUNTIF(AV$6:AV457,"&gt;0")+1,0)</f>
        <v>0</v>
      </c>
    </row>
    <row r="459" spans="41:48">
      <c r="AO459" s="692">
        <v>13</v>
      </c>
      <c r="AP459" s="692">
        <v>2</v>
      </c>
      <c r="AQ459" s="692">
        <v>10</v>
      </c>
      <c r="AR459" s="693">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692">
        <f ca="1">COUNTIF(INDIRECT("H"&amp;(ROW()+12*(($AO459-1)*3+$AP459)-ROW())/12+5):INDIRECT("S"&amp;(ROW()+12*(($AO459-1)*3+$AP459)-ROW())/12+5),AR459)</f>
        <v>0</v>
      </c>
      <c r="AT459" s="693">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692">
        <f ca="1">COUNTIF(INDIRECT("U"&amp;(ROW()+12*(($AO459-1)*3+$AP459)-ROW())/12+5):INDIRECT("AF"&amp;(ROW()+12*(($AO459-1)*3+$AP459)-ROW())/12+5),AT459)</f>
        <v>0</v>
      </c>
      <c r="AV459" s="692">
        <f ca="1">IF(AND(AR459+AT459&gt;0,AS459+AU459&gt;0),COUNTIF(AV$6:AV458,"&gt;0")+1,0)</f>
        <v>0</v>
      </c>
    </row>
    <row r="460" spans="41:48">
      <c r="AO460" s="692">
        <v>13</v>
      </c>
      <c r="AP460" s="692">
        <v>2</v>
      </c>
      <c r="AQ460" s="692">
        <v>11</v>
      </c>
      <c r="AR460" s="693">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692">
        <f ca="1">COUNTIF(INDIRECT("H"&amp;(ROW()+12*(($AO460-1)*3+$AP460)-ROW())/12+5):INDIRECT("S"&amp;(ROW()+12*(($AO460-1)*3+$AP460)-ROW())/12+5),AR460)</f>
        <v>0</v>
      </c>
      <c r="AT460" s="693">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692">
        <f ca="1">COUNTIF(INDIRECT("U"&amp;(ROW()+12*(($AO460-1)*3+$AP460)-ROW())/12+5):INDIRECT("AF"&amp;(ROW()+12*(($AO460-1)*3+$AP460)-ROW())/12+5),AT460)</f>
        <v>0</v>
      </c>
      <c r="AV460" s="692">
        <f ca="1">IF(AND(AR460+AT460&gt;0,AS460+AU460&gt;0),COUNTIF(AV$6:AV459,"&gt;0")+1,0)</f>
        <v>0</v>
      </c>
    </row>
    <row r="461" spans="41:48">
      <c r="AO461" s="692">
        <v>13</v>
      </c>
      <c r="AP461" s="692">
        <v>2</v>
      </c>
      <c r="AQ461" s="692">
        <v>12</v>
      </c>
      <c r="AR461" s="693">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692">
        <f ca="1">COUNTIF(INDIRECT("H"&amp;(ROW()+12*(($AO461-1)*3+$AP461)-ROW())/12+5):INDIRECT("S"&amp;(ROW()+12*(($AO461-1)*3+$AP461)-ROW())/12+5),AR461)</f>
        <v>0</v>
      </c>
      <c r="AT461" s="693">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692">
        <f ca="1">COUNTIF(INDIRECT("U"&amp;(ROW()+12*(($AO461-1)*3+$AP461)-ROW())/12+5):INDIRECT("AF"&amp;(ROW()+12*(($AO461-1)*3+$AP461)-ROW())/12+5),AT461)</f>
        <v>0</v>
      </c>
      <c r="AV461" s="692">
        <f ca="1">IF(AND(AR461+AT461&gt;0,AS461+AU461&gt;0),COUNTIF(AV$6:AV460,"&gt;0")+1,0)</f>
        <v>0</v>
      </c>
    </row>
    <row r="462" spans="41:48">
      <c r="AO462" s="692">
        <v>13</v>
      </c>
      <c r="AP462" s="692">
        <v>3</v>
      </c>
      <c r="AQ462" s="692">
        <v>1</v>
      </c>
      <c r="AR462" s="693">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692">
        <f ca="1">COUNTIF(INDIRECT("H"&amp;(ROW()+12*(($AO462-1)*3+$AP462)-ROW())/12+5):INDIRECT("S"&amp;(ROW()+12*(($AO462-1)*3+$AP462)-ROW())/12+5),AR462)</f>
        <v>0</v>
      </c>
      <c r="AT462" s="693">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692">
        <f ca="1">COUNTIF(INDIRECT("U"&amp;(ROW()+12*(($AO462-1)*3+$AP462)-ROW())/12+5):INDIRECT("AF"&amp;(ROW()+12*(($AO462-1)*3+$AP462)-ROW())/12+5),AT462)</f>
        <v>0</v>
      </c>
      <c r="AV462" s="692">
        <f ca="1">IF(AND(AR462+AT462&gt;0,AS462+AU462&gt;0),COUNTIF(AV$6:AV461,"&gt;0")+1,0)</f>
        <v>0</v>
      </c>
    </row>
    <row r="463" spans="41:48">
      <c r="AO463" s="692">
        <v>13</v>
      </c>
      <c r="AP463" s="692">
        <v>3</v>
      </c>
      <c r="AQ463" s="692">
        <v>2</v>
      </c>
      <c r="AR463" s="693">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692">
        <f ca="1">COUNTIF(INDIRECT("H"&amp;(ROW()+12*(($AO463-1)*3+$AP463)-ROW())/12+5):INDIRECT("S"&amp;(ROW()+12*(($AO463-1)*3+$AP463)-ROW())/12+5),AR463)</f>
        <v>0</v>
      </c>
      <c r="AT463" s="693">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692">
        <f ca="1">COUNTIF(INDIRECT("U"&amp;(ROW()+12*(($AO463-1)*3+$AP463)-ROW())/12+5):INDIRECT("AF"&amp;(ROW()+12*(($AO463-1)*3+$AP463)-ROW())/12+5),AT463)</f>
        <v>0</v>
      </c>
      <c r="AV463" s="692">
        <f ca="1">IF(AND(AR463+AT463&gt;0,AS463+AU463&gt;0),COUNTIF(AV$6:AV462,"&gt;0")+1,0)</f>
        <v>0</v>
      </c>
    </row>
    <row r="464" spans="41:48">
      <c r="AO464" s="692">
        <v>13</v>
      </c>
      <c r="AP464" s="692">
        <v>3</v>
      </c>
      <c r="AQ464" s="692">
        <v>3</v>
      </c>
      <c r="AR464" s="693">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692">
        <f ca="1">COUNTIF(INDIRECT("H"&amp;(ROW()+12*(($AO464-1)*3+$AP464)-ROW())/12+5):INDIRECT("S"&amp;(ROW()+12*(($AO464-1)*3+$AP464)-ROW())/12+5),AR464)</f>
        <v>0</v>
      </c>
      <c r="AT464" s="693">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692">
        <f ca="1">COUNTIF(INDIRECT("U"&amp;(ROW()+12*(($AO464-1)*3+$AP464)-ROW())/12+5):INDIRECT("AF"&amp;(ROW()+12*(($AO464-1)*3+$AP464)-ROW())/12+5),AT464)</f>
        <v>0</v>
      </c>
      <c r="AV464" s="692">
        <f ca="1">IF(AND(AR464+AT464&gt;0,AS464+AU464&gt;0),COUNTIF(AV$6:AV463,"&gt;0")+1,0)</f>
        <v>0</v>
      </c>
    </row>
    <row r="465" spans="41:48">
      <c r="AO465" s="692">
        <v>13</v>
      </c>
      <c r="AP465" s="692">
        <v>3</v>
      </c>
      <c r="AQ465" s="692">
        <v>4</v>
      </c>
      <c r="AR465" s="693">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692">
        <f ca="1">COUNTIF(INDIRECT("H"&amp;(ROW()+12*(($AO465-1)*3+$AP465)-ROW())/12+5):INDIRECT("S"&amp;(ROW()+12*(($AO465-1)*3+$AP465)-ROW())/12+5),AR465)</f>
        <v>0</v>
      </c>
      <c r="AT465" s="693">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692">
        <f ca="1">COUNTIF(INDIRECT("U"&amp;(ROW()+12*(($AO465-1)*3+$AP465)-ROW())/12+5):INDIRECT("AF"&amp;(ROW()+12*(($AO465-1)*3+$AP465)-ROW())/12+5),AT465)</f>
        <v>0</v>
      </c>
      <c r="AV465" s="692">
        <f ca="1">IF(AND(AR465+AT465&gt;0,AS465+AU465&gt;0),COUNTIF(AV$6:AV464,"&gt;0")+1,0)</f>
        <v>0</v>
      </c>
    </row>
    <row r="466" spans="41:48">
      <c r="AO466" s="692">
        <v>13</v>
      </c>
      <c r="AP466" s="692">
        <v>3</v>
      </c>
      <c r="AQ466" s="692">
        <v>5</v>
      </c>
      <c r="AR466" s="693">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692">
        <f ca="1">COUNTIF(INDIRECT("H"&amp;(ROW()+12*(($AO466-1)*3+$AP466)-ROW())/12+5):INDIRECT("S"&amp;(ROW()+12*(($AO466-1)*3+$AP466)-ROW())/12+5),AR466)</f>
        <v>0</v>
      </c>
      <c r="AT466" s="693">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692">
        <f ca="1">COUNTIF(INDIRECT("U"&amp;(ROW()+12*(($AO466-1)*3+$AP466)-ROW())/12+5):INDIRECT("AF"&amp;(ROW()+12*(($AO466-1)*3+$AP466)-ROW())/12+5),AT466)</f>
        <v>0</v>
      </c>
      <c r="AV466" s="692">
        <f ca="1">IF(AND(AR466+AT466&gt;0,AS466+AU466&gt;0),COUNTIF(AV$6:AV465,"&gt;0")+1,0)</f>
        <v>0</v>
      </c>
    </row>
    <row r="467" spans="41:48">
      <c r="AO467" s="692">
        <v>13</v>
      </c>
      <c r="AP467" s="692">
        <v>3</v>
      </c>
      <c r="AQ467" s="692">
        <v>6</v>
      </c>
      <c r="AR467" s="693">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692">
        <f ca="1">COUNTIF(INDIRECT("H"&amp;(ROW()+12*(($AO467-1)*3+$AP467)-ROW())/12+5):INDIRECT("S"&amp;(ROW()+12*(($AO467-1)*3+$AP467)-ROW())/12+5),AR467)</f>
        <v>0</v>
      </c>
      <c r="AT467" s="693">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692">
        <f ca="1">COUNTIF(INDIRECT("U"&amp;(ROW()+12*(($AO467-1)*3+$AP467)-ROW())/12+5):INDIRECT("AF"&amp;(ROW()+12*(($AO467-1)*3+$AP467)-ROW())/12+5),AT467)</f>
        <v>0</v>
      </c>
      <c r="AV467" s="692">
        <f ca="1">IF(AND(AR467+AT467&gt;0,AS467+AU467&gt;0),COUNTIF(AV$6:AV466,"&gt;0")+1,0)</f>
        <v>0</v>
      </c>
    </row>
    <row r="468" spans="41:48">
      <c r="AO468" s="692">
        <v>13</v>
      </c>
      <c r="AP468" s="692">
        <v>3</v>
      </c>
      <c r="AQ468" s="692">
        <v>7</v>
      </c>
      <c r="AR468" s="693">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692">
        <f ca="1">COUNTIF(INDIRECT("H"&amp;(ROW()+12*(($AO468-1)*3+$AP468)-ROW())/12+5):INDIRECT("S"&amp;(ROW()+12*(($AO468-1)*3+$AP468)-ROW())/12+5),AR468)</f>
        <v>0</v>
      </c>
      <c r="AT468" s="693">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692">
        <f ca="1">COUNTIF(INDIRECT("U"&amp;(ROW()+12*(($AO468-1)*3+$AP468)-ROW())/12+5):INDIRECT("AF"&amp;(ROW()+12*(($AO468-1)*3+$AP468)-ROW())/12+5),AT468)</f>
        <v>0</v>
      </c>
      <c r="AV468" s="692">
        <f ca="1">IF(AND(AR468+AT468&gt;0,AS468+AU468&gt;0),COUNTIF(AV$6:AV467,"&gt;0")+1,0)</f>
        <v>0</v>
      </c>
    </row>
    <row r="469" spans="41:48">
      <c r="AO469" s="692">
        <v>13</v>
      </c>
      <c r="AP469" s="692">
        <v>3</v>
      </c>
      <c r="AQ469" s="692">
        <v>8</v>
      </c>
      <c r="AR469" s="693">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692">
        <f ca="1">COUNTIF(INDIRECT("H"&amp;(ROW()+12*(($AO469-1)*3+$AP469)-ROW())/12+5):INDIRECT("S"&amp;(ROW()+12*(($AO469-1)*3+$AP469)-ROW())/12+5),AR469)</f>
        <v>0</v>
      </c>
      <c r="AT469" s="693">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692">
        <f ca="1">COUNTIF(INDIRECT("U"&amp;(ROW()+12*(($AO469-1)*3+$AP469)-ROW())/12+5):INDIRECT("AF"&amp;(ROW()+12*(($AO469-1)*3+$AP469)-ROW())/12+5),AT469)</f>
        <v>0</v>
      </c>
      <c r="AV469" s="692">
        <f ca="1">IF(AND(AR469+AT469&gt;0,AS469+AU469&gt;0),COUNTIF(AV$6:AV468,"&gt;0")+1,0)</f>
        <v>0</v>
      </c>
    </row>
    <row r="470" spans="41:48">
      <c r="AO470" s="692">
        <v>13</v>
      </c>
      <c r="AP470" s="692">
        <v>3</v>
      </c>
      <c r="AQ470" s="692">
        <v>9</v>
      </c>
      <c r="AR470" s="693">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692">
        <f ca="1">COUNTIF(INDIRECT("H"&amp;(ROW()+12*(($AO470-1)*3+$AP470)-ROW())/12+5):INDIRECT("S"&amp;(ROW()+12*(($AO470-1)*3+$AP470)-ROW())/12+5),AR470)</f>
        <v>0</v>
      </c>
      <c r="AT470" s="693">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692">
        <f ca="1">COUNTIF(INDIRECT("U"&amp;(ROW()+12*(($AO470-1)*3+$AP470)-ROW())/12+5):INDIRECT("AF"&amp;(ROW()+12*(($AO470-1)*3+$AP470)-ROW())/12+5),AT470)</f>
        <v>0</v>
      </c>
      <c r="AV470" s="692">
        <f ca="1">IF(AND(AR470+AT470&gt;0,AS470+AU470&gt;0),COUNTIF(AV$6:AV469,"&gt;0")+1,0)</f>
        <v>0</v>
      </c>
    </row>
    <row r="471" spans="41:48">
      <c r="AO471" s="692">
        <v>13</v>
      </c>
      <c r="AP471" s="692">
        <v>3</v>
      </c>
      <c r="AQ471" s="692">
        <v>10</v>
      </c>
      <c r="AR471" s="693">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692">
        <f ca="1">COUNTIF(INDIRECT("H"&amp;(ROW()+12*(($AO471-1)*3+$AP471)-ROW())/12+5):INDIRECT("S"&amp;(ROW()+12*(($AO471-1)*3+$AP471)-ROW())/12+5),AR471)</f>
        <v>0</v>
      </c>
      <c r="AT471" s="693">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692">
        <f ca="1">COUNTIF(INDIRECT("U"&amp;(ROW()+12*(($AO471-1)*3+$AP471)-ROW())/12+5):INDIRECT("AF"&amp;(ROW()+12*(($AO471-1)*3+$AP471)-ROW())/12+5),AT471)</f>
        <v>0</v>
      </c>
      <c r="AV471" s="692">
        <f ca="1">IF(AND(AR471+AT471&gt;0,AS471+AU471&gt;0),COUNTIF(AV$6:AV470,"&gt;0")+1,0)</f>
        <v>0</v>
      </c>
    </row>
    <row r="472" spans="41:48">
      <c r="AO472" s="692">
        <v>13</v>
      </c>
      <c r="AP472" s="692">
        <v>3</v>
      </c>
      <c r="AQ472" s="692">
        <v>11</v>
      </c>
      <c r="AR472" s="693">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692">
        <f ca="1">COUNTIF(INDIRECT("H"&amp;(ROW()+12*(($AO472-1)*3+$AP472)-ROW())/12+5):INDIRECT("S"&amp;(ROW()+12*(($AO472-1)*3+$AP472)-ROW())/12+5),AR472)</f>
        <v>0</v>
      </c>
      <c r="AT472" s="693">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692">
        <f ca="1">COUNTIF(INDIRECT("U"&amp;(ROW()+12*(($AO472-1)*3+$AP472)-ROW())/12+5):INDIRECT("AF"&amp;(ROW()+12*(($AO472-1)*3+$AP472)-ROW())/12+5),AT472)</f>
        <v>0</v>
      </c>
      <c r="AV472" s="692">
        <f ca="1">IF(AND(AR472+AT472&gt;0,AS472+AU472&gt;0),COUNTIF(AV$6:AV471,"&gt;0")+1,0)</f>
        <v>0</v>
      </c>
    </row>
    <row r="473" spans="41:48">
      <c r="AO473" s="692">
        <v>13</v>
      </c>
      <c r="AP473" s="692">
        <v>3</v>
      </c>
      <c r="AQ473" s="692">
        <v>12</v>
      </c>
      <c r="AR473" s="693">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692">
        <f ca="1">COUNTIF(INDIRECT("H"&amp;(ROW()+12*(($AO473-1)*3+$AP473)-ROW())/12+5):INDIRECT("S"&amp;(ROW()+12*(($AO473-1)*3+$AP473)-ROW())/12+5),AR473)</f>
        <v>0</v>
      </c>
      <c r="AT473" s="693">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692">
        <f ca="1">COUNTIF(INDIRECT("U"&amp;(ROW()+12*(($AO473-1)*3+$AP473)-ROW())/12+5):INDIRECT("AF"&amp;(ROW()+12*(($AO473-1)*3+$AP473)-ROW())/12+5),AT473)</f>
        <v>0</v>
      </c>
      <c r="AV473" s="692">
        <f ca="1">IF(AND(AR473+AT473&gt;0,AS473+AU473&gt;0),COUNTIF(AV$6:AV472,"&gt;0")+1,0)</f>
        <v>0</v>
      </c>
    </row>
    <row r="474" spans="41:48">
      <c r="AO474" s="692">
        <v>14</v>
      </c>
      <c r="AP474" s="692">
        <v>1</v>
      </c>
      <c r="AQ474" s="692">
        <v>1</v>
      </c>
      <c r="AR474" s="693">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692">
        <f ca="1">COUNTIF(INDIRECT("H"&amp;(ROW()+12*(($AO474-1)*3+$AP474)-ROW())/12+5):INDIRECT("S"&amp;(ROW()+12*(($AO474-1)*3+$AP474)-ROW())/12+5),AR474)</f>
        <v>0</v>
      </c>
      <c r="AT474" s="693">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692">
        <f ca="1">COUNTIF(INDIRECT("U"&amp;(ROW()+12*(($AO474-1)*3+$AP474)-ROW())/12+5):INDIRECT("AF"&amp;(ROW()+12*(($AO474-1)*3+$AP474)-ROW())/12+5),AT474)</f>
        <v>0</v>
      </c>
      <c r="AV474" s="692">
        <f ca="1">IF(AND(AR474+AT474&gt;0,AS474+AU474&gt;0),COUNTIF(AV$6:AV473,"&gt;0")+1,0)</f>
        <v>0</v>
      </c>
    </row>
    <row r="475" spans="41:48">
      <c r="AO475" s="692">
        <v>14</v>
      </c>
      <c r="AP475" s="692">
        <v>1</v>
      </c>
      <c r="AQ475" s="692">
        <v>2</v>
      </c>
      <c r="AR475" s="693">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692">
        <f ca="1">COUNTIF(INDIRECT("H"&amp;(ROW()+12*(($AO475-1)*3+$AP475)-ROW())/12+5):INDIRECT("S"&amp;(ROW()+12*(($AO475-1)*3+$AP475)-ROW())/12+5),AR475)</f>
        <v>0</v>
      </c>
      <c r="AT475" s="693">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692">
        <f ca="1">COUNTIF(INDIRECT("U"&amp;(ROW()+12*(($AO475-1)*3+$AP475)-ROW())/12+5):INDIRECT("AF"&amp;(ROW()+12*(($AO475-1)*3+$AP475)-ROW())/12+5),AT475)</f>
        <v>0</v>
      </c>
      <c r="AV475" s="692">
        <f ca="1">IF(AND(AR475+AT475&gt;0,AS475+AU475&gt;0),COUNTIF(AV$6:AV474,"&gt;0")+1,0)</f>
        <v>0</v>
      </c>
    </row>
    <row r="476" spans="41:48">
      <c r="AO476" s="692">
        <v>14</v>
      </c>
      <c r="AP476" s="692">
        <v>1</v>
      </c>
      <c r="AQ476" s="692">
        <v>3</v>
      </c>
      <c r="AR476" s="693">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692">
        <f ca="1">COUNTIF(INDIRECT("H"&amp;(ROW()+12*(($AO476-1)*3+$AP476)-ROW())/12+5):INDIRECT("S"&amp;(ROW()+12*(($AO476-1)*3+$AP476)-ROW())/12+5),AR476)</f>
        <v>0</v>
      </c>
      <c r="AT476" s="693">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692">
        <f ca="1">COUNTIF(INDIRECT("U"&amp;(ROW()+12*(($AO476-1)*3+$AP476)-ROW())/12+5):INDIRECT("AF"&amp;(ROW()+12*(($AO476-1)*3+$AP476)-ROW())/12+5),AT476)</f>
        <v>0</v>
      </c>
      <c r="AV476" s="692">
        <f ca="1">IF(AND(AR476+AT476&gt;0,AS476+AU476&gt;0),COUNTIF(AV$6:AV475,"&gt;0")+1,0)</f>
        <v>0</v>
      </c>
    </row>
    <row r="477" spans="41:48">
      <c r="AO477" s="692">
        <v>14</v>
      </c>
      <c r="AP477" s="692">
        <v>1</v>
      </c>
      <c r="AQ477" s="692">
        <v>4</v>
      </c>
      <c r="AR477" s="693">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692">
        <f ca="1">COUNTIF(INDIRECT("H"&amp;(ROW()+12*(($AO477-1)*3+$AP477)-ROW())/12+5):INDIRECT("S"&amp;(ROW()+12*(($AO477-1)*3+$AP477)-ROW())/12+5),AR477)</f>
        <v>0</v>
      </c>
      <c r="AT477" s="693">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692">
        <f ca="1">COUNTIF(INDIRECT("U"&amp;(ROW()+12*(($AO477-1)*3+$AP477)-ROW())/12+5):INDIRECT("AF"&amp;(ROW()+12*(($AO477-1)*3+$AP477)-ROW())/12+5),AT477)</f>
        <v>0</v>
      </c>
      <c r="AV477" s="692">
        <f ca="1">IF(AND(AR477+AT477&gt;0,AS477+AU477&gt;0),COUNTIF(AV$6:AV476,"&gt;0")+1,0)</f>
        <v>0</v>
      </c>
    </row>
    <row r="478" spans="41:48">
      <c r="AO478" s="692">
        <v>14</v>
      </c>
      <c r="AP478" s="692">
        <v>1</v>
      </c>
      <c r="AQ478" s="692">
        <v>5</v>
      </c>
      <c r="AR478" s="693">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692">
        <f ca="1">COUNTIF(INDIRECT("H"&amp;(ROW()+12*(($AO478-1)*3+$AP478)-ROW())/12+5):INDIRECT("S"&amp;(ROW()+12*(($AO478-1)*3+$AP478)-ROW())/12+5),AR478)</f>
        <v>0</v>
      </c>
      <c r="AT478" s="693">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692">
        <f ca="1">COUNTIF(INDIRECT("U"&amp;(ROW()+12*(($AO478-1)*3+$AP478)-ROW())/12+5):INDIRECT("AF"&amp;(ROW()+12*(($AO478-1)*3+$AP478)-ROW())/12+5),AT478)</f>
        <v>0</v>
      </c>
      <c r="AV478" s="692">
        <f ca="1">IF(AND(AR478+AT478&gt;0,AS478+AU478&gt;0),COUNTIF(AV$6:AV477,"&gt;0")+1,0)</f>
        <v>0</v>
      </c>
    </row>
    <row r="479" spans="41:48">
      <c r="AO479" s="692">
        <v>14</v>
      </c>
      <c r="AP479" s="692">
        <v>1</v>
      </c>
      <c r="AQ479" s="692">
        <v>6</v>
      </c>
      <c r="AR479" s="693">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692">
        <f ca="1">COUNTIF(INDIRECT("H"&amp;(ROW()+12*(($AO479-1)*3+$AP479)-ROW())/12+5):INDIRECT("S"&amp;(ROW()+12*(($AO479-1)*3+$AP479)-ROW())/12+5),AR479)</f>
        <v>0</v>
      </c>
      <c r="AT479" s="693">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692">
        <f ca="1">COUNTIF(INDIRECT("U"&amp;(ROW()+12*(($AO479-1)*3+$AP479)-ROW())/12+5):INDIRECT("AF"&amp;(ROW()+12*(($AO479-1)*3+$AP479)-ROW())/12+5),AT479)</f>
        <v>0</v>
      </c>
      <c r="AV479" s="692">
        <f ca="1">IF(AND(AR479+AT479&gt;0,AS479+AU479&gt;0),COUNTIF(AV$6:AV478,"&gt;0")+1,0)</f>
        <v>0</v>
      </c>
    </row>
    <row r="480" spans="41:48">
      <c r="AO480" s="692">
        <v>14</v>
      </c>
      <c r="AP480" s="692">
        <v>1</v>
      </c>
      <c r="AQ480" s="692">
        <v>7</v>
      </c>
      <c r="AR480" s="693">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692">
        <f ca="1">COUNTIF(INDIRECT("H"&amp;(ROW()+12*(($AO480-1)*3+$AP480)-ROW())/12+5):INDIRECT("S"&amp;(ROW()+12*(($AO480-1)*3+$AP480)-ROW())/12+5),AR480)</f>
        <v>0</v>
      </c>
      <c r="AT480" s="693">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692">
        <f ca="1">COUNTIF(INDIRECT("U"&amp;(ROW()+12*(($AO480-1)*3+$AP480)-ROW())/12+5):INDIRECT("AF"&amp;(ROW()+12*(($AO480-1)*3+$AP480)-ROW())/12+5),AT480)</f>
        <v>0</v>
      </c>
      <c r="AV480" s="692">
        <f ca="1">IF(AND(AR480+AT480&gt;0,AS480+AU480&gt;0),COUNTIF(AV$6:AV479,"&gt;0")+1,0)</f>
        <v>0</v>
      </c>
    </row>
    <row r="481" spans="41:48">
      <c r="AO481" s="692">
        <v>14</v>
      </c>
      <c r="AP481" s="692">
        <v>1</v>
      </c>
      <c r="AQ481" s="692">
        <v>8</v>
      </c>
      <c r="AR481" s="693">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692">
        <f ca="1">COUNTIF(INDIRECT("H"&amp;(ROW()+12*(($AO481-1)*3+$AP481)-ROW())/12+5):INDIRECT("S"&amp;(ROW()+12*(($AO481-1)*3+$AP481)-ROW())/12+5),AR481)</f>
        <v>0</v>
      </c>
      <c r="AT481" s="693">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692">
        <f ca="1">COUNTIF(INDIRECT("U"&amp;(ROW()+12*(($AO481-1)*3+$AP481)-ROW())/12+5):INDIRECT("AF"&amp;(ROW()+12*(($AO481-1)*3+$AP481)-ROW())/12+5),AT481)</f>
        <v>0</v>
      </c>
      <c r="AV481" s="692">
        <f ca="1">IF(AND(AR481+AT481&gt;0,AS481+AU481&gt;0),COUNTIF(AV$6:AV480,"&gt;0")+1,0)</f>
        <v>0</v>
      </c>
    </row>
    <row r="482" spans="41:48">
      <c r="AO482" s="692">
        <v>14</v>
      </c>
      <c r="AP482" s="692">
        <v>1</v>
      </c>
      <c r="AQ482" s="692">
        <v>9</v>
      </c>
      <c r="AR482" s="693">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692">
        <f ca="1">COUNTIF(INDIRECT("H"&amp;(ROW()+12*(($AO482-1)*3+$AP482)-ROW())/12+5):INDIRECT("S"&amp;(ROW()+12*(($AO482-1)*3+$AP482)-ROW())/12+5),AR482)</f>
        <v>0</v>
      </c>
      <c r="AT482" s="693">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692">
        <f ca="1">COUNTIF(INDIRECT("U"&amp;(ROW()+12*(($AO482-1)*3+$AP482)-ROW())/12+5):INDIRECT("AF"&amp;(ROW()+12*(($AO482-1)*3+$AP482)-ROW())/12+5),AT482)</f>
        <v>0</v>
      </c>
      <c r="AV482" s="692">
        <f ca="1">IF(AND(AR482+AT482&gt;0,AS482+AU482&gt;0),COUNTIF(AV$6:AV481,"&gt;0")+1,0)</f>
        <v>0</v>
      </c>
    </row>
    <row r="483" spans="41:48">
      <c r="AO483" s="692">
        <v>14</v>
      </c>
      <c r="AP483" s="692">
        <v>1</v>
      </c>
      <c r="AQ483" s="692">
        <v>10</v>
      </c>
      <c r="AR483" s="693">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692">
        <f ca="1">COUNTIF(INDIRECT("H"&amp;(ROW()+12*(($AO483-1)*3+$AP483)-ROW())/12+5):INDIRECT("S"&amp;(ROW()+12*(($AO483-1)*3+$AP483)-ROW())/12+5),AR483)</f>
        <v>0</v>
      </c>
      <c r="AT483" s="693">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692">
        <f ca="1">COUNTIF(INDIRECT("U"&amp;(ROW()+12*(($AO483-1)*3+$AP483)-ROW())/12+5):INDIRECT("AF"&amp;(ROW()+12*(($AO483-1)*3+$AP483)-ROW())/12+5),AT483)</f>
        <v>0</v>
      </c>
      <c r="AV483" s="692">
        <f ca="1">IF(AND(AR483+AT483&gt;0,AS483+AU483&gt;0),COUNTIF(AV$6:AV482,"&gt;0")+1,0)</f>
        <v>0</v>
      </c>
    </row>
    <row r="484" spans="41:48">
      <c r="AO484" s="692">
        <v>14</v>
      </c>
      <c r="AP484" s="692">
        <v>1</v>
      </c>
      <c r="AQ484" s="692">
        <v>11</v>
      </c>
      <c r="AR484" s="693">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692">
        <f ca="1">COUNTIF(INDIRECT("H"&amp;(ROW()+12*(($AO484-1)*3+$AP484)-ROW())/12+5):INDIRECT("S"&amp;(ROW()+12*(($AO484-1)*3+$AP484)-ROW())/12+5),AR484)</f>
        <v>0</v>
      </c>
      <c r="AT484" s="693">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692">
        <f ca="1">COUNTIF(INDIRECT("U"&amp;(ROW()+12*(($AO484-1)*3+$AP484)-ROW())/12+5):INDIRECT("AF"&amp;(ROW()+12*(($AO484-1)*3+$AP484)-ROW())/12+5),AT484)</f>
        <v>0</v>
      </c>
      <c r="AV484" s="692">
        <f ca="1">IF(AND(AR484+AT484&gt;0,AS484+AU484&gt;0),COUNTIF(AV$6:AV483,"&gt;0")+1,0)</f>
        <v>0</v>
      </c>
    </row>
    <row r="485" spans="41:48">
      <c r="AO485" s="692">
        <v>14</v>
      </c>
      <c r="AP485" s="692">
        <v>1</v>
      </c>
      <c r="AQ485" s="692">
        <v>12</v>
      </c>
      <c r="AR485" s="693">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692">
        <f ca="1">COUNTIF(INDIRECT("H"&amp;(ROW()+12*(($AO485-1)*3+$AP485)-ROW())/12+5):INDIRECT("S"&amp;(ROW()+12*(($AO485-1)*3+$AP485)-ROW())/12+5),AR485)</f>
        <v>0</v>
      </c>
      <c r="AT485" s="693">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692">
        <f ca="1">COUNTIF(INDIRECT("U"&amp;(ROW()+12*(($AO485-1)*3+$AP485)-ROW())/12+5):INDIRECT("AF"&amp;(ROW()+12*(($AO485-1)*3+$AP485)-ROW())/12+5),AT485)</f>
        <v>0</v>
      </c>
      <c r="AV485" s="692">
        <f ca="1">IF(AND(AR485+AT485&gt;0,AS485+AU485&gt;0),COUNTIF(AV$6:AV484,"&gt;0")+1,0)</f>
        <v>0</v>
      </c>
    </row>
    <row r="486" spans="41:48">
      <c r="AO486" s="692">
        <v>14</v>
      </c>
      <c r="AP486" s="692">
        <v>2</v>
      </c>
      <c r="AQ486" s="692">
        <v>1</v>
      </c>
      <c r="AR486" s="693">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692">
        <f ca="1">COUNTIF(INDIRECT("H"&amp;(ROW()+12*(($AO486-1)*3+$AP486)-ROW())/12+5):INDIRECT("S"&amp;(ROW()+12*(($AO486-1)*3+$AP486)-ROW())/12+5),AR486)</f>
        <v>0</v>
      </c>
      <c r="AT486" s="693">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692">
        <f ca="1">COUNTIF(INDIRECT("U"&amp;(ROW()+12*(($AO486-1)*3+$AP486)-ROW())/12+5):INDIRECT("AF"&amp;(ROW()+12*(($AO486-1)*3+$AP486)-ROW())/12+5),AT486)</f>
        <v>0</v>
      </c>
      <c r="AV486" s="692">
        <f ca="1">IF(AND(AR486+AT486&gt;0,AS486+AU486&gt;0),COUNTIF(AV$6:AV485,"&gt;0")+1,0)</f>
        <v>0</v>
      </c>
    </row>
    <row r="487" spans="41:48">
      <c r="AO487" s="692">
        <v>14</v>
      </c>
      <c r="AP487" s="692">
        <v>2</v>
      </c>
      <c r="AQ487" s="692">
        <v>2</v>
      </c>
      <c r="AR487" s="693">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692">
        <f ca="1">COUNTIF(INDIRECT("H"&amp;(ROW()+12*(($AO487-1)*3+$AP487)-ROW())/12+5):INDIRECT("S"&amp;(ROW()+12*(($AO487-1)*3+$AP487)-ROW())/12+5),AR487)</f>
        <v>0</v>
      </c>
      <c r="AT487" s="693">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692">
        <f ca="1">COUNTIF(INDIRECT("U"&amp;(ROW()+12*(($AO487-1)*3+$AP487)-ROW())/12+5):INDIRECT("AF"&amp;(ROW()+12*(($AO487-1)*3+$AP487)-ROW())/12+5),AT487)</f>
        <v>0</v>
      </c>
      <c r="AV487" s="692">
        <f ca="1">IF(AND(AR487+AT487&gt;0,AS487+AU487&gt;0),COUNTIF(AV$6:AV486,"&gt;0")+1,0)</f>
        <v>0</v>
      </c>
    </row>
    <row r="488" spans="41:48">
      <c r="AO488" s="692">
        <v>14</v>
      </c>
      <c r="AP488" s="692">
        <v>2</v>
      </c>
      <c r="AQ488" s="692">
        <v>3</v>
      </c>
      <c r="AR488" s="693">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692">
        <f ca="1">COUNTIF(INDIRECT("H"&amp;(ROW()+12*(($AO488-1)*3+$AP488)-ROW())/12+5):INDIRECT("S"&amp;(ROW()+12*(($AO488-1)*3+$AP488)-ROW())/12+5),AR488)</f>
        <v>0</v>
      </c>
      <c r="AT488" s="693">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692">
        <f ca="1">COUNTIF(INDIRECT("U"&amp;(ROW()+12*(($AO488-1)*3+$AP488)-ROW())/12+5):INDIRECT("AF"&amp;(ROW()+12*(($AO488-1)*3+$AP488)-ROW())/12+5),AT488)</f>
        <v>0</v>
      </c>
      <c r="AV488" s="692">
        <f ca="1">IF(AND(AR488+AT488&gt;0,AS488+AU488&gt;0),COUNTIF(AV$6:AV487,"&gt;0")+1,0)</f>
        <v>0</v>
      </c>
    </row>
    <row r="489" spans="41:48">
      <c r="AO489" s="692">
        <v>14</v>
      </c>
      <c r="AP489" s="692">
        <v>2</v>
      </c>
      <c r="AQ489" s="692">
        <v>4</v>
      </c>
      <c r="AR489" s="693">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692">
        <f ca="1">COUNTIF(INDIRECT("H"&amp;(ROW()+12*(($AO489-1)*3+$AP489)-ROW())/12+5):INDIRECT("S"&amp;(ROW()+12*(($AO489-1)*3+$AP489)-ROW())/12+5),AR489)</f>
        <v>0</v>
      </c>
      <c r="AT489" s="693">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692">
        <f ca="1">COUNTIF(INDIRECT("U"&amp;(ROW()+12*(($AO489-1)*3+$AP489)-ROW())/12+5):INDIRECT("AF"&amp;(ROW()+12*(($AO489-1)*3+$AP489)-ROW())/12+5),AT489)</f>
        <v>0</v>
      </c>
      <c r="AV489" s="692">
        <f ca="1">IF(AND(AR489+AT489&gt;0,AS489+AU489&gt;0),COUNTIF(AV$6:AV488,"&gt;0")+1,0)</f>
        <v>0</v>
      </c>
    </row>
    <row r="490" spans="41:48">
      <c r="AO490" s="692">
        <v>14</v>
      </c>
      <c r="AP490" s="692">
        <v>2</v>
      </c>
      <c r="AQ490" s="692">
        <v>5</v>
      </c>
      <c r="AR490" s="693">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692">
        <f ca="1">COUNTIF(INDIRECT("H"&amp;(ROW()+12*(($AO490-1)*3+$AP490)-ROW())/12+5):INDIRECT("S"&amp;(ROW()+12*(($AO490-1)*3+$AP490)-ROW())/12+5),AR490)</f>
        <v>0</v>
      </c>
      <c r="AT490" s="693">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692">
        <f ca="1">COUNTIF(INDIRECT("U"&amp;(ROW()+12*(($AO490-1)*3+$AP490)-ROW())/12+5):INDIRECT("AF"&amp;(ROW()+12*(($AO490-1)*3+$AP490)-ROW())/12+5),AT490)</f>
        <v>0</v>
      </c>
      <c r="AV490" s="692">
        <f ca="1">IF(AND(AR490+AT490&gt;0,AS490+AU490&gt;0),COUNTIF(AV$6:AV489,"&gt;0")+1,0)</f>
        <v>0</v>
      </c>
    </row>
    <row r="491" spans="41:48">
      <c r="AO491" s="692">
        <v>14</v>
      </c>
      <c r="AP491" s="692">
        <v>2</v>
      </c>
      <c r="AQ491" s="692">
        <v>6</v>
      </c>
      <c r="AR491" s="693">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692">
        <f ca="1">COUNTIF(INDIRECT("H"&amp;(ROW()+12*(($AO491-1)*3+$AP491)-ROW())/12+5):INDIRECT("S"&amp;(ROW()+12*(($AO491-1)*3+$AP491)-ROW())/12+5),AR491)</f>
        <v>0</v>
      </c>
      <c r="AT491" s="693">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692">
        <f ca="1">COUNTIF(INDIRECT("U"&amp;(ROW()+12*(($AO491-1)*3+$AP491)-ROW())/12+5):INDIRECT("AF"&amp;(ROW()+12*(($AO491-1)*3+$AP491)-ROW())/12+5),AT491)</f>
        <v>0</v>
      </c>
      <c r="AV491" s="692">
        <f ca="1">IF(AND(AR491+AT491&gt;0,AS491+AU491&gt;0),COUNTIF(AV$6:AV490,"&gt;0")+1,0)</f>
        <v>0</v>
      </c>
    </row>
    <row r="492" spans="41:48">
      <c r="AO492" s="692">
        <v>14</v>
      </c>
      <c r="AP492" s="692">
        <v>2</v>
      </c>
      <c r="AQ492" s="692">
        <v>7</v>
      </c>
      <c r="AR492" s="693">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692">
        <f ca="1">COUNTIF(INDIRECT("H"&amp;(ROW()+12*(($AO492-1)*3+$AP492)-ROW())/12+5):INDIRECT("S"&amp;(ROW()+12*(($AO492-1)*3+$AP492)-ROW())/12+5),AR492)</f>
        <v>0</v>
      </c>
      <c r="AT492" s="693">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692">
        <f ca="1">COUNTIF(INDIRECT("U"&amp;(ROW()+12*(($AO492-1)*3+$AP492)-ROW())/12+5):INDIRECT("AF"&amp;(ROW()+12*(($AO492-1)*3+$AP492)-ROW())/12+5),AT492)</f>
        <v>0</v>
      </c>
      <c r="AV492" s="692">
        <f ca="1">IF(AND(AR492+AT492&gt;0,AS492+AU492&gt;0),COUNTIF(AV$6:AV491,"&gt;0")+1,0)</f>
        <v>0</v>
      </c>
    </row>
    <row r="493" spans="41:48">
      <c r="AO493" s="692">
        <v>14</v>
      </c>
      <c r="AP493" s="692">
        <v>2</v>
      </c>
      <c r="AQ493" s="692">
        <v>8</v>
      </c>
      <c r="AR493" s="693">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692">
        <f ca="1">COUNTIF(INDIRECT("H"&amp;(ROW()+12*(($AO493-1)*3+$AP493)-ROW())/12+5):INDIRECT("S"&amp;(ROW()+12*(($AO493-1)*3+$AP493)-ROW())/12+5),AR493)</f>
        <v>0</v>
      </c>
      <c r="AT493" s="693">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692">
        <f ca="1">COUNTIF(INDIRECT("U"&amp;(ROW()+12*(($AO493-1)*3+$AP493)-ROW())/12+5):INDIRECT("AF"&amp;(ROW()+12*(($AO493-1)*3+$AP493)-ROW())/12+5),AT493)</f>
        <v>0</v>
      </c>
      <c r="AV493" s="692">
        <f ca="1">IF(AND(AR493+AT493&gt;0,AS493+AU493&gt;0),COUNTIF(AV$6:AV492,"&gt;0")+1,0)</f>
        <v>0</v>
      </c>
    </row>
    <row r="494" spans="41:48">
      <c r="AO494" s="692">
        <v>14</v>
      </c>
      <c r="AP494" s="692">
        <v>2</v>
      </c>
      <c r="AQ494" s="692">
        <v>9</v>
      </c>
      <c r="AR494" s="693">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692">
        <f ca="1">COUNTIF(INDIRECT("H"&amp;(ROW()+12*(($AO494-1)*3+$AP494)-ROW())/12+5):INDIRECT("S"&amp;(ROW()+12*(($AO494-1)*3+$AP494)-ROW())/12+5),AR494)</f>
        <v>0</v>
      </c>
      <c r="AT494" s="693">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692">
        <f ca="1">COUNTIF(INDIRECT("U"&amp;(ROW()+12*(($AO494-1)*3+$AP494)-ROW())/12+5):INDIRECT("AF"&amp;(ROW()+12*(($AO494-1)*3+$AP494)-ROW())/12+5),AT494)</f>
        <v>0</v>
      </c>
      <c r="AV494" s="692">
        <f ca="1">IF(AND(AR494+AT494&gt;0,AS494+AU494&gt;0),COUNTIF(AV$6:AV493,"&gt;0")+1,0)</f>
        <v>0</v>
      </c>
    </row>
    <row r="495" spans="41:48">
      <c r="AO495" s="692">
        <v>14</v>
      </c>
      <c r="AP495" s="692">
        <v>2</v>
      </c>
      <c r="AQ495" s="692">
        <v>10</v>
      </c>
      <c r="AR495" s="693">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692">
        <f ca="1">COUNTIF(INDIRECT("H"&amp;(ROW()+12*(($AO495-1)*3+$AP495)-ROW())/12+5):INDIRECT("S"&amp;(ROW()+12*(($AO495-1)*3+$AP495)-ROW())/12+5),AR495)</f>
        <v>0</v>
      </c>
      <c r="AT495" s="693">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692">
        <f ca="1">COUNTIF(INDIRECT("U"&amp;(ROW()+12*(($AO495-1)*3+$AP495)-ROW())/12+5):INDIRECT("AF"&amp;(ROW()+12*(($AO495-1)*3+$AP495)-ROW())/12+5),AT495)</f>
        <v>0</v>
      </c>
      <c r="AV495" s="692">
        <f ca="1">IF(AND(AR495+AT495&gt;0,AS495+AU495&gt;0),COUNTIF(AV$6:AV494,"&gt;0")+1,0)</f>
        <v>0</v>
      </c>
    </row>
    <row r="496" spans="41:48">
      <c r="AO496" s="692">
        <v>14</v>
      </c>
      <c r="AP496" s="692">
        <v>2</v>
      </c>
      <c r="AQ496" s="692">
        <v>11</v>
      </c>
      <c r="AR496" s="693">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692">
        <f ca="1">COUNTIF(INDIRECT("H"&amp;(ROW()+12*(($AO496-1)*3+$AP496)-ROW())/12+5):INDIRECT("S"&amp;(ROW()+12*(($AO496-1)*3+$AP496)-ROW())/12+5),AR496)</f>
        <v>0</v>
      </c>
      <c r="AT496" s="693">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692">
        <f ca="1">COUNTIF(INDIRECT("U"&amp;(ROW()+12*(($AO496-1)*3+$AP496)-ROW())/12+5):INDIRECT("AF"&amp;(ROW()+12*(($AO496-1)*3+$AP496)-ROW())/12+5),AT496)</f>
        <v>0</v>
      </c>
      <c r="AV496" s="692">
        <f ca="1">IF(AND(AR496+AT496&gt;0,AS496+AU496&gt;0),COUNTIF(AV$6:AV495,"&gt;0")+1,0)</f>
        <v>0</v>
      </c>
    </row>
    <row r="497" spans="41:48">
      <c r="AO497" s="692">
        <v>14</v>
      </c>
      <c r="AP497" s="692">
        <v>2</v>
      </c>
      <c r="AQ497" s="692">
        <v>12</v>
      </c>
      <c r="AR497" s="693">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692">
        <f ca="1">COUNTIF(INDIRECT("H"&amp;(ROW()+12*(($AO497-1)*3+$AP497)-ROW())/12+5):INDIRECT("S"&amp;(ROW()+12*(($AO497-1)*3+$AP497)-ROW())/12+5),AR497)</f>
        <v>0</v>
      </c>
      <c r="AT497" s="693">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692">
        <f ca="1">COUNTIF(INDIRECT("U"&amp;(ROW()+12*(($AO497-1)*3+$AP497)-ROW())/12+5):INDIRECT("AF"&amp;(ROW()+12*(($AO497-1)*3+$AP497)-ROW())/12+5),AT497)</f>
        <v>0</v>
      </c>
      <c r="AV497" s="692">
        <f ca="1">IF(AND(AR497+AT497&gt;0,AS497+AU497&gt;0),COUNTIF(AV$6:AV496,"&gt;0")+1,0)</f>
        <v>0</v>
      </c>
    </row>
    <row r="498" spans="41:48">
      <c r="AO498" s="692">
        <v>14</v>
      </c>
      <c r="AP498" s="692">
        <v>3</v>
      </c>
      <c r="AQ498" s="692">
        <v>1</v>
      </c>
      <c r="AR498" s="693">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692">
        <f ca="1">COUNTIF(INDIRECT("H"&amp;(ROW()+12*(($AO498-1)*3+$AP498)-ROW())/12+5):INDIRECT("S"&amp;(ROW()+12*(($AO498-1)*3+$AP498)-ROW())/12+5),AR498)</f>
        <v>0</v>
      </c>
      <c r="AT498" s="693">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692">
        <f ca="1">COUNTIF(INDIRECT("U"&amp;(ROW()+12*(($AO498-1)*3+$AP498)-ROW())/12+5):INDIRECT("AF"&amp;(ROW()+12*(($AO498-1)*3+$AP498)-ROW())/12+5),AT498)</f>
        <v>0</v>
      </c>
      <c r="AV498" s="692">
        <f ca="1">IF(AND(AR498+AT498&gt;0,AS498+AU498&gt;0),COUNTIF(AV$6:AV497,"&gt;0")+1,0)</f>
        <v>0</v>
      </c>
    </row>
    <row r="499" spans="41:48">
      <c r="AO499" s="692">
        <v>14</v>
      </c>
      <c r="AP499" s="692">
        <v>3</v>
      </c>
      <c r="AQ499" s="692">
        <v>2</v>
      </c>
      <c r="AR499" s="693">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692">
        <f ca="1">COUNTIF(INDIRECT("H"&amp;(ROW()+12*(($AO499-1)*3+$AP499)-ROW())/12+5):INDIRECT("S"&amp;(ROW()+12*(($AO499-1)*3+$AP499)-ROW())/12+5),AR499)</f>
        <v>0</v>
      </c>
      <c r="AT499" s="693">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692">
        <f ca="1">COUNTIF(INDIRECT("U"&amp;(ROW()+12*(($AO499-1)*3+$AP499)-ROW())/12+5):INDIRECT("AF"&amp;(ROW()+12*(($AO499-1)*3+$AP499)-ROW())/12+5),AT499)</f>
        <v>0</v>
      </c>
      <c r="AV499" s="692">
        <f ca="1">IF(AND(AR499+AT499&gt;0,AS499+AU499&gt;0),COUNTIF(AV$6:AV498,"&gt;0")+1,0)</f>
        <v>0</v>
      </c>
    </row>
    <row r="500" spans="41:48">
      <c r="AO500" s="692">
        <v>14</v>
      </c>
      <c r="AP500" s="692">
        <v>3</v>
      </c>
      <c r="AQ500" s="692">
        <v>3</v>
      </c>
      <c r="AR500" s="693">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692">
        <f ca="1">COUNTIF(INDIRECT("H"&amp;(ROW()+12*(($AO500-1)*3+$AP500)-ROW())/12+5):INDIRECT("S"&amp;(ROW()+12*(($AO500-1)*3+$AP500)-ROW())/12+5),AR500)</f>
        <v>0</v>
      </c>
      <c r="AT500" s="693">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692">
        <f ca="1">COUNTIF(INDIRECT("U"&amp;(ROW()+12*(($AO500-1)*3+$AP500)-ROW())/12+5):INDIRECT("AF"&amp;(ROW()+12*(($AO500-1)*3+$AP500)-ROW())/12+5),AT500)</f>
        <v>0</v>
      </c>
      <c r="AV500" s="692">
        <f ca="1">IF(AND(AR500+AT500&gt;0,AS500+AU500&gt;0),COUNTIF(AV$6:AV499,"&gt;0")+1,0)</f>
        <v>0</v>
      </c>
    </row>
    <row r="501" spans="41:48">
      <c r="AO501" s="692">
        <v>14</v>
      </c>
      <c r="AP501" s="692">
        <v>3</v>
      </c>
      <c r="AQ501" s="692">
        <v>4</v>
      </c>
      <c r="AR501" s="693">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692">
        <f ca="1">COUNTIF(INDIRECT("H"&amp;(ROW()+12*(($AO501-1)*3+$AP501)-ROW())/12+5):INDIRECT("S"&amp;(ROW()+12*(($AO501-1)*3+$AP501)-ROW())/12+5),AR501)</f>
        <v>0</v>
      </c>
      <c r="AT501" s="693">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692">
        <f ca="1">COUNTIF(INDIRECT("U"&amp;(ROW()+12*(($AO501-1)*3+$AP501)-ROW())/12+5):INDIRECT("AF"&amp;(ROW()+12*(($AO501-1)*3+$AP501)-ROW())/12+5),AT501)</f>
        <v>0</v>
      </c>
      <c r="AV501" s="692">
        <f ca="1">IF(AND(AR501+AT501&gt;0,AS501+AU501&gt;0),COUNTIF(AV$6:AV500,"&gt;0")+1,0)</f>
        <v>0</v>
      </c>
    </row>
    <row r="502" spans="41:48">
      <c r="AO502" s="692">
        <v>14</v>
      </c>
      <c r="AP502" s="692">
        <v>3</v>
      </c>
      <c r="AQ502" s="692">
        <v>5</v>
      </c>
      <c r="AR502" s="693">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692">
        <f ca="1">COUNTIF(INDIRECT("H"&amp;(ROW()+12*(($AO502-1)*3+$AP502)-ROW())/12+5):INDIRECT("S"&amp;(ROW()+12*(($AO502-1)*3+$AP502)-ROW())/12+5),AR502)</f>
        <v>0</v>
      </c>
      <c r="AT502" s="693">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692">
        <f ca="1">COUNTIF(INDIRECT("U"&amp;(ROW()+12*(($AO502-1)*3+$AP502)-ROW())/12+5):INDIRECT("AF"&amp;(ROW()+12*(($AO502-1)*3+$AP502)-ROW())/12+5),AT502)</f>
        <v>0</v>
      </c>
      <c r="AV502" s="692">
        <f ca="1">IF(AND(AR502+AT502&gt;0,AS502+AU502&gt;0),COUNTIF(AV$6:AV501,"&gt;0")+1,0)</f>
        <v>0</v>
      </c>
    </row>
    <row r="503" spans="41:48">
      <c r="AO503" s="692">
        <v>14</v>
      </c>
      <c r="AP503" s="692">
        <v>3</v>
      </c>
      <c r="AQ503" s="692">
        <v>6</v>
      </c>
      <c r="AR503" s="693">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692">
        <f ca="1">COUNTIF(INDIRECT("H"&amp;(ROW()+12*(($AO503-1)*3+$AP503)-ROW())/12+5):INDIRECT("S"&amp;(ROW()+12*(($AO503-1)*3+$AP503)-ROW())/12+5),AR503)</f>
        <v>0</v>
      </c>
      <c r="AT503" s="693">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692">
        <f ca="1">COUNTIF(INDIRECT("U"&amp;(ROW()+12*(($AO503-1)*3+$AP503)-ROW())/12+5):INDIRECT("AF"&amp;(ROW()+12*(($AO503-1)*3+$AP503)-ROW())/12+5),AT503)</f>
        <v>0</v>
      </c>
      <c r="AV503" s="692">
        <f ca="1">IF(AND(AR503+AT503&gt;0,AS503+AU503&gt;0),COUNTIF(AV$6:AV502,"&gt;0")+1,0)</f>
        <v>0</v>
      </c>
    </row>
    <row r="504" spans="41:48">
      <c r="AO504" s="692">
        <v>14</v>
      </c>
      <c r="AP504" s="692">
        <v>3</v>
      </c>
      <c r="AQ504" s="692">
        <v>7</v>
      </c>
      <c r="AR504" s="693">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692">
        <f ca="1">COUNTIF(INDIRECT("H"&amp;(ROW()+12*(($AO504-1)*3+$AP504)-ROW())/12+5):INDIRECT("S"&amp;(ROW()+12*(($AO504-1)*3+$AP504)-ROW())/12+5),AR504)</f>
        <v>0</v>
      </c>
      <c r="AT504" s="693">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692">
        <f ca="1">COUNTIF(INDIRECT("U"&amp;(ROW()+12*(($AO504-1)*3+$AP504)-ROW())/12+5):INDIRECT("AF"&amp;(ROW()+12*(($AO504-1)*3+$AP504)-ROW())/12+5),AT504)</f>
        <v>0</v>
      </c>
      <c r="AV504" s="692">
        <f ca="1">IF(AND(AR504+AT504&gt;0,AS504+AU504&gt;0),COUNTIF(AV$6:AV503,"&gt;0")+1,0)</f>
        <v>0</v>
      </c>
    </row>
    <row r="505" spans="41:48">
      <c r="AO505" s="692">
        <v>14</v>
      </c>
      <c r="AP505" s="692">
        <v>3</v>
      </c>
      <c r="AQ505" s="692">
        <v>8</v>
      </c>
      <c r="AR505" s="693">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692">
        <f ca="1">COUNTIF(INDIRECT("H"&amp;(ROW()+12*(($AO505-1)*3+$AP505)-ROW())/12+5):INDIRECT("S"&amp;(ROW()+12*(($AO505-1)*3+$AP505)-ROW())/12+5),AR505)</f>
        <v>0</v>
      </c>
      <c r="AT505" s="693">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692">
        <f ca="1">COUNTIF(INDIRECT("U"&amp;(ROW()+12*(($AO505-1)*3+$AP505)-ROW())/12+5):INDIRECT("AF"&amp;(ROW()+12*(($AO505-1)*3+$AP505)-ROW())/12+5),AT505)</f>
        <v>0</v>
      </c>
      <c r="AV505" s="692">
        <f ca="1">IF(AND(AR505+AT505&gt;0,AS505+AU505&gt;0),COUNTIF(AV$6:AV504,"&gt;0")+1,0)</f>
        <v>0</v>
      </c>
    </row>
    <row r="506" spans="41:48">
      <c r="AO506" s="692">
        <v>14</v>
      </c>
      <c r="AP506" s="692">
        <v>3</v>
      </c>
      <c r="AQ506" s="692">
        <v>9</v>
      </c>
      <c r="AR506" s="693">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692">
        <f ca="1">COUNTIF(INDIRECT("H"&amp;(ROW()+12*(($AO506-1)*3+$AP506)-ROW())/12+5):INDIRECT("S"&amp;(ROW()+12*(($AO506-1)*3+$AP506)-ROW())/12+5),AR506)</f>
        <v>0</v>
      </c>
      <c r="AT506" s="693">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692">
        <f ca="1">COUNTIF(INDIRECT("U"&amp;(ROW()+12*(($AO506-1)*3+$AP506)-ROW())/12+5):INDIRECT("AF"&amp;(ROW()+12*(($AO506-1)*3+$AP506)-ROW())/12+5),AT506)</f>
        <v>0</v>
      </c>
      <c r="AV506" s="692">
        <f ca="1">IF(AND(AR506+AT506&gt;0,AS506+AU506&gt;0),COUNTIF(AV$6:AV505,"&gt;0")+1,0)</f>
        <v>0</v>
      </c>
    </row>
    <row r="507" spans="41:48">
      <c r="AO507" s="692">
        <v>14</v>
      </c>
      <c r="AP507" s="692">
        <v>3</v>
      </c>
      <c r="AQ507" s="692">
        <v>10</v>
      </c>
      <c r="AR507" s="693">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692">
        <f ca="1">COUNTIF(INDIRECT("H"&amp;(ROW()+12*(($AO507-1)*3+$AP507)-ROW())/12+5):INDIRECT("S"&amp;(ROW()+12*(($AO507-1)*3+$AP507)-ROW())/12+5),AR507)</f>
        <v>0</v>
      </c>
      <c r="AT507" s="693">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692">
        <f ca="1">COUNTIF(INDIRECT("U"&amp;(ROW()+12*(($AO507-1)*3+$AP507)-ROW())/12+5):INDIRECT("AF"&amp;(ROW()+12*(($AO507-1)*3+$AP507)-ROW())/12+5),AT507)</f>
        <v>0</v>
      </c>
      <c r="AV507" s="692">
        <f ca="1">IF(AND(AR507+AT507&gt;0,AS507+AU507&gt;0),COUNTIF(AV$6:AV506,"&gt;0")+1,0)</f>
        <v>0</v>
      </c>
    </row>
    <row r="508" spans="41:48">
      <c r="AO508" s="692">
        <v>14</v>
      </c>
      <c r="AP508" s="692">
        <v>3</v>
      </c>
      <c r="AQ508" s="692">
        <v>11</v>
      </c>
      <c r="AR508" s="693">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692">
        <f ca="1">COUNTIF(INDIRECT("H"&amp;(ROW()+12*(($AO508-1)*3+$AP508)-ROW())/12+5):INDIRECT("S"&amp;(ROW()+12*(($AO508-1)*3+$AP508)-ROW())/12+5),AR508)</f>
        <v>0</v>
      </c>
      <c r="AT508" s="693">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692">
        <f ca="1">COUNTIF(INDIRECT("U"&amp;(ROW()+12*(($AO508-1)*3+$AP508)-ROW())/12+5):INDIRECT("AF"&amp;(ROW()+12*(($AO508-1)*3+$AP508)-ROW())/12+5),AT508)</f>
        <v>0</v>
      </c>
      <c r="AV508" s="692">
        <f ca="1">IF(AND(AR508+AT508&gt;0,AS508+AU508&gt;0),COUNTIF(AV$6:AV507,"&gt;0")+1,0)</f>
        <v>0</v>
      </c>
    </row>
    <row r="509" spans="41:48">
      <c r="AO509" s="692">
        <v>14</v>
      </c>
      <c r="AP509" s="692">
        <v>3</v>
      </c>
      <c r="AQ509" s="692">
        <v>12</v>
      </c>
      <c r="AR509" s="693">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692">
        <f ca="1">COUNTIF(INDIRECT("H"&amp;(ROW()+12*(($AO509-1)*3+$AP509)-ROW())/12+5):INDIRECT("S"&amp;(ROW()+12*(($AO509-1)*3+$AP509)-ROW())/12+5),AR509)</f>
        <v>0</v>
      </c>
      <c r="AT509" s="693">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692">
        <f ca="1">COUNTIF(INDIRECT("U"&amp;(ROW()+12*(($AO509-1)*3+$AP509)-ROW())/12+5):INDIRECT("AF"&amp;(ROW()+12*(($AO509-1)*3+$AP509)-ROW())/12+5),AT509)</f>
        <v>0</v>
      </c>
      <c r="AV509" s="692">
        <f ca="1">IF(AND(AR509+AT509&gt;0,AS509+AU509&gt;0),COUNTIF(AV$6:AV508,"&gt;0")+1,0)</f>
        <v>0</v>
      </c>
    </row>
    <row r="510" spans="41:48">
      <c r="AO510" s="692">
        <v>15</v>
      </c>
      <c r="AP510" s="692">
        <v>1</v>
      </c>
      <c r="AQ510" s="692">
        <v>1</v>
      </c>
      <c r="AR510" s="693">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692">
        <f ca="1">COUNTIF(INDIRECT("H"&amp;(ROW()+12*(($AO510-1)*3+$AP510)-ROW())/12+5):INDIRECT("S"&amp;(ROW()+12*(($AO510-1)*3+$AP510)-ROW())/12+5),AR510)</f>
        <v>0</v>
      </c>
      <c r="AT510" s="693">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692">
        <f ca="1">COUNTIF(INDIRECT("U"&amp;(ROW()+12*(($AO510-1)*3+$AP510)-ROW())/12+5):INDIRECT("AF"&amp;(ROW()+12*(($AO510-1)*3+$AP510)-ROW())/12+5),AT510)</f>
        <v>0</v>
      </c>
      <c r="AV510" s="692">
        <f ca="1">IF(AND(AR510+AT510&gt;0,AS510+AU510&gt;0),COUNTIF(AV$6:AV509,"&gt;0")+1,0)</f>
        <v>0</v>
      </c>
    </row>
    <row r="511" spans="41:48">
      <c r="AO511" s="692">
        <v>15</v>
      </c>
      <c r="AP511" s="692">
        <v>1</v>
      </c>
      <c r="AQ511" s="692">
        <v>2</v>
      </c>
      <c r="AR511" s="693">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692">
        <f ca="1">COUNTIF(INDIRECT("H"&amp;(ROW()+12*(($AO511-1)*3+$AP511)-ROW())/12+5):INDIRECT("S"&amp;(ROW()+12*(($AO511-1)*3+$AP511)-ROW())/12+5),AR511)</f>
        <v>0</v>
      </c>
      <c r="AT511" s="693">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692">
        <f ca="1">COUNTIF(INDIRECT("U"&amp;(ROW()+12*(($AO511-1)*3+$AP511)-ROW())/12+5):INDIRECT("AF"&amp;(ROW()+12*(($AO511-1)*3+$AP511)-ROW())/12+5),AT511)</f>
        <v>0</v>
      </c>
      <c r="AV511" s="692">
        <f ca="1">IF(AND(AR511+AT511&gt;0,AS511+AU511&gt;0),COUNTIF(AV$6:AV510,"&gt;0")+1,0)</f>
        <v>0</v>
      </c>
    </row>
    <row r="512" spans="41:48">
      <c r="AO512" s="692">
        <v>15</v>
      </c>
      <c r="AP512" s="692">
        <v>1</v>
      </c>
      <c r="AQ512" s="692">
        <v>3</v>
      </c>
      <c r="AR512" s="693">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692">
        <f ca="1">COUNTIF(INDIRECT("H"&amp;(ROW()+12*(($AO512-1)*3+$AP512)-ROW())/12+5):INDIRECT("S"&amp;(ROW()+12*(($AO512-1)*3+$AP512)-ROW())/12+5),AR512)</f>
        <v>0</v>
      </c>
      <c r="AT512" s="693">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692">
        <f ca="1">COUNTIF(INDIRECT("U"&amp;(ROW()+12*(($AO512-1)*3+$AP512)-ROW())/12+5):INDIRECT("AF"&amp;(ROW()+12*(($AO512-1)*3+$AP512)-ROW())/12+5),AT512)</f>
        <v>0</v>
      </c>
      <c r="AV512" s="692">
        <f ca="1">IF(AND(AR512+AT512&gt;0,AS512+AU512&gt;0),COUNTIF(AV$6:AV511,"&gt;0")+1,0)</f>
        <v>0</v>
      </c>
    </row>
    <row r="513" spans="41:48">
      <c r="AO513" s="692">
        <v>15</v>
      </c>
      <c r="AP513" s="692">
        <v>1</v>
      </c>
      <c r="AQ513" s="692">
        <v>4</v>
      </c>
      <c r="AR513" s="693">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692">
        <f ca="1">COUNTIF(INDIRECT("H"&amp;(ROW()+12*(($AO513-1)*3+$AP513)-ROW())/12+5):INDIRECT("S"&amp;(ROW()+12*(($AO513-1)*3+$AP513)-ROW())/12+5),AR513)</f>
        <v>0</v>
      </c>
      <c r="AT513" s="693">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692">
        <f ca="1">COUNTIF(INDIRECT("U"&amp;(ROW()+12*(($AO513-1)*3+$AP513)-ROW())/12+5):INDIRECT("AF"&amp;(ROW()+12*(($AO513-1)*3+$AP513)-ROW())/12+5),AT513)</f>
        <v>0</v>
      </c>
      <c r="AV513" s="692">
        <f ca="1">IF(AND(AR513+AT513&gt;0,AS513+AU513&gt;0),COUNTIF(AV$6:AV512,"&gt;0")+1,0)</f>
        <v>0</v>
      </c>
    </row>
    <row r="514" spans="41:48">
      <c r="AO514" s="692">
        <v>15</v>
      </c>
      <c r="AP514" s="692">
        <v>1</v>
      </c>
      <c r="AQ514" s="692">
        <v>5</v>
      </c>
      <c r="AR514" s="693">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692">
        <f ca="1">COUNTIF(INDIRECT("H"&amp;(ROW()+12*(($AO514-1)*3+$AP514)-ROW())/12+5):INDIRECT("S"&amp;(ROW()+12*(($AO514-1)*3+$AP514)-ROW())/12+5),AR514)</f>
        <v>0</v>
      </c>
      <c r="AT514" s="693">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692">
        <f ca="1">COUNTIF(INDIRECT("U"&amp;(ROW()+12*(($AO514-1)*3+$AP514)-ROW())/12+5):INDIRECT("AF"&amp;(ROW()+12*(($AO514-1)*3+$AP514)-ROW())/12+5),AT514)</f>
        <v>0</v>
      </c>
      <c r="AV514" s="692">
        <f ca="1">IF(AND(AR514+AT514&gt;0,AS514+AU514&gt;0),COUNTIF(AV$6:AV513,"&gt;0")+1,0)</f>
        <v>0</v>
      </c>
    </row>
    <row r="515" spans="41:48">
      <c r="AO515" s="692">
        <v>15</v>
      </c>
      <c r="AP515" s="692">
        <v>1</v>
      </c>
      <c r="AQ515" s="692">
        <v>6</v>
      </c>
      <c r="AR515" s="693">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692">
        <f ca="1">COUNTIF(INDIRECT("H"&amp;(ROW()+12*(($AO515-1)*3+$AP515)-ROW())/12+5):INDIRECT("S"&amp;(ROW()+12*(($AO515-1)*3+$AP515)-ROW())/12+5),AR515)</f>
        <v>0</v>
      </c>
      <c r="AT515" s="693">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692">
        <f ca="1">COUNTIF(INDIRECT("U"&amp;(ROW()+12*(($AO515-1)*3+$AP515)-ROW())/12+5):INDIRECT("AF"&amp;(ROW()+12*(($AO515-1)*3+$AP515)-ROW())/12+5),AT515)</f>
        <v>0</v>
      </c>
      <c r="AV515" s="692">
        <f ca="1">IF(AND(AR515+AT515&gt;0,AS515+AU515&gt;0),COUNTIF(AV$6:AV514,"&gt;0")+1,0)</f>
        <v>0</v>
      </c>
    </row>
    <row r="516" spans="41:48">
      <c r="AO516" s="692">
        <v>15</v>
      </c>
      <c r="AP516" s="692">
        <v>1</v>
      </c>
      <c r="AQ516" s="692">
        <v>7</v>
      </c>
      <c r="AR516" s="693">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692">
        <f ca="1">COUNTIF(INDIRECT("H"&amp;(ROW()+12*(($AO516-1)*3+$AP516)-ROW())/12+5):INDIRECT("S"&amp;(ROW()+12*(($AO516-1)*3+$AP516)-ROW())/12+5),AR516)</f>
        <v>0</v>
      </c>
      <c r="AT516" s="693">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692">
        <f ca="1">COUNTIF(INDIRECT("U"&amp;(ROW()+12*(($AO516-1)*3+$AP516)-ROW())/12+5):INDIRECT("AF"&amp;(ROW()+12*(($AO516-1)*3+$AP516)-ROW())/12+5),AT516)</f>
        <v>0</v>
      </c>
      <c r="AV516" s="692">
        <f ca="1">IF(AND(AR516+AT516&gt;0,AS516+AU516&gt;0),COUNTIF(AV$6:AV515,"&gt;0")+1,0)</f>
        <v>0</v>
      </c>
    </row>
    <row r="517" spans="41:48">
      <c r="AO517" s="692">
        <v>15</v>
      </c>
      <c r="AP517" s="692">
        <v>1</v>
      </c>
      <c r="AQ517" s="692">
        <v>8</v>
      </c>
      <c r="AR517" s="693">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692">
        <f ca="1">COUNTIF(INDIRECT("H"&amp;(ROW()+12*(($AO517-1)*3+$AP517)-ROW())/12+5):INDIRECT("S"&amp;(ROW()+12*(($AO517-1)*3+$AP517)-ROW())/12+5),AR517)</f>
        <v>0</v>
      </c>
      <c r="AT517" s="693">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692">
        <f ca="1">COUNTIF(INDIRECT("U"&amp;(ROW()+12*(($AO517-1)*3+$AP517)-ROW())/12+5):INDIRECT("AF"&amp;(ROW()+12*(($AO517-1)*3+$AP517)-ROW())/12+5),AT517)</f>
        <v>0</v>
      </c>
      <c r="AV517" s="692">
        <f ca="1">IF(AND(AR517+AT517&gt;0,AS517+AU517&gt;0),COUNTIF(AV$6:AV516,"&gt;0")+1,0)</f>
        <v>0</v>
      </c>
    </row>
    <row r="518" spans="41:48">
      <c r="AO518" s="692">
        <v>15</v>
      </c>
      <c r="AP518" s="692">
        <v>1</v>
      </c>
      <c r="AQ518" s="692">
        <v>9</v>
      </c>
      <c r="AR518" s="693">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692">
        <f ca="1">COUNTIF(INDIRECT("H"&amp;(ROW()+12*(($AO518-1)*3+$AP518)-ROW())/12+5):INDIRECT("S"&amp;(ROW()+12*(($AO518-1)*3+$AP518)-ROW())/12+5),AR518)</f>
        <v>0</v>
      </c>
      <c r="AT518" s="693">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692">
        <f ca="1">COUNTIF(INDIRECT("U"&amp;(ROW()+12*(($AO518-1)*3+$AP518)-ROW())/12+5):INDIRECT("AF"&amp;(ROW()+12*(($AO518-1)*3+$AP518)-ROW())/12+5),AT518)</f>
        <v>0</v>
      </c>
      <c r="AV518" s="692">
        <f ca="1">IF(AND(AR518+AT518&gt;0,AS518+AU518&gt;0),COUNTIF(AV$6:AV517,"&gt;0")+1,0)</f>
        <v>0</v>
      </c>
    </row>
    <row r="519" spans="41:48">
      <c r="AO519" s="692">
        <v>15</v>
      </c>
      <c r="AP519" s="692">
        <v>1</v>
      </c>
      <c r="AQ519" s="692">
        <v>10</v>
      </c>
      <c r="AR519" s="693">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692">
        <f ca="1">COUNTIF(INDIRECT("H"&amp;(ROW()+12*(($AO519-1)*3+$AP519)-ROW())/12+5):INDIRECT("S"&amp;(ROW()+12*(($AO519-1)*3+$AP519)-ROW())/12+5),AR519)</f>
        <v>0</v>
      </c>
      <c r="AT519" s="693">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692">
        <f ca="1">COUNTIF(INDIRECT("U"&amp;(ROW()+12*(($AO519-1)*3+$AP519)-ROW())/12+5):INDIRECT("AF"&amp;(ROW()+12*(($AO519-1)*3+$AP519)-ROW())/12+5),AT519)</f>
        <v>0</v>
      </c>
      <c r="AV519" s="692">
        <f ca="1">IF(AND(AR519+AT519&gt;0,AS519+AU519&gt;0),COUNTIF(AV$6:AV518,"&gt;0")+1,0)</f>
        <v>0</v>
      </c>
    </row>
    <row r="520" spans="41:48">
      <c r="AO520" s="692">
        <v>15</v>
      </c>
      <c r="AP520" s="692">
        <v>1</v>
      </c>
      <c r="AQ520" s="692">
        <v>11</v>
      </c>
      <c r="AR520" s="693">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692">
        <f ca="1">COUNTIF(INDIRECT("H"&amp;(ROW()+12*(($AO520-1)*3+$AP520)-ROW())/12+5):INDIRECT("S"&amp;(ROW()+12*(($AO520-1)*3+$AP520)-ROW())/12+5),AR520)</f>
        <v>0</v>
      </c>
      <c r="AT520" s="693">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692">
        <f ca="1">COUNTIF(INDIRECT("U"&amp;(ROW()+12*(($AO520-1)*3+$AP520)-ROW())/12+5):INDIRECT("AF"&amp;(ROW()+12*(($AO520-1)*3+$AP520)-ROW())/12+5),AT520)</f>
        <v>0</v>
      </c>
      <c r="AV520" s="692">
        <f ca="1">IF(AND(AR520+AT520&gt;0,AS520+AU520&gt;0),COUNTIF(AV$6:AV519,"&gt;0")+1,0)</f>
        <v>0</v>
      </c>
    </row>
    <row r="521" spans="41:48">
      <c r="AO521" s="692">
        <v>15</v>
      </c>
      <c r="AP521" s="692">
        <v>1</v>
      </c>
      <c r="AQ521" s="692">
        <v>12</v>
      </c>
      <c r="AR521" s="693">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692">
        <f ca="1">COUNTIF(INDIRECT("H"&amp;(ROW()+12*(($AO521-1)*3+$AP521)-ROW())/12+5):INDIRECT("S"&amp;(ROW()+12*(($AO521-1)*3+$AP521)-ROW())/12+5),AR521)</f>
        <v>0</v>
      </c>
      <c r="AT521" s="693">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692">
        <f ca="1">COUNTIF(INDIRECT("U"&amp;(ROW()+12*(($AO521-1)*3+$AP521)-ROW())/12+5):INDIRECT("AF"&amp;(ROW()+12*(($AO521-1)*3+$AP521)-ROW())/12+5),AT521)</f>
        <v>0</v>
      </c>
      <c r="AV521" s="692">
        <f ca="1">IF(AND(AR521+AT521&gt;0,AS521+AU521&gt;0),COUNTIF(AV$6:AV520,"&gt;0")+1,0)</f>
        <v>0</v>
      </c>
    </row>
    <row r="522" spans="41:48">
      <c r="AO522" s="692">
        <v>15</v>
      </c>
      <c r="AP522" s="692">
        <v>2</v>
      </c>
      <c r="AQ522" s="692">
        <v>1</v>
      </c>
      <c r="AR522" s="693">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692">
        <f ca="1">COUNTIF(INDIRECT("H"&amp;(ROW()+12*(($AO522-1)*3+$AP522)-ROW())/12+5):INDIRECT("S"&amp;(ROW()+12*(($AO522-1)*3+$AP522)-ROW())/12+5),AR522)</f>
        <v>0</v>
      </c>
      <c r="AT522" s="693">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692">
        <f ca="1">COUNTIF(INDIRECT("U"&amp;(ROW()+12*(($AO522-1)*3+$AP522)-ROW())/12+5):INDIRECT("AF"&amp;(ROW()+12*(($AO522-1)*3+$AP522)-ROW())/12+5),AT522)</f>
        <v>0</v>
      </c>
      <c r="AV522" s="692">
        <f ca="1">IF(AND(AR522+AT522&gt;0,AS522+AU522&gt;0),COUNTIF(AV$6:AV521,"&gt;0")+1,0)</f>
        <v>0</v>
      </c>
    </row>
    <row r="523" spans="41:48">
      <c r="AO523" s="692">
        <v>15</v>
      </c>
      <c r="AP523" s="692">
        <v>2</v>
      </c>
      <c r="AQ523" s="692">
        <v>2</v>
      </c>
      <c r="AR523" s="693">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692">
        <f ca="1">COUNTIF(INDIRECT("H"&amp;(ROW()+12*(($AO523-1)*3+$AP523)-ROW())/12+5):INDIRECT("S"&amp;(ROW()+12*(($AO523-1)*3+$AP523)-ROW())/12+5),AR523)</f>
        <v>0</v>
      </c>
      <c r="AT523" s="693">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692">
        <f ca="1">COUNTIF(INDIRECT("U"&amp;(ROW()+12*(($AO523-1)*3+$AP523)-ROW())/12+5):INDIRECT("AF"&amp;(ROW()+12*(($AO523-1)*3+$AP523)-ROW())/12+5),AT523)</f>
        <v>0</v>
      </c>
      <c r="AV523" s="692">
        <f ca="1">IF(AND(AR523+AT523&gt;0,AS523+AU523&gt;0),COUNTIF(AV$6:AV522,"&gt;0")+1,0)</f>
        <v>0</v>
      </c>
    </row>
    <row r="524" spans="41:48">
      <c r="AO524" s="692">
        <v>15</v>
      </c>
      <c r="AP524" s="692">
        <v>2</v>
      </c>
      <c r="AQ524" s="692">
        <v>3</v>
      </c>
      <c r="AR524" s="693">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692">
        <f ca="1">COUNTIF(INDIRECT("H"&amp;(ROW()+12*(($AO524-1)*3+$AP524)-ROW())/12+5):INDIRECT("S"&amp;(ROW()+12*(($AO524-1)*3+$AP524)-ROW())/12+5),AR524)</f>
        <v>0</v>
      </c>
      <c r="AT524" s="693">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692">
        <f ca="1">COUNTIF(INDIRECT("U"&amp;(ROW()+12*(($AO524-1)*3+$AP524)-ROW())/12+5):INDIRECT("AF"&amp;(ROW()+12*(($AO524-1)*3+$AP524)-ROW())/12+5),AT524)</f>
        <v>0</v>
      </c>
      <c r="AV524" s="692">
        <f ca="1">IF(AND(AR524+AT524&gt;0,AS524+AU524&gt;0),COUNTIF(AV$6:AV523,"&gt;0")+1,0)</f>
        <v>0</v>
      </c>
    </row>
    <row r="525" spans="41:48">
      <c r="AO525" s="692">
        <v>15</v>
      </c>
      <c r="AP525" s="692">
        <v>2</v>
      </c>
      <c r="AQ525" s="692">
        <v>4</v>
      </c>
      <c r="AR525" s="693">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692">
        <f ca="1">COUNTIF(INDIRECT("H"&amp;(ROW()+12*(($AO525-1)*3+$AP525)-ROW())/12+5):INDIRECT("S"&amp;(ROW()+12*(($AO525-1)*3+$AP525)-ROW())/12+5),AR525)</f>
        <v>0</v>
      </c>
      <c r="AT525" s="693">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692">
        <f ca="1">COUNTIF(INDIRECT("U"&amp;(ROW()+12*(($AO525-1)*3+$AP525)-ROW())/12+5):INDIRECT("AF"&amp;(ROW()+12*(($AO525-1)*3+$AP525)-ROW())/12+5),AT525)</f>
        <v>0</v>
      </c>
      <c r="AV525" s="692">
        <f ca="1">IF(AND(AR525+AT525&gt;0,AS525+AU525&gt;0),COUNTIF(AV$6:AV524,"&gt;0")+1,0)</f>
        <v>0</v>
      </c>
    </row>
    <row r="526" spans="41:48">
      <c r="AO526" s="692">
        <v>15</v>
      </c>
      <c r="AP526" s="692">
        <v>2</v>
      </c>
      <c r="AQ526" s="692">
        <v>5</v>
      </c>
      <c r="AR526" s="693">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692">
        <f ca="1">COUNTIF(INDIRECT("H"&amp;(ROW()+12*(($AO526-1)*3+$AP526)-ROW())/12+5):INDIRECT("S"&amp;(ROW()+12*(($AO526-1)*3+$AP526)-ROW())/12+5),AR526)</f>
        <v>0</v>
      </c>
      <c r="AT526" s="693">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692">
        <f ca="1">COUNTIF(INDIRECT("U"&amp;(ROW()+12*(($AO526-1)*3+$AP526)-ROW())/12+5):INDIRECT("AF"&amp;(ROW()+12*(($AO526-1)*3+$AP526)-ROW())/12+5),AT526)</f>
        <v>0</v>
      </c>
      <c r="AV526" s="692">
        <f ca="1">IF(AND(AR526+AT526&gt;0,AS526+AU526&gt;0),COUNTIF(AV$6:AV525,"&gt;0")+1,0)</f>
        <v>0</v>
      </c>
    </row>
    <row r="527" spans="41:48">
      <c r="AO527" s="692">
        <v>15</v>
      </c>
      <c r="AP527" s="692">
        <v>2</v>
      </c>
      <c r="AQ527" s="692">
        <v>6</v>
      </c>
      <c r="AR527" s="693">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692">
        <f ca="1">COUNTIF(INDIRECT("H"&amp;(ROW()+12*(($AO527-1)*3+$AP527)-ROW())/12+5):INDIRECT("S"&amp;(ROW()+12*(($AO527-1)*3+$AP527)-ROW())/12+5),AR527)</f>
        <v>0</v>
      </c>
      <c r="AT527" s="693">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692">
        <f ca="1">COUNTIF(INDIRECT("U"&amp;(ROW()+12*(($AO527-1)*3+$AP527)-ROW())/12+5):INDIRECT("AF"&amp;(ROW()+12*(($AO527-1)*3+$AP527)-ROW())/12+5),AT527)</f>
        <v>0</v>
      </c>
      <c r="AV527" s="692">
        <f ca="1">IF(AND(AR527+AT527&gt;0,AS527+AU527&gt;0),COUNTIF(AV$6:AV526,"&gt;0")+1,0)</f>
        <v>0</v>
      </c>
    </row>
    <row r="528" spans="41:48">
      <c r="AO528" s="692">
        <v>15</v>
      </c>
      <c r="AP528" s="692">
        <v>2</v>
      </c>
      <c r="AQ528" s="692">
        <v>7</v>
      </c>
      <c r="AR528" s="693">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692">
        <f ca="1">COUNTIF(INDIRECT("H"&amp;(ROW()+12*(($AO528-1)*3+$AP528)-ROW())/12+5):INDIRECT("S"&amp;(ROW()+12*(($AO528-1)*3+$AP528)-ROW())/12+5),AR528)</f>
        <v>0</v>
      </c>
      <c r="AT528" s="693">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692">
        <f ca="1">COUNTIF(INDIRECT("U"&amp;(ROW()+12*(($AO528-1)*3+$AP528)-ROW())/12+5):INDIRECT("AF"&amp;(ROW()+12*(($AO528-1)*3+$AP528)-ROW())/12+5),AT528)</f>
        <v>0</v>
      </c>
      <c r="AV528" s="692">
        <f ca="1">IF(AND(AR528+AT528&gt;0,AS528+AU528&gt;0),COUNTIF(AV$6:AV527,"&gt;0")+1,0)</f>
        <v>0</v>
      </c>
    </row>
    <row r="529" spans="41:48">
      <c r="AO529" s="692">
        <v>15</v>
      </c>
      <c r="AP529" s="692">
        <v>2</v>
      </c>
      <c r="AQ529" s="692">
        <v>8</v>
      </c>
      <c r="AR529" s="693">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692">
        <f ca="1">COUNTIF(INDIRECT("H"&amp;(ROW()+12*(($AO529-1)*3+$AP529)-ROW())/12+5):INDIRECT("S"&amp;(ROW()+12*(($AO529-1)*3+$AP529)-ROW())/12+5),AR529)</f>
        <v>0</v>
      </c>
      <c r="AT529" s="693">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692">
        <f ca="1">COUNTIF(INDIRECT("U"&amp;(ROW()+12*(($AO529-1)*3+$AP529)-ROW())/12+5):INDIRECT("AF"&amp;(ROW()+12*(($AO529-1)*3+$AP529)-ROW())/12+5),AT529)</f>
        <v>0</v>
      </c>
      <c r="AV529" s="692">
        <f ca="1">IF(AND(AR529+AT529&gt;0,AS529+AU529&gt;0),COUNTIF(AV$6:AV528,"&gt;0")+1,0)</f>
        <v>0</v>
      </c>
    </row>
    <row r="530" spans="41:48">
      <c r="AO530" s="692">
        <v>15</v>
      </c>
      <c r="AP530" s="692">
        <v>2</v>
      </c>
      <c r="AQ530" s="692">
        <v>9</v>
      </c>
      <c r="AR530" s="693">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692">
        <f ca="1">COUNTIF(INDIRECT("H"&amp;(ROW()+12*(($AO530-1)*3+$AP530)-ROW())/12+5):INDIRECT("S"&amp;(ROW()+12*(($AO530-1)*3+$AP530)-ROW())/12+5),AR530)</f>
        <v>0</v>
      </c>
      <c r="AT530" s="693">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692">
        <f ca="1">COUNTIF(INDIRECT("U"&amp;(ROW()+12*(($AO530-1)*3+$AP530)-ROW())/12+5):INDIRECT("AF"&amp;(ROW()+12*(($AO530-1)*3+$AP530)-ROW())/12+5),AT530)</f>
        <v>0</v>
      </c>
      <c r="AV530" s="692">
        <f ca="1">IF(AND(AR530+AT530&gt;0,AS530+AU530&gt;0),COUNTIF(AV$6:AV529,"&gt;0")+1,0)</f>
        <v>0</v>
      </c>
    </row>
    <row r="531" spans="41:48">
      <c r="AO531" s="692">
        <v>15</v>
      </c>
      <c r="AP531" s="692">
        <v>2</v>
      </c>
      <c r="AQ531" s="692">
        <v>10</v>
      </c>
      <c r="AR531" s="693">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692">
        <f ca="1">COUNTIF(INDIRECT("H"&amp;(ROW()+12*(($AO531-1)*3+$AP531)-ROW())/12+5):INDIRECT("S"&amp;(ROW()+12*(($AO531-1)*3+$AP531)-ROW())/12+5),AR531)</f>
        <v>0</v>
      </c>
      <c r="AT531" s="693">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692">
        <f ca="1">COUNTIF(INDIRECT("U"&amp;(ROW()+12*(($AO531-1)*3+$AP531)-ROW())/12+5):INDIRECT("AF"&amp;(ROW()+12*(($AO531-1)*3+$AP531)-ROW())/12+5),AT531)</f>
        <v>0</v>
      </c>
      <c r="AV531" s="692">
        <f ca="1">IF(AND(AR531+AT531&gt;0,AS531+AU531&gt;0),COUNTIF(AV$6:AV530,"&gt;0")+1,0)</f>
        <v>0</v>
      </c>
    </row>
    <row r="532" spans="41:48">
      <c r="AO532" s="692">
        <v>15</v>
      </c>
      <c r="AP532" s="692">
        <v>2</v>
      </c>
      <c r="AQ532" s="692">
        <v>11</v>
      </c>
      <c r="AR532" s="693">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692">
        <f ca="1">COUNTIF(INDIRECT("H"&amp;(ROW()+12*(($AO532-1)*3+$AP532)-ROW())/12+5):INDIRECT("S"&amp;(ROW()+12*(($AO532-1)*3+$AP532)-ROW())/12+5),AR532)</f>
        <v>0</v>
      </c>
      <c r="AT532" s="693">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692">
        <f ca="1">COUNTIF(INDIRECT("U"&amp;(ROW()+12*(($AO532-1)*3+$AP532)-ROW())/12+5):INDIRECT("AF"&amp;(ROW()+12*(($AO532-1)*3+$AP532)-ROW())/12+5),AT532)</f>
        <v>0</v>
      </c>
      <c r="AV532" s="692">
        <f ca="1">IF(AND(AR532+AT532&gt;0,AS532+AU532&gt;0),COUNTIF(AV$6:AV531,"&gt;0")+1,0)</f>
        <v>0</v>
      </c>
    </row>
    <row r="533" spans="41:48">
      <c r="AO533" s="692">
        <v>15</v>
      </c>
      <c r="AP533" s="692">
        <v>2</v>
      </c>
      <c r="AQ533" s="692">
        <v>12</v>
      </c>
      <c r="AR533" s="693">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692">
        <f ca="1">COUNTIF(INDIRECT("H"&amp;(ROW()+12*(($AO533-1)*3+$AP533)-ROW())/12+5):INDIRECT("S"&amp;(ROW()+12*(($AO533-1)*3+$AP533)-ROW())/12+5),AR533)</f>
        <v>0</v>
      </c>
      <c r="AT533" s="693">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692">
        <f ca="1">COUNTIF(INDIRECT("U"&amp;(ROW()+12*(($AO533-1)*3+$AP533)-ROW())/12+5):INDIRECT("AF"&amp;(ROW()+12*(($AO533-1)*3+$AP533)-ROW())/12+5),AT533)</f>
        <v>0</v>
      </c>
      <c r="AV533" s="692">
        <f ca="1">IF(AND(AR533+AT533&gt;0,AS533+AU533&gt;0),COUNTIF(AV$6:AV532,"&gt;0")+1,0)</f>
        <v>0</v>
      </c>
    </row>
    <row r="534" spans="41:48">
      <c r="AO534" s="692">
        <v>15</v>
      </c>
      <c r="AP534" s="692">
        <v>3</v>
      </c>
      <c r="AQ534" s="692">
        <v>1</v>
      </c>
      <c r="AR534" s="693">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692">
        <f ca="1">COUNTIF(INDIRECT("H"&amp;(ROW()+12*(($AO534-1)*3+$AP534)-ROW())/12+5):INDIRECT("S"&amp;(ROW()+12*(($AO534-1)*3+$AP534)-ROW())/12+5),AR534)</f>
        <v>0</v>
      </c>
      <c r="AT534" s="693">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692">
        <f ca="1">COUNTIF(INDIRECT("U"&amp;(ROW()+12*(($AO534-1)*3+$AP534)-ROW())/12+5):INDIRECT("AF"&amp;(ROW()+12*(($AO534-1)*3+$AP534)-ROW())/12+5),AT534)</f>
        <v>0</v>
      </c>
      <c r="AV534" s="692">
        <f ca="1">IF(AND(AR534+AT534&gt;0,AS534+AU534&gt;0),COUNTIF(AV$6:AV533,"&gt;0")+1,0)</f>
        <v>0</v>
      </c>
    </row>
    <row r="535" spans="41:48">
      <c r="AO535" s="692">
        <v>15</v>
      </c>
      <c r="AP535" s="692">
        <v>3</v>
      </c>
      <c r="AQ535" s="692">
        <v>2</v>
      </c>
      <c r="AR535" s="693">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692">
        <f ca="1">COUNTIF(INDIRECT("H"&amp;(ROW()+12*(($AO535-1)*3+$AP535)-ROW())/12+5):INDIRECT("S"&amp;(ROW()+12*(($AO535-1)*3+$AP535)-ROW())/12+5),AR535)</f>
        <v>0</v>
      </c>
      <c r="AT535" s="693">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692">
        <f ca="1">COUNTIF(INDIRECT("U"&amp;(ROW()+12*(($AO535-1)*3+$AP535)-ROW())/12+5):INDIRECT("AF"&amp;(ROW()+12*(($AO535-1)*3+$AP535)-ROW())/12+5),AT535)</f>
        <v>0</v>
      </c>
      <c r="AV535" s="692">
        <f ca="1">IF(AND(AR535+AT535&gt;0,AS535+AU535&gt;0),COUNTIF(AV$6:AV534,"&gt;0")+1,0)</f>
        <v>0</v>
      </c>
    </row>
    <row r="536" spans="41:48">
      <c r="AO536" s="692">
        <v>15</v>
      </c>
      <c r="AP536" s="692">
        <v>3</v>
      </c>
      <c r="AQ536" s="692">
        <v>3</v>
      </c>
      <c r="AR536" s="693">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692">
        <f ca="1">COUNTIF(INDIRECT("H"&amp;(ROW()+12*(($AO536-1)*3+$AP536)-ROW())/12+5):INDIRECT("S"&amp;(ROW()+12*(($AO536-1)*3+$AP536)-ROW())/12+5),AR536)</f>
        <v>0</v>
      </c>
      <c r="AT536" s="693">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692">
        <f ca="1">COUNTIF(INDIRECT("U"&amp;(ROW()+12*(($AO536-1)*3+$AP536)-ROW())/12+5):INDIRECT("AF"&amp;(ROW()+12*(($AO536-1)*3+$AP536)-ROW())/12+5),AT536)</f>
        <v>0</v>
      </c>
      <c r="AV536" s="692">
        <f ca="1">IF(AND(AR536+AT536&gt;0,AS536+AU536&gt;0),COUNTIF(AV$6:AV535,"&gt;0")+1,0)</f>
        <v>0</v>
      </c>
    </row>
    <row r="537" spans="41:48">
      <c r="AO537" s="692">
        <v>15</v>
      </c>
      <c r="AP537" s="692">
        <v>3</v>
      </c>
      <c r="AQ537" s="692">
        <v>4</v>
      </c>
      <c r="AR537" s="693">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692">
        <f ca="1">COUNTIF(INDIRECT("H"&amp;(ROW()+12*(($AO537-1)*3+$AP537)-ROW())/12+5):INDIRECT("S"&amp;(ROW()+12*(($AO537-1)*3+$AP537)-ROW())/12+5),AR537)</f>
        <v>0</v>
      </c>
      <c r="AT537" s="693">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692">
        <f ca="1">COUNTIF(INDIRECT("U"&amp;(ROW()+12*(($AO537-1)*3+$AP537)-ROW())/12+5):INDIRECT("AF"&amp;(ROW()+12*(($AO537-1)*3+$AP537)-ROW())/12+5),AT537)</f>
        <v>0</v>
      </c>
      <c r="AV537" s="692">
        <f ca="1">IF(AND(AR537+AT537&gt;0,AS537+AU537&gt;0),COUNTIF(AV$6:AV536,"&gt;0")+1,0)</f>
        <v>0</v>
      </c>
    </row>
    <row r="538" spans="41:48">
      <c r="AO538" s="692">
        <v>15</v>
      </c>
      <c r="AP538" s="692">
        <v>3</v>
      </c>
      <c r="AQ538" s="692">
        <v>5</v>
      </c>
      <c r="AR538" s="693">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692">
        <f ca="1">COUNTIF(INDIRECT("H"&amp;(ROW()+12*(($AO538-1)*3+$AP538)-ROW())/12+5):INDIRECT("S"&amp;(ROW()+12*(($AO538-1)*3+$AP538)-ROW())/12+5),AR538)</f>
        <v>0</v>
      </c>
      <c r="AT538" s="693">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692">
        <f ca="1">COUNTIF(INDIRECT("U"&amp;(ROW()+12*(($AO538-1)*3+$AP538)-ROW())/12+5):INDIRECT("AF"&amp;(ROW()+12*(($AO538-1)*3+$AP538)-ROW())/12+5),AT538)</f>
        <v>0</v>
      </c>
      <c r="AV538" s="692">
        <f ca="1">IF(AND(AR538+AT538&gt;0,AS538+AU538&gt;0),COUNTIF(AV$6:AV537,"&gt;0")+1,0)</f>
        <v>0</v>
      </c>
    </row>
    <row r="539" spans="41:48">
      <c r="AO539" s="692">
        <v>15</v>
      </c>
      <c r="AP539" s="692">
        <v>3</v>
      </c>
      <c r="AQ539" s="692">
        <v>6</v>
      </c>
      <c r="AR539" s="693">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692">
        <f ca="1">COUNTIF(INDIRECT("H"&amp;(ROW()+12*(($AO539-1)*3+$AP539)-ROW())/12+5):INDIRECT("S"&amp;(ROW()+12*(($AO539-1)*3+$AP539)-ROW())/12+5),AR539)</f>
        <v>0</v>
      </c>
      <c r="AT539" s="693">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692">
        <f ca="1">COUNTIF(INDIRECT("U"&amp;(ROW()+12*(($AO539-1)*3+$AP539)-ROW())/12+5):INDIRECT("AF"&amp;(ROW()+12*(($AO539-1)*3+$AP539)-ROW())/12+5),AT539)</f>
        <v>0</v>
      </c>
      <c r="AV539" s="692">
        <f ca="1">IF(AND(AR539+AT539&gt;0,AS539+AU539&gt;0),COUNTIF(AV$6:AV538,"&gt;0")+1,0)</f>
        <v>0</v>
      </c>
    </row>
    <row r="540" spans="41:48">
      <c r="AO540" s="692">
        <v>15</v>
      </c>
      <c r="AP540" s="692">
        <v>3</v>
      </c>
      <c r="AQ540" s="692">
        <v>7</v>
      </c>
      <c r="AR540" s="693">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692">
        <f ca="1">COUNTIF(INDIRECT("H"&amp;(ROW()+12*(($AO540-1)*3+$AP540)-ROW())/12+5):INDIRECT("S"&amp;(ROW()+12*(($AO540-1)*3+$AP540)-ROW())/12+5),AR540)</f>
        <v>0</v>
      </c>
      <c r="AT540" s="693">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692">
        <f ca="1">COUNTIF(INDIRECT("U"&amp;(ROW()+12*(($AO540-1)*3+$AP540)-ROW())/12+5):INDIRECT("AF"&amp;(ROW()+12*(($AO540-1)*3+$AP540)-ROW())/12+5),AT540)</f>
        <v>0</v>
      </c>
      <c r="AV540" s="692">
        <f ca="1">IF(AND(AR540+AT540&gt;0,AS540+AU540&gt;0),COUNTIF(AV$6:AV539,"&gt;0")+1,0)</f>
        <v>0</v>
      </c>
    </row>
    <row r="541" spans="41:48">
      <c r="AO541" s="692">
        <v>15</v>
      </c>
      <c r="AP541" s="692">
        <v>3</v>
      </c>
      <c r="AQ541" s="692">
        <v>8</v>
      </c>
      <c r="AR541" s="693">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692">
        <f ca="1">COUNTIF(INDIRECT("H"&amp;(ROW()+12*(($AO541-1)*3+$AP541)-ROW())/12+5):INDIRECT("S"&amp;(ROW()+12*(($AO541-1)*3+$AP541)-ROW())/12+5),AR541)</f>
        <v>0</v>
      </c>
      <c r="AT541" s="693">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692">
        <f ca="1">COUNTIF(INDIRECT("U"&amp;(ROW()+12*(($AO541-1)*3+$AP541)-ROW())/12+5):INDIRECT("AF"&amp;(ROW()+12*(($AO541-1)*3+$AP541)-ROW())/12+5),AT541)</f>
        <v>0</v>
      </c>
      <c r="AV541" s="692">
        <f ca="1">IF(AND(AR541+AT541&gt;0,AS541+AU541&gt;0),COUNTIF(AV$6:AV540,"&gt;0")+1,0)</f>
        <v>0</v>
      </c>
    </row>
    <row r="542" spans="41:48">
      <c r="AO542" s="692">
        <v>15</v>
      </c>
      <c r="AP542" s="692">
        <v>3</v>
      </c>
      <c r="AQ542" s="692">
        <v>9</v>
      </c>
      <c r="AR542" s="693">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692">
        <f ca="1">COUNTIF(INDIRECT("H"&amp;(ROW()+12*(($AO542-1)*3+$AP542)-ROW())/12+5):INDIRECT("S"&amp;(ROW()+12*(($AO542-1)*3+$AP542)-ROW())/12+5),AR542)</f>
        <v>0</v>
      </c>
      <c r="AT542" s="693">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692">
        <f ca="1">COUNTIF(INDIRECT("U"&amp;(ROW()+12*(($AO542-1)*3+$AP542)-ROW())/12+5):INDIRECT("AF"&amp;(ROW()+12*(($AO542-1)*3+$AP542)-ROW())/12+5),AT542)</f>
        <v>0</v>
      </c>
      <c r="AV542" s="692">
        <f ca="1">IF(AND(AR542+AT542&gt;0,AS542+AU542&gt;0),COUNTIF(AV$6:AV541,"&gt;0")+1,0)</f>
        <v>0</v>
      </c>
    </row>
    <row r="543" spans="41:48">
      <c r="AO543" s="692">
        <v>15</v>
      </c>
      <c r="AP543" s="692">
        <v>3</v>
      </c>
      <c r="AQ543" s="692">
        <v>10</v>
      </c>
      <c r="AR543" s="693">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692">
        <f ca="1">COUNTIF(INDIRECT("H"&amp;(ROW()+12*(($AO543-1)*3+$AP543)-ROW())/12+5):INDIRECT("S"&amp;(ROW()+12*(($AO543-1)*3+$AP543)-ROW())/12+5),AR543)</f>
        <v>0</v>
      </c>
      <c r="AT543" s="693">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692">
        <f ca="1">COUNTIF(INDIRECT("U"&amp;(ROW()+12*(($AO543-1)*3+$AP543)-ROW())/12+5):INDIRECT("AF"&amp;(ROW()+12*(($AO543-1)*3+$AP543)-ROW())/12+5),AT543)</f>
        <v>0</v>
      </c>
      <c r="AV543" s="692">
        <f ca="1">IF(AND(AR543+AT543&gt;0,AS543+AU543&gt;0),COUNTIF(AV$6:AV542,"&gt;0")+1,0)</f>
        <v>0</v>
      </c>
    </row>
    <row r="544" spans="41:48">
      <c r="AO544" s="692">
        <v>15</v>
      </c>
      <c r="AP544" s="692">
        <v>3</v>
      </c>
      <c r="AQ544" s="692">
        <v>11</v>
      </c>
      <c r="AR544" s="693">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692">
        <f ca="1">COUNTIF(INDIRECT("H"&amp;(ROW()+12*(($AO544-1)*3+$AP544)-ROW())/12+5):INDIRECT("S"&amp;(ROW()+12*(($AO544-1)*3+$AP544)-ROW())/12+5),AR544)</f>
        <v>0</v>
      </c>
      <c r="AT544" s="693">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692">
        <f ca="1">COUNTIF(INDIRECT("U"&amp;(ROW()+12*(($AO544-1)*3+$AP544)-ROW())/12+5):INDIRECT("AF"&amp;(ROW()+12*(($AO544-1)*3+$AP544)-ROW())/12+5),AT544)</f>
        <v>0</v>
      </c>
      <c r="AV544" s="692">
        <f ca="1">IF(AND(AR544+AT544&gt;0,AS544+AU544&gt;0),COUNTIF(AV$6:AV543,"&gt;0")+1,0)</f>
        <v>0</v>
      </c>
    </row>
    <row r="545" spans="41:48">
      <c r="AO545" s="692">
        <v>15</v>
      </c>
      <c r="AP545" s="692">
        <v>3</v>
      </c>
      <c r="AQ545" s="692">
        <v>12</v>
      </c>
      <c r="AR545" s="693">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692">
        <f ca="1">COUNTIF(INDIRECT("H"&amp;(ROW()+12*(($AO545-1)*3+$AP545)-ROW())/12+5):INDIRECT("S"&amp;(ROW()+12*(($AO545-1)*3+$AP545)-ROW())/12+5),AR545)</f>
        <v>0</v>
      </c>
      <c r="AT545" s="693">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692">
        <f ca="1">COUNTIF(INDIRECT("U"&amp;(ROW()+12*(($AO545-1)*3+$AP545)-ROW())/12+5):INDIRECT("AF"&amp;(ROW()+12*(($AO545-1)*3+$AP545)-ROW())/12+5),AT545)</f>
        <v>0</v>
      </c>
      <c r="AV545" s="692">
        <f ca="1">IF(AND(AR545+AT545&gt;0,AS545+AU545&gt;0),COUNTIF(AV$6:AV544,"&gt;0")+1,0)</f>
        <v>0</v>
      </c>
    </row>
    <row r="546" spans="41:48">
      <c r="AO546" s="692">
        <v>16</v>
      </c>
      <c r="AP546" s="692">
        <v>1</v>
      </c>
      <c r="AQ546" s="692">
        <v>1</v>
      </c>
      <c r="AR546" s="693">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692">
        <f ca="1">COUNTIF(INDIRECT("H"&amp;(ROW()+12*(($AO546-1)*3+$AP546)-ROW())/12+5):INDIRECT("S"&amp;(ROW()+12*(($AO546-1)*3+$AP546)-ROW())/12+5),AR546)</f>
        <v>0</v>
      </c>
      <c r="AT546" s="693">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692">
        <f ca="1">COUNTIF(INDIRECT("U"&amp;(ROW()+12*(($AO546-1)*3+$AP546)-ROW())/12+5):INDIRECT("AF"&amp;(ROW()+12*(($AO546-1)*3+$AP546)-ROW())/12+5),AT546)</f>
        <v>0</v>
      </c>
      <c r="AV546" s="692">
        <f ca="1">IF(AND(AR546+AT546&gt;0,AS546+AU546&gt;0),COUNTIF(AV$6:AV545,"&gt;0")+1,0)</f>
        <v>0</v>
      </c>
    </row>
    <row r="547" spans="41:48">
      <c r="AO547" s="692">
        <v>16</v>
      </c>
      <c r="AP547" s="692">
        <v>1</v>
      </c>
      <c r="AQ547" s="692">
        <v>2</v>
      </c>
      <c r="AR547" s="693">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692">
        <f ca="1">COUNTIF(INDIRECT("H"&amp;(ROW()+12*(($AO547-1)*3+$AP547)-ROW())/12+5):INDIRECT("S"&amp;(ROW()+12*(($AO547-1)*3+$AP547)-ROW())/12+5),AR547)</f>
        <v>0</v>
      </c>
      <c r="AT547" s="693">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692">
        <f ca="1">COUNTIF(INDIRECT("U"&amp;(ROW()+12*(($AO547-1)*3+$AP547)-ROW())/12+5):INDIRECT("AF"&amp;(ROW()+12*(($AO547-1)*3+$AP547)-ROW())/12+5),AT547)</f>
        <v>0</v>
      </c>
      <c r="AV547" s="692">
        <f ca="1">IF(AND(AR547+AT547&gt;0,AS547+AU547&gt;0),COUNTIF(AV$6:AV546,"&gt;0")+1,0)</f>
        <v>0</v>
      </c>
    </row>
    <row r="548" spans="41:48">
      <c r="AO548" s="692">
        <v>16</v>
      </c>
      <c r="AP548" s="692">
        <v>1</v>
      </c>
      <c r="AQ548" s="692">
        <v>3</v>
      </c>
      <c r="AR548" s="693">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692">
        <f ca="1">COUNTIF(INDIRECT("H"&amp;(ROW()+12*(($AO548-1)*3+$AP548)-ROW())/12+5):INDIRECT("S"&amp;(ROW()+12*(($AO548-1)*3+$AP548)-ROW())/12+5),AR548)</f>
        <v>0</v>
      </c>
      <c r="AT548" s="693">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692">
        <f ca="1">COUNTIF(INDIRECT("U"&amp;(ROW()+12*(($AO548-1)*3+$AP548)-ROW())/12+5):INDIRECT("AF"&amp;(ROW()+12*(($AO548-1)*3+$AP548)-ROW())/12+5),AT548)</f>
        <v>0</v>
      </c>
      <c r="AV548" s="692">
        <f ca="1">IF(AND(AR548+AT548&gt;0,AS548+AU548&gt;0),COUNTIF(AV$6:AV547,"&gt;0")+1,0)</f>
        <v>0</v>
      </c>
    </row>
    <row r="549" spans="41:48">
      <c r="AO549" s="692">
        <v>16</v>
      </c>
      <c r="AP549" s="692">
        <v>1</v>
      </c>
      <c r="AQ549" s="692">
        <v>4</v>
      </c>
      <c r="AR549" s="693">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692">
        <f ca="1">COUNTIF(INDIRECT("H"&amp;(ROW()+12*(($AO549-1)*3+$AP549)-ROW())/12+5):INDIRECT("S"&amp;(ROW()+12*(($AO549-1)*3+$AP549)-ROW())/12+5),AR549)</f>
        <v>0</v>
      </c>
      <c r="AT549" s="693">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692">
        <f ca="1">COUNTIF(INDIRECT("U"&amp;(ROW()+12*(($AO549-1)*3+$AP549)-ROW())/12+5):INDIRECT("AF"&amp;(ROW()+12*(($AO549-1)*3+$AP549)-ROW())/12+5),AT549)</f>
        <v>0</v>
      </c>
      <c r="AV549" s="692">
        <f ca="1">IF(AND(AR549+AT549&gt;0,AS549+AU549&gt;0),COUNTIF(AV$6:AV548,"&gt;0")+1,0)</f>
        <v>0</v>
      </c>
    </row>
    <row r="550" spans="41:48">
      <c r="AO550" s="692">
        <v>16</v>
      </c>
      <c r="AP550" s="692">
        <v>1</v>
      </c>
      <c r="AQ550" s="692">
        <v>5</v>
      </c>
      <c r="AR550" s="693">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692">
        <f ca="1">COUNTIF(INDIRECT("H"&amp;(ROW()+12*(($AO550-1)*3+$AP550)-ROW())/12+5):INDIRECT("S"&amp;(ROW()+12*(($AO550-1)*3+$AP550)-ROW())/12+5),AR550)</f>
        <v>0</v>
      </c>
      <c r="AT550" s="693">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692">
        <f ca="1">COUNTIF(INDIRECT("U"&amp;(ROW()+12*(($AO550-1)*3+$AP550)-ROW())/12+5):INDIRECT("AF"&amp;(ROW()+12*(($AO550-1)*3+$AP550)-ROW())/12+5),AT550)</f>
        <v>0</v>
      </c>
      <c r="AV550" s="692">
        <f ca="1">IF(AND(AR550+AT550&gt;0,AS550+AU550&gt;0),COUNTIF(AV$6:AV549,"&gt;0")+1,0)</f>
        <v>0</v>
      </c>
    </row>
    <row r="551" spans="41:48">
      <c r="AO551" s="692">
        <v>16</v>
      </c>
      <c r="AP551" s="692">
        <v>1</v>
      </c>
      <c r="AQ551" s="692">
        <v>6</v>
      </c>
      <c r="AR551" s="693">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692">
        <f ca="1">COUNTIF(INDIRECT("H"&amp;(ROW()+12*(($AO551-1)*3+$AP551)-ROW())/12+5):INDIRECT("S"&amp;(ROW()+12*(($AO551-1)*3+$AP551)-ROW())/12+5),AR551)</f>
        <v>0</v>
      </c>
      <c r="AT551" s="693">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692">
        <f ca="1">COUNTIF(INDIRECT("U"&amp;(ROW()+12*(($AO551-1)*3+$AP551)-ROW())/12+5):INDIRECT("AF"&amp;(ROW()+12*(($AO551-1)*3+$AP551)-ROW())/12+5),AT551)</f>
        <v>0</v>
      </c>
      <c r="AV551" s="692">
        <f ca="1">IF(AND(AR551+AT551&gt;0,AS551+AU551&gt;0),COUNTIF(AV$6:AV550,"&gt;0")+1,0)</f>
        <v>0</v>
      </c>
    </row>
    <row r="552" spans="41:48">
      <c r="AO552" s="692">
        <v>16</v>
      </c>
      <c r="AP552" s="692">
        <v>1</v>
      </c>
      <c r="AQ552" s="692">
        <v>7</v>
      </c>
      <c r="AR552" s="693">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692">
        <f ca="1">COUNTIF(INDIRECT("H"&amp;(ROW()+12*(($AO552-1)*3+$AP552)-ROW())/12+5):INDIRECT("S"&amp;(ROW()+12*(($AO552-1)*3+$AP552)-ROW())/12+5),AR552)</f>
        <v>0</v>
      </c>
      <c r="AT552" s="693">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692">
        <f ca="1">COUNTIF(INDIRECT("U"&amp;(ROW()+12*(($AO552-1)*3+$AP552)-ROW())/12+5):INDIRECT("AF"&amp;(ROW()+12*(($AO552-1)*3+$AP552)-ROW())/12+5),AT552)</f>
        <v>0</v>
      </c>
      <c r="AV552" s="692">
        <f ca="1">IF(AND(AR552+AT552&gt;0,AS552+AU552&gt;0),COUNTIF(AV$6:AV551,"&gt;0")+1,0)</f>
        <v>0</v>
      </c>
    </row>
    <row r="553" spans="41:48">
      <c r="AO553" s="692">
        <v>16</v>
      </c>
      <c r="AP553" s="692">
        <v>1</v>
      </c>
      <c r="AQ553" s="692">
        <v>8</v>
      </c>
      <c r="AR553" s="693">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692">
        <f ca="1">COUNTIF(INDIRECT("H"&amp;(ROW()+12*(($AO553-1)*3+$AP553)-ROW())/12+5):INDIRECT("S"&amp;(ROW()+12*(($AO553-1)*3+$AP553)-ROW())/12+5),AR553)</f>
        <v>0</v>
      </c>
      <c r="AT553" s="693">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692">
        <f ca="1">COUNTIF(INDIRECT("U"&amp;(ROW()+12*(($AO553-1)*3+$AP553)-ROW())/12+5):INDIRECT("AF"&amp;(ROW()+12*(($AO553-1)*3+$AP553)-ROW())/12+5),AT553)</f>
        <v>0</v>
      </c>
      <c r="AV553" s="692">
        <f ca="1">IF(AND(AR553+AT553&gt;0,AS553+AU553&gt;0),COUNTIF(AV$6:AV552,"&gt;0")+1,0)</f>
        <v>0</v>
      </c>
    </row>
    <row r="554" spans="41:48">
      <c r="AO554" s="692">
        <v>16</v>
      </c>
      <c r="AP554" s="692">
        <v>1</v>
      </c>
      <c r="AQ554" s="692">
        <v>9</v>
      </c>
      <c r="AR554" s="693">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692">
        <f ca="1">COUNTIF(INDIRECT("H"&amp;(ROW()+12*(($AO554-1)*3+$AP554)-ROW())/12+5):INDIRECT("S"&amp;(ROW()+12*(($AO554-1)*3+$AP554)-ROW())/12+5),AR554)</f>
        <v>0</v>
      </c>
      <c r="AT554" s="693">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692">
        <f ca="1">COUNTIF(INDIRECT("U"&amp;(ROW()+12*(($AO554-1)*3+$AP554)-ROW())/12+5):INDIRECT("AF"&amp;(ROW()+12*(($AO554-1)*3+$AP554)-ROW())/12+5),AT554)</f>
        <v>0</v>
      </c>
      <c r="AV554" s="692">
        <f ca="1">IF(AND(AR554+AT554&gt;0,AS554+AU554&gt;0),COUNTIF(AV$6:AV553,"&gt;0")+1,0)</f>
        <v>0</v>
      </c>
    </row>
    <row r="555" spans="41:48">
      <c r="AO555" s="692">
        <v>16</v>
      </c>
      <c r="AP555" s="692">
        <v>1</v>
      </c>
      <c r="AQ555" s="692">
        <v>10</v>
      </c>
      <c r="AR555" s="693">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692">
        <f ca="1">COUNTIF(INDIRECT("H"&amp;(ROW()+12*(($AO555-1)*3+$AP555)-ROW())/12+5):INDIRECT("S"&amp;(ROW()+12*(($AO555-1)*3+$AP555)-ROW())/12+5),AR555)</f>
        <v>0</v>
      </c>
      <c r="AT555" s="693">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692">
        <f ca="1">COUNTIF(INDIRECT("U"&amp;(ROW()+12*(($AO555-1)*3+$AP555)-ROW())/12+5):INDIRECT("AF"&amp;(ROW()+12*(($AO555-1)*3+$AP555)-ROW())/12+5),AT555)</f>
        <v>0</v>
      </c>
      <c r="AV555" s="692">
        <f ca="1">IF(AND(AR555+AT555&gt;0,AS555+AU555&gt;0),COUNTIF(AV$6:AV554,"&gt;0")+1,0)</f>
        <v>0</v>
      </c>
    </row>
    <row r="556" spans="41:48">
      <c r="AO556" s="692">
        <v>16</v>
      </c>
      <c r="AP556" s="692">
        <v>1</v>
      </c>
      <c r="AQ556" s="692">
        <v>11</v>
      </c>
      <c r="AR556" s="693">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692">
        <f ca="1">COUNTIF(INDIRECT("H"&amp;(ROW()+12*(($AO556-1)*3+$AP556)-ROW())/12+5):INDIRECT("S"&amp;(ROW()+12*(($AO556-1)*3+$AP556)-ROW())/12+5),AR556)</f>
        <v>0</v>
      </c>
      <c r="AT556" s="693">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692">
        <f ca="1">COUNTIF(INDIRECT("U"&amp;(ROW()+12*(($AO556-1)*3+$AP556)-ROW())/12+5):INDIRECT("AF"&amp;(ROW()+12*(($AO556-1)*3+$AP556)-ROW())/12+5),AT556)</f>
        <v>0</v>
      </c>
      <c r="AV556" s="692">
        <f ca="1">IF(AND(AR556+AT556&gt;0,AS556+AU556&gt;0),COUNTIF(AV$6:AV555,"&gt;0")+1,0)</f>
        <v>0</v>
      </c>
    </row>
    <row r="557" spans="41:48">
      <c r="AO557" s="692">
        <v>16</v>
      </c>
      <c r="AP557" s="692">
        <v>1</v>
      </c>
      <c r="AQ557" s="692">
        <v>12</v>
      </c>
      <c r="AR557" s="693">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692">
        <f ca="1">COUNTIF(INDIRECT("H"&amp;(ROW()+12*(($AO557-1)*3+$AP557)-ROW())/12+5):INDIRECT("S"&amp;(ROW()+12*(($AO557-1)*3+$AP557)-ROW())/12+5),AR557)</f>
        <v>0</v>
      </c>
      <c r="AT557" s="693">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692">
        <f ca="1">COUNTIF(INDIRECT("U"&amp;(ROW()+12*(($AO557-1)*3+$AP557)-ROW())/12+5):INDIRECT("AF"&amp;(ROW()+12*(($AO557-1)*3+$AP557)-ROW())/12+5),AT557)</f>
        <v>0</v>
      </c>
      <c r="AV557" s="692">
        <f ca="1">IF(AND(AR557+AT557&gt;0,AS557+AU557&gt;0),COUNTIF(AV$6:AV556,"&gt;0")+1,0)</f>
        <v>0</v>
      </c>
    </row>
    <row r="558" spans="41:48">
      <c r="AO558" s="692">
        <v>16</v>
      </c>
      <c r="AP558" s="692">
        <v>2</v>
      </c>
      <c r="AQ558" s="692">
        <v>1</v>
      </c>
      <c r="AR558" s="693">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692">
        <f ca="1">COUNTIF(INDIRECT("H"&amp;(ROW()+12*(($AO558-1)*3+$AP558)-ROW())/12+5):INDIRECT("S"&amp;(ROW()+12*(($AO558-1)*3+$AP558)-ROW())/12+5),AR558)</f>
        <v>0</v>
      </c>
      <c r="AT558" s="693">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692">
        <f ca="1">COUNTIF(INDIRECT("U"&amp;(ROW()+12*(($AO558-1)*3+$AP558)-ROW())/12+5):INDIRECT("AF"&amp;(ROW()+12*(($AO558-1)*3+$AP558)-ROW())/12+5),AT558)</f>
        <v>0</v>
      </c>
      <c r="AV558" s="692">
        <f ca="1">IF(AND(AR558+AT558&gt;0,AS558+AU558&gt;0),COUNTIF(AV$6:AV557,"&gt;0")+1,0)</f>
        <v>0</v>
      </c>
    </row>
    <row r="559" spans="41:48">
      <c r="AO559" s="692">
        <v>16</v>
      </c>
      <c r="AP559" s="692">
        <v>2</v>
      </c>
      <c r="AQ559" s="692">
        <v>2</v>
      </c>
      <c r="AR559" s="693">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692">
        <f ca="1">COUNTIF(INDIRECT("H"&amp;(ROW()+12*(($AO559-1)*3+$AP559)-ROW())/12+5):INDIRECT("S"&amp;(ROW()+12*(($AO559-1)*3+$AP559)-ROW())/12+5),AR559)</f>
        <v>0</v>
      </c>
      <c r="AT559" s="693">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692">
        <f ca="1">COUNTIF(INDIRECT("U"&amp;(ROW()+12*(($AO559-1)*3+$AP559)-ROW())/12+5):INDIRECT("AF"&amp;(ROW()+12*(($AO559-1)*3+$AP559)-ROW())/12+5),AT559)</f>
        <v>0</v>
      </c>
      <c r="AV559" s="692">
        <f ca="1">IF(AND(AR559+AT559&gt;0,AS559+AU559&gt;0),COUNTIF(AV$6:AV558,"&gt;0")+1,0)</f>
        <v>0</v>
      </c>
    </row>
    <row r="560" spans="41:48">
      <c r="AO560" s="692">
        <v>16</v>
      </c>
      <c r="AP560" s="692">
        <v>2</v>
      </c>
      <c r="AQ560" s="692">
        <v>3</v>
      </c>
      <c r="AR560" s="693">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692">
        <f ca="1">COUNTIF(INDIRECT("H"&amp;(ROW()+12*(($AO560-1)*3+$AP560)-ROW())/12+5):INDIRECT("S"&amp;(ROW()+12*(($AO560-1)*3+$AP560)-ROW())/12+5),AR560)</f>
        <v>0</v>
      </c>
      <c r="AT560" s="693">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692">
        <f ca="1">COUNTIF(INDIRECT("U"&amp;(ROW()+12*(($AO560-1)*3+$AP560)-ROW())/12+5):INDIRECT("AF"&amp;(ROW()+12*(($AO560-1)*3+$AP560)-ROW())/12+5),AT560)</f>
        <v>0</v>
      </c>
      <c r="AV560" s="692">
        <f ca="1">IF(AND(AR560+AT560&gt;0,AS560+AU560&gt;0),COUNTIF(AV$6:AV559,"&gt;0")+1,0)</f>
        <v>0</v>
      </c>
    </row>
    <row r="561" spans="41:48">
      <c r="AO561" s="692">
        <v>16</v>
      </c>
      <c r="AP561" s="692">
        <v>2</v>
      </c>
      <c r="AQ561" s="692">
        <v>4</v>
      </c>
      <c r="AR561" s="693">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692">
        <f ca="1">COUNTIF(INDIRECT("H"&amp;(ROW()+12*(($AO561-1)*3+$AP561)-ROW())/12+5):INDIRECT("S"&amp;(ROW()+12*(($AO561-1)*3+$AP561)-ROW())/12+5),AR561)</f>
        <v>0</v>
      </c>
      <c r="AT561" s="693">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692">
        <f ca="1">COUNTIF(INDIRECT("U"&amp;(ROW()+12*(($AO561-1)*3+$AP561)-ROW())/12+5):INDIRECT("AF"&amp;(ROW()+12*(($AO561-1)*3+$AP561)-ROW())/12+5),AT561)</f>
        <v>0</v>
      </c>
      <c r="AV561" s="692">
        <f ca="1">IF(AND(AR561+AT561&gt;0,AS561+AU561&gt;0),COUNTIF(AV$6:AV560,"&gt;0")+1,0)</f>
        <v>0</v>
      </c>
    </row>
    <row r="562" spans="41:48">
      <c r="AO562" s="692">
        <v>16</v>
      </c>
      <c r="AP562" s="692">
        <v>2</v>
      </c>
      <c r="AQ562" s="692">
        <v>5</v>
      </c>
      <c r="AR562" s="693">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692">
        <f ca="1">COUNTIF(INDIRECT("H"&amp;(ROW()+12*(($AO562-1)*3+$AP562)-ROW())/12+5):INDIRECT("S"&amp;(ROW()+12*(($AO562-1)*3+$AP562)-ROW())/12+5),AR562)</f>
        <v>0</v>
      </c>
      <c r="AT562" s="693">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692">
        <f ca="1">COUNTIF(INDIRECT("U"&amp;(ROW()+12*(($AO562-1)*3+$AP562)-ROW())/12+5):INDIRECT("AF"&amp;(ROW()+12*(($AO562-1)*3+$AP562)-ROW())/12+5),AT562)</f>
        <v>0</v>
      </c>
      <c r="AV562" s="692">
        <f ca="1">IF(AND(AR562+AT562&gt;0,AS562+AU562&gt;0),COUNTIF(AV$6:AV561,"&gt;0")+1,0)</f>
        <v>0</v>
      </c>
    </row>
    <row r="563" spans="41:48">
      <c r="AO563" s="692">
        <v>16</v>
      </c>
      <c r="AP563" s="692">
        <v>2</v>
      </c>
      <c r="AQ563" s="692">
        <v>6</v>
      </c>
      <c r="AR563" s="693">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692">
        <f ca="1">COUNTIF(INDIRECT("H"&amp;(ROW()+12*(($AO563-1)*3+$AP563)-ROW())/12+5):INDIRECT("S"&amp;(ROW()+12*(($AO563-1)*3+$AP563)-ROW())/12+5),AR563)</f>
        <v>0</v>
      </c>
      <c r="AT563" s="693">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692">
        <f ca="1">COUNTIF(INDIRECT("U"&amp;(ROW()+12*(($AO563-1)*3+$AP563)-ROW())/12+5):INDIRECT("AF"&amp;(ROW()+12*(($AO563-1)*3+$AP563)-ROW())/12+5),AT563)</f>
        <v>0</v>
      </c>
      <c r="AV563" s="692">
        <f ca="1">IF(AND(AR563+AT563&gt;0,AS563+AU563&gt;0),COUNTIF(AV$6:AV562,"&gt;0")+1,0)</f>
        <v>0</v>
      </c>
    </row>
    <row r="564" spans="41:48">
      <c r="AO564" s="692">
        <v>16</v>
      </c>
      <c r="AP564" s="692">
        <v>2</v>
      </c>
      <c r="AQ564" s="692">
        <v>7</v>
      </c>
      <c r="AR564" s="693">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692">
        <f ca="1">COUNTIF(INDIRECT("H"&amp;(ROW()+12*(($AO564-1)*3+$AP564)-ROW())/12+5):INDIRECT("S"&amp;(ROW()+12*(($AO564-1)*3+$AP564)-ROW())/12+5),AR564)</f>
        <v>0</v>
      </c>
      <c r="AT564" s="693">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692">
        <f ca="1">COUNTIF(INDIRECT("U"&amp;(ROW()+12*(($AO564-1)*3+$AP564)-ROW())/12+5):INDIRECT("AF"&amp;(ROW()+12*(($AO564-1)*3+$AP564)-ROW())/12+5),AT564)</f>
        <v>0</v>
      </c>
      <c r="AV564" s="692">
        <f ca="1">IF(AND(AR564+AT564&gt;0,AS564+AU564&gt;0),COUNTIF(AV$6:AV563,"&gt;0")+1,0)</f>
        <v>0</v>
      </c>
    </row>
    <row r="565" spans="41:48">
      <c r="AO565" s="692">
        <v>16</v>
      </c>
      <c r="AP565" s="692">
        <v>2</v>
      </c>
      <c r="AQ565" s="692">
        <v>8</v>
      </c>
      <c r="AR565" s="693">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692">
        <f ca="1">COUNTIF(INDIRECT("H"&amp;(ROW()+12*(($AO565-1)*3+$AP565)-ROW())/12+5):INDIRECT("S"&amp;(ROW()+12*(($AO565-1)*3+$AP565)-ROW())/12+5),AR565)</f>
        <v>0</v>
      </c>
      <c r="AT565" s="693">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692">
        <f ca="1">COUNTIF(INDIRECT("U"&amp;(ROW()+12*(($AO565-1)*3+$AP565)-ROW())/12+5):INDIRECT("AF"&amp;(ROW()+12*(($AO565-1)*3+$AP565)-ROW())/12+5),AT565)</f>
        <v>0</v>
      </c>
      <c r="AV565" s="692">
        <f ca="1">IF(AND(AR565+AT565&gt;0,AS565+AU565&gt;0),COUNTIF(AV$6:AV564,"&gt;0")+1,0)</f>
        <v>0</v>
      </c>
    </row>
    <row r="566" spans="41:48">
      <c r="AO566" s="692">
        <v>16</v>
      </c>
      <c r="AP566" s="692">
        <v>2</v>
      </c>
      <c r="AQ566" s="692">
        <v>9</v>
      </c>
      <c r="AR566" s="693">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692">
        <f ca="1">COUNTIF(INDIRECT("H"&amp;(ROW()+12*(($AO566-1)*3+$AP566)-ROW())/12+5):INDIRECT("S"&amp;(ROW()+12*(($AO566-1)*3+$AP566)-ROW())/12+5),AR566)</f>
        <v>0</v>
      </c>
      <c r="AT566" s="693">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692">
        <f ca="1">COUNTIF(INDIRECT("U"&amp;(ROW()+12*(($AO566-1)*3+$AP566)-ROW())/12+5):INDIRECT("AF"&amp;(ROW()+12*(($AO566-1)*3+$AP566)-ROW())/12+5),AT566)</f>
        <v>0</v>
      </c>
      <c r="AV566" s="692">
        <f ca="1">IF(AND(AR566+AT566&gt;0,AS566+AU566&gt;0),COUNTIF(AV$6:AV565,"&gt;0")+1,0)</f>
        <v>0</v>
      </c>
    </row>
    <row r="567" spans="41:48">
      <c r="AO567" s="692">
        <v>16</v>
      </c>
      <c r="AP567" s="692">
        <v>2</v>
      </c>
      <c r="AQ567" s="692">
        <v>10</v>
      </c>
      <c r="AR567" s="693">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692">
        <f ca="1">COUNTIF(INDIRECT("H"&amp;(ROW()+12*(($AO567-1)*3+$AP567)-ROW())/12+5):INDIRECT("S"&amp;(ROW()+12*(($AO567-1)*3+$AP567)-ROW())/12+5),AR567)</f>
        <v>0</v>
      </c>
      <c r="AT567" s="693">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692">
        <f ca="1">COUNTIF(INDIRECT("U"&amp;(ROW()+12*(($AO567-1)*3+$AP567)-ROW())/12+5):INDIRECT("AF"&amp;(ROW()+12*(($AO567-1)*3+$AP567)-ROW())/12+5),AT567)</f>
        <v>0</v>
      </c>
      <c r="AV567" s="692">
        <f ca="1">IF(AND(AR567+AT567&gt;0,AS567+AU567&gt;0),COUNTIF(AV$6:AV566,"&gt;0")+1,0)</f>
        <v>0</v>
      </c>
    </row>
    <row r="568" spans="41:48">
      <c r="AO568" s="692">
        <v>16</v>
      </c>
      <c r="AP568" s="692">
        <v>2</v>
      </c>
      <c r="AQ568" s="692">
        <v>11</v>
      </c>
      <c r="AR568" s="693">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692">
        <f ca="1">COUNTIF(INDIRECT("H"&amp;(ROW()+12*(($AO568-1)*3+$AP568)-ROW())/12+5):INDIRECT("S"&amp;(ROW()+12*(($AO568-1)*3+$AP568)-ROW())/12+5),AR568)</f>
        <v>0</v>
      </c>
      <c r="AT568" s="693">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692">
        <f ca="1">COUNTIF(INDIRECT("U"&amp;(ROW()+12*(($AO568-1)*3+$AP568)-ROW())/12+5):INDIRECT("AF"&amp;(ROW()+12*(($AO568-1)*3+$AP568)-ROW())/12+5),AT568)</f>
        <v>0</v>
      </c>
      <c r="AV568" s="692">
        <f ca="1">IF(AND(AR568+AT568&gt;0,AS568+AU568&gt;0),COUNTIF(AV$6:AV567,"&gt;0")+1,0)</f>
        <v>0</v>
      </c>
    </row>
    <row r="569" spans="41:48">
      <c r="AO569" s="692">
        <v>16</v>
      </c>
      <c r="AP569" s="692">
        <v>2</v>
      </c>
      <c r="AQ569" s="692">
        <v>12</v>
      </c>
      <c r="AR569" s="693">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692">
        <f ca="1">COUNTIF(INDIRECT("H"&amp;(ROW()+12*(($AO569-1)*3+$AP569)-ROW())/12+5):INDIRECT("S"&amp;(ROW()+12*(($AO569-1)*3+$AP569)-ROW())/12+5),AR569)</f>
        <v>0</v>
      </c>
      <c r="AT569" s="693">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692">
        <f ca="1">COUNTIF(INDIRECT("U"&amp;(ROW()+12*(($AO569-1)*3+$AP569)-ROW())/12+5):INDIRECT("AF"&amp;(ROW()+12*(($AO569-1)*3+$AP569)-ROW())/12+5),AT569)</f>
        <v>0</v>
      </c>
      <c r="AV569" s="692">
        <f ca="1">IF(AND(AR569+AT569&gt;0,AS569+AU569&gt;0),COUNTIF(AV$6:AV568,"&gt;0")+1,0)</f>
        <v>0</v>
      </c>
    </row>
    <row r="570" spans="41:48">
      <c r="AO570" s="692">
        <v>16</v>
      </c>
      <c r="AP570" s="692">
        <v>3</v>
      </c>
      <c r="AQ570" s="692">
        <v>1</v>
      </c>
      <c r="AR570" s="693">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692">
        <f ca="1">COUNTIF(INDIRECT("H"&amp;(ROW()+12*(($AO570-1)*3+$AP570)-ROW())/12+5):INDIRECT("S"&amp;(ROW()+12*(($AO570-1)*3+$AP570)-ROW())/12+5),AR570)</f>
        <v>0</v>
      </c>
      <c r="AT570" s="693">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692">
        <f ca="1">COUNTIF(INDIRECT("U"&amp;(ROW()+12*(($AO570-1)*3+$AP570)-ROW())/12+5):INDIRECT("AF"&amp;(ROW()+12*(($AO570-1)*3+$AP570)-ROW())/12+5),AT570)</f>
        <v>0</v>
      </c>
      <c r="AV570" s="692">
        <f ca="1">IF(AND(AR570+AT570&gt;0,AS570+AU570&gt;0),COUNTIF(AV$6:AV569,"&gt;0")+1,0)</f>
        <v>0</v>
      </c>
    </row>
    <row r="571" spans="41:48">
      <c r="AO571" s="692">
        <v>16</v>
      </c>
      <c r="AP571" s="692">
        <v>3</v>
      </c>
      <c r="AQ571" s="692">
        <v>2</v>
      </c>
      <c r="AR571" s="693">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692">
        <f ca="1">COUNTIF(INDIRECT("H"&amp;(ROW()+12*(($AO571-1)*3+$AP571)-ROW())/12+5):INDIRECT("S"&amp;(ROW()+12*(($AO571-1)*3+$AP571)-ROW())/12+5),AR571)</f>
        <v>0</v>
      </c>
      <c r="AT571" s="693">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692">
        <f ca="1">COUNTIF(INDIRECT("U"&amp;(ROW()+12*(($AO571-1)*3+$AP571)-ROW())/12+5):INDIRECT("AF"&amp;(ROW()+12*(($AO571-1)*3+$AP571)-ROW())/12+5),AT571)</f>
        <v>0</v>
      </c>
      <c r="AV571" s="692">
        <f ca="1">IF(AND(AR571+AT571&gt;0,AS571+AU571&gt;0),COUNTIF(AV$6:AV570,"&gt;0")+1,0)</f>
        <v>0</v>
      </c>
    </row>
    <row r="572" spans="41:48">
      <c r="AO572" s="692">
        <v>16</v>
      </c>
      <c r="AP572" s="692">
        <v>3</v>
      </c>
      <c r="AQ572" s="692">
        <v>3</v>
      </c>
      <c r="AR572" s="693">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692">
        <f ca="1">COUNTIF(INDIRECT("H"&amp;(ROW()+12*(($AO572-1)*3+$AP572)-ROW())/12+5):INDIRECT("S"&amp;(ROW()+12*(($AO572-1)*3+$AP572)-ROW())/12+5),AR572)</f>
        <v>0</v>
      </c>
      <c r="AT572" s="693">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692">
        <f ca="1">COUNTIF(INDIRECT("U"&amp;(ROW()+12*(($AO572-1)*3+$AP572)-ROW())/12+5):INDIRECT("AF"&amp;(ROW()+12*(($AO572-1)*3+$AP572)-ROW())/12+5),AT572)</f>
        <v>0</v>
      </c>
      <c r="AV572" s="692">
        <f ca="1">IF(AND(AR572+AT572&gt;0,AS572+AU572&gt;0),COUNTIF(AV$6:AV571,"&gt;0")+1,0)</f>
        <v>0</v>
      </c>
    </row>
    <row r="573" spans="41:48">
      <c r="AO573" s="692">
        <v>16</v>
      </c>
      <c r="AP573" s="692">
        <v>3</v>
      </c>
      <c r="AQ573" s="692">
        <v>4</v>
      </c>
      <c r="AR573" s="693">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692">
        <f ca="1">COUNTIF(INDIRECT("H"&amp;(ROW()+12*(($AO573-1)*3+$AP573)-ROW())/12+5):INDIRECT("S"&amp;(ROW()+12*(($AO573-1)*3+$AP573)-ROW())/12+5),AR573)</f>
        <v>0</v>
      </c>
      <c r="AT573" s="693">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692">
        <f ca="1">COUNTIF(INDIRECT("U"&amp;(ROW()+12*(($AO573-1)*3+$AP573)-ROW())/12+5):INDIRECT("AF"&amp;(ROW()+12*(($AO573-1)*3+$AP573)-ROW())/12+5),AT573)</f>
        <v>0</v>
      </c>
      <c r="AV573" s="692">
        <f ca="1">IF(AND(AR573+AT573&gt;0,AS573+AU573&gt;0),COUNTIF(AV$6:AV572,"&gt;0")+1,0)</f>
        <v>0</v>
      </c>
    </row>
    <row r="574" spans="41:48">
      <c r="AO574" s="692">
        <v>16</v>
      </c>
      <c r="AP574" s="692">
        <v>3</v>
      </c>
      <c r="AQ574" s="692">
        <v>5</v>
      </c>
      <c r="AR574" s="693">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692">
        <f ca="1">COUNTIF(INDIRECT("H"&amp;(ROW()+12*(($AO574-1)*3+$AP574)-ROW())/12+5):INDIRECT("S"&amp;(ROW()+12*(($AO574-1)*3+$AP574)-ROW())/12+5),AR574)</f>
        <v>0</v>
      </c>
      <c r="AT574" s="693">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692">
        <f ca="1">COUNTIF(INDIRECT("U"&amp;(ROW()+12*(($AO574-1)*3+$AP574)-ROW())/12+5):INDIRECT("AF"&amp;(ROW()+12*(($AO574-1)*3+$AP574)-ROW())/12+5),AT574)</f>
        <v>0</v>
      </c>
      <c r="AV574" s="692">
        <f ca="1">IF(AND(AR574+AT574&gt;0,AS574+AU574&gt;0),COUNTIF(AV$6:AV573,"&gt;0")+1,0)</f>
        <v>0</v>
      </c>
    </row>
    <row r="575" spans="41:48">
      <c r="AO575" s="692">
        <v>16</v>
      </c>
      <c r="AP575" s="692">
        <v>3</v>
      </c>
      <c r="AQ575" s="692">
        <v>6</v>
      </c>
      <c r="AR575" s="693">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692">
        <f ca="1">COUNTIF(INDIRECT("H"&amp;(ROW()+12*(($AO575-1)*3+$AP575)-ROW())/12+5):INDIRECT("S"&amp;(ROW()+12*(($AO575-1)*3+$AP575)-ROW())/12+5),AR575)</f>
        <v>0</v>
      </c>
      <c r="AT575" s="693">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692">
        <f ca="1">COUNTIF(INDIRECT("U"&amp;(ROW()+12*(($AO575-1)*3+$AP575)-ROW())/12+5):INDIRECT("AF"&amp;(ROW()+12*(($AO575-1)*3+$AP575)-ROW())/12+5),AT575)</f>
        <v>0</v>
      </c>
      <c r="AV575" s="692">
        <f ca="1">IF(AND(AR575+AT575&gt;0,AS575+AU575&gt;0),COUNTIF(AV$6:AV574,"&gt;0")+1,0)</f>
        <v>0</v>
      </c>
    </row>
    <row r="576" spans="41:48">
      <c r="AO576" s="692">
        <v>16</v>
      </c>
      <c r="AP576" s="692">
        <v>3</v>
      </c>
      <c r="AQ576" s="692">
        <v>7</v>
      </c>
      <c r="AR576" s="693">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692">
        <f ca="1">COUNTIF(INDIRECT("H"&amp;(ROW()+12*(($AO576-1)*3+$AP576)-ROW())/12+5):INDIRECT("S"&amp;(ROW()+12*(($AO576-1)*3+$AP576)-ROW())/12+5),AR576)</f>
        <v>0</v>
      </c>
      <c r="AT576" s="693">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692">
        <f ca="1">COUNTIF(INDIRECT("U"&amp;(ROW()+12*(($AO576-1)*3+$AP576)-ROW())/12+5):INDIRECT("AF"&amp;(ROW()+12*(($AO576-1)*3+$AP576)-ROW())/12+5),AT576)</f>
        <v>0</v>
      </c>
      <c r="AV576" s="692">
        <f ca="1">IF(AND(AR576+AT576&gt;0,AS576+AU576&gt;0),COUNTIF(AV$6:AV575,"&gt;0")+1,0)</f>
        <v>0</v>
      </c>
    </row>
    <row r="577" spans="41:48">
      <c r="AO577" s="692">
        <v>16</v>
      </c>
      <c r="AP577" s="692">
        <v>3</v>
      </c>
      <c r="AQ577" s="692">
        <v>8</v>
      </c>
      <c r="AR577" s="693">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692">
        <f ca="1">COUNTIF(INDIRECT("H"&amp;(ROW()+12*(($AO577-1)*3+$AP577)-ROW())/12+5):INDIRECT("S"&amp;(ROW()+12*(($AO577-1)*3+$AP577)-ROW())/12+5),AR577)</f>
        <v>0</v>
      </c>
      <c r="AT577" s="693">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692">
        <f ca="1">COUNTIF(INDIRECT("U"&amp;(ROW()+12*(($AO577-1)*3+$AP577)-ROW())/12+5):INDIRECT("AF"&amp;(ROW()+12*(($AO577-1)*3+$AP577)-ROW())/12+5),AT577)</f>
        <v>0</v>
      </c>
      <c r="AV577" s="692">
        <f ca="1">IF(AND(AR577+AT577&gt;0,AS577+AU577&gt;0),COUNTIF(AV$6:AV576,"&gt;0")+1,0)</f>
        <v>0</v>
      </c>
    </row>
    <row r="578" spans="41:48">
      <c r="AO578" s="692">
        <v>16</v>
      </c>
      <c r="AP578" s="692">
        <v>3</v>
      </c>
      <c r="AQ578" s="692">
        <v>9</v>
      </c>
      <c r="AR578" s="693">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692">
        <f ca="1">COUNTIF(INDIRECT("H"&amp;(ROW()+12*(($AO578-1)*3+$AP578)-ROW())/12+5):INDIRECT("S"&amp;(ROW()+12*(($AO578-1)*3+$AP578)-ROW())/12+5),AR578)</f>
        <v>0</v>
      </c>
      <c r="AT578" s="693">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692">
        <f ca="1">COUNTIF(INDIRECT("U"&amp;(ROW()+12*(($AO578-1)*3+$AP578)-ROW())/12+5):INDIRECT("AF"&amp;(ROW()+12*(($AO578-1)*3+$AP578)-ROW())/12+5),AT578)</f>
        <v>0</v>
      </c>
      <c r="AV578" s="692">
        <f ca="1">IF(AND(AR578+AT578&gt;0,AS578+AU578&gt;0),COUNTIF(AV$6:AV577,"&gt;0")+1,0)</f>
        <v>0</v>
      </c>
    </row>
    <row r="579" spans="41:48">
      <c r="AO579" s="692">
        <v>16</v>
      </c>
      <c r="AP579" s="692">
        <v>3</v>
      </c>
      <c r="AQ579" s="692">
        <v>10</v>
      </c>
      <c r="AR579" s="693">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692">
        <f ca="1">COUNTIF(INDIRECT("H"&amp;(ROW()+12*(($AO579-1)*3+$AP579)-ROW())/12+5):INDIRECT("S"&amp;(ROW()+12*(($AO579-1)*3+$AP579)-ROW())/12+5),AR579)</f>
        <v>0</v>
      </c>
      <c r="AT579" s="693">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692">
        <f ca="1">COUNTIF(INDIRECT("U"&amp;(ROW()+12*(($AO579-1)*3+$AP579)-ROW())/12+5):INDIRECT("AF"&amp;(ROW()+12*(($AO579-1)*3+$AP579)-ROW())/12+5),AT579)</f>
        <v>0</v>
      </c>
      <c r="AV579" s="692">
        <f ca="1">IF(AND(AR579+AT579&gt;0,AS579+AU579&gt;0),COUNTIF(AV$6:AV578,"&gt;0")+1,0)</f>
        <v>0</v>
      </c>
    </row>
    <row r="580" spans="41:48">
      <c r="AO580" s="692">
        <v>16</v>
      </c>
      <c r="AP580" s="692">
        <v>3</v>
      </c>
      <c r="AQ580" s="692">
        <v>11</v>
      </c>
      <c r="AR580" s="693">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692">
        <f ca="1">COUNTIF(INDIRECT("H"&amp;(ROW()+12*(($AO580-1)*3+$AP580)-ROW())/12+5):INDIRECT("S"&amp;(ROW()+12*(($AO580-1)*3+$AP580)-ROW())/12+5),AR580)</f>
        <v>0</v>
      </c>
      <c r="AT580" s="693">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692">
        <f ca="1">COUNTIF(INDIRECT("U"&amp;(ROW()+12*(($AO580-1)*3+$AP580)-ROW())/12+5):INDIRECT("AF"&amp;(ROW()+12*(($AO580-1)*3+$AP580)-ROW())/12+5),AT580)</f>
        <v>0</v>
      </c>
      <c r="AV580" s="692">
        <f ca="1">IF(AND(AR580+AT580&gt;0,AS580+AU580&gt;0),COUNTIF(AV$6:AV579,"&gt;0")+1,0)</f>
        <v>0</v>
      </c>
    </row>
    <row r="581" spans="41:48">
      <c r="AO581" s="692">
        <v>16</v>
      </c>
      <c r="AP581" s="692">
        <v>3</v>
      </c>
      <c r="AQ581" s="692">
        <v>12</v>
      </c>
      <c r="AR581" s="693">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692">
        <f ca="1">COUNTIF(INDIRECT("H"&amp;(ROW()+12*(($AO581-1)*3+$AP581)-ROW())/12+5):INDIRECT("S"&amp;(ROW()+12*(($AO581-1)*3+$AP581)-ROW())/12+5),AR581)</f>
        <v>0</v>
      </c>
      <c r="AT581" s="693">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692">
        <f ca="1">COUNTIF(INDIRECT("U"&amp;(ROW()+12*(($AO581-1)*3+$AP581)-ROW())/12+5):INDIRECT("AF"&amp;(ROW()+12*(($AO581-1)*3+$AP581)-ROW())/12+5),AT581)</f>
        <v>0</v>
      </c>
      <c r="AV581" s="692">
        <f ca="1">IF(AND(AR581+AT581&gt;0,AS581+AU581&gt;0),COUNTIF(AV$6:AV580,"&gt;0")+1,0)</f>
        <v>0</v>
      </c>
    </row>
    <row r="582" spans="41:48">
      <c r="AO582" s="692">
        <v>17</v>
      </c>
      <c r="AP582" s="692">
        <v>1</v>
      </c>
      <c r="AQ582" s="692">
        <v>1</v>
      </c>
      <c r="AR582" s="693">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692">
        <f ca="1">COUNTIF(INDIRECT("H"&amp;(ROW()+12*(($AO582-1)*3+$AP582)-ROW())/12+5):INDIRECT("S"&amp;(ROW()+12*(($AO582-1)*3+$AP582)-ROW())/12+5),AR582)</f>
        <v>0</v>
      </c>
      <c r="AT582" s="693">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692">
        <f ca="1">COUNTIF(INDIRECT("U"&amp;(ROW()+12*(($AO582-1)*3+$AP582)-ROW())/12+5):INDIRECT("AF"&amp;(ROW()+12*(($AO582-1)*3+$AP582)-ROW())/12+5),AT582)</f>
        <v>0</v>
      </c>
      <c r="AV582" s="692">
        <f ca="1">IF(AND(AR582+AT582&gt;0,AS582+AU582&gt;0),COUNTIF(AV$6:AV581,"&gt;0")+1,0)</f>
        <v>0</v>
      </c>
    </row>
    <row r="583" spans="41:48">
      <c r="AO583" s="692">
        <v>17</v>
      </c>
      <c r="AP583" s="692">
        <v>1</v>
      </c>
      <c r="AQ583" s="692">
        <v>2</v>
      </c>
      <c r="AR583" s="693">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692">
        <f ca="1">COUNTIF(INDIRECT("H"&amp;(ROW()+12*(($AO583-1)*3+$AP583)-ROW())/12+5):INDIRECT("S"&amp;(ROW()+12*(($AO583-1)*3+$AP583)-ROW())/12+5),AR583)</f>
        <v>0</v>
      </c>
      <c r="AT583" s="693">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692">
        <f ca="1">COUNTIF(INDIRECT("U"&amp;(ROW()+12*(($AO583-1)*3+$AP583)-ROW())/12+5):INDIRECT("AF"&amp;(ROW()+12*(($AO583-1)*3+$AP583)-ROW())/12+5),AT583)</f>
        <v>0</v>
      </c>
      <c r="AV583" s="692">
        <f ca="1">IF(AND(AR583+AT583&gt;0,AS583+AU583&gt;0),COUNTIF(AV$6:AV582,"&gt;0")+1,0)</f>
        <v>0</v>
      </c>
    </row>
    <row r="584" spans="41:48">
      <c r="AO584" s="692">
        <v>17</v>
      </c>
      <c r="AP584" s="692">
        <v>1</v>
      </c>
      <c r="AQ584" s="692">
        <v>3</v>
      </c>
      <c r="AR584" s="693">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692">
        <f ca="1">COUNTIF(INDIRECT("H"&amp;(ROW()+12*(($AO584-1)*3+$AP584)-ROW())/12+5):INDIRECT("S"&amp;(ROW()+12*(($AO584-1)*3+$AP584)-ROW())/12+5),AR584)</f>
        <v>0</v>
      </c>
      <c r="AT584" s="693">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692">
        <f ca="1">COUNTIF(INDIRECT("U"&amp;(ROW()+12*(($AO584-1)*3+$AP584)-ROW())/12+5):INDIRECT("AF"&amp;(ROW()+12*(($AO584-1)*3+$AP584)-ROW())/12+5),AT584)</f>
        <v>0</v>
      </c>
      <c r="AV584" s="692">
        <f ca="1">IF(AND(AR584+AT584&gt;0,AS584+AU584&gt;0),COUNTIF(AV$6:AV583,"&gt;0")+1,0)</f>
        <v>0</v>
      </c>
    </row>
    <row r="585" spans="41:48">
      <c r="AO585" s="692">
        <v>17</v>
      </c>
      <c r="AP585" s="692">
        <v>1</v>
      </c>
      <c r="AQ585" s="692">
        <v>4</v>
      </c>
      <c r="AR585" s="693">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692">
        <f ca="1">COUNTIF(INDIRECT("H"&amp;(ROW()+12*(($AO585-1)*3+$AP585)-ROW())/12+5):INDIRECT("S"&amp;(ROW()+12*(($AO585-1)*3+$AP585)-ROW())/12+5),AR585)</f>
        <v>0</v>
      </c>
      <c r="AT585" s="693">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692">
        <f ca="1">COUNTIF(INDIRECT("U"&amp;(ROW()+12*(($AO585-1)*3+$AP585)-ROW())/12+5):INDIRECT("AF"&amp;(ROW()+12*(($AO585-1)*3+$AP585)-ROW())/12+5),AT585)</f>
        <v>0</v>
      </c>
      <c r="AV585" s="692">
        <f ca="1">IF(AND(AR585+AT585&gt;0,AS585+AU585&gt;0),COUNTIF(AV$6:AV584,"&gt;0")+1,0)</f>
        <v>0</v>
      </c>
    </row>
    <row r="586" spans="41:48">
      <c r="AO586" s="692">
        <v>17</v>
      </c>
      <c r="AP586" s="692">
        <v>1</v>
      </c>
      <c r="AQ586" s="692">
        <v>5</v>
      </c>
      <c r="AR586" s="693">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692">
        <f ca="1">COUNTIF(INDIRECT("H"&amp;(ROW()+12*(($AO586-1)*3+$AP586)-ROW())/12+5):INDIRECT("S"&amp;(ROW()+12*(($AO586-1)*3+$AP586)-ROW())/12+5),AR586)</f>
        <v>0</v>
      </c>
      <c r="AT586" s="693">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692">
        <f ca="1">COUNTIF(INDIRECT("U"&amp;(ROW()+12*(($AO586-1)*3+$AP586)-ROW())/12+5):INDIRECT("AF"&amp;(ROW()+12*(($AO586-1)*3+$AP586)-ROW())/12+5),AT586)</f>
        <v>0</v>
      </c>
      <c r="AV586" s="692">
        <f ca="1">IF(AND(AR586+AT586&gt;0,AS586+AU586&gt;0),COUNTIF(AV$6:AV585,"&gt;0")+1,0)</f>
        <v>0</v>
      </c>
    </row>
    <row r="587" spans="41:48">
      <c r="AO587" s="692">
        <v>17</v>
      </c>
      <c r="AP587" s="692">
        <v>1</v>
      </c>
      <c r="AQ587" s="692">
        <v>6</v>
      </c>
      <c r="AR587" s="693">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692">
        <f ca="1">COUNTIF(INDIRECT("H"&amp;(ROW()+12*(($AO587-1)*3+$AP587)-ROW())/12+5):INDIRECT("S"&amp;(ROW()+12*(($AO587-1)*3+$AP587)-ROW())/12+5),AR587)</f>
        <v>0</v>
      </c>
      <c r="AT587" s="693">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692">
        <f ca="1">COUNTIF(INDIRECT("U"&amp;(ROW()+12*(($AO587-1)*3+$AP587)-ROW())/12+5):INDIRECT("AF"&amp;(ROW()+12*(($AO587-1)*3+$AP587)-ROW())/12+5),AT587)</f>
        <v>0</v>
      </c>
      <c r="AV587" s="692">
        <f ca="1">IF(AND(AR587+AT587&gt;0,AS587+AU587&gt;0),COUNTIF(AV$6:AV586,"&gt;0")+1,0)</f>
        <v>0</v>
      </c>
    </row>
    <row r="588" spans="41:48">
      <c r="AO588" s="692">
        <v>17</v>
      </c>
      <c r="AP588" s="692">
        <v>1</v>
      </c>
      <c r="AQ588" s="692">
        <v>7</v>
      </c>
      <c r="AR588" s="693">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692">
        <f ca="1">COUNTIF(INDIRECT("H"&amp;(ROW()+12*(($AO588-1)*3+$AP588)-ROW())/12+5):INDIRECT("S"&amp;(ROW()+12*(($AO588-1)*3+$AP588)-ROW())/12+5),AR588)</f>
        <v>0</v>
      </c>
      <c r="AT588" s="693">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692">
        <f ca="1">COUNTIF(INDIRECT("U"&amp;(ROW()+12*(($AO588-1)*3+$AP588)-ROW())/12+5):INDIRECT("AF"&amp;(ROW()+12*(($AO588-1)*3+$AP588)-ROW())/12+5),AT588)</f>
        <v>0</v>
      </c>
      <c r="AV588" s="692">
        <f ca="1">IF(AND(AR588+AT588&gt;0,AS588+AU588&gt;0),COUNTIF(AV$6:AV587,"&gt;0")+1,0)</f>
        <v>0</v>
      </c>
    </row>
    <row r="589" spans="41:48">
      <c r="AO589" s="692">
        <v>17</v>
      </c>
      <c r="AP589" s="692">
        <v>1</v>
      </c>
      <c r="AQ589" s="692">
        <v>8</v>
      </c>
      <c r="AR589" s="693">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692">
        <f ca="1">COUNTIF(INDIRECT("H"&amp;(ROW()+12*(($AO589-1)*3+$AP589)-ROW())/12+5):INDIRECT("S"&amp;(ROW()+12*(($AO589-1)*3+$AP589)-ROW())/12+5),AR589)</f>
        <v>0</v>
      </c>
      <c r="AT589" s="693">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692">
        <f ca="1">COUNTIF(INDIRECT("U"&amp;(ROW()+12*(($AO589-1)*3+$AP589)-ROW())/12+5):INDIRECT("AF"&amp;(ROW()+12*(($AO589-1)*3+$AP589)-ROW())/12+5),AT589)</f>
        <v>0</v>
      </c>
      <c r="AV589" s="692">
        <f ca="1">IF(AND(AR589+AT589&gt;0,AS589+AU589&gt;0),COUNTIF(AV$6:AV588,"&gt;0")+1,0)</f>
        <v>0</v>
      </c>
    </row>
    <row r="590" spans="41:48">
      <c r="AO590" s="692">
        <v>17</v>
      </c>
      <c r="AP590" s="692">
        <v>1</v>
      </c>
      <c r="AQ590" s="692">
        <v>9</v>
      </c>
      <c r="AR590" s="693">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692">
        <f ca="1">COUNTIF(INDIRECT("H"&amp;(ROW()+12*(($AO590-1)*3+$AP590)-ROW())/12+5):INDIRECT("S"&amp;(ROW()+12*(($AO590-1)*3+$AP590)-ROW())/12+5),AR590)</f>
        <v>0</v>
      </c>
      <c r="AT590" s="693">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692">
        <f ca="1">COUNTIF(INDIRECT("U"&amp;(ROW()+12*(($AO590-1)*3+$AP590)-ROW())/12+5):INDIRECT("AF"&amp;(ROW()+12*(($AO590-1)*3+$AP590)-ROW())/12+5),AT590)</f>
        <v>0</v>
      </c>
      <c r="AV590" s="692">
        <f ca="1">IF(AND(AR590+AT590&gt;0,AS590+AU590&gt;0),COUNTIF(AV$6:AV589,"&gt;0")+1,0)</f>
        <v>0</v>
      </c>
    </row>
    <row r="591" spans="41:48">
      <c r="AO591" s="692">
        <v>17</v>
      </c>
      <c r="AP591" s="692">
        <v>1</v>
      </c>
      <c r="AQ591" s="692">
        <v>10</v>
      </c>
      <c r="AR591" s="693">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692">
        <f ca="1">COUNTIF(INDIRECT("H"&amp;(ROW()+12*(($AO591-1)*3+$AP591)-ROW())/12+5):INDIRECT("S"&amp;(ROW()+12*(($AO591-1)*3+$AP591)-ROW())/12+5),AR591)</f>
        <v>0</v>
      </c>
      <c r="AT591" s="693">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692">
        <f ca="1">COUNTIF(INDIRECT("U"&amp;(ROW()+12*(($AO591-1)*3+$AP591)-ROW())/12+5):INDIRECT("AF"&amp;(ROW()+12*(($AO591-1)*3+$AP591)-ROW())/12+5),AT591)</f>
        <v>0</v>
      </c>
      <c r="AV591" s="692">
        <f ca="1">IF(AND(AR591+AT591&gt;0,AS591+AU591&gt;0),COUNTIF(AV$6:AV590,"&gt;0")+1,0)</f>
        <v>0</v>
      </c>
    </row>
    <row r="592" spans="41:48">
      <c r="AO592" s="692">
        <v>17</v>
      </c>
      <c r="AP592" s="692">
        <v>1</v>
      </c>
      <c r="AQ592" s="692">
        <v>11</v>
      </c>
      <c r="AR592" s="693">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692">
        <f ca="1">COUNTIF(INDIRECT("H"&amp;(ROW()+12*(($AO592-1)*3+$AP592)-ROW())/12+5):INDIRECT("S"&amp;(ROW()+12*(($AO592-1)*3+$AP592)-ROW())/12+5),AR592)</f>
        <v>0</v>
      </c>
      <c r="AT592" s="693">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692">
        <f ca="1">COUNTIF(INDIRECT("U"&amp;(ROW()+12*(($AO592-1)*3+$AP592)-ROW())/12+5):INDIRECT("AF"&amp;(ROW()+12*(($AO592-1)*3+$AP592)-ROW())/12+5),AT592)</f>
        <v>0</v>
      </c>
      <c r="AV592" s="692">
        <f ca="1">IF(AND(AR592+AT592&gt;0,AS592+AU592&gt;0),COUNTIF(AV$6:AV591,"&gt;0")+1,0)</f>
        <v>0</v>
      </c>
    </row>
    <row r="593" spans="41:48">
      <c r="AO593" s="692">
        <v>17</v>
      </c>
      <c r="AP593" s="692">
        <v>1</v>
      </c>
      <c r="AQ593" s="692">
        <v>12</v>
      </c>
      <c r="AR593" s="693">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692">
        <f ca="1">COUNTIF(INDIRECT("H"&amp;(ROW()+12*(($AO593-1)*3+$AP593)-ROW())/12+5):INDIRECT("S"&amp;(ROW()+12*(($AO593-1)*3+$AP593)-ROW())/12+5),AR593)</f>
        <v>0</v>
      </c>
      <c r="AT593" s="693">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692">
        <f ca="1">COUNTIF(INDIRECT("U"&amp;(ROW()+12*(($AO593-1)*3+$AP593)-ROW())/12+5):INDIRECT("AF"&amp;(ROW()+12*(($AO593-1)*3+$AP593)-ROW())/12+5),AT593)</f>
        <v>0</v>
      </c>
      <c r="AV593" s="692">
        <f ca="1">IF(AND(AR593+AT593&gt;0,AS593+AU593&gt;0),COUNTIF(AV$6:AV592,"&gt;0")+1,0)</f>
        <v>0</v>
      </c>
    </row>
    <row r="594" spans="41:48">
      <c r="AO594" s="692">
        <v>17</v>
      </c>
      <c r="AP594" s="692">
        <v>2</v>
      </c>
      <c r="AQ594" s="692">
        <v>1</v>
      </c>
      <c r="AR594" s="693">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692">
        <f ca="1">COUNTIF(INDIRECT("H"&amp;(ROW()+12*(($AO594-1)*3+$AP594)-ROW())/12+5):INDIRECT("S"&amp;(ROW()+12*(($AO594-1)*3+$AP594)-ROW())/12+5),AR594)</f>
        <v>0</v>
      </c>
      <c r="AT594" s="693">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692">
        <f ca="1">COUNTIF(INDIRECT("U"&amp;(ROW()+12*(($AO594-1)*3+$AP594)-ROW())/12+5):INDIRECT("AF"&amp;(ROW()+12*(($AO594-1)*3+$AP594)-ROW())/12+5),AT594)</f>
        <v>0</v>
      </c>
      <c r="AV594" s="692">
        <f ca="1">IF(AND(AR594+AT594&gt;0,AS594+AU594&gt;0),COUNTIF(AV$6:AV593,"&gt;0")+1,0)</f>
        <v>0</v>
      </c>
    </row>
    <row r="595" spans="41:48">
      <c r="AO595" s="692">
        <v>17</v>
      </c>
      <c r="AP595" s="692">
        <v>2</v>
      </c>
      <c r="AQ595" s="692">
        <v>2</v>
      </c>
      <c r="AR595" s="693">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692">
        <f ca="1">COUNTIF(INDIRECT("H"&amp;(ROW()+12*(($AO595-1)*3+$AP595)-ROW())/12+5):INDIRECT("S"&amp;(ROW()+12*(($AO595-1)*3+$AP595)-ROW())/12+5),AR595)</f>
        <v>0</v>
      </c>
      <c r="AT595" s="693">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692">
        <f ca="1">COUNTIF(INDIRECT("U"&amp;(ROW()+12*(($AO595-1)*3+$AP595)-ROW())/12+5):INDIRECT("AF"&amp;(ROW()+12*(($AO595-1)*3+$AP595)-ROW())/12+5),AT595)</f>
        <v>0</v>
      </c>
      <c r="AV595" s="692">
        <f ca="1">IF(AND(AR595+AT595&gt;0,AS595+AU595&gt;0),COUNTIF(AV$6:AV594,"&gt;0")+1,0)</f>
        <v>0</v>
      </c>
    </row>
    <row r="596" spans="41:48">
      <c r="AO596" s="692">
        <v>17</v>
      </c>
      <c r="AP596" s="692">
        <v>2</v>
      </c>
      <c r="AQ596" s="692">
        <v>3</v>
      </c>
      <c r="AR596" s="693">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692">
        <f ca="1">COUNTIF(INDIRECT("H"&amp;(ROW()+12*(($AO596-1)*3+$AP596)-ROW())/12+5):INDIRECT("S"&amp;(ROW()+12*(($AO596-1)*3+$AP596)-ROW())/12+5),AR596)</f>
        <v>0</v>
      </c>
      <c r="AT596" s="693">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692">
        <f ca="1">COUNTIF(INDIRECT("U"&amp;(ROW()+12*(($AO596-1)*3+$AP596)-ROW())/12+5):INDIRECT("AF"&amp;(ROW()+12*(($AO596-1)*3+$AP596)-ROW())/12+5),AT596)</f>
        <v>0</v>
      </c>
      <c r="AV596" s="692">
        <f ca="1">IF(AND(AR596+AT596&gt;0,AS596+AU596&gt;0),COUNTIF(AV$6:AV595,"&gt;0")+1,0)</f>
        <v>0</v>
      </c>
    </row>
    <row r="597" spans="41:48">
      <c r="AO597" s="692">
        <v>17</v>
      </c>
      <c r="AP597" s="692">
        <v>2</v>
      </c>
      <c r="AQ597" s="692">
        <v>4</v>
      </c>
      <c r="AR597" s="693">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692">
        <f ca="1">COUNTIF(INDIRECT("H"&amp;(ROW()+12*(($AO597-1)*3+$AP597)-ROW())/12+5):INDIRECT("S"&amp;(ROW()+12*(($AO597-1)*3+$AP597)-ROW())/12+5),AR597)</f>
        <v>0</v>
      </c>
      <c r="AT597" s="693">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692">
        <f ca="1">COUNTIF(INDIRECT("U"&amp;(ROW()+12*(($AO597-1)*3+$AP597)-ROW())/12+5):INDIRECT("AF"&amp;(ROW()+12*(($AO597-1)*3+$AP597)-ROW())/12+5),AT597)</f>
        <v>0</v>
      </c>
      <c r="AV597" s="692">
        <f ca="1">IF(AND(AR597+AT597&gt;0,AS597+AU597&gt;0),COUNTIF(AV$6:AV596,"&gt;0")+1,0)</f>
        <v>0</v>
      </c>
    </row>
    <row r="598" spans="41:48">
      <c r="AO598" s="692">
        <v>17</v>
      </c>
      <c r="AP598" s="692">
        <v>2</v>
      </c>
      <c r="AQ598" s="692">
        <v>5</v>
      </c>
      <c r="AR598" s="693">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692">
        <f ca="1">COUNTIF(INDIRECT("H"&amp;(ROW()+12*(($AO598-1)*3+$AP598)-ROW())/12+5):INDIRECT("S"&amp;(ROW()+12*(($AO598-1)*3+$AP598)-ROW())/12+5),AR598)</f>
        <v>0</v>
      </c>
      <c r="AT598" s="693">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692">
        <f ca="1">COUNTIF(INDIRECT("U"&amp;(ROW()+12*(($AO598-1)*3+$AP598)-ROW())/12+5):INDIRECT("AF"&amp;(ROW()+12*(($AO598-1)*3+$AP598)-ROW())/12+5),AT598)</f>
        <v>0</v>
      </c>
      <c r="AV598" s="692">
        <f ca="1">IF(AND(AR598+AT598&gt;0,AS598+AU598&gt;0),COUNTIF(AV$6:AV597,"&gt;0")+1,0)</f>
        <v>0</v>
      </c>
    </row>
    <row r="599" spans="41:48">
      <c r="AO599" s="692">
        <v>17</v>
      </c>
      <c r="AP599" s="692">
        <v>2</v>
      </c>
      <c r="AQ599" s="692">
        <v>6</v>
      </c>
      <c r="AR599" s="693">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692">
        <f ca="1">COUNTIF(INDIRECT("H"&amp;(ROW()+12*(($AO599-1)*3+$AP599)-ROW())/12+5):INDIRECT("S"&amp;(ROW()+12*(($AO599-1)*3+$AP599)-ROW())/12+5),AR599)</f>
        <v>0</v>
      </c>
      <c r="AT599" s="693">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692">
        <f ca="1">COUNTIF(INDIRECT("U"&amp;(ROW()+12*(($AO599-1)*3+$AP599)-ROW())/12+5):INDIRECT("AF"&amp;(ROW()+12*(($AO599-1)*3+$AP599)-ROW())/12+5),AT599)</f>
        <v>0</v>
      </c>
      <c r="AV599" s="692">
        <f ca="1">IF(AND(AR599+AT599&gt;0,AS599+AU599&gt;0),COUNTIF(AV$6:AV598,"&gt;0")+1,0)</f>
        <v>0</v>
      </c>
    </row>
    <row r="600" spans="41:48">
      <c r="AO600" s="692">
        <v>17</v>
      </c>
      <c r="AP600" s="692">
        <v>2</v>
      </c>
      <c r="AQ600" s="692">
        <v>7</v>
      </c>
      <c r="AR600" s="693">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692">
        <f ca="1">COUNTIF(INDIRECT("H"&amp;(ROW()+12*(($AO600-1)*3+$AP600)-ROW())/12+5):INDIRECT("S"&amp;(ROW()+12*(($AO600-1)*3+$AP600)-ROW())/12+5),AR600)</f>
        <v>0</v>
      </c>
      <c r="AT600" s="693">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692">
        <f ca="1">COUNTIF(INDIRECT("U"&amp;(ROW()+12*(($AO600-1)*3+$AP600)-ROW())/12+5):INDIRECT("AF"&amp;(ROW()+12*(($AO600-1)*3+$AP600)-ROW())/12+5),AT600)</f>
        <v>0</v>
      </c>
      <c r="AV600" s="692">
        <f ca="1">IF(AND(AR600+AT600&gt;0,AS600+AU600&gt;0),COUNTIF(AV$6:AV599,"&gt;0")+1,0)</f>
        <v>0</v>
      </c>
    </row>
    <row r="601" spans="41:48">
      <c r="AO601" s="692">
        <v>17</v>
      </c>
      <c r="AP601" s="692">
        <v>2</v>
      </c>
      <c r="AQ601" s="692">
        <v>8</v>
      </c>
      <c r="AR601" s="693">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692">
        <f ca="1">COUNTIF(INDIRECT("H"&amp;(ROW()+12*(($AO601-1)*3+$AP601)-ROW())/12+5):INDIRECT("S"&amp;(ROW()+12*(($AO601-1)*3+$AP601)-ROW())/12+5),AR601)</f>
        <v>0</v>
      </c>
      <c r="AT601" s="693">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692">
        <f ca="1">COUNTIF(INDIRECT("U"&amp;(ROW()+12*(($AO601-1)*3+$AP601)-ROW())/12+5):INDIRECT("AF"&amp;(ROW()+12*(($AO601-1)*3+$AP601)-ROW())/12+5),AT601)</f>
        <v>0</v>
      </c>
      <c r="AV601" s="692">
        <f ca="1">IF(AND(AR601+AT601&gt;0,AS601+AU601&gt;0),COUNTIF(AV$6:AV600,"&gt;0")+1,0)</f>
        <v>0</v>
      </c>
    </row>
    <row r="602" spans="41:48">
      <c r="AO602" s="692">
        <v>17</v>
      </c>
      <c r="AP602" s="692">
        <v>2</v>
      </c>
      <c r="AQ602" s="692">
        <v>9</v>
      </c>
      <c r="AR602" s="693">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692">
        <f ca="1">COUNTIF(INDIRECT("H"&amp;(ROW()+12*(($AO602-1)*3+$AP602)-ROW())/12+5):INDIRECT("S"&amp;(ROW()+12*(($AO602-1)*3+$AP602)-ROW())/12+5),AR602)</f>
        <v>0</v>
      </c>
      <c r="AT602" s="693">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692">
        <f ca="1">COUNTIF(INDIRECT("U"&amp;(ROW()+12*(($AO602-1)*3+$AP602)-ROW())/12+5):INDIRECT("AF"&amp;(ROW()+12*(($AO602-1)*3+$AP602)-ROW())/12+5),AT602)</f>
        <v>0</v>
      </c>
      <c r="AV602" s="692">
        <f ca="1">IF(AND(AR602+AT602&gt;0,AS602+AU602&gt;0),COUNTIF(AV$6:AV601,"&gt;0")+1,0)</f>
        <v>0</v>
      </c>
    </row>
    <row r="603" spans="41:48">
      <c r="AO603" s="692">
        <v>17</v>
      </c>
      <c r="AP603" s="692">
        <v>2</v>
      </c>
      <c r="AQ603" s="692">
        <v>10</v>
      </c>
      <c r="AR603" s="693">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692">
        <f ca="1">COUNTIF(INDIRECT("H"&amp;(ROW()+12*(($AO603-1)*3+$AP603)-ROW())/12+5):INDIRECT("S"&amp;(ROW()+12*(($AO603-1)*3+$AP603)-ROW())/12+5),AR603)</f>
        <v>0</v>
      </c>
      <c r="AT603" s="693">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692">
        <f ca="1">COUNTIF(INDIRECT("U"&amp;(ROW()+12*(($AO603-1)*3+$AP603)-ROW())/12+5):INDIRECT("AF"&amp;(ROW()+12*(($AO603-1)*3+$AP603)-ROW())/12+5),AT603)</f>
        <v>0</v>
      </c>
      <c r="AV603" s="692">
        <f ca="1">IF(AND(AR603+AT603&gt;0,AS603+AU603&gt;0),COUNTIF(AV$6:AV602,"&gt;0")+1,0)</f>
        <v>0</v>
      </c>
    </row>
    <row r="604" spans="41:48">
      <c r="AO604" s="692">
        <v>17</v>
      </c>
      <c r="AP604" s="692">
        <v>2</v>
      </c>
      <c r="AQ604" s="692">
        <v>11</v>
      </c>
      <c r="AR604" s="693">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692">
        <f ca="1">COUNTIF(INDIRECT("H"&amp;(ROW()+12*(($AO604-1)*3+$AP604)-ROW())/12+5):INDIRECT("S"&amp;(ROW()+12*(($AO604-1)*3+$AP604)-ROW())/12+5),AR604)</f>
        <v>0</v>
      </c>
      <c r="AT604" s="693">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692">
        <f ca="1">COUNTIF(INDIRECT("U"&amp;(ROW()+12*(($AO604-1)*3+$AP604)-ROW())/12+5):INDIRECT("AF"&amp;(ROW()+12*(($AO604-1)*3+$AP604)-ROW())/12+5),AT604)</f>
        <v>0</v>
      </c>
      <c r="AV604" s="692">
        <f ca="1">IF(AND(AR604+AT604&gt;0,AS604+AU604&gt;0),COUNTIF(AV$6:AV603,"&gt;0")+1,0)</f>
        <v>0</v>
      </c>
    </row>
    <row r="605" spans="41:48">
      <c r="AO605" s="692">
        <v>17</v>
      </c>
      <c r="AP605" s="692">
        <v>2</v>
      </c>
      <c r="AQ605" s="692">
        <v>12</v>
      </c>
      <c r="AR605" s="693">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692">
        <f ca="1">COUNTIF(INDIRECT("H"&amp;(ROW()+12*(($AO605-1)*3+$AP605)-ROW())/12+5):INDIRECT("S"&amp;(ROW()+12*(($AO605-1)*3+$AP605)-ROW())/12+5),AR605)</f>
        <v>0</v>
      </c>
      <c r="AT605" s="693">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692">
        <f ca="1">COUNTIF(INDIRECT("U"&amp;(ROW()+12*(($AO605-1)*3+$AP605)-ROW())/12+5):INDIRECT("AF"&amp;(ROW()+12*(($AO605-1)*3+$AP605)-ROW())/12+5),AT605)</f>
        <v>0</v>
      </c>
      <c r="AV605" s="692">
        <f ca="1">IF(AND(AR605+AT605&gt;0,AS605+AU605&gt;0),COUNTIF(AV$6:AV604,"&gt;0")+1,0)</f>
        <v>0</v>
      </c>
    </row>
    <row r="606" spans="41:48">
      <c r="AO606" s="692">
        <v>17</v>
      </c>
      <c r="AP606" s="692">
        <v>3</v>
      </c>
      <c r="AQ606" s="692">
        <v>1</v>
      </c>
      <c r="AR606" s="693">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692">
        <f ca="1">COUNTIF(INDIRECT("H"&amp;(ROW()+12*(($AO606-1)*3+$AP606)-ROW())/12+5):INDIRECT("S"&amp;(ROW()+12*(($AO606-1)*3+$AP606)-ROW())/12+5),AR606)</f>
        <v>0</v>
      </c>
      <c r="AT606" s="693">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692">
        <f ca="1">COUNTIF(INDIRECT("U"&amp;(ROW()+12*(($AO606-1)*3+$AP606)-ROW())/12+5):INDIRECT("AF"&amp;(ROW()+12*(($AO606-1)*3+$AP606)-ROW())/12+5),AT606)</f>
        <v>0</v>
      </c>
      <c r="AV606" s="692">
        <f ca="1">IF(AND(AR606+AT606&gt;0,AS606+AU606&gt;0),COUNTIF(AV$6:AV605,"&gt;0")+1,0)</f>
        <v>0</v>
      </c>
    </row>
    <row r="607" spans="41:48">
      <c r="AO607" s="692">
        <v>17</v>
      </c>
      <c r="AP607" s="692">
        <v>3</v>
      </c>
      <c r="AQ607" s="692">
        <v>2</v>
      </c>
      <c r="AR607" s="693">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692">
        <f ca="1">COUNTIF(INDIRECT("H"&amp;(ROW()+12*(($AO607-1)*3+$AP607)-ROW())/12+5):INDIRECT("S"&amp;(ROW()+12*(($AO607-1)*3+$AP607)-ROW())/12+5),AR607)</f>
        <v>0</v>
      </c>
      <c r="AT607" s="693">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692">
        <f ca="1">COUNTIF(INDIRECT("U"&amp;(ROW()+12*(($AO607-1)*3+$AP607)-ROW())/12+5):INDIRECT("AF"&amp;(ROW()+12*(($AO607-1)*3+$AP607)-ROW())/12+5),AT607)</f>
        <v>0</v>
      </c>
      <c r="AV607" s="692">
        <f ca="1">IF(AND(AR607+AT607&gt;0,AS607+AU607&gt;0),COUNTIF(AV$6:AV606,"&gt;0")+1,0)</f>
        <v>0</v>
      </c>
    </row>
    <row r="608" spans="41:48">
      <c r="AO608" s="692">
        <v>17</v>
      </c>
      <c r="AP608" s="692">
        <v>3</v>
      </c>
      <c r="AQ608" s="692">
        <v>3</v>
      </c>
      <c r="AR608" s="693">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692">
        <f ca="1">COUNTIF(INDIRECT("H"&amp;(ROW()+12*(($AO608-1)*3+$AP608)-ROW())/12+5):INDIRECT("S"&amp;(ROW()+12*(($AO608-1)*3+$AP608)-ROW())/12+5),AR608)</f>
        <v>0</v>
      </c>
      <c r="AT608" s="693">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692">
        <f ca="1">COUNTIF(INDIRECT("U"&amp;(ROW()+12*(($AO608-1)*3+$AP608)-ROW())/12+5):INDIRECT("AF"&amp;(ROW()+12*(($AO608-1)*3+$AP608)-ROW())/12+5),AT608)</f>
        <v>0</v>
      </c>
      <c r="AV608" s="692">
        <f ca="1">IF(AND(AR608+AT608&gt;0,AS608+AU608&gt;0),COUNTIF(AV$6:AV607,"&gt;0")+1,0)</f>
        <v>0</v>
      </c>
    </row>
    <row r="609" spans="41:48">
      <c r="AO609" s="692">
        <v>17</v>
      </c>
      <c r="AP609" s="692">
        <v>3</v>
      </c>
      <c r="AQ609" s="692">
        <v>4</v>
      </c>
      <c r="AR609" s="693">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692">
        <f ca="1">COUNTIF(INDIRECT("H"&amp;(ROW()+12*(($AO609-1)*3+$AP609)-ROW())/12+5):INDIRECT("S"&amp;(ROW()+12*(($AO609-1)*3+$AP609)-ROW())/12+5),AR609)</f>
        <v>0</v>
      </c>
      <c r="AT609" s="693">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692">
        <f ca="1">COUNTIF(INDIRECT("U"&amp;(ROW()+12*(($AO609-1)*3+$AP609)-ROW())/12+5):INDIRECT("AF"&amp;(ROW()+12*(($AO609-1)*3+$AP609)-ROW())/12+5),AT609)</f>
        <v>0</v>
      </c>
      <c r="AV609" s="692">
        <f ca="1">IF(AND(AR609+AT609&gt;0,AS609+AU609&gt;0),COUNTIF(AV$6:AV608,"&gt;0")+1,0)</f>
        <v>0</v>
      </c>
    </row>
    <row r="610" spans="41:48">
      <c r="AO610" s="692">
        <v>17</v>
      </c>
      <c r="AP610" s="692">
        <v>3</v>
      </c>
      <c r="AQ610" s="692">
        <v>5</v>
      </c>
      <c r="AR610" s="693">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692">
        <f ca="1">COUNTIF(INDIRECT("H"&amp;(ROW()+12*(($AO610-1)*3+$AP610)-ROW())/12+5):INDIRECT("S"&amp;(ROW()+12*(($AO610-1)*3+$AP610)-ROW())/12+5),AR610)</f>
        <v>0</v>
      </c>
      <c r="AT610" s="693">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692">
        <f ca="1">COUNTIF(INDIRECT("U"&amp;(ROW()+12*(($AO610-1)*3+$AP610)-ROW())/12+5):INDIRECT("AF"&amp;(ROW()+12*(($AO610-1)*3+$AP610)-ROW())/12+5),AT610)</f>
        <v>0</v>
      </c>
      <c r="AV610" s="692">
        <f ca="1">IF(AND(AR610+AT610&gt;0,AS610+AU610&gt;0),COUNTIF(AV$6:AV609,"&gt;0")+1,0)</f>
        <v>0</v>
      </c>
    </row>
    <row r="611" spans="41:48">
      <c r="AO611" s="692">
        <v>17</v>
      </c>
      <c r="AP611" s="692">
        <v>3</v>
      </c>
      <c r="AQ611" s="692">
        <v>6</v>
      </c>
      <c r="AR611" s="693">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692">
        <f ca="1">COUNTIF(INDIRECT("H"&amp;(ROW()+12*(($AO611-1)*3+$AP611)-ROW())/12+5):INDIRECT("S"&amp;(ROW()+12*(($AO611-1)*3+$AP611)-ROW())/12+5),AR611)</f>
        <v>0</v>
      </c>
      <c r="AT611" s="693">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692">
        <f ca="1">COUNTIF(INDIRECT("U"&amp;(ROW()+12*(($AO611-1)*3+$AP611)-ROW())/12+5):INDIRECT("AF"&amp;(ROW()+12*(($AO611-1)*3+$AP611)-ROW())/12+5),AT611)</f>
        <v>0</v>
      </c>
      <c r="AV611" s="692">
        <f ca="1">IF(AND(AR611+AT611&gt;0,AS611+AU611&gt;0),COUNTIF(AV$6:AV610,"&gt;0")+1,0)</f>
        <v>0</v>
      </c>
    </row>
    <row r="612" spans="41:48">
      <c r="AO612" s="692">
        <v>17</v>
      </c>
      <c r="AP612" s="692">
        <v>3</v>
      </c>
      <c r="AQ612" s="692">
        <v>7</v>
      </c>
      <c r="AR612" s="693">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692">
        <f ca="1">COUNTIF(INDIRECT("H"&amp;(ROW()+12*(($AO612-1)*3+$AP612)-ROW())/12+5):INDIRECT("S"&amp;(ROW()+12*(($AO612-1)*3+$AP612)-ROW())/12+5),AR612)</f>
        <v>0</v>
      </c>
      <c r="AT612" s="693">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692">
        <f ca="1">COUNTIF(INDIRECT("U"&amp;(ROW()+12*(($AO612-1)*3+$AP612)-ROW())/12+5):INDIRECT("AF"&amp;(ROW()+12*(($AO612-1)*3+$AP612)-ROW())/12+5),AT612)</f>
        <v>0</v>
      </c>
      <c r="AV612" s="692">
        <f ca="1">IF(AND(AR612+AT612&gt;0,AS612+AU612&gt;0),COUNTIF(AV$6:AV611,"&gt;0")+1,0)</f>
        <v>0</v>
      </c>
    </row>
    <row r="613" spans="41:48">
      <c r="AO613" s="692">
        <v>17</v>
      </c>
      <c r="AP613" s="692">
        <v>3</v>
      </c>
      <c r="AQ613" s="692">
        <v>8</v>
      </c>
      <c r="AR613" s="693">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692">
        <f ca="1">COUNTIF(INDIRECT("H"&amp;(ROW()+12*(($AO613-1)*3+$AP613)-ROW())/12+5):INDIRECT("S"&amp;(ROW()+12*(($AO613-1)*3+$AP613)-ROW())/12+5),AR613)</f>
        <v>0</v>
      </c>
      <c r="AT613" s="693">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692">
        <f ca="1">COUNTIF(INDIRECT("U"&amp;(ROW()+12*(($AO613-1)*3+$AP613)-ROW())/12+5):INDIRECT("AF"&amp;(ROW()+12*(($AO613-1)*3+$AP613)-ROW())/12+5),AT613)</f>
        <v>0</v>
      </c>
      <c r="AV613" s="692">
        <f ca="1">IF(AND(AR613+AT613&gt;0,AS613+AU613&gt;0),COUNTIF(AV$6:AV612,"&gt;0")+1,0)</f>
        <v>0</v>
      </c>
    </row>
    <row r="614" spans="41:48">
      <c r="AO614" s="692">
        <v>17</v>
      </c>
      <c r="AP614" s="692">
        <v>3</v>
      </c>
      <c r="AQ614" s="692">
        <v>9</v>
      </c>
      <c r="AR614" s="693">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692">
        <f ca="1">COUNTIF(INDIRECT("H"&amp;(ROW()+12*(($AO614-1)*3+$AP614)-ROW())/12+5):INDIRECT("S"&amp;(ROW()+12*(($AO614-1)*3+$AP614)-ROW())/12+5),AR614)</f>
        <v>0</v>
      </c>
      <c r="AT614" s="693">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692">
        <f ca="1">COUNTIF(INDIRECT("U"&amp;(ROW()+12*(($AO614-1)*3+$AP614)-ROW())/12+5):INDIRECT("AF"&amp;(ROW()+12*(($AO614-1)*3+$AP614)-ROW())/12+5),AT614)</f>
        <v>0</v>
      </c>
      <c r="AV614" s="692">
        <f ca="1">IF(AND(AR614+AT614&gt;0,AS614+AU614&gt;0),COUNTIF(AV$6:AV613,"&gt;0")+1,0)</f>
        <v>0</v>
      </c>
    </row>
    <row r="615" spans="41:48">
      <c r="AO615" s="692">
        <v>17</v>
      </c>
      <c r="AP615" s="692">
        <v>3</v>
      </c>
      <c r="AQ615" s="692">
        <v>10</v>
      </c>
      <c r="AR615" s="693">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692">
        <f ca="1">COUNTIF(INDIRECT("H"&amp;(ROW()+12*(($AO615-1)*3+$AP615)-ROW())/12+5):INDIRECT("S"&amp;(ROW()+12*(($AO615-1)*3+$AP615)-ROW())/12+5),AR615)</f>
        <v>0</v>
      </c>
      <c r="AT615" s="693">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692">
        <f ca="1">COUNTIF(INDIRECT("U"&amp;(ROW()+12*(($AO615-1)*3+$AP615)-ROW())/12+5):INDIRECT("AF"&amp;(ROW()+12*(($AO615-1)*3+$AP615)-ROW())/12+5),AT615)</f>
        <v>0</v>
      </c>
      <c r="AV615" s="692">
        <f ca="1">IF(AND(AR615+AT615&gt;0,AS615+AU615&gt;0),COUNTIF(AV$6:AV614,"&gt;0")+1,0)</f>
        <v>0</v>
      </c>
    </row>
    <row r="616" spans="41:48">
      <c r="AO616" s="692">
        <v>17</v>
      </c>
      <c r="AP616" s="692">
        <v>3</v>
      </c>
      <c r="AQ616" s="692">
        <v>11</v>
      </c>
      <c r="AR616" s="693">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692">
        <f ca="1">COUNTIF(INDIRECT("H"&amp;(ROW()+12*(($AO616-1)*3+$AP616)-ROW())/12+5):INDIRECT("S"&amp;(ROW()+12*(($AO616-1)*3+$AP616)-ROW())/12+5),AR616)</f>
        <v>0</v>
      </c>
      <c r="AT616" s="693">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692">
        <f ca="1">COUNTIF(INDIRECT("U"&amp;(ROW()+12*(($AO616-1)*3+$AP616)-ROW())/12+5):INDIRECT("AF"&amp;(ROW()+12*(($AO616-1)*3+$AP616)-ROW())/12+5),AT616)</f>
        <v>0</v>
      </c>
      <c r="AV616" s="692">
        <f ca="1">IF(AND(AR616+AT616&gt;0,AS616+AU616&gt;0),COUNTIF(AV$6:AV615,"&gt;0")+1,0)</f>
        <v>0</v>
      </c>
    </row>
    <row r="617" spans="41:48">
      <c r="AO617" s="692">
        <v>17</v>
      </c>
      <c r="AP617" s="692">
        <v>3</v>
      </c>
      <c r="AQ617" s="692">
        <v>12</v>
      </c>
      <c r="AR617" s="693">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692">
        <f ca="1">COUNTIF(INDIRECT("H"&amp;(ROW()+12*(($AO617-1)*3+$AP617)-ROW())/12+5):INDIRECT("S"&amp;(ROW()+12*(($AO617-1)*3+$AP617)-ROW())/12+5),AR617)</f>
        <v>0</v>
      </c>
      <c r="AT617" s="693">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692">
        <f ca="1">COUNTIF(INDIRECT("U"&amp;(ROW()+12*(($AO617-1)*3+$AP617)-ROW())/12+5):INDIRECT("AF"&amp;(ROW()+12*(($AO617-1)*3+$AP617)-ROW())/12+5),AT617)</f>
        <v>0</v>
      </c>
      <c r="AV617" s="692">
        <f ca="1">IF(AND(AR617+AT617&gt;0,AS617+AU617&gt;0),COUNTIF(AV$6:AV616,"&gt;0")+1,0)</f>
        <v>0</v>
      </c>
    </row>
    <row r="618" spans="41:48">
      <c r="AO618" s="692">
        <v>18</v>
      </c>
      <c r="AP618" s="692">
        <v>1</v>
      </c>
      <c r="AQ618" s="692">
        <v>1</v>
      </c>
      <c r="AR618" s="693">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692">
        <f ca="1">COUNTIF(INDIRECT("H"&amp;(ROW()+12*(($AO618-1)*3+$AP618)-ROW())/12+5):INDIRECT("S"&amp;(ROW()+12*(($AO618-1)*3+$AP618)-ROW())/12+5),AR618)</f>
        <v>0</v>
      </c>
      <c r="AT618" s="693">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692">
        <f ca="1">COUNTIF(INDIRECT("U"&amp;(ROW()+12*(($AO618-1)*3+$AP618)-ROW())/12+5):INDIRECT("AF"&amp;(ROW()+12*(($AO618-1)*3+$AP618)-ROW())/12+5),AT618)</f>
        <v>0</v>
      </c>
      <c r="AV618" s="692">
        <f ca="1">IF(AND(AR618+AT618&gt;0,AS618+AU618&gt;0),COUNTIF(AV$6:AV617,"&gt;0")+1,0)</f>
        <v>0</v>
      </c>
    </row>
    <row r="619" spans="41:48">
      <c r="AO619" s="692">
        <v>18</v>
      </c>
      <c r="AP619" s="692">
        <v>1</v>
      </c>
      <c r="AQ619" s="692">
        <v>2</v>
      </c>
      <c r="AR619" s="693">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692">
        <f ca="1">COUNTIF(INDIRECT("H"&amp;(ROW()+12*(($AO619-1)*3+$AP619)-ROW())/12+5):INDIRECT("S"&amp;(ROW()+12*(($AO619-1)*3+$AP619)-ROW())/12+5),AR619)</f>
        <v>0</v>
      </c>
      <c r="AT619" s="693">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692">
        <f ca="1">COUNTIF(INDIRECT("U"&amp;(ROW()+12*(($AO619-1)*3+$AP619)-ROW())/12+5):INDIRECT("AF"&amp;(ROW()+12*(($AO619-1)*3+$AP619)-ROW())/12+5),AT619)</f>
        <v>0</v>
      </c>
      <c r="AV619" s="692">
        <f ca="1">IF(AND(AR619+AT619&gt;0,AS619+AU619&gt;0),COUNTIF(AV$6:AV618,"&gt;0")+1,0)</f>
        <v>0</v>
      </c>
    </row>
    <row r="620" spans="41:48">
      <c r="AO620" s="692">
        <v>18</v>
      </c>
      <c r="AP620" s="692">
        <v>1</v>
      </c>
      <c r="AQ620" s="692">
        <v>3</v>
      </c>
      <c r="AR620" s="693">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692">
        <f ca="1">COUNTIF(INDIRECT("H"&amp;(ROW()+12*(($AO620-1)*3+$AP620)-ROW())/12+5):INDIRECT("S"&amp;(ROW()+12*(($AO620-1)*3+$AP620)-ROW())/12+5),AR620)</f>
        <v>0</v>
      </c>
      <c r="AT620" s="693">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692">
        <f ca="1">COUNTIF(INDIRECT("U"&amp;(ROW()+12*(($AO620-1)*3+$AP620)-ROW())/12+5):INDIRECT("AF"&amp;(ROW()+12*(($AO620-1)*3+$AP620)-ROW())/12+5),AT620)</f>
        <v>0</v>
      </c>
      <c r="AV620" s="692">
        <f ca="1">IF(AND(AR620+AT620&gt;0,AS620+AU620&gt;0),COUNTIF(AV$6:AV619,"&gt;0")+1,0)</f>
        <v>0</v>
      </c>
    </row>
    <row r="621" spans="41:48">
      <c r="AO621" s="692">
        <v>18</v>
      </c>
      <c r="AP621" s="692">
        <v>1</v>
      </c>
      <c r="AQ621" s="692">
        <v>4</v>
      </c>
      <c r="AR621" s="693">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692">
        <f ca="1">COUNTIF(INDIRECT("H"&amp;(ROW()+12*(($AO621-1)*3+$AP621)-ROW())/12+5):INDIRECT("S"&amp;(ROW()+12*(($AO621-1)*3+$AP621)-ROW())/12+5),AR621)</f>
        <v>0</v>
      </c>
      <c r="AT621" s="693">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692">
        <f ca="1">COUNTIF(INDIRECT("U"&amp;(ROW()+12*(($AO621-1)*3+$AP621)-ROW())/12+5):INDIRECT("AF"&amp;(ROW()+12*(($AO621-1)*3+$AP621)-ROW())/12+5),AT621)</f>
        <v>0</v>
      </c>
      <c r="AV621" s="692">
        <f ca="1">IF(AND(AR621+AT621&gt;0,AS621+AU621&gt;0),COUNTIF(AV$6:AV620,"&gt;0")+1,0)</f>
        <v>0</v>
      </c>
    </row>
    <row r="622" spans="41:48">
      <c r="AO622" s="692">
        <v>18</v>
      </c>
      <c r="AP622" s="692">
        <v>1</v>
      </c>
      <c r="AQ622" s="692">
        <v>5</v>
      </c>
      <c r="AR622" s="693">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692">
        <f ca="1">COUNTIF(INDIRECT("H"&amp;(ROW()+12*(($AO622-1)*3+$AP622)-ROW())/12+5):INDIRECT("S"&amp;(ROW()+12*(($AO622-1)*3+$AP622)-ROW())/12+5),AR622)</f>
        <v>0</v>
      </c>
      <c r="AT622" s="693">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692">
        <f ca="1">COUNTIF(INDIRECT("U"&amp;(ROW()+12*(($AO622-1)*3+$AP622)-ROW())/12+5):INDIRECT("AF"&amp;(ROW()+12*(($AO622-1)*3+$AP622)-ROW())/12+5),AT622)</f>
        <v>0</v>
      </c>
      <c r="AV622" s="692">
        <f ca="1">IF(AND(AR622+AT622&gt;0,AS622+AU622&gt;0),COUNTIF(AV$6:AV621,"&gt;0")+1,0)</f>
        <v>0</v>
      </c>
    </row>
    <row r="623" spans="41:48">
      <c r="AO623" s="692">
        <v>18</v>
      </c>
      <c r="AP623" s="692">
        <v>1</v>
      </c>
      <c r="AQ623" s="692">
        <v>6</v>
      </c>
      <c r="AR623" s="693">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692">
        <f ca="1">COUNTIF(INDIRECT("H"&amp;(ROW()+12*(($AO623-1)*3+$AP623)-ROW())/12+5):INDIRECT("S"&amp;(ROW()+12*(($AO623-1)*3+$AP623)-ROW())/12+5),AR623)</f>
        <v>0</v>
      </c>
      <c r="AT623" s="693">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692">
        <f ca="1">COUNTIF(INDIRECT("U"&amp;(ROW()+12*(($AO623-1)*3+$AP623)-ROW())/12+5):INDIRECT("AF"&amp;(ROW()+12*(($AO623-1)*3+$AP623)-ROW())/12+5),AT623)</f>
        <v>0</v>
      </c>
      <c r="AV623" s="692">
        <f ca="1">IF(AND(AR623+AT623&gt;0,AS623+AU623&gt;0),COUNTIF(AV$6:AV622,"&gt;0")+1,0)</f>
        <v>0</v>
      </c>
    </row>
    <row r="624" spans="41:48">
      <c r="AO624" s="692">
        <v>18</v>
      </c>
      <c r="AP624" s="692">
        <v>1</v>
      </c>
      <c r="AQ624" s="692">
        <v>7</v>
      </c>
      <c r="AR624" s="693">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692">
        <f ca="1">COUNTIF(INDIRECT("H"&amp;(ROW()+12*(($AO624-1)*3+$AP624)-ROW())/12+5):INDIRECT("S"&amp;(ROW()+12*(($AO624-1)*3+$AP624)-ROW())/12+5),AR624)</f>
        <v>0</v>
      </c>
      <c r="AT624" s="693">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692">
        <f ca="1">COUNTIF(INDIRECT("U"&amp;(ROW()+12*(($AO624-1)*3+$AP624)-ROW())/12+5):INDIRECT("AF"&amp;(ROW()+12*(($AO624-1)*3+$AP624)-ROW())/12+5),AT624)</f>
        <v>0</v>
      </c>
      <c r="AV624" s="692">
        <f ca="1">IF(AND(AR624+AT624&gt;0,AS624+AU624&gt;0),COUNTIF(AV$6:AV623,"&gt;0")+1,0)</f>
        <v>0</v>
      </c>
    </row>
    <row r="625" spans="41:48">
      <c r="AO625" s="692">
        <v>18</v>
      </c>
      <c r="AP625" s="692">
        <v>1</v>
      </c>
      <c r="AQ625" s="692">
        <v>8</v>
      </c>
      <c r="AR625" s="693">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692">
        <f ca="1">COUNTIF(INDIRECT("H"&amp;(ROW()+12*(($AO625-1)*3+$AP625)-ROW())/12+5):INDIRECT("S"&amp;(ROW()+12*(($AO625-1)*3+$AP625)-ROW())/12+5),AR625)</f>
        <v>0</v>
      </c>
      <c r="AT625" s="693">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692">
        <f ca="1">COUNTIF(INDIRECT("U"&amp;(ROW()+12*(($AO625-1)*3+$AP625)-ROW())/12+5):INDIRECT("AF"&amp;(ROW()+12*(($AO625-1)*3+$AP625)-ROW())/12+5),AT625)</f>
        <v>0</v>
      </c>
      <c r="AV625" s="692">
        <f ca="1">IF(AND(AR625+AT625&gt;0,AS625+AU625&gt;0),COUNTIF(AV$6:AV624,"&gt;0")+1,0)</f>
        <v>0</v>
      </c>
    </row>
    <row r="626" spans="41:48">
      <c r="AO626" s="692">
        <v>18</v>
      </c>
      <c r="AP626" s="692">
        <v>1</v>
      </c>
      <c r="AQ626" s="692">
        <v>9</v>
      </c>
      <c r="AR626" s="693">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692">
        <f ca="1">COUNTIF(INDIRECT("H"&amp;(ROW()+12*(($AO626-1)*3+$AP626)-ROW())/12+5):INDIRECT("S"&amp;(ROW()+12*(($AO626-1)*3+$AP626)-ROW())/12+5),AR626)</f>
        <v>0</v>
      </c>
      <c r="AT626" s="693">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692">
        <f ca="1">COUNTIF(INDIRECT("U"&amp;(ROW()+12*(($AO626-1)*3+$AP626)-ROW())/12+5):INDIRECT("AF"&amp;(ROW()+12*(($AO626-1)*3+$AP626)-ROW())/12+5),AT626)</f>
        <v>0</v>
      </c>
      <c r="AV626" s="692">
        <f ca="1">IF(AND(AR626+AT626&gt;0,AS626+AU626&gt;0),COUNTIF(AV$6:AV625,"&gt;0")+1,0)</f>
        <v>0</v>
      </c>
    </row>
    <row r="627" spans="41:48">
      <c r="AO627" s="692">
        <v>18</v>
      </c>
      <c r="AP627" s="692">
        <v>1</v>
      </c>
      <c r="AQ627" s="692">
        <v>10</v>
      </c>
      <c r="AR627" s="693">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692">
        <f ca="1">COUNTIF(INDIRECT("H"&amp;(ROW()+12*(($AO627-1)*3+$AP627)-ROW())/12+5):INDIRECT("S"&amp;(ROW()+12*(($AO627-1)*3+$AP627)-ROW())/12+5),AR627)</f>
        <v>0</v>
      </c>
      <c r="AT627" s="693">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692">
        <f ca="1">COUNTIF(INDIRECT("U"&amp;(ROW()+12*(($AO627-1)*3+$AP627)-ROW())/12+5):INDIRECT("AF"&amp;(ROW()+12*(($AO627-1)*3+$AP627)-ROW())/12+5),AT627)</f>
        <v>0</v>
      </c>
      <c r="AV627" s="692">
        <f ca="1">IF(AND(AR627+AT627&gt;0,AS627+AU627&gt;0),COUNTIF(AV$6:AV626,"&gt;0")+1,0)</f>
        <v>0</v>
      </c>
    </row>
    <row r="628" spans="41:48">
      <c r="AO628" s="692">
        <v>18</v>
      </c>
      <c r="AP628" s="692">
        <v>1</v>
      </c>
      <c r="AQ628" s="692">
        <v>11</v>
      </c>
      <c r="AR628" s="693">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692">
        <f ca="1">COUNTIF(INDIRECT("H"&amp;(ROW()+12*(($AO628-1)*3+$AP628)-ROW())/12+5):INDIRECT("S"&amp;(ROW()+12*(($AO628-1)*3+$AP628)-ROW())/12+5),AR628)</f>
        <v>0</v>
      </c>
      <c r="AT628" s="693">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692">
        <f ca="1">COUNTIF(INDIRECT("U"&amp;(ROW()+12*(($AO628-1)*3+$AP628)-ROW())/12+5):INDIRECT("AF"&amp;(ROW()+12*(($AO628-1)*3+$AP628)-ROW())/12+5),AT628)</f>
        <v>0</v>
      </c>
      <c r="AV628" s="692">
        <f ca="1">IF(AND(AR628+AT628&gt;0,AS628+AU628&gt;0),COUNTIF(AV$6:AV627,"&gt;0")+1,0)</f>
        <v>0</v>
      </c>
    </row>
    <row r="629" spans="41:48">
      <c r="AO629" s="692">
        <v>18</v>
      </c>
      <c r="AP629" s="692">
        <v>1</v>
      </c>
      <c r="AQ629" s="692">
        <v>12</v>
      </c>
      <c r="AR629" s="693">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692">
        <f ca="1">COUNTIF(INDIRECT("H"&amp;(ROW()+12*(($AO629-1)*3+$AP629)-ROW())/12+5):INDIRECT("S"&amp;(ROW()+12*(($AO629-1)*3+$AP629)-ROW())/12+5),AR629)</f>
        <v>0</v>
      </c>
      <c r="AT629" s="693">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692">
        <f ca="1">COUNTIF(INDIRECT("U"&amp;(ROW()+12*(($AO629-1)*3+$AP629)-ROW())/12+5):INDIRECT("AF"&amp;(ROW()+12*(($AO629-1)*3+$AP629)-ROW())/12+5),AT629)</f>
        <v>0</v>
      </c>
      <c r="AV629" s="692">
        <f ca="1">IF(AND(AR629+AT629&gt;0,AS629+AU629&gt;0),COUNTIF(AV$6:AV628,"&gt;0")+1,0)</f>
        <v>0</v>
      </c>
    </row>
    <row r="630" spans="41:48">
      <c r="AO630" s="692">
        <v>18</v>
      </c>
      <c r="AP630" s="692">
        <v>2</v>
      </c>
      <c r="AQ630" s="692">
        <v>1</v>
      </c>
      <c r="AR630" s="693">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692">
        <f ca="1">COUNTIF(INDIRECT("H"&amp;(ROW()+12*(($AO630-1)*3+$AP630)-ROW())/12+5):INDIRECT("S"&amp;(ROW()+12*(($AO630-1)*3+$AP630)-ROW())/12+5),AR630)</f>
        <v>0</v>
      </c>
      <c r="AT630" s="693">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692">
        <f ca="1">COUNTIF(INDIRECT("U"&amp;(ROW()+12*(($AO630-1)*3+$AP630)-ROW())/12+5):INDIRECT("AF"&amp;(ROW()+12*(($AO630-1)*3+$AP630)-ROW())/12+5),AT630)</f>
        <v>0</v>
      </c>
      <c r="AV630" s="692">
        <f ca="1">IF(AND(AR630+AT630&gt;0,AS630+AU630&gt;0),COUNTIF(AV$6:AV629,"&gt;0")+1,0)</f>
        <v>0</v>
      </c>
    </row>
    <row r="631" spans="41:48">
      <c r="AO631" s="692">
        <v>18</v>
      </c>
      <c r="AP631" s="692">
        <v>2</v>
      </c>
      <c r="AQ631" s="692">
        <v>2</v>
      </c>
      <c r="AR631" s="693">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692">
        <f ca="1">COUNTIF(INDIRECT("H"&amp;(ROW()+12*(($AO631-1)*3+$AP631)-ROW())/12+5):INDIRECT("S"&amp;(ROW()+12*(($AO631-1)*3+$AP631)-ROW())/12+5),AR631)</f>
        <v>0</v>
      </c>
      <c r="AT631" s="693">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692">
        <f ca="1">COUNTIF(INDIRECT("U"&amp;(ROW()+12*(($AO631-1)*3+$AP631)-ROW())/12+5):INDIRECT("AF"&amp;(ROW()+12*(($AO631-1)*3+$AP631)-ROW())/12+5),AT631)</f>
        <v>0</v>
      </c>
      <c r="AV631" s="692">
        <f ca="1">IF(AND(AR631+AT631&gt;0,AS631+AU631&gt;0),COUNTIF(AV$6:AV630,"&gt;0")+1,0)</f>
        <v>0</v>
      </c>
    </row>
    <row r="632" spans="41:48">
      <c r="AO632" s="692">
        <v>18</v>
      </c>
      <c r="AP632" s="692">
        <v>2</v>
      </c>
      <c r="AQ632" s="692">
        <v>3</v>
      </c>
      <c r="AR632" s="693">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692">
        <f ca="1">COUNTIF(INDIRECT("H"&amp;(ROW()+12*(($AO632-1)*3+$AP632)-ROW())/12+5):INDIRECT("S"&amp;(ROW()+12*(($AO632-1)*3+$AP632)-ROW())/12+5),AR632)</f>
        <v>0</v>
      </c>
      <c r="AT632" s="693">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692">
        <f ca="1">COUNTIF(INDIRECT("U"&amp;(ROW()+12*(($AO632-1)*3+$AP632)-ROW())/12+5):INDIRECT("AF"&amp;(ROW()+12*(($AO632-1)*3+$AP632)-ROW())/12+5),AT632)</f>
        <v>0</v>
      </c>
      <c r="AV632" s="692">
        <f ca="1">IF(AND(AR632+AT632&gt;0,AS632+AU632&gt;0),COUNTIF(AV$6:AV631,"&gt;0")+1,0)</f>
        <v>0</v>
      </c>
    </row>
    <row r="633" spans="41:48">
      <c r="AO633" s="692">
        <v>18</v>
      </c>
      <c r="AP633" s="692">
        <v>2</v>
      </c>
      <c r="AQ633" s="692">
        <v>4</v>
      </c>
      <c r="AR633" s="693">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692">
        <f ca="1">COUNTIF(INDIRECT("H"&amp;(ROW()+12*(($AO633-1)*3+$AP633)-ROW())/12+5):INDIRECT("S"&amp;(ROW()+12*(($AO633-1)*3+$AP633)-ROW())/12+5),AR633)</f>
        <v>0</v>
      </c>
      <c r="AT633" s="693">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692">
        <f ca="1">COUNTIF(INDIRECT("U"&amp;(ROW()+12*(($AO633-1)*3+$AP633)-ROW())/12+5):INDIRECT("AF"&amp;(ROW()+12*(($AO633-1)*3+$AP633)-ROW())/12+5),AT633)</f>
        <v>0</v>
      </c>
      <c r="AV633" s="692">
        <f ca="1">IF(AND(AR633+AT633&gt;0,AS633+AU633&gt;0),COUNTIF(AV$6:AV632,"&gt;0")+1,0)</f>
        <v>0</v>
      </c>
    </row>
    <row r="634" spans="41:48">
      <c r="AO634" s="692">
        <v>18</v>
      </c>
      <c r="AP634" s="692">
        <v>2</v>
      </c>
      <c r="AQ634" s="692">
        <v>5</v>
      </c>
      <c r="AR634" s="693">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692">
        <f ca="1">COUNTIF(INDIRECT("H"&amp;(ROW()+12*(($AO634-1)*3+$AP634)-ROW())/12+5):INDIRECT("S"&amp;(ROW()+12*(($AO634-1)*3+$AP634)-ROW())/12+5),AR634)</f>
        <v>0</v>
      </c>
      <c r="AT634" s="693">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692">
        <f ca="1">COUNTIF(INDIRECT("U"&amp;(ROW()+12*(($AO634-1)*3+$AP634)-ROW())/12+5):INDIRECT("AF"&amp;(ROW()+12*(($AO634-1)*3+$AP634)-ROW())/12+5),AT634)</f>
        <v>0</v>
      </c>
      <c r="AV634" s="692">
        <f ca="1">IF(AND(AR634+AT634&gt;0,AS634+AU634&gt;0),COUNTIF(AV$6:AV633,"&gt;0")+1,0)</f>
        <v>0</v>
      </c>
    </row>
    <row r="635" spans="41:48">
      <c r="AO635" s="692">
        <v>18</v>
      </c>
      <c r="AP635" s="692">
        <v>2</v>
      </c>
      <c r="AQ635" s="692">
        <v>6</v>
      </c>
      <c r="AR635" s="693">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692">
        <f ca="1">COUNTIF(INDIRECT("H"&amp;(ROW()+12*(($AO635-1)*3+$AP635)-ROW())/12+5):INDIRECT("S"&amp;(ROW()+12*(($AO635-1)*3+$AP635)-ROW())/12+5),AR635)</f>
        <v>0</v>
      </c>
      <c r="AT635" s="693">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692">
        <f ca="1">COUNTIF(INDIRECT("U"&amp;(ROW()+12*(($AO635-1)*3+$AP635)-ROW())/12+5):INDIRECT("AF"&amp;(ROW()+12*(($AO635-1)*3+$AP635)-ROW())/12+5),AT635)</f>
        <v>0</v>
      </c>
      <c r="AV635" s="692">
        <f ca="1">IF(AND(AR635+AT635&gt;0,AS635+AU635&gt;0),COUNTIF(AV$6:AV634,"&gt;0")+1,0)</f>
        <v>0</v>
      </c>
    </row>
    <row r="636" spans="41:48">
      <c r="AO636" s="692">
        <v>18</v>
      </c>
      <c r="AP636" s="692">
        <v>2</v>
      </c>
      <c r="AQ636" s="692">
        <v>7</v>
      </c>
      <c r="AR636" s="693">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692">
        <f ca="1">COUNTIF(INDIRECT("H"&amp;(ROW()+12*(($AO636-1)*3+$AP636)-ROW())/12+5):INDIRECT("S"&amp;(ROW()+12*(($AO636-1)*3+$AP636)-ROW())/12+5),AR636)</f>
        <v>0</v>
      </c>
      <c r="AT636" s="693">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692">
        <f ca="1">COUNTIF(INDIRECT("U"&amp;(ROW()+12*(($AO636-1)*3+$AP636)-ROW())/12+5):INDIRECT("AF"&amp;(ROW()+12*(($AO636-1)*3+$AP636)-ROW())/12+5),AT636)</f>
        <v>0</v>
      </c>
      <c r="AV636" s="692">
        <f ca="1">IF(AND(AR636+AT636&gt;0,AS636+AU636&gt;0),COUNTIF(AV$6:AV635,"&gt;0")+1,0)</f>
        <v>0</v>
      </c>
    </row>
    <row r="637" spans="41:48">
      <c r="AO637" s="692">
        <v>18</v>
      </c>
      <c r="AP637" s="692">
        <v>2</v>
      </c>
      <c r="AQ637" s="692">
        <v>8</v>
      </c>
      <c r="AR637" s="693">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692">
        <f ca="1">COUNTIF(INDIRECT("H"&amp;(ROW()+12*(($AO637-1)*3+$AP637)-ROW())/12+5):INDIRECT("S"&amp;(ROW()+12*(($AO637-1)*3+$AP637)-ROW())/12+5),AR637)</f>
        <v>0</v>
      </c>
      <c r="AT637" s="693">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692">
        <f ca="1">COUNTIF(INDIRECT("U"&amp;(ROW()+12*(($AO637-1)*3+$AP637)-ROW())/12+5):INDIRECT("AF"&amp;(ROW()+12*(($AO637-1)*3+$AP637)-ROW())/12+5),AT637)</f>
        <v>0</v>
      </c>
      <c r="AV637" s="692">
        <f ca="1">IF(AND(AR637+AT637&gt;0,AS637+AU637&gt;0),COUNTIF(AV$6:AV636,"&gt;0")+1,0)</f>
        <v>0</v>
      </c>
    </row>
    <row r="638" spans="41:48">
      <c r="AO638" s="692">
        <v>18</v>
      </c>
      <c r="AP638" s="692">
        <v>2</v>
      </c>
      <c r="AQ638" s="692">
        <v>9</v>
      </c>
      <c r="AR638" s="693">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692">
        <f ca="1">COUNTIF(INDIRECT("H"&amp;(ROW()+12*(($AO638-1)*3+$AP638)-ROW())/12+5):INDIRECT("S"&amp;(ROW()+12*(($AO638-1)*3+$AP638)-ROW())/12+5),AR638)</f>
        <v>0</v>
      </c>
      <c r="AT638" s="693">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692">
        <f ca="1">COUNTIF(INDIRECT("U"&amp;(ROW()+12*(($AO638-1)*3+$AP638)-ROW())/12+5):INDIRECT("AF"&amp;(ROW()+12*(($AO638-1)*3+$AP638)-ROW())/12+5),AT638)</f>
        <v>0</v>
      </c>
      <c r="AV638" s="692">
        <f ca="1">IF(AND(AR638+AT638&gt;0,AS638+AU638&gt;0),COUNTIF(AV$6:AV637,"&gt;0")+1,0)</f>
        <v>0</v>
      </c>
    </row>
    <row r="639" spans="41:48">
      <c r="AO639" s="692">
        <v>18</v>
      </c>
      <c r="AP639" s="692">
        <v>2</v>
      </c>
      <c r="AQ639" s="692">
        <v>10</v>
      </c>
      <c r="AR639" s="693">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692">
        <f ca="1">COUNTIF(INDIRECT("H"&amp;(ROW()+12*(($AO639-1)*3+$AP639)-ROW())/12+5):INDIRECT("S"&amp;(ROW()+12*(($AO639-1)*3+$AP639)-ROW())/12+5),AR639)</f>
        <v>0</v>
      </c>
      <c r="AT639" s="693">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692">
        <f ca="1">COUNTIF(INDIRECT("U"&amp;(ROW()+12*(($AO639-1)*3+$AP639)-ROW())/12+5):INDIRECT("AF"&amp;(ROW()+12*(($AO639-1)*3+$AP639)-ROW())/12+5),AT639)</f>
        <v>0</v>
      </c>
      <c r="AV639" s="692">
        <f ca="1">IF(AND(AR639+AT639&gt;0,AS639+AU639&gt;0),COUNTIF(AV$6:AV638,"&gt;0")+1,0)</f>
        <v>0</v>
      </c>
    </row>
    <row r="640" spans="41:48">
      <c r="AO640" s="692">
        <v>18</v>
      </c>
      <c r="AP640" s="692">
        <v>2</v>
      </c>
      <c r="AQ640" s="692">
        <v>11</v>
      </c>
      <c r="AR640" s="693">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692">
        <f ca="1">COUNTIF(INDIRECT("H"&amp;(ROW()+12*(($AO640-1)*3+$AP640)-ROW())/12+5):INDIRECT("S"&amp;(ROW()+12*(($AO640-1)*3+$AP640)-ROW())/12+5),AR640)</f>
        <v>0</v>
      </c>
      <c r="AT640" s="693">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692">
        <f ca="1">COUNTIF(INDIRECT("U"&amp;(ROW()+12*(($AO640-1)*3+$AP640)-ROW())/12+5):INDIRECT("AF"&amp;(ROW()+12*(($AO640-1)*3+$AP640)-ROW())/12+5),AT640)</f>
        <v>0</v>
      </c>
      <c r="AV640" s="692">
        <f ca="1">IF(AND(AR640+AT640&gt;0,AS640+AU640&gt;0),COUNTIF(AV$6:AV639,"&gt;0")+1,0)</f>
        <v>0</v>
      </c>
    </row>
    <row r="641" spans="41:48">
      <c r="AO641" s="692">
        <v>18</v>
      </c>
      <c r="AP641" s="692">
        <v>2</v>
      </c>
      <c r="AQ641" s="692">
        <v>12</v>
      </c>
      <c r="AR641" s="693">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692">
        <f ca="1">COUNTIF(INDIRECT("H"&amp;(ROW()+12*(($AO641-1)*3+$AP641)-ROW())/12+5):INDIRECT("S"&amp;(ROW()+12*(($AO641-1)*3+$AP641)-ROW())/12+5),AR641)</f>
        <v>0</v>
      </c>
      <c r="AT641" s="693">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692">
        <f ca="1">COUNTIF(INDIRECT("U"&amp;(ROW()+12*(($AO641-1)*3+$AP641)-ROW())/12+5):INDIRECT("AF"&amp;(ROW()+12*(($AO641-1)*3+$AP641)-ROW())/12+5),AT641)</f>
        <v>0</v>
      </c>
      <c r="AV641" s="692">
        <f ca="1">IF(AND(AR641+AT641&gt;0,AS641+AU641&gt;0),COUNTIF(AV$6:AV640,"&gt;0")+1,0)</f>
        <v>0</v>
      </c>
    </row>
    <row r="642" spans="41:48">
      <c r="AO642" s="692">
        <v>18</v>
      </c>
      <c r="AP642" s="692">
        <v>3</v>
      </c>
      <c r="AQ642" s="692">
        <v>1</v>
      </c>
      <c r="AR642" s="693">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692">
        <f ca="1">COUNTIF(INDIRECT("H"&amp;(ROW()+12*(($AO642-1)*3+$AP642)-ROW())/12+5):INDIRECT("S"&amp;(ROW()+12*(($AO642-1)*3+$AP642)-ROW())/12+5),AR642)</f>
        <v>0</v>
      </c>
      <c r="AT642" s="693">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692">
        <f ca="1">COUNTIF(INDIRECT("U"&amp;(ROW()+12*(($AO642-1)*3+$AP642)-ROW())/12+5):INDIRECT("AF"&amp;(ROW()+12*(($AO642-1)*3+$AP642)-ROW())/12+5),AT642)</f>
        <v>0</v>
      </c>
      <c r="AV642" s="692">
        <f ca="1">IF(AND(AR642+AT642&gt;0,AS642+AU642&gt;0),COUNTIF(AV$6:AV641,"&gt;0")+1,0)</f>
        <v>0</v>
      </c>
    </row>
    <row r="643" spans="41:48">
      <c r="AO643" s="692">
        <v>18</v>
      </c>
      <c r="AP643" s="692">
        <v>3</v>
      </c>
      <c r="AQ643" s="692">
        <v>2</v>
      </c>
      <c r="AR643" s="693">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692">
        <f ca="1">COUNTIF(INDIRECT("H"&amp;(ROW()+12*(($AO643-1)*3+$AP643)-ROW())/12+5):INDIRECT("S"&amp;(ROW()+12*(($AO643-1)*3+$AP643)-ROW())/12+5),AR643)</f>
        <v>0</v>
      </c>
      <c r="AT643" s="693">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692">
        <f ca="1">COUNTIF(INDIRECT("U"&amp;(ROW()+12*(($AO643-1)*3+$AP643)-ROW())/12+5):INDIRECT("AF"&amp;(ROW()+12*(($AO643-1)*3+$AP643)-ROW())/12+5),AT643)</f>
        <v>0</v>
      </c>
      <c r="AV643" s="692">
        <f ca="1">IF(AND(AR643+AT643&gt;0,AS643+AU643&gt;0),COUNTIF(AV$6:AV642,"&gt;0")+1,0)</f>
        <v>0</v>
      </c>
    </row>
    <row r="644" spans="41:48">
      <c r="AO644" s="692">
        <v>18</v>
      </c>
      <c r="AP644" s="692">
        <v>3</v>
      </c>
      <c r="AQ644" s="692">
        <v>3</v>
      </c>
      <c r="AR644" s="693">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692">
        <f ca="1">COUNTIF(INDIRECT("H"&amp;(ROW()+12*(($AO644-1)*3+$AP644)-ROW())/12+5):INDIRECT("S"&amp;(ROW()+12*(($AO644-1)*3+$AP644)-ROW())/12+5),AR644)</f>
        <v>0</v>
      </c>
      <c r="AT644" s="693">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692">
        <f ca="1">COUNTIF(INDIRECT("U"&amp;(ROW()+12*(($AO644-1)*3+$AP644)-ROW())/12+5):INDIRECT("AF"&amp;(ROW()+12*(($AO644-1)*3+$AP644)-ROW())/12+5),AT644)</f>
        <v>0</v>
      </c>
      <c r="AV644" s="692">
        <f ca="1">IF(AND(AR644+AT644&gt;0,AS644+AU644&gt;0),COUNTIF(AV$6:AV643,"&gt;0")+1,0)</f>
        <v>0</v>
      </c>
    </row>
    <row r="645" spans="41:48">
      <c r="AO645" s="692">
        <v>18</v>
      </c>
      <c r="AP645" s="692">
        <v>3</v>
      </c>
      <c r="AQ645" s="692">
        <v>4</v>
      </c>
      <c r="AR645" s="693">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692">
        <f ca="1">COUNTIF(INDIRECT("H"&amp;(ROW()+12*(($AO645-1)*3+$AP645)-ROW())/12+5):INDIRECT("S"&amp;(ROW()+12*(($AO645-1)*3+$AP645)-ROW())/12+5),AR645)</f>
        <v>0</v>
      </c>
      <c r="AT645" s="693">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692">
        <f ca="1">COUNTIF(INDIRECT("U"&amp;(ROW()+12*(($AO645-1)*3+$AP645)-ROW())/12+5):INDIRECT("AF"&amp;(ROW()+12*(($AO645-1)*3+$AP645)-ROW())/12+5),AT645)</f>
        <v>0</v>
      </c>
      <c r="AV645" s="692">
        <f ca="1">IF(AND(AR645+AT645&gt;0,AS645+AU645&gt;0),COUNTIF(AV$6:AV644,"&gt;0")+1,0)</f>
        <v>0</v>
      </c>
    </row>
    <row r="646" spans="41:48">
      <c r="AO646" s="692">
        <v>18</v>
      </c>
      <c r="AP646" s="692">
        <v>3</v>
      </c>
      <c r="AQ646" s="692">
        <v>5</v>
      </c>
      <c r="AR646" s="693">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692">
        <f ca="1">COUNTIF(INDIRECT("H"&amp;(ROW()+12*(($AO646-1)*3+$AP646)-ROW())/12+5):INDIRECT("S"&amp;(ROW()+12*(($AO646-1)*3+$AP646)-ROW())/12+5),AR646)</f>
        <v>0</v>
      </c>
      <c r="AT646" s="693">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692">
        <f ca="1">COUNTIF(INDIRECT("U"&amp;(ROW()+12*(($AO646-1)*3+$AP646)-ROW())/12+5):INDIRECT("AF"&amp;(ROW()+12*(($AO646-1)*3+$AP646)-ROW())/12+5),AT646)</f>
        <v>0</v>
      </c>
      <c r="AV646" s="692">
        <f ca="1">IF(AND(AR646+AT646&gt;0,AS646+AU646&gt;0),COUNTIF(AV$6:AV645,"&gt;0")+1,0)</f>
        <v>0</v>
      </c>
    </row>
    <row r="647" spans="41:48">
      <c r="AO647" s="692">
        <v>18</v>
      </c>
      <c r="AP647" s="692">
        <v>3</v>
      </c>
      <c r="AQ647" s="692">
        <v>6</v>
      </c>
      <c r="AR647" s="693">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692">
        <f ca="1">COUNTIF(INDIRECT("H"&amp;(ROW()+12*(($AO647-1)*3+$AP647)-ROW())/12+5):INDIRECT("S"&amp;(ROW()+12*(($AO647-1)*3+$AP647)-ROW())/12+5),AR647)</f>
        <v>0</v>
      </c>
      <c r="AT647" s="693">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692">
        <f ca="1">COUNTIF(INDIRECT("U"&amp;(ROW()+12*(($AO647-1)*3+$AP647)-ROW())/12+5):INDIRECT("AF"&amp;(ROW()+12*(($AO647-1)*3+$AP647)-ROW())/12+5),AT647)</f>
        <v>0</v>
      </c>
      <c r="AV647" s="692">
        <f ca="1">IF(AND(AR647+AT647&gt;0,AS647+AU647&gt;0),COUNTIF(AV$6:AV646,"&gt;0")+1,0)</f>
        <v>0</v>
      </c>
    </row>
    <row r="648" spans="41:48">
      <c r="AO648" s="692">
        <v>18</v>
      </c>
      <c r="AP648" s="692">
        <v>3</v>
      </c>
      <c r="AQ648" s="692">
        <v>7</v>
      </c>
      <c r="AR648" s="693">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692">
        <f ca="1">COUNTIF(INDIRECT("H"&amp;(ROW()+12*(($AO648-1)*3+$AP648)-ROW())/12+5):INDIRECT("S"&amp;(ROW()+12*(($AO648-1)*3+$AP648)-ROW())/12+5),AR648)</f>
        <v>0</v>
      </c>
      <c r="AT648" s="693">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692">
        <f ca="1">COUNTIF(INDIRECT("U"&amp;(ROW()+12*(($AO648-1)*3+$AP648)-ROW())/12+5):INDIRECT("AF"&amp;(ROW()+12*(($AO648-1)*3+$AP648)-ROW())/12+5),AT648)</f>
        <v>0</v>
      </c>
      <c r="AV648" s="692">
        <f ca="1">IF(AND(AR648+AT648&gt;0,AS648+AU648&gt;0),COUNTIF(AV$6:AV647,"&gt;0")+1,0)</f>
        <v>0</v>
      </c>
    </row>
    <row r="649" spans="41:48">
      <c r="AO649" s="692">
        <v>18</v>
      </c>
      <c r="AP649" s="692">
        <v>3</v>
      </c>
      <c r="AQ649" s="692">
        <v>8</v>
      </c>
      <c r="AR649" s="693">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692">
        <f ca="1">COUNTIF(INDIRECT("H"&amp;(ROW()+12*(($AO649-1)*3+$AP649)-ROW())/12+5):INDIRECT("S"&amp;(ROW()+12*(($AO649-1)*3+$AP649)-ROW())/12+5),AR649)</f>
        <v>0</v>
      </c>
      <c r="AT649" s="693">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692">
        <f ca="1">COUNTIF(INDIRECT("U"&amp;(ROW()+12*(($AO649-1)*3+$AP649)-ROW())/12+5):INDIRECT("AF"&amp;(ROW()+12*(($AO649-1)*3+$AP649)-ROW())/12+5),AT649)</f>
        <v>0</v>
      </c>
      <c r="AV649" s="692">
        <f ca="1">IF(AND(AR649+AT649&gt;0,AS649+AU649&gt;0),COUNTIF(AV$6:AV648,"&gt;0")+1,0)</f>
        <v>0</v>
      </c>
    </row>
    <row r="650" spans="41:48">
      <c r="AO650" s="692">
        <v>18</v>
      </c>
      <c r="AP650" s="692">
        <v>3</v>
      </c>
      <c r="AQ650" s="692">
        <v>9</v>
      </c>
      <c r="AR650" s="693">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692">
        <f ca="1">COUNTIF(INDIRECT("H"&amp;(ROW()+12*(($AO650-1)*3+$AP650)-ROW())/12+5):INDIRECT("S"&amp;(ROW()+12*(($AO650-1)*3+$AP650)-ROW())/12+5),AR650)</f>
        <v>0</v>
      </c>
      <c r="AT650" s="693">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692">
        <f ca="1">COUNTIF(INDIRECT("U"&amp;(ROW()+12*(($AO650-1)*3+$AP650)-ROW())/12+5):INDIRECT("AF"&amp;(ROW()+12*(($AO650-1)*3+$AP650)-ROW())/12+5),AT650)</f>
        <v>0</v>
      </c>
      <c r="AV650" s="692">
        <f ca="1">IF(AND(AR650+AT650&gt;0,AS650+AU650&gt;0),COUNTIF(AV$6:AV649,"&gt;0")+1,0)</f>
        <v>0</v>
      </c>
    </row>
    <row r="651" spans="41:48">
      <c r="AO651" s="692">
        <v>18</v>
      </c>
      <c r="AP651" s="692">
        <v>3</v>
      </c>
      <c r="AQ651" s="692">
        <v>10</v>
      </c>
      <c r="AR651" s="693">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692">
        <f ca="1">COUNTIF(INDIRECT("H"&amp;(ROW()+12*(($AO651-1)*3+$AP651)-ROW())/12+5):INDIRECT("S"&amp;(ROW()+12*(($AO651-1)*3+$AP651)-ROW())/12+5),AR651)</f>
        <v>0</v>
      </c>
      <c r="AT651" s="693">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692">
        <f ca="1">COUNTIF(INDIRECT("U"&amp;(ROW()+12*(($AO651-1)*3+$AP651)-ROW())/12+5):INDIRECT("AF"&amp;(ROW()+12*(($AO651-1)*3+$AP651)-ROW())/12+5),AT651)</f>
        <v>0</v>
      </c>
      <c r="AV651" s="692">
        <f ca="1">IF(AND(AR651+AT651&gt;0,AS651+AU651&gt;0),COUNTIF(AV$6:AV650,"&gt;0")+1,0)</f>
        <v>0</v>
      </c>
    </row>
    <row r="652" spans="41:48">
      <c r="AO652" s="692">
        <v>18</v>
      </c>
      <c r="AP652" s="692">
        <v>3</v>
      </c>
      <c r="AQ652" s="692">
        <v>11</v>
      </c>
      <c r="AR652" s="693">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692">
        <f ca="1">COUNTIF(INDIRECT("H"&amp;(ROW()+12*(($AO652-1)*3+$AP652)-ROW())/12+5):INDIRECT("S"&amp;(ROW()+12*(($AO652-1)*3+$AP652)-ROW())/12+5),AR652)</f>
        <v>0</v>
      </c>
      <c r="AT652" s="693">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692">
        <f ca="1">COUNTIF(INDIRECT("U"&amp;(ROW()+12*(($AO652-1)*3+$AP652)-ROW())/12+5):INDIRECT("AF"&amp;(ROW()+12*(($AO652-1)*3+$AP652)-ROW())/12+5),AT652)</f>
        <v>0</v>
      </c>
      <c r="AV652" s="692">
        <f ca="1">IF(AND(AR652+AT652&gt;0,AS652+AU652&gt;0),COUNTIF(AV$6:AV651,"&gt;0")+1,0)</f>
        <v>0</v>
      </c>
    </row>
    <row r="653" spans="41:48">
      <c r="AO653" s="692">
        <v>18</v>
      </c>
      <c r="AP653" s="692">
        <v>3</v>
      </c>
      <c r="AQ653" s="692">
        <v>12</v>
      </c>
      <c r="AR653" s="693">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692">
        <f ca="1">COUNTIF(INDIRECT("H"&amp;(ROW()+12*(($AO653-1)*3+$AP653)-ROW())/12+5):INDIRECT("S"&amp;(ROW()+12*(($AO653-1)*3+$AP653)-ROW())/12+5),AR653)</f>
        <v>0</v>
      </c>
      <c r="AT653" s="693">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692">
        <f ca="1">COUNTIF(INDIRECT("U"&amp;(ROW()+12*(($AO653-1)*3+$AP653)-ROW())/12+5):INDIRECT("AF"&amp;(ROW()+12*(($AO653-1)*3+$AP653)-ROW())/12+5),AT653)</f>
        <v>0</v>
      </c>
      <c r="AV653" s="692">
        <f ca="1">IF(AND(AR653+AT653&gt;0,AS653+AU653&gt;0),COUNTIF(AV$6:AV652,"&gt;0")+1,0)</f>
        <v>0</v>
      </c>
    </row>
    <row r="654" spans="41:48">
      <c r="AO654" s="692">
        <v>19</v>
      </c>
      <c r="AP654" s="692">
        <v>1</v>
      </c>
      <c r="AQ654" s="692">
        <v>1</v>
      </c>
      <c r="AR654" s="693">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692">
        <f ca="1">COUNTIF(INDIRECT("H"&amp;(ROW()+12*(($AO654-1)*3+$AP654)-ROW())/12+5):INDIRECT("S"&amp;(ROW()+12*(($AO654-1)*3+$AP654)-ROW())/12+5),AR654)</f>
        <v>0</v>
      </c>
      <c r="AT654" s="693">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692">
        <f ca="1">COUNTIF(INDIRECT("U"&amp;(ROW()+12*(($AO654-1)*3+$AP654)-ROW())/12+5):INDIRECT("AF"&amp;(ROW()+12*(($AO654-1)*3+$AP654)-ROW())/12+5),AT654)</f>
        <v>0</v>
      </c>
      <c r="AV654" s="692">
        <f ca="1">IF(AND(AR654+AT654&gt;0,AS654+AU654&gt;0),COUNTIF(AV$6:AV653,"&gt;0")+1,0)</f>
        <v>0</v>
      </c>
    </row>
    <row r="655" spans="41:48">
      <c r="AO655" s="692">
        <v>19</v>
      </c>
      <c r="AP655" s="692">
        <v>1</v>
      </c>
      <c r="AQ655" s="692">
        <v>2</v>
      </c>
      <c r="AR655" s="693">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692">
        <f ca="1">COUNTIF(INDIRECT("H"&amp;(ROW()+12*(($AO655-1)*3+$AP655)-ROW())/12+5):INDIRECT("S"&amp;(ROW()+12*(($AO655-1)*3+$AP655)-ROW())/12+5),AR655)</f>
        <v>0</v>
      </c>
      <c r="AT655" s="693">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692">
        <f ca="1">COUNTIF(INDIRECT("U"&amp;(ROW()+12*(($AO655-1)*3+$AP655)-ROW())/12+5):INDIRECT("AF"&amp;(ROW()+12*(($AO655-1)*3+$AP655)-ROW())/12+5),AT655)</f>
        <v>0</v>
      </c>
      <c r="AV655" s="692">
        <f ca="1">IF(AND(AR655+AT655&gt;0,AS655+AU655&gt;0),COUNTIF(AV$6:AV654,"&gt;0")+1,0)</f>
        <v>0</v>
      </c>
    </row>
    <row r="656" spans="41:48">
      <c r="AO656" s="692">
        <v>19</v>
      </c>
      <c r="AP656" s="692">
        <v>1</v>
      </c>
      <c r="AQ656" s="692">
        <v>3</v>
      </c>
      <c r="AR656" s="693">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692">
        <f ca="1">COUNTIF(INDIRECT("H"&amp;(ROW()+12*(($AO656-1)*3+$AP656)-ROW())/12+5):INDIRECT("S"&amp;(ROW()+12*(($AO656-1)*3+$AP656)-ROW())/12+5),AR656)</f>
        <v>0</v>
      </c>
      <c r="AT656" s="693">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692">
        <f ca="1">COUNTIF(INDIRECT("U"&amp;(ROW()+12*(($AO656-1)*3+$AP656)-ROW())/12+5):INDIRECT("AF"&amp;(ROW()+12*(($AO656-1)*3+$AP656)-ROW())/12+5),AT656)</f>
        <v>0</v>
      </c>
      <c r="AV656" s="692">
        <f ca="1">IF(AND(AR656+AT656&gt;0,AS656+AU656&gt;0),COUNTIF(AV$6:AV655,"&gt;0")+1,0)</f>
        <v>0</v>
      </c>
    </row>
    <row r="657" spans="41:48">
      <c r="AO657" s="692">
        <v>19</v>
      </c>
      <c r="AP657" s="692">
        <v>1</v>
      </c>
      <c r="AQ657" s="692">
        <v>4</v>
      </c>
      <c r="AR657" s="693">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692">
        <f ca="1">COUNTIF(INDIRECT("H"&amp;(ROW()+12*(($AO657-1)*3+$AP657)-ROW())/12+5):INDIRECT("S"&amp;(ROW()+12*(($AO657-1)*3+$AP657)-ROW())/12+5),AR657)</f>
        <v>0</v>
      </c>
      <c r="AT657" s="693">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692">
        <f ca="1">COUNTIF(INDIRECT("U"&amp;(ROW()+12*(($AO657-1)*3+$AP657)-ROW())/12+5):INDIRECT("AF"&amp;(ROW()+12*(($AO657-1)*3+$AP657)-ROW())/12+5),AT657)</f>
        <v>0</v>
      </c>
      <c r="AV657" s="692">
        <f ca="1">IF(AND(AR657+AT657&gt;0,AS657+AU657&gt;0),COUNTIF(AV$6:AV656,"&gt;0")+1,0)</f>
        <v>0</v>
      </c>
    </row>
    <row r="658" spans="41:48">
      <c r="AO658" s="692">
        <v>19</v>
      </c>
      <c r="AP658" s="692">
        <v>1</v>
      </c>
      <c r="AQ658" s="692">
        <v>5</v>
      </c>
      <c r="AR658" s="693">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692">
        <f ca="1">COUNTIF(INDIRECT("H"&amp;(ROW()+12*(($AO658-1)*3+$AP658)-ROW())/12+5):INDIRECT("S"&amp;(ROW()+12*(($AO658-1)*3+$AP658)-ROW())/12+5),AR658)</f>
        <v>0</v>
      </c>
      <c r="AT658" s="693">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692">
        <f ca="1">COUNTIF(INDIRECT("U"&amp;(ROW()+12*(($AO658-1)*3+$AP658)-ROW())/12+5):INDIRECT("AF"&amp;(ROW()+12*(($AO658-1)*3+$AP658)-ROW())/12+5),AT658)</f>
        <v>0</v>
      </c>
      <c r="AV658" s="692">
        <f ca="1">IF(AND(AR658+AT658&gt;0,AS658+AU658&gt;0),COUNTIF(AV$6:AV657,"&gt;0")+1,0)</f>
        <v>0</v>
      </c>
    </row>
    <row r="659" spans="41:48">
      <c r="AO659" s="692">
        <v>19</v>
      </c>
      <c r="AP659" s="692">
        <v>1</v>
      </c>
      <c r="AQ659" s="692">
        <v>6</v>
      </c>
      <c r="AR659" s="693">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692">
        <f ca="1">COUNTIF(INDIRECT("H"&amp;(ROW()+12*(($AO659-1)*3+$AP659)-ROW())/12+5):INDIRECT("S"&amp;(ROW()+12*(($AO659-1)*3+$AP659)-ROW())/12+5),AR659)</f>
        <v>0</v>
      </c>
      <c r="AT659" s="693">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692">
        <f ca="1">COUNTIF(INDIRECT("U"&amp;(ROW()+12*(($AO659-1)*3+$AP659)-ROW())/12+5):INDIRECT("AF"&amp;(ROW()+12*(($AO659-1)*3+$AP659)-ROW())/12+5),AT659)</f>
        <v>0</v>
      </c>
      <c r="AV659" s="692">
        <f ca="1">IF(AND(AR659+AT659&gt;0,AS659+AU659&gt;0),COUNTIF(AV$6:AV658,"&gt;0")+1,0)</f>
        <v>0</v>
      </c>
    </row>
    <row r="660" spans="41:48">
      <c r="AO660" s="692">
        <v>19</v>
      </c>
      <c r="AP660" s="692">
        <v>1</v>
      </c>
      <c r="AQ660" s="692">
        <v>7</v>
      </c>
      <c r="AR660" s="693">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692">
        <f ca="1">COUNTIF(INDIRECT("H"&amp;(ROW()+12*(($AO660-1)*3+$AP660)-ROW())/12+5):INDIRECT("S"&amp;(ROW()+12*(($AO660-1)*3+$AP660)-ROW())/12+5),AR660)</f>
        <v>0</v>
      </c>
      <c r="AT660" s="693">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692">
        <f ca="1">COUNTIF(INDIRECT("U"&amp;(ROW()+12*(($AO660-1)*3+$AP660)-ROW())/12+5):INDIRECT("AF"&amp;(ROW()+12*(($AO660-1)*3+$AP660)-ROW())/12+5),AT660)</f>
        <v>0</v>
      </c>
      <c r="AV660" s="692">
        <f ca="1">IF(AND(AR660+AT660&gt;0,AS660+AU660&gt;0),COUNTIF(AV$6:AV659,"&gt;0")+1,0)</f>
        <v>0</v>
      </c>
    </row>
    <row r="661" spans="41:48">
      <c r="AO661" s="692">
        <v>19</v>
      </c>
      <c r="AP661" s="692">
        <v>1</v>
      </c>
      <c r="AQ661" s="692">
        <v>8</v>
      </c>
      <c r="AR661" s="693">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692">
        <f ca="1">COUNTIF(INDIRECT("H"&amp;(ROW()+12*(($AO661-1)*3+$AP661)-ROW())/12+5):INDIRECT("S"&amp;(ROW()+12*(($AO661-1)*3+$AP661)-ROW())/12+5),AR661)</f>
        <v>0</v>
      </c>
      <c r="AT661" s="693">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692">
        <f ca="1">COUNTIF(INDIRECT("U"&amp;(ROW()+12*(($AO661-1)*3+$AP661)-ROW())/12+5):INDIRECT("AF"&amp;(ROW()+12*(($AO661-1)*3+$AP661)-ROW())/12+5),AT661)</f>
        <v>0</v>
      </c>
      <c r="AV661" s="692">
        <f ca="1">IF(AND(AR661+AT661&gt;0,AS661+AU661&gt;0),COUNTIF(AV$6:AV660,"&gt;0")+1,0)</f>
        <v>0</v>
      </c>
    </row>
    <row r="662" spans="41:48">
      <c r="AO662" s="692">
        <v>19</v>
      </c>
      <c r="AP662" s="692">
        <v>1</v>
      </c>
      <c r="AQ662" s="692">
        <v>9</v>
      </c>
      <c r="AR662" s="693">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692">
        <f ca="1">COUNTIF(INDIRECT("H"&amp;(ROW()+12*(($AO662-1)*3+$AP662)-ROW())/12+5):INDIRECT("S"&amp;(ROW()+12*(($AO662-1)*3+$AP662)-ROW())/12+5),AR662)</f>
        <v>0</v>
      </c>
      <c r="AT662" s="693">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692">
        <f ca="1">COUNTIF(INDIRECT("U"&amp;(ROW()+12*(($AO662-1)*3+$AP662)-ROW())/12+5):INDIRECT("AF"&amp;(ROW()+12*(($AO662-1)*3+$AP662)-ROW())/12+5),AT662)</f>
        <v>0</v>
      </c>
      <c r="AV662" s="692">
        <f ca="1">IF(AND(AR662+AT662&gt;0,AS662+AU662&gt;0),COUNTIF(AV$6:AV661,"&gt;0")+1,0)</f>
        <v>0</v>
      </c>
    </row>
    <row r="663" spans="41:48">
      <c r="AO663" s="692">
        <v>19</v>
      </c>
      <c r="AP663" s="692">
        <v>1</v>
      </c>
      <c r="AQ663" s="692">
        <v>10</v>
      </c>
      <c r="AR663" s="693">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692">
        <f ca="1">COUNTIF(INDIRECT("H"&amp;(ROW()+12*(($AO663-1)*3+$AP663)-ROW())/12+5):INDIRECT("S"&amp;(ROW()+12*(($AO663-1)*3+$AP663)-ROW())/12+5),AR663)</f>
        <v>0</v>
      </c>
      <c r="AT663" s="693">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692">
        <f ca="1">COUNTIF(INDIRECT("U"&amp;(ROW()+12*(($AO663-1)*3+$AP663)-ROW())/12+5):INDIRECT("AF"&amp;(ROW()+12*(($AO663-1)*3+$AP663)-ROW())/12+5),AT663)</f>
        <v>0</v>
      </c>
      <c r="AV663" s="692">
        <f ca="1">IF(AND(AR663+AT663&gt;0,AS663+AU663&gt;0),COUNTIF(AV$6:AV662,"&gt;0")+1,0)</f>
        <v>0</v>
      </c>
    </row>
    <row r="664" spans="41:48">
      <c r="AO664" s="692">
        <v>19</v>
      </c>
      <c r="AP664" s="692">
        <v>1</v>
      </c>
      <c r="AQ664" s="692">
        <v>11</v>
      </c>
      <c r="AR664" s="693">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692">
        <f ca="1">COUNTIF(INDIRECT("H"&amp;(ROW()+12*(($AO664-1)*3+$AP664)-ROW())/12+5):INDIRECT("S"&amp;(ROW()+12*(($AO664-1)*3+$AP664)-ROW())/12+5),AR664)</f>
        <v>0</v>
      </c>
      <c r="AT664" s="693">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692">
        <f ca="1">COUNTIF(INDIRECT("U"&amp;(ROW()+12*(($AO664-1)*3+$AP664)-ROW())/12+5):INDIRECT("AF"&amp;(ROW()+12*(($AO664-1)*3+$AP664)-ROW())/12+5),AT664)</f>
        <v>0</v>
      </c>
      <c r="AV664" s="692">
        <f ca="1">IF(AND(AR664+AT664&gt;0,AS664+AU664&gt;0),COUNTIF(AV$6:AV663,"&gt;0")+1,0)</f>
        <v>0</v>
      </c>
    </row>
    <row r="665" spans="41:48">
      <c r="AO665" s="692">
        <v>19</v>
      </c>
      <c r="AP665" s="692">
        <v>1</v>
      </c>
      <c r="AQ665" s="692">
        <v>12</v>
      </c>
      <c r="AR665" s="693">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692">
        <f ca="1">COUNTIF(INDIRECT("H"&amp;(ROW()+12*(($AO665-1)*3+$AP665)-ROW())/12+5):INDIRECT("S"&amp;(ROW()+12*(($AO665-1)*3+$AP665)-ROW())/12+5),AR665)</f>
        <v>0</v>
      </c>
      <c r="AT665" s="693">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692">
        <f ca="1">COUNTIF(INDIRECT("U"&amp;(ROW()+12*(($AO665-1)*3+$AP665)-ROW())/12+5):INDIRECT("AF"&amp;(ROW()+12*(($AO665-1)*3+$AP665)-ROW())/12+5),AT665)</f>
        <v>0</v>
      </c>
      <c r="AV665" s="692">
        <f ca="1">IF(AND(AR665+AT665&gt;0,AS665+AU665&gt;0),COUNTIF(AV$6:AV664,"&gt;0")+1,0)</f>
        <v>0</v>
      </c>
    </row>
    <row r="666" spans="41:48">
      <c r="AO666" s="692">
        <v>19</v>
      </c>
      <c r="AP666" s="692">
        <v>2</v>
      </c>
      <c r="AQ666" s="692">
        <v>1</v>
      </c>
      <c r="AR666" s="693">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692">
        <f ca="1">COUNTIF(INDIRECT("H"&amp;(ROW()+12*(($AO666-1)*3+$AP666)-ROW())/12+5):INDIRECT("S"&amp;(ROW()+12*(($AO666-1)*3+$AP666)-ROW())/12+5),AR666)</f>
        <v>0</v>
      </c>
      <c r="AT666" s="693">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692">
        <f ca="1">COUNTIF(INDIRECT("U"&amp;(ROW()+12*(($AO666-1)*3+$AP666)-ROW())/12+5):INDIRECT("AF"&amp;(ROW()+12*(($AO666-1)*3+$AP666)-ROW())/12+5),AT666)</f>
        <v>0</v>
      </c>
      <c r="AV666" s="692">
        <f ca="1">IF(AND(AR666+AT666&gt;0,AS666+AU666&gt;0),COUNTIF(AV$6:AV665,"&gt;0")+1,0)</f>
        <v>0</v>
      </c>
    </row>
    <row r="667" spans="41:48">
      <c r="AO667" s="692">
        <v>19</v>
      </c>
      <c r="AP667" s="692">
        <v>2</v>
      </c>
      <c r="AQ667" s="692">
        <v>2</v>
      </c>
      <c r="AR667" s="693">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692">
        <f ca="1">COUNTIF(INDIRECT("H"&amp;(ROW()+12*(($AO667-1)*3+$AP667)-ROW())/12+5):INDIRECT("S"&amp;(ROW()+12*(($AO667-1)*3+$AP667)-ROW())/12+5),AR667)</f>
        <v>0</v>
      </c>
      <c r="AT667" s="693">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692">
        <f ca="1">COUNTIF(INDIRECT("U"&amp;(ROW()+12*(($AO667-1)*3+$AP667)-ROW())/12+5):INDIRECT("AF"&amp;(ROW()+12*(($AO667-1)*3+$AP667)-ROW())/12+5),AT667)</f>
        <v>0</v>
      </c>
      <c r="AV667" s="692">
        <f ca="1">IF(AND(AR667+AT667&gt;0,AS667+AU667&gt;0),COUNTIF(AV$6:AV666,"&gt;0")+1,0)</f>
        <v>0</v>
      </c>
    </row>
    <row r="668" spans="41:48">
      <c r="AO668" s="692">
        <v>19</v>
      </c>
      <c r="AP668" s="692">
        <v>2</v>
      </c>
      <c r="AQ668" s="692">
        <v>3</v>
      </c>
      <c r="AR668" s="693">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692">
        <f ca="1">COUNTIF(INDIRECT("H"&amp;(ROW()+12*(($AO668-1)*3+$AP668)-ROW())/12+5):INDIRECT("S"&amp;(ROW()+12*(($AO668-1)*3+$AP668)-ROW())/12+5),AR668)</f>
        <v>0</v>
      </c>
      <c r="AT668" s="693">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692">
        <f ca="1">COUNTIF(INDIRECT("U"&amp;(ROW()+12*(($AO668-1)*3+$AP668)-ROW())/12+5):INDIRECT("AF"&amp;(ROW()+12*(($AO668-1)*3+$AP668)-ROW())/12+5),AT668)</f>
        <v>0</v>
      </c>
      <c r="AV668" s="692">
        <f ca="1">IF(AND(AR668+AT668&gt;0,AS668+AU668&gt;0),COUNTIF(AV$6:AV667,"&gt;0")+1,0)</f>
        <v>0</v>
      </c>
    </row>
    <row r="669" spans="41:48">
      <c r="AO669" s="692">
        <v>19</v>
      </c>
      <c r="AP669" s="692">
        <v>2</v>
      </c>
      <c r="AQ669" s="692">
        <v>4</v>
      </c>
      <c r="AR669" s="693">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692">
        <f ca="1">COUNTIF(INDIRECT("H"&amp;(ROW()+12*(($AO669-1)*3+$AP669)-ROW())/12+5):INDIRECT("S"&amp;(ROW()+12*(($AO669-1)*3+$AP669)-ROW())/12+5),AR669)</f>
        <v>0</v>
      </c>
      <c r="AT669" s="693">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692">
        <f ca="1">COUNTIF(INDIRECT("U"&amp;(ROW()+12*(($AO669-1)*3+$AP669)-ROW())/12+5):INDIRECT("AF"&amp;(ROW()+12*(($AO669-1)*3+$AP669)-ROW())/12+5),AT669)</f>
        <v>0</v>
      </c>
      <c r="AV669" s="692">
        <f ca="1">IF(AND(AR669+AT669&gt;0,AS669+AU669&gt;0),COUNTIF(AV$6:AV668,"&gt;0")+1,0)</f>
        <v>0</v>
      </c>
    </row>
    <row r="670" spans="41:48">
      <c r="AO670" s="692">
        <v>19</v>
      </c>
      <c r="AP670" s="692">
        <v>2</v>
      </c>
      <c r="AQ670" s="692">
        <v>5</v>
      </c>
      <c r="AR670" s="693">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692">
        <f ca="1">COUNTIF(INDIRECT("H"&amp;(ROW()+12*(($AO670-1)*3+$AP670)-ROW())/12+5):INDIRECT("S"&amp;(ROW()+12*(($AO670-1)*3+$AP670)-ROW())/12+5),AR670)</f>
        <v>0</v>
      </c>
      <c r="AT670" s="693">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692">
        <f ca="1">COUNTIF(INDIRECT("U"&amp;(ROW()+12*(($AO670-1)*3+$AP670)-ROW())/12+5):INDIRECT("AF"&amp;(ROW()+12*(($AO670-1)*3+$AP670)-ROW())/12+5),AT670)</f>
        <v>0</v>
      </c>
      <c r="AV670" s="692">
        <f ca="1">IF(AND(AR670+AT670&gt;0,AS670+AU670&gt;0),COUNTIF(AV$6:AV669,"&gt;0")+1,0)</f>
        <v>0</v>
      </c>
    </row>
    <row r="671" spans="41:48">
      <c r="AO671" s="692">
        <v>19</v>
      </c>
      <c r="AP671" s="692">
        <v>2</v>
      </c>
      <c r="AQ671" s="692">
        <v>6</v>
      </c>
      <c r="AR671" s="693">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692">
        <f ca="1">COUNTIF(INDIRECT("H"&amp;(ROW()+12*(($AO671-1)*3+$AP671)-ROW())/12+5):INDIRECT("S"&amp;(ROW()+12*(($AO671-1)*3+$AP671)-ROW())/12+5),AR671)</f>
        <v>0</v>
      </c>
      <c r="AT671" s="693">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692">
        <f ca="1">COUNTIF(INDIRECT("U"&amp;(ROW()+12*(($AO671-1)*3+$AP671)-ROW())/12+5):INDIRECT("AF"&amp;(ROW()+12*(($AO671-1)*3+$AP671)-ROW())/12+5),AT671)</f>
        <v>0</v>
      </c>
      <c r="AV671" s="692">
        <f ca="1">IF(AND(AR671+AT671&gt;0,AS671+AU671&gt;0),COUNTIF(AV$6:AV670,"&gt;0")+1,0)</f>
        <v>0</v>
      </c>
    </row>
    <row r="672" spans="41:48">
      <c r="AO672" s="692">
        <v>19</v>
      </c>
      <c r="AP672" s="692">
        <v>2</v>
      </c>
      <c r="AQ672" s="692">
        <v>7</v>
      </c>
      <c r="AR672" s="693">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692">
        <f ca="1">COUNTIF(INDIRECT("H"&amp;(ROW()+12*(($AO672-1)*3+$AP672)-ROW())/12+5):INDIRECT("S"&amp;(ROW()+12*(($AO672-1)*3+$AP672)-ROW())/12+5),AR672)</f>
        <v>0</v>
      </c>
      <c r="AT672" s="693">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692">
        <f ca="1">COUNTIF(INDIRECT("U"&amp;(ROW()+12*(($AO672-1)*3+$AP672)-ROW())/12+5):INDIRECT("AF"&amp;(ROW()+12*(($AO672-1)*3+$AP672)-ROW())/12+5),AT672)</f>
        <v>0</v>
      </c>
      <c r="AV672" s="692">
        <f ca="1">IF(AND(AR672+AT672&gt;0,AS672+AU672&gt;0),COUNTIF(AV$6:AV671,"&gt;0")+1,0)</f>
        <v>0</v>
      </c>
    </row>
    <row r="673" spans="41:48">
      <c r="AO673" s="692">
        <v>19</v>
      </c>
      <c r="AP673" s="692">
        <v>2</v>
      </c>
      <c r="AQ673" s="692">
        <v>8</v>
      </c>
      <c r="AR673" s="693">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692">
        <f ca="1">COUNTIF(INDIRECT("H"&amp;(ROW()+12*(($AO673-1)*3+$AP673)-ROW())/12+5):INDIRECT("S"&amp;(ROW()+12*(($AO673-1)*3+$AP673)-ROW())/12+5),AR673)</f>
        <v>0</v>
      </c>
      <c r="AT673" s="693">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692">
        <f ca="1">COUNTIF(INDIRECT("U"&amp;(ROW()+12*(($AO673-1)*3+$AP673)-ROW())/12+5):INDIRECT("AF"&amp;(ROW()+12*(($AO673-1)*3+$AP673)-ROW())/12+5),AT673)</f>
        <v>0</v>
      </c>
      <c r="AV673" s="692">
        <f ca="1">IF(AND(AR673+AT673&gt;0,AS673+AU673&gt;0),COUNTIF(AV$6:AV672,"&gt;0")+1,0)</f>
        <v>0</v>
      </c>
    </row>
    <row r="674" spans="41:48">
      <c r="AO674" s="692">
        <v>19</v>
      </c>
      <c r="AP674" s="692">
        <v>2</v>
      </c>
      <c r="AQ674" s="692">
        <v>9</v>
      </c>
      <c r="AR674" s="693">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692">
        <f ca="1">COUNTIF(INDIRECT("H"&amp;(ROW()+12*(($AO674-1)*3+$AP674)-ROW())/12+5):INDIRECT("S"&amp;(ROW()+12*(($AO674-1)*3+$AP674)-ROW())/12+5),AR674)</f>
        <v>0</v>
      </c>
      <c r="AT674" s="693">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692">
        <f ca="1">COUNTIF(INDIRECT("U"&amp;(ROW()+12*(($AO674-1)*3+$AP674)-ROW())/12+5):INDIRECT("AF"&amp;(ROW()+12*(($AO674-1)*3+$AP674)-ROW())/12+5),AT674)</f>
        <v>0</v>
      </c>
      <c r="AV674" s="692">
        <f ca="1">IF(AND(AR674+AT674&gt;0,AS674+AU674&gt;0),COUNTIF(AV$6:AV673,"&gt;0")+1,0)</f>
        <v>0</v>
      </c>
    </row>
    <row r="675" spans="41:48">
      <c r="AO675" s="692">
        <v>19</v>
      </c>
      <c r="AP675" s="692">
        <v>2</v>
      </c>
      <c r="AQ675" s="692">
        <v>10</v>
      </c>
      <c r="AR675" s="693">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692">
        <f ca="1">COUNTIF(INDIRECT("H"&amp;(ROW()+12*(($AO675-1)*3+$AP675)-ROW())/12+5):INDIRECT("S"&amp;(ROW()+12*(($AO675-1)*3+$AP675)-ROW())/12+5),AR675)</f>
        <v>0</v>
      </c>
      <c r="AT675" s="693">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692">
        <f ca="1">COUNTIF(INDIRECT("U"&amp;(ROW()+12*(($AO675-1)*3+$AP675)-ROW())/12+5):INDIRECT("AF"&amp;(ROW()+12*(($AO675-1)*3+$AP675)-ROW())/12+5),AT675)</f>
        <v>0</v>
      </c>
      <c r="AV675" s="692">
        <f ca="1">IF(AND(AR675+AT675&gt;0,AS675+AU675&gt;0),COUNTIF(AV$6:AV674,"&gt;0")+1,0)</f>
        <v>0</v>
      </c>
    </row>
    <row r="676" spans="41:48">
      <c r="AO676" s="692">
        <v>19</v>
      </c>
      <c r="AP676" s="692">
        <v>2</v>
      </c>
      <c r="AQ676" s="692">
        <v>11</v>
      </c>
      <c r="AR676" s="693">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692">
        <f ca="1">COUNTIF(INDIRECT("H"&amp;(ROW()+12*(($AO676-1)*3+$AP676)-ROW())/12+5):INDIRECT("S"&amp;(ROW()+12*(($AO676-1)*3+$AP676)-ROW())/12+5),AR676)</f>
        <v>0</v>
      </c>
      <c r="AT676" s="693">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692">
        <f ca="1">COUNTIF(INDIRECT("U"&amp;(ROW()+12*(($AO676-1)*3+$AP676)-ROW())/12+5):INDIRECT("AF"&amp;(ROW()+12*(($AO676-1)*3+$AP676)-ROW())/12+5),AT676)</f>
        <v>0</v>
      </c>
      <c r="AV676" s="692">
        <f ca="1">IF(AND(AR676+AT676&gt;0,AS676+AU676&gt;0),COUNTIF(AV$6:AV675,"&gt;0")+1,0)</f>
        <v>0</v>
      </c>
    </row>
    <row r="677" spans="41:48">
      <c r="AO677" s="692">
        <v>19</v>
      </c>
      <c r="AP677" s="692">
        <v>2</v>
      </c>
      <c r="AQ677" s="692">
        <v>12</v>
      </c>
      <c r="AR677" s="693">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692">
        <f ca="1">COUNTIF(INDIRECT("H"&amp;(ROW()+12*(($AO677-1)*3+$AP677)-ROW())/12+5):INDIRECT("S"&amp;(ROW()+12*(($AO677-1)*3+$AP677)-ROW())/12+5),AR677)</f>
        <v>0</v>
      </c>
      <c r="AT677" s="693">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692">
        <f ca="1">COUNTIF(INDIRECT("U"&amp;(ROW()+12*(($AO677-1)*3+$AP677)-ROW())/12+5):INDIRECT("AF"&amp;(ROW()+12*(($AO677-1)*3+$AP677)-ROW())/12+5),AT677)</f>
        <v>0</v>
      </c>
      <c r="AV677" s="692">
        <f ca="1">IF(AND(AR677+AT677&gt;0,AS677+AU677&gt;0),COUNTIF(AV$6:AV676,"&gt;0")+1,0)</f>
        <v>0</v>
      </c>
    </row>
    <row r="678" spans="41:48">
      <c r="AO678" s="692">
        <v>19</v>
      </c>
      <c r="AP678" s="692">
        <v>3</v>
      </c>
      <c r="AQ678" s="692">
        <v>1</v>
      </c>
      <c r="AR678" s="693">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692">
        <f ca="1">COUNTIF(INDIRECT("H"&amp;(ROW()+12*(($AO678-1)*3+$AP678)-ROW())/12+5):INDIRECT("S"&amp;(ROW()+12*(($AO678-1)*3+$AP678)-ROW())/12+5),AR678)</f>
        <v>0</v>
      </c>
      <c r="AT678" s="693">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692">
        <f ca="1">COUNTIF(INDIRECT("U"&amp;(ROW()+12*(($AO678-1)*3+$AP678)-ROW())/12+5):INDIRECT("AF"&amp;(ROW()+12*(($AO678-1)*3+$AP678)-ROW())/12+5),AT678)</f>
        <v>0</v>
      </c>
      <c r="AV678" s="692">
        <f ca="1">IF(AND(AR678+AT678&gt;0,AS678+AU678&gt;0),COUNTIF(AV$6:AV677,"&gt;0")+1,0)</f>
        <v>0</v>
      </c>
    </row>
    <row r="679" spans="41:48">
      <c r="AO679" s="692">
        <v>19</v>
      </c>
      <c r="AP679" s="692">
        <v>3</v>
      </c>
      <c r="AQ679" s="692">
        <v>2</v>
      </c>
      <c r="AR679" s="693">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692">
        <f ca="1">COUNTIF(INDIRECT("H"&amp;(ROW()+12*(($AO679-1)*3+$AP679)-ROW())/12+5):INDIRECT("S"&amp;(ROW()+12*(($AO679-1)*3+$AP679)-ROW())/12+5),AR679)</f>
        <v>0</v>
      </c>
      <c r="AT679" s="693">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692">
        <f ca="1">COUNTIF(INDIRECT("U"&amp;(ROW()+12*(($AO679-1)*3+$AP679)-ROW())/12+5):INDIRECT("AF"&amp;(ROW()+12*(($AO679-1)*3+$AP679)-ROW())/12+5),AT679)</f>
        <v>0</v>
      </c>
      <c r="AV679" s="692">
        <f ca="1">IF(AND(AR679+AT679&gt;0,AS679+AU679&gt;0),COUNTIF(AV$6:AV678,"&gt;0")+1,0)</f>
        <v>0</v>
      </c>
    </row>
    <row r="680" spans="41:48">
      <c r="AO680" s="692">
        <v>19</v>
      </c>
      <c r="AP680" s="692">
        <v>3</v>
      </c>
      <c r="AQ680" s="692">
        <v>3</v>
      </c>
      <c r="AR680" s="693">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692">
        <f ca="1">COUNTIF(INDIRECT("H"&amp;(ROW()+12*(($AO680-1)*3+$AP680)-ROW())/12+5):INDIRECT("S"&amp;(ROW()+12*(($AO680-1)*3+$AP680)-ROW())/12+5),AR680)</f>
        <v>0</v>
      </c>
      <c r="AT680" s="693">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692">
        <f ca="1">COUNTIF(INDIRECT("U"&amp;(ROW()+12*(($AO680-1)*3+$AP680)-ROW())/12+5):INDIRECT("AF"&amp;(ROW()+12*(($AO680-1)*3+$AP680)-ROW())/12+5),AT680)</f>
        <v>0</v>
      </c>
      <c r="AV680" s="692">
        <f ca="1">IF(AND(AR680+AT680&gt;0,AS680+AU680&gt;0),COUNTIF(AV$6:AV679,"&gt;0")+1,0)</f>
        <v>0</v>
      </c>
    </row>
    <row r="681" spans="41:48">
      <c r="AO681" s="692">
        <v>19</v>
      </c>
      <c r="AP681" s="692">
        <v>3</v>
      </c>
      <c r="AQ681" s="692">
        <v>4</v>
      </c>
      <c r="AR681" s="693">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692">
        <f ca="1">COUNTIF(INDIRECT("H"&amp;(ROW()+12*(($AO681-1)*3+$AP681)-ROW())/12+5):INDIRECT("S"&amp;(ROW()+12*(($AO681-1)*3+$AP681)-ROW())/12+5),AR681)</f>
        <v>0</v>
      </c>
      <c r="AT681" s="693">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692">
        <f ca="1">COUNTIF(INDIRECT("U"&amp;(ROW()+12*(($AO681-1)*3+$AP681)-ROW())/12+5):INDIRECT("AF"&amp;(ROW()+12*(($AO681-1)*3+$AP681)-ROW())/12+5),AT681)</f>
        <v>0</v>
      </c>
      <c r="AV681" s="692">
        <f ca="1">IF(AND(AR681+AT681&gt;0,AS681+AU681&gt;0),COUNTIF(AV$6:AV680,"&gt;0")+1,0)</f>
        <v>0</v>
      </c>
    </row>
    <row r="682" spans="41:48">
      <c r="AO682" s="692">
        <v>19</v>
      </c>
      <c r="AP682" s="692">
        <v>3</v>
      </c>
      <c r="AQ682" s="692">
        <v>5</v>
      </c>
      <c r="AR682" s="693">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692">
        <f ca="1">COUNTIF(INDIRECT("H"&amp;(ROW()+12*(($AO682-1)*3+$AP682)-ROW())/12+5):INDIRECT("S"&amp;(ROW()+12*(($AO682-1)*3+$AP682)-ROW())/12+5),AR682)</f>
        <v>0</v>
      </c>
      <c r="AT682" s="693">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692">
        <f ca="1">COUNTIF(INDIRECT("U"&amp;(ROW()+12*(($AO682-1)*3+$AP682)-ROW())/12+5):INDIRECT("AF"&amp;(ROW()+12*(($AO682-1)*3+$AP682)-ROW())/12+5),AT682)</f>
        <v>0</v>
      </c>
      <c r="AV682" s="692">
        <f ca="1">IF(AND(AR682+AT682&gt;0,AS682+AU682&gt;0),COUNTIF(AV$6:AV681,"&gt;0")+1,0)</f>
        <v>0</v>
      </c>
    </row>
    <row r="683" spans="41:48">
      <c r="AO683" s="692">
        <v>19</v>
      </c>
      <c r="AP683" s="692">
        <v>3</v>
      </c>
      <c r="AQ683" s="692">
        <v>6</v>
      </c>
      <c r="AR683" s="693">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692">
        <f ca="1">COUNTIF(INDIRECT("H"&amp;(ROW()+12*(($AO683-1)*3+$AP683)-ROW())/12+5):INDIRECT("S"&amp;(ROW()+12*(($AO683-1)*3+$AP683)-ROW())/12+5),AR683)</f>
        <v>0</v>
      </c>
      <c r="AT683" s="693">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692">
        <f ca="1">COUNTIF(INDIRECT("U"&amp;(ROW()+12*(($AO683-1)*3+$AP683)-ROW())/12+5):INDIRECT("AF"&amp;(ROW()+12*(($AO683-1)*3+$AP683)-ROW())/12+5),AT683)</f>
        <v>0</v>
      </c>
      <c r="AV683" s="692">
        <f ca="1">IF(AND(AR683+AT683&gt;0,AS683+AU683&gt;0),COUNTIF(AV$6:AV682,"&gt;0")+1,0)</f>
        <v>0</v>
      </c>
    </row>
    <row r="684" spans="41:48">
      <c r="AO684" s="692">
        <v>19</v>
      </c>
      <c r="AP684" s="692">
        <v>3</v>
      </c>
      <c r="AQ684" s="692">
        <v>7</v>
      </c>
      <c r="AR684" s="693">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692">
        <f ca="1">COUNTIF(INDIRECT("H"&amp;(ROW()+12*(($AO684-1)*3+$AP684)-ROW())/12+5):INDIRECT("S"&amp;(ROW()+12*(($AO684-1)*3+$AP684)-ROW())/12+5),AR684)</f>
        <v>0</v>
      </c>
      <c r="AT684" s="693">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692">
        <f ca="1">COUNTIF(INDIRECT("U"&amp;(ROW()+12*(($AO684-1)*3+$AP684)-ROW())/12+5):INDIRECT("AF"&amp;(ROW()+12*(($AO684-1)*3+$AP684)-ROW())/12+5),AT684)</f>
        <v>0</v>
      </c>
      <c r="AV684" s="692">
        <f ca="1">IF(AND(AR684+AT684&gt;0,AS684+AU684&gt;0),COUNTIF(AV$6:AV683,"&gt;0")+1,0)</f>
        <v>0</v>
      </c>
    </row>
    <row r="685" spans="41:48">
      <c r="AO685" s="692">
        <v>19</v>
      </c>
      <c r="AP685" s="692">
        <v>3</v>
      </c>
      <c r="AQ685" s="692">
        <v>8</v>
      </c>
      <c r="AR685" s="693">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692">
        <f ca="1">COUNTIF(INDIRECT("H"&amp;(ROW()+12*(($AO685-1)*3+$AP685)-ROW())/12+5):INDIRECT("S"&amp;(ROW()+12*(($AO685-1)*3+$AP685)-ROW())/12+5),AR685)</f>
        <v>0</v>
      </c>
      <c r="AT685" s="693">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692">
        <f ca="1">COUNTIF(INDIRECT("U"&amp;(ROW()+12*(($AO685-1)*3+$AP685)-ROW())/12+5):INDIRECT("AF"&amp;(ROW()+12*(($AO685-1)*3+$AP685)-ROW())/12+5),AT685)</f>
        <v>0</v>
      </c>
      <c r="AV685" s="692">
        <f ca="1">IF(AND(AR685+AT685&gt;0,AS685+AU685&gt;0),COUNTIF(AV$6:AV684,"&gt;0")+1,0)</f>
        <v>0</v>
      </c>
    </row>
    <row r="686" spans="41:48">
      <c r="AO686" s="692">
        <v>19</v>
      </c>
      <c r="AP686" s="692">
        <v>3</v>
      </c>
      <c r="AQ686" s="692">
        <v>9</v>
      </c>
      <c r="AR686" s="693">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692">
        <f ca="1">COUNTIF(INDIRECT("H"&amp;(ROW()+12*(($AO686-1)*3+$AP686)-ROW())/12+5):INDIRECT("S"&amp;(ROW()+12*(($AO686-1)*3+$AP686)-ROW())/12+5),AR686)</f>
        <v>0</v>
      </c>
      <c r="AT686" s="693">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692">
        <f ca="1">COUNTIF(INDIRECT("U"&amp;(ROW()+12*(($AO686-1)*3+$AP686)-ROW())/12+5):INDIRECT("AF"&amp;(ROW()+12*(($AO686-1)*3+$AP686)-ROW())/12+5),AT686)</f>
        <v>0</v>
      </c>
      <c r="AV686" s="692">
        <f ca="1">IF(AND(AR686+AT686&gt;0,AS686+AU686&gt;0),COUNTIF(AV$6:AV685,"&gt;0")+1,0)</f>
        <v>0</v>
      </c>
    </row>
    <row r="687" spans="41:48">
      <c r="AO687" s="692">
        <v>19</v>
      </c>
      <c r="AP687" s="692">
        <v>3</v>
      </c>
      <c r="AQ687" s="692">
        <v>10</v>
      </c>
      <c r="AR687" s="693">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692">
        <f ca="1">COUNTIF(INDIRECT("H"&amp;(ROW()+12*(($AO687-1)*3+$AP687)-ROW())/12+5):INDIRECT("S"&amp;(ROW()+12*(($AO687-1)*3+$AP687)-ROW())/12+5),AR687)</f>
        <v>0</v>
      </c>
      <c r="AT687" s="693">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692">
        <f ca="1">COUNTIF(INDIRECT("U"&amp;(ROW()+12*(($AO687-1)*3+$AP687)-ROW())/12+5):INDIRECT("AF"&amp;(ROW()+12*(($AO687-1)*3+$AP687)-ROW())/12+5),AT687)</f>
        <v>0</v>
      </c>
      <c r="AV687" s="692">
        <f ca="1">IF(AND(AR687+AT687&gt;0,AS687+AU687&gt;0),COUNTIF(AV$6:AV686,"&gt;0")+1,0)</f>
        <v>0</v>
      </c>
    </row>
    <row r="688" spans="41:48">
      <c r="AO688" s="692">
        <v>19</v>
      </c>
      <c r="AP688" s="692">
        <v>3</v>
      </c>
      <c r="AQ688" s="692">
        <v>11</v>
      </c>
      <c r="AR688" s="693">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692">
        <f ca="1">COUNTIF(INDIRECT("H"&amp;(ROW()+12*(($AO688-1)*3+$AP688)-ROW())/12+5):INDIRECT("S"&amp;(ROW()+12*(($AO688-1)*3+$AP688)-ROW())/12+5),AR688)</f>
        <v>0</v>
      </c>
      <c r="AT688" s="693">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692">
        <f ca="1">COUNTIF(INDIRECT("U"&amp;(ROW()+12*(($AO688-1)*3+$AP688)-ROW())/12+5):INDIRECT("AF"&amp;(ROW()+12*(($AO688-1)*3+$AP688)-ROW())/12+5),AT688)</f>
        <v>0</v>
      </c>
      <c r="AV688" s="692">
        <f ca="1">IF(AND(AR688+AT688&gt;0,AS688+AU688&gt;0),COUNTIF(AV$6:AV687,"&gt;0")+1,0)</f>
        <v>0</v>
      </c>
    </row>
    <row r="689" spans="41:48">
      <c r="AO689" s="692">
        <v>19</v>
      </c>
      <c r="AP689" s="692">
        <v>3</v>
      </c>
      <c r="AQ689" s="692">
        <v>12</v>
      </c>
      <c r="AR689" s="693">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692">
        <f ca="1">COUNTIF(INDIRECT("H"&amp;(ROW()+12*(($AO689-1)*3+$AP689)-ROW())/12+5):INDIRECT("S"&amp;(ROW()+12*(($AO689-1)*3+$AP689)-ROW())/12+5),AR689)</f>
        <v>0</v>
      </c>
      <c r="AT689" s="693">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692">
        <f ca="1">COUNTIF(INDIRECT("U"&amp;(ROW()+12*(($AO689-1)*3+$AP689)-ROW())/12+5):INDIRECT("AF"&amp;(ROW()+12*(($AO689-1)*3+$AP689)-ROW())/12+5),AT689)</f>
        <v>0</v>
      </c>
      <c r="AV689" s="692">
        <f ca="1">IF(AND(AR689+AT689&gt;0,AS689+AU689&gt;0),COUNTIF(AV$6:AV688,"&gt;0")+1,0)</f>
        <v>0</v>
      </c>
    </row>
    <row r="690" spans="41:48">
      <c r="AO690" s="692">
        <v>20</v>
      </c>
      <c r="AP690" s="692">
        <v>1</v>
      </c>
      <c r="AQ690" s="692">
        <v>1</v>
      </c>
      <c r="AR690" s="693">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692">
        <f ca="1">COUNTIF(INDIRECT("H"&amp;(ROW()+12*(($AO690-1)*3+$AP690)-ROW())/12+5):INDIRECT("S"&amp;(ROW()+12*(($AO690-1)*3+$AP690)-ROW())/12+5),AR690)</f>
        <v>0</v>
      </c>
      <c r="AT690" s="693">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692">
        <f ca="1">COUNTIF(INDIRECT("U"&amp;(ROW()+12*(($AO690-1)*3+$AP690)-ROW())/12+5):INDIRECT("AF"&amp;(ROW()+12*(($AO690-1)*3+$AP690)-ROW())/12+5),AT690)</f>
        <v>0</v>
      </c>
      <c r="AV690" s="692">
        <f ca="1">IF(AND(AR690+AT690&gt;0,AS690+AU690&gt;0),COUNTIF(AV$6:AV689,"&gt;0")+1,0)</f>
        <v>0</v>
      </c>
    </row>
    <row r="691" spans="41:48">
      <c r="AO691" s="692">
        <v>20</v>
      </c>
      <c r="AP691" s="692">
        <v>1</v>
      </c>
      <c r="AQ691" s="692">
        <v>2</v>
      </c>
      <c r="AR691" s="693">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692">
        <f ca="1">COUNTIF(INDIRECT("H"&amp;(ROW()+12*(($AO691-1)*3+$AP691)-ROW())/12+5):INDIRECT("S"&amp;(ROW()+12*(($AO691-1)*3+$AP691)-ROW())/12+5),AR691)</f>
        <v>0</v>
      </c>
      <c r="AT691" s="693">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692">
        <f ca="1">COUNTIF(INDIRECT("U"&amp;(ROW()+12*(($AO691-1)*3+$AP691)-ROW())/12+5):INDIRECT("AF"&amp;(ROW()+12*(($AO691-1)*3+$AP691)-ROW())/12+5),AT691)</f>
        <v>0</v>
      </c>
      <c r="AV691" s="692">
        <f ca="1">IF(AND(AR691+AT691&gt;0,AS691+AU691&gt;0),COUNTIF(AV$6:AV690,"&gt;0")+1,0)</f>
        <v>0</v>
      </c>
    </row>
    <row r="692" spans="41:48">
      <c r="AO692" s="692">
        <v>20</v>
      </c>
      <c r="AP692" s="692">
        <v>1</v>
      </c>
      <c r="AQ692" s="692">
        <v>3</v>
      </c>
      <c r="AR692" s="693">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692">
        <f ca="1">COUNTIF(INDIRECT("H"&amp;(ROW()+12*(($AO692-1)*3+$AP692)-ROW())/12+5):INDIRECT("S"&amp;(ROW()+12*(($AO692-1)*3+$AP692)-ROW())/12+5),AR692)</f>
        <v>0</v>
      </c>
      <c r="AT692" s="693">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692">
        <f ca="1">COUNTIF(INDIRECT("U"&amp;(ROW()+12*(($AO692-1)*3+$AP692)-ROW())/12+5):INDIRECT("AF"&amp;(ROW()+12*(($AO692-1)*3+$AP692)-ROW())/12+5),AT692)</f>
        <v>0</v>
      </c>
      <c r="AV692" s="692">
        <f ca="1">IF(AND(AR692+AT692&gt;0,AS692+AU692&gt;0),COUNTIF(AV$6:AV691,"&gt;0")+1,0)</f>
        <v>0</v>
      </c>
    </row>
    <row r="693" spans="41:48">
      <c r="AO693" s="692">
        <v>20</v>
      </c>
      <c r="AP693" s="692">
        <v>1</v>
      </c>
      <c r="AQ693" s="692">
        <v>4</v>
      </c>
      <c r="AR693" s="693">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692">
        <f ca="1">COUNTIF(INDIRECT("H"&amp;(ROW()+12*(($AO693-1)*3+$AP693)-ROW())/12+5):INDIRECT("S"&amp;(ROW()+12*(($AO693-1)*3+$AP693)-ROW())/12+5),AR693)</f>
        <v>0</v>
      </c>
      <c r="AT693" s="693">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692">
        <f ca="1">COUNTIF(INDIRECT("U"&amp;(ROW()+12*(($AO693-1)*3+$AP693)-ROW())/12+5):INDIRECT("AF"&amp;(ROW()+12*(($AO693-1)*3+$AP693)-ROW())/12+5),AT693)</f>
        <v>0</v>
      </c>
      <c r="AV693" s="692">
        <f ca="1">IF(AND(AR693+AT693&gt;0,AS693+AU693&gt;0),COUNTIF(AV$6:AV692,"&gt;0")+1,0)</f>
        <v>0</v>
      </c>
    </row>
    <row r="694" spans="41:48">
      <c r="AO694" s="692">
        <v>20</v>
      </c>
      <c r="AP694" s="692">
        <v>1</v>
      </c>
      <c r="AQ694" s="692">
        <v>5</v>
      </c>
      <c r="AR694" s="693">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692">
        <f ca="1">COUNTIF(INDIRECT("H"&amp;(ROW()+12*(($AO694-1)*3+$AP694)-ROW())/12+5):INDIRECT("S"&amp;(ROW()+12*(($AO694-1)*3+$AP694)-ROW())/12+5),AR694)</f>
        <v>0</v>
      </c>
      <c r="AT694" s="693">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692">
        <f ca="1">COUNTIF(INDIRECT("U"&amp;(ROW()+12*(($AO694-1)*3+$AP694)-ROW())/12+5):INDIRECT("AF"&amp;(ROW()+12*(($AO694-1)*3+$AP694)-ROW())/12+5),AT694)</f>
        <v>0</v>
      </c>
      <c r="AV694" s="692">
        <f ca="1">IF(AND(AR694+AT694&gt;0,AS694+AU694&gt;0),COUNTIF(AV$6:AV693,"&gt;0")+1,0)</f>
        <v>0</v>
      </c>
    </row>
    <row r="695" spans="41:48">
      <c r="AO695" s="692">
        <v>20</v>
      </c>
      <c r="AP695" s="692">
        <v>1</v>
      </c>
      <c r="AQ695" s="692">
        <v>6</v>
      </c>
      <c r="AR695" s="693">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692">
        <f ca="1">COUNTIF(INDIRECT("H"&amp;(ROW()+12*(($AO695-1)*3+$AP695)-ROW())/12+5):INDIRECT("S"&amp;(ROW()+12*(($AO695-1)*3+$AP695)-ROW())/12+5),AR695)</f>
        <v>0</v>
      </c>
      <c r="AT695" s="693">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692">
        <f ca="1">COUNTIF(INDIRECT("U"&amp;(ROW()+12*(($AO695-1)*3+$AP695)-ROW())/12+5):INDIRECT("AF"&amp;(ROW()+12*(($AO695-1)*3+$AP695)-ROW())/12+5),AT695)</f>
        <v>0</v>
      </c>
      <c r="AV695" s="692">
        <f ca="1">IF(AND(AR695+AT695&gt;0,AS695+AU695&gt;0),COUNTIF(AV$6:AV694,"&gt;0")+1,0)</f>
        <v>0</v>
      </c>
    </row>
    <row r="696" spans="41:48">
      <c r="AO696" s="692">
        <v>20</v>
      </c>
      <c r="AP696" s="692">
        <v>1</v>
      </c>
      <c r="AQ696" s="692">
        <v>7</v>
      </c>
      <c r="AR696" s="693">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692">
        <f ca="1">COUNTIF(INDIRECT("H"&amp;(ROW()+12*(($AO696-1)*3+$AP696)-ROW())/12+5):INDIRECT("S"&amp;(ROW()+12*(($AO696-1)*3+$AP696)-ROW())/12+5),AR696)</f>
        <v>0</v>
      </c>
      <c r="AT696" s="693">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692">
        <f ca="1">COUNTIF(INDIRECT("U"&amp;(ROW()+12*(($AO696-1)*3+$AP696)-ROW())/12+5):INDIRECT("AF"&amp;(ROW()+12*(($AO696-1)*3+$AP696)-ROW())/12+5),AT696)</f>
        <v>0</v>
      </c>
      <c r="AV696" s="692">
        <f ca="1">IF(AND(AR696+AT696&gt;0,AS696+AU696&gt;0),COUNTIF(AV$6:AV695,"&gt;0")+1,0)</f>
        <v>0</v>
      </c>
    </row>
    <row r="697" spans="41:48">
      <c r="AO697" s="692">
        <v>20</v>
      </c>
      <c r="AP697" s="692">
        <v>1</v>
      </c>
      <c r="AQ697" s="692">
        <v>8</v>
      </c>
      <c r="AR697" s="693">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692">
        <f ca="1">COUNTIF(INDIRECT("H"&amp;(ROW()+12*(($AO697-1)*3+$AP697)-ROW())/12+5):INDIRECT("S"&amp;(ROW()+12*(($AO697-1)*3+$AP697)-ROW())/12+5),AR697)</f>
        <v>0</v>
      </c>
      <c r="AT697" s="693">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692">
        <f ca="1">COUNTIF(INDIRECT("U"&amp;(ROW()+12*(($AO697-1)*3+$AP697)-ROW())/12+5):INDIRECT("AF"&amp;(ROW()+12*(($AO697-1)*3+$AP697)-ROW())/12+5),AT697)</f>
        <v>0</v>
      </c>
      <c r="AV697" s="692">
        <f ca="1">IF(AND(AR697+AT697&gt;0,AS697+AU697&gt;0),COUNTIF(AV$6:AV696,"&gt;0")+1,0)</f>
        <v>0</v>
      </c>
    </row>
    <row r="698" spans="41:48">
      <c r="AO698" s="692">
        <v>20</v>
      </c>
      <c r="AP698" s="692">
        <v>1</v>
      </c>
      <c r="AQ698" s="692">
        <v>9</v>
      </c>
      <c r="AR698" s="693">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692">
        <f ca="1">COUNTIF(INDIRECT("H"&amp;(ROW()+12*(($AO698-1)*3+$AP698)-ROW())/12+5):INDIRECT("S"&amp;(ROW()+12*(($AO698-1)*3+$AP698)-ROW())/12+5),AR698)</f>
        <v>0</v>
      </c>
      <c r="AT698" s="693">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692">
        <f ca="1">COUNTIF(INDIRECT("U"&amp;(ROW()+12*(($AO698-1)*3+$AP698)-ROW())/12+5):INDIRECT("AF"&amp;(ROW()+12*(($AO698-1)*3+$AP698)-ROW())/12+5),AT698)</f>
        <v>0</v>
      </c>
      <c r="AV698" s="692">
        <f ca="1">IF(AND(AR698+AT698&gt;0,AS698+AU698&gt;0),COUNTIF(AV$6:AV697,"&gt;0")+1,0)</f>
        <v>0</v>
      </c>
    </row>
    <row r="699" spans="41:48">
      <c r="AO699" s="692">
        <v>20</v>
      </c>
      <c r="AP699" s="692">
        <v>1</v>
      </c>
      <c r="AQ699" s="692">
        <v>10</v>
      </c>
      <c r="AR699" s="693">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692">
        <f ca="1">COUNTIF(INDIRECT("H"&amp;(ROW()+12*(($AO699-1)*3+$AP699)-ROW())/12+5):INDIRECT("S"&amp;(ROW()+12*(($AO699-1)*3+$AP699)-ROW())/12+5),AR699)</f>
        <v>0</v>
      </c>
      <c r="AT699" s="693">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692">
        <f ca="1">COUNTIF(INDIRECT("U"&amp;(ROW()+12*(($AO699-1)*3+$AP699)-ROW())/12+5):INDIRECT("AF"&amp;(ROW()+12*(($AO699-1)*3+$AP699)-ROW())/12+5),AT699)</f>
        <v>0</v>
      </c>
      <c r="AV699" s="692">
        <f ca="1">IF(AND(AR699+AT699&gt;0,AS699+AU699&gt;0),COUNTIF(AV$6:AV698,"&gt;0")+1,0)</f>
        <v>0</v>
      </c>
    </row>
    <row r="700" spans="41:48">
      <c r="AO700" s="692">
        <v>20</v>
      </c>
      <c r="AP700" s="692">
        <v>1</v>
      </c>
      <c r="AQ700" s="692">
        <v>11</v>
      </c>
      <c r="AR700" s="693">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692">
        <f ca="1">COUNTIF(INDIRECT("H"&amp;(ROW()+12*(($AO700-1)*3+$AP700)-ROW())/12+5):INDIRECT("S"&amp;(ROW()+12*(($AO700-1)*3+$AP700)-ROW())/12+5),AR700)</f>
        <v>0</v>
      </c>
      <c r="AT700" s="693">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692">
        <f ca="1">COUNTIF(INDIRECT("U"&amp;(ROW()+12*(($AO700-1)*3+$AP700)-ROW())/12+5):INDIRECT("AF"&amp;(ROW()+12*(($AO700-1)*3+$AP700)-ROW())/12+5),AT700)</f>
        <v>0</v>
      </c>
      <c r="AV700" s="692">
        <f ca="1">IF(AND(AR700+AT700&gt;0,AS700+AU700&gt;0),COUNTIF(AV$6:AV699,"&gt;0")+1,0)</f>
        <v>0</v>
      </c>
    </row>
    <row r="701" spans="41:48">
      <c r="AO701" s="692">
        <v>20</v>
      </c>
      <c r="AP701" s="692">
        <v>1</v>
      </c>
      <c r="AQ701" s="692">
        <v>12</v>
      </c>
      <c r="AR701" s="693">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692">
        <f ca="1">COUNTIF(INDIRECT("H"&amp;(ROW()+12*(($AO701-1)*3+$AP701)-ROW())/12+5):INDIRECT("S"&amp;(ROW()+12*(($AO701-1)*3+$AP701)-ROW())/12+5),AR701)</f>
        <v>0</v>
      </c>
      <c r="AT701" s="693">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692">
        <f ca="1">COUNTIF(INDIRECT("U"&amp;(ROW()+12*(($AO701-1)*3+$AP701)-ROW())/12+5):INDIRECT("AF"&amp;(ROW()+12*(($AO701-1)*3+$AP701)-ROW())/12+5),AT701)</f>
        <v>0</v>
      </c>
      <c r="AV701" s="692">
        <f ca="1">IF(AND(AR701+AT701&gt;0,AS701+AU701&gt;0),COUNTIF(AV$6:AV700,"&gt;0")+1,0)</f>
        <v>0</v>
      </c>
    </row>
    <row r="702" spans="41:48">
      <c r="AO702" s="692">
        <v>20</v>
      </c>
      <c r="AP702" s="692">
        <v>2</v>
      </c>
      <c r="AQ702" s="692">
        <v>1</v>
      </c>
      <c r="AR702" s="693">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692">
        <f ca="1">COUNTIF(INDIRECT("H"&amp;(ROW()+12*(($AO702-1)*3+$AP702)-ROW())/12+5):INDIRECT("S"&amp;(ROW()+12*(($AO702-1)*3+$AP702)-ROW())/12+5),AR702)</f>
        <v>0</v>
      </c>
      <c r="AT702" s="693">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692">
        <f ca="1">COUNTIF(INDIRECT("U"&amp;(ROW()+12*(($AO702-1)*3+$AP702)-ROW())/12+5):INDIRECT("AF"&amp;(ROW()+12*(($AO702-1)*3+$AP702)-ROW())/12+5),AT702)</f>
        <v>0</v>
      </c>
      <c r="AV702" s="692">
        <f ca="1">IF(AND(AR702+AT702&gt;0,AS702+AU702&gt;0),COUNTIF(AV$6:AV701,"&gt;0")+1,0)</f>
        <v>0</v>
      </c>
    </row>
    <row r="703" spans="41:48">
      <c r="AO703" s="692">
        <v>20</v>
      </c>
      <c r="AP703" s="692">
        <v>2</v>
      </c>
      <c r="AQ703" s="692">
        <v>2</v>
      </c>
      <c r="AR703" s="693">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692">
        <f ca="1">COUNTIF(INDIRECT("H"&amp;(ROW()+12*(($AO703-1)*3+$AP703)-ROW())/12+5):INDIRECT("S"&amp;(ROW()+12*(($AO703-1)*3+$AP703)-ROW())/12+5),AR703)</f>
        <v>0</v>
      </c>
      <c r="AT703" s="693">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692">
        <f ca="1">COUNTIF(INDIRECT("U"&amp;(ROW()+12*(($AO703-1)*3+$AP703)-ROW())/12+5):INDIRECT("AF"&amp;(ROW()+12*(($AO703-1)*3+$AP703)-ROW())/12+5),AT703)</f>
        <v>0</v>
      </c>
      <c r="AV703" s="692">
        <f ca="1">IF(AND(AR703+AT703&gt;0,AS703+AU703&gt;0),COUNTIF(AV$6:AV702,"&gt;0")+1,0)</f>
        <v>0</v>
      </c>
    </row>
    <row r="704" spans="41:48">
      <c r="AO704" s="692">
        <v>20</v>
      </c>
      <c r="AP704" s="692">
        <v>2</v>
      </c>
      <c r="AQ704" s="692">
        <v>3</v>
      </c>
      <c r="AR704" s="693">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692">
        <f ca="1">COUNTIF(INDIRECT("H"&amp;(ROW()+12*(($AO704-1)*3+$AP704)-ROW())/12+5):INDIRECT("S"&amp;(ROW()+12*(($AO704-1)*3+$AP704)-ROW())/12+5),AR704)</f>
        <v>0</v>
      </c>
      <c r="AT704" s="693">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692">
        <f ca="1">COUNTIF(INDIRECT("U"&amp;(ROW()+12*(($AO704-1)*3+$AP704)-ROW())/12+5):INDIRECT("AF"&amp;(ROW()+12*(($AO704-1)*3+$AP704)-ROW())/12+5),AT704)</f>
        <v>0</v>
      </c>
      <c r="AV704" s="692">
        <f ca="1">IF(AND(AR704+AT704&gt;0,AS704+AU704&gt;0),COUNTIF(AV$6:AV703,"&gt;0")+1,0)</f>
        <v>0</v>
      </c>
    </row>
    <row r="705" spans="41:48">
      <c r="AO705" s="692">
        <v>20</v>
      </c>
      <c r="AP705" s="692">
        <v>2</v>
      </c>
      <c r="AQ705" s="692">
        <v>4</v>
      </c>
      <c r="AR705" s="693">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692">
        <f ca="1">COUNTIF(INDIRECT("H"&amp;(ROW()+12*(($AO705-1)*3+$AP705)-ROW())/12+5):INDIRECT("S"&amp;(ROW()+12*(($AO705-1)*3+$AP705)-ROW())/12+5),AR705)</f>
        <v>0</v>
      </c>
      <c r="AT705" s="693">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692">
        <f ca="1">COUNTIF(INDIRECT("U"&amp;(ROW()+12*(($AO705-1)*3+$AP705)-ROW())/12+5):INDIRECT("AF"&amp;(ROW()+12*(($AO705-1)*3+$AP705)-ROW())/12+5),AT705)</f>
        <v>0</v>
      </c>
      <c r="AV705" s="692">
        <f ca="1">IF(AND(AR705+AT705&gt;0,AS705+AU705&gt;0),COUNTIF(AV$6:AV704,"&gt;0")+1,0)</f>
        <v>0</v>
      </c>
    </row>
    <row r="706" spans="41:48">
      <c r="AO706" s="692">
        <v>20</v>
      </c>
      <c r="AP706" s="692">
        <v>2</v>
      </c>
      <c r="AQ706" s="692">
        <v>5</v>
      </c>
      <c r="AR706" s="693">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692">
        <f ca="1">COUNTIF(INDIRECT("H"&amp;(ROW()+12*(($AO706-1)*3+$AP706)-ROW())/12+5):INDIRECT("S"&amp;(ROW()+12*(($AO706-1)*3+$AP706)-ROW())/12+5),AR706)</f>
        <v>0</v>
      </c>
      <c r="AT706" s="693">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692">
        <f ca="1">COUNTIF(INDIRECT("U"&amp;(ROW()+12*(($AO706-1)*3+$AP706)-ROW())/12+5):INDIRECT("AF"&amp;(ROW()+12*(($AO706-1)*3+$AP706)-ROW())/12+5),AT706)</f>
        <v>0</v>
      </c>
      <c r="AV706" s="692">
        <f ca="1">IF(AND(AR706+AT706&gt;0,AS706+AU706&gt;0),COUNTIF(AV$6:AV705,"&gt;0")+1,0)</f>
        <v>0</v>
      </c>
    </row>
    <row r="707" spans="41:48">
      <c r="AO707" s="692">
        <v>20</v>
      </c>
      <c r="AP707" s="692">
        <v>2</v>
      </c>
      <c r="AQ707" s="692">
        <v>6</v>
      </c>
      <c r="AR707" s="693">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692">
        <f ca="1">COUNTIF(INDIRECT("H"&amp;(ROW()+12*(($AO707-1)*3+$AP707)-ROW())/12+5):INDIRECT("S"&amp;(ROW()+12*(($AO707-1)*3+$AP707)-ROW())/12+5),AR707)</f>
        <v>0</v>
      </c>
      <c r="AT707" s="693">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692">
        <f ca="1">COUNTIF(INDIRECT("U"&amp;(ROW()+12*(($AO707-1)*3+$AP707)-ROW())/12+5):INDIRECT("AF"&amp;(ROW()+12*(($AO707-1)*3+$AP707)-ROW())/12+5),AT707)</f>
        <v>0</v>
      </c>
      <c r="AV707" s="692">
        <f ca="1">IF(AND(AR707+AT707&gt;0,AS707+AU707&gt;0),COUNTIF(AV$6:AV706,"&gt;0")+1,0)</f>
        <v>0</v>
      </c>
    </row>
    <row r="708" spans="41:48">
      <c r="AO708" s="692">
        <v>20</v>
      </c>
      <c r="AP708" s="692">
        <v>2</v>
      </c>
      <c r="AQ708" s="692">
        <v>7</v>
      </c>
      <c r="AR708" s="693">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692">
        <f ca="1">COUNTIF(INDIRECT("H"&amp;(ROW()+12*(($AO708-1)*3+$AP708)-ROW())/12+5):INDIRECT("S"&amp;(ROW()+12*(($AO708-1)*3+$AP708)-ROW())/12+5),AR708)</f>
        <v>0</v>
      </c>
      <c r="AT708" s="693">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692">
        <f ca="1">COUNTIF(INDIRECT("U"&amp;(ROW()+12*(($AO708-1)*3+$AP708)-ROW())/12+5):INDIRECT("AF"&amp;(ROW()+12*(($AO708-1)*3+$AP708)-ROW())/12+5),AT708)</f>
        <v>0</v>
      </c>
      <c r="AV708" s="692">
        <f ca="1">IF(AND(AR708+AT708&gt;0,AS708+AU708&gt;0),COUNTIF(AV$6:AV707,"&gt;0")+1,0)</f>
        <v>0</v>
      </c>
    </row>
    <row r="709" spans="41:48">
      <c r="AO709" s="692">
        <v>20</v>
      </c>
      <c r="AP709" s="692">
        <v>2</v>
      </c>
      <c r="AQ709" s="692">
        <v>8</v>
      </c>
      <c r="AR709" s="693">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692">
        <f ca="1">COUNTIF(INDIRECT("H"&amp;(ROW()+12*(($AO709-1)*3+$AP709)-ROW())/12+5):INDIRECT("S"&amp;(ROW()+12*(($AO709-1)*3+$AP709)-ROW())/12+5),AR709)</f>
        <v>0</v>
      </c>
      <c r="AT709" s="693">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692">
        <f ca="1">COUNTIF(INDIRECT("U"&amp;(ROW()+12*(($AO709-1)*3+$AP709)-ROW())/12+5):INDIRECT("AF"&amp;(ROW()+12*(($AO709-1)*3+$AP709)-ROW())/12+5),AT709)</f>
        <v>0</v>
      </c>
      <c r="AV709" s="692">
        <f ca="1">IF(AND(AR709+AT709&gt;0,AS709+AU709&gt;0),COUNTIF(AV$6:AV708,"&gt;0")+1,0)</f>
        <v>0</v>
      </c>
    </row>
    <row r="710" spans="41:48">
      <c r="AO710" s="692">
        <v>20</v>
      </c>
      <c r="AP710" s="692">
        <v>2</v>
      </c>
      <c r="AQ710" s="692">
        <v>9</v>
      </c>
      <c r="AR710" s="693">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692">
        <f ca="1">COUNTIF(INDIRECT("H"&amp;(ROW()+12*(($AO710-1)*3+$AP710)-ROW())/12+5):INDIRECT("S"&amp;(ROW()+12*(($AO710-1)*3+$AP710)-ROW())/12+5),AR710)</f>
        <v>0</v>
      </c>
      <c r="AT710" s="693">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692">
        <f ca="1">COUNTIF(INDIRECT("U"&amp;(ROW()+12*(($AO710-1)*3+$AP710)-ROW())/12+5):INDIRECT("AF"&amp;(ROW()+12*(($AO710-1)*3+$AP710)-ROW())/12+5),AT710)</f>
        <v>0</v>
      </c>
      <c r="AV710" s="692">
        <f ca="1">IF(AND(AR710+AT710&gt;0,AS710+AU710&gt;0),COUNTIF(AV$6:AV709,"&gt;0")+1,0)</f>
        <v>0</v>
      </c>
    </row>
    <row r="711" spans="41:48">
      <c r="AO711" s="692">
        <v>20</v>
      </c>
      <c r="AP711" s="692">
        <v>2</v>
      </c>
      <c r="AQ711" s="692">
        <v>10</v>
      </c>
      <c r="AR711" s="693">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692">
        <f ca="1">COUNTIF(INDIRECT("H"&amp;(ROW()+12*(($AO711-1)*3+$AP711)-ROW())/12+5):INDIRECT("S"&amp;(ROW()+12*(($AO711-1)*3+$AP711)-ROW())/12+5),AR711)</f>
        <v>0</v>
      </c>
      <c r="AT711" s="693">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692">
        <f ca="1">COUNTIF(INDIRECT("U"&amp;(ROW()+12*(($AO711-1)*3+$AP711)-ROW())/12+5):INDIRECT("AF"&amp;(ROW()+12*(($AO711-1)*3+$AP711)-ROW())/12+5),AT711)</f>
        <v>0</v>
      </c>
      <c r="AV711" s="692">
        <f ca="1">IF(AND(AR711+AT711&gt;0,AS711+AU711&gt;0),COUNTIF(AV$6:AV710,"&gt;0")+1,0)</f>
        <v>0</v>
      </c>
    </row>
    <row r="712" spans="41:48">
      <c r="AO712" s="692">
        <v>20</v>
      </c>
      <c r="AP712" s="692">
        <v>2</v>
      </c>
      <c r="AQ712" s="692">
        <v>11</v>
      </c>
      <c r="AR712" s="693">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692">
        <f ca="1">COUNTIF(INDIRECT("H"&amp;(ROW()+12*(($AO712-1)*3+$AP712)-ROW())/12+5):INDIRECT("S"&amp;(ROW()+12*(($AO712-1)*3+$AP712)-ROW())/12+5),AR712)</f>
        <v>0</v>
      </c>
      <c r="AT712" s="693">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692">
        <f ca="1">COUNTIF(INDIRECT("U"&amp;(ROW()+12*(($AO712-1)*3+$AP712)-ROW())/12+5):INDIRECT("AF"&amp;(ROW()+12*(($AO712-1)*3+$AP712)-ROW())/12+5),AT712)</f>
        <v>0</v>
      </c>
      <c r="AV712" s="692">
        <f ca="1">IF(AND(AR712+AT712&gt;0,AS712+AU712&gt;0),COUNTIF(AV$6:AV711,"&gt;0")+1,0)</f>
        <v>0</v>
      </c>
    </row>
    <row r="713" spans="41:48">
      <c r="AO713" s="692">
        <v>20</v>
      </c>
      <c r="AP713" s="692">
        <v>2</v>
      </c>
      <c r="AQ713" s="692">
        <v>12</v>
      </c>
      <c r="AR713" s="693">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692">
        <f ca="1">COUNTIF(INDIRECT("H"&amp;(ROW()+12*(($AO713-1)*3+$AP713)-ROW())/12+5):INDIRECT("S"&amp;(ROW()+12*(($AO713-1)*3+$AP713)-ROW())/12+5),AR713)</f>
        <v>0</v>
      </c>
      <c r="AT713" s="693">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692">
        <f ca="1">COUNTIF(INDIRECT("U"&amp;(ROW()+12*(($AO713-1)*3+$AP713)-ROW())/12+5):INDIRECT("AF"&amp;(ROW()+12*(($AO713-1)*3+$AP713)-ROW())/12+5),AT713)</f>
        <v>0</v>
      </c>
      <c r="AV713" s="692">
        <f ca="1">IF(AND(AR713+AT713&gt;0,AS713+AU713&gt;0),COUNTIF(AV$6:AV712,"&gt;0")+1,0)</f>
        <v>0</v>
      </c>
    </row>
    <row r="714" spans="41:48">
      <c r="AO714" s="692">
        <v>20</v>
      </c>
      <c r="AP714" s="692">
        <v>3</v>
      </c>
      <c r="AQ714" s="692">
        <v>1</v>
      </c>
      <c r="AR714" s="693">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692">
        <f ca="1">COUNTIF(INDIRECT("H"&amp;(ROW()+12*(($AO714-1)*3+$AP714)-ROW())/12+5):INDIRECT("S"&amp;(ROW()+12*(($AO714-1)*3+$AP714)-ROW())/12+5),AR714)</f>
        <v>0</v>
      </c>
      <c r="AT714" s="693">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692">
        <f ca="1">COUNTIF(INDIRECT("U"&amp;(ROW()+12*(($AO714-1)*3+$AP714)-ROW())/12+5):INDIRECT("AF"&amp;(ROW()+12*(($AO714-1)*3+$AP714)-ROW())/12+5),AT714)</f>
        <v>0</v>
      </c>
      <c r="AV714" s="692">
        <f ca="1">IF(AND(AR714+AT714&gt;0,AS714+AU714&gt;0),COUNTIF(AV$6:AV713,"&gt;0")+1,0)</f>
        <v>0</v>
      </c>
    </row>
    <row r="715" spans="41:48">
      <c r="AO715" s="692">
        <v>20</v>
      </c>
      <c r="AP715" s="692">
        <v>3</v>
      </c>
      <c r="AQ715" s="692">
        <v>2</v>
      </c>
      <c r="AR715" s="693">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692">
        <f ca="1">COUNTIF(INDIRECT("H"&amp;(ROW()+12*(($AO715-1)*3+$AP715)-ROW())/12+5):INDIRECT("S"&amp;(ROW()+12*(($AO715-1)*3+$AP715)-ROW())/12+5),AR715)</f>
        <v>0</v>
      </c>
      <c r="AT715" s="693">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692">
        <f ca="1">COUNTIF(INDIRECT("U"&amp;(ROW()+12*(($AO715-1)*3+$AP715)-ROW())/12+5):INDIRECT("AF"&amp;(ROW()+12*(($AO715-1)*3+$AP715)-ROW())/12+5),AT715)</f>
        <v>0</v>
      </c>
      <c r="AV715" s="692">
        <f ca="1">IF(AND(AR715+AT715&gt;0,AS715+AU715&gt;0),COUNTIF(AV$6:AV714,"&gt;0")+1,0)</f>
        <v>0</v>
      </c>
    </row>
    <row r="716" spans="41:48">
      <c r="AO716" s="692">
        <v>20</v>
      </c>
      <c r="AP716" s="692">
        <v>3</v>
      </c>
      <c r="AQ716" s="692">
        <v>3</v>
      </c>
      <c r="AR716" s="693">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692">
        <f ca="1">COUNTIF(INDIRECT("H"&amp;(ROW()+12*(($AO716-1)*3+$AP716)-ROW())/12+5):INDIRECT("S"&amp;(ROW()+12*(($AO716-1)*3+$AP716)-ROW())/12+5),AR716)</f>
        <v>0</v>
      </c>
      <c r="AT716" s="693">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692">
        <f ca="1">COUNTIF(INDIRECT("U"&amp;(ROW()+12*(($AO716-1)*3+$AP716)-ROW())/12+5):INDIRECT("AF"&amp;(ROW()+12*(($AO716-1)*3+$AP716)-ROW())/12+5),AT716)</f>
        <v>0</v>
      </c>
      <c r="AV716" s="692">
        <f ca="1">IF(AND(AR716+AT716&gt;0,AS716+AU716&gt;0),COUNTIF(AV$6:AV715,"&gt;0")+1,0)</f>
        <v>0</v>
      </c>
    </row>
    <row r="717" spans="41:48">
      <c r="AO717" s="692">
        <v>20</v>
      </c>
      <c r="AP717" s="692">
        <v>3</v>
      </c>
      <c r="AQ717" s="692">
        <v>4</v>
      </c>
      <c r="AR717" s="693">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692">
        <f ca="1">COUNTIF(INDIRECT("H"&amp;(ROW()+12*(($AO717-1)*3+$AP717)-ROW())/12+5):INDIRECT("S"&amp;(ROW()+12*(($AO717-1)*3+$AP717)-ROW())/12+5),AR717)</f>
        <v>0</v>
      </c>
      <c r="AT717" s="693">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692">
        <f ca="1">COUNTIF(INDIRECT("U"&amp;(ROW()+12*(($AO717-1)*3+$AP717)-ROW())/12+5):INDIRECT("AF"&amp;(ROW()+12*(($AO717-1)*3+$AP717)-ROW())/12+5),AT717)</f>
        <v>0</v>
      </c>
      <c r="AV717" s="692">
        <f ca="1">IF(AND(AR717+AT717&gt;0,AS717+AU717&gt;0),COUNTIF(AV$6:AV716,"&gt;0")+1,0)</f>
        <v>0</v>
      </c>
    </row>
    <row r="718" spans="41:48">
      <c r="AO718" s="692">
        <v>20</v>
      </c>
      <c r="AP718" s="692">
        <v>3</v>
      </c>
      <c r="AQ718" s="692">
        <v>5</v>
      </c>
      <c r="AR718" s="693">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692">
        <f ca="1">COUNTIF(INDIRECT("H"&amp;(ROW()+12*(($AO718-1)*3+$AP718)-ROW())/12+5):INDIRECT("S"&amp;(ROW()+12*(($AO718-1)*3+$AP718)-ROW())/12+5),AR718)</f>
        <v>0</v>
      </c>
      <c r="AT718" s="693">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692">
        <f ca="1">COUNTIF(INDIRECT("U"&amp;(ROW()+12*(($AO718-1)*3+$AP718)-ROW())/12+5):INDIRECT("AF"&amp;(ROW()+12*(($AO718-1)*3+$AP718)-ROW())/12+5),AT718)</f>
        <v>0</v>
      </c>
      <c r="AV718" s="692">
        <f ca="1">IF(AND(AR718+AT718&gt;0,AS718+AU718&gt;0),COUNTIF(AV$6:AV717,"&gt;0")+1,0)</f>
        <v>0</v>
      </c>
    </row>
    <row r="719" spans="41:48">
      <c r="AO719" s="692">
        <v>20</v>
      </c>
      <c r="AP719" s="692">
        <v>3</v>
      </c>
      <c r="AQ719" s="692">
        <v>6</v>
      </c>
      <c r="AR719" s="693">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692">
        <f ca="1">COUNTIF(INDIRECT("H"&amp;(ROW()+12*(($AO719-1)*3+$AP719)-ROW())/12+5):INDIRECT("S"&amp;(ROW()+12*(($AO719-1)*3+$AP719)-ROW())/12+5),AR719)</f>
        <v>0</v>
      </c>
      <c r="AT719" s="693">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692">
        <f ca="1">COUNTIF(INDIRECT("U"&amp;(ROW()+12*(($AO719-1)*3+$AP719)-ROW())/12+5):INDIRECT("AF"&amp;(ROW()+12*(($AO719-1)*3+$AP719)-ROW())/12+5),AT719)</f>
        <v>0</v>
      </c>
      <c r="AV719" s="692">
        <f ca="1">IF(AND(AR719+AT719&gt;0,AS719+AU719&gt;0),COUNTIF(AV$6:AV718,"&gt;0")+1,0)</f>
        <v>0</v>
      </c>
    </row>
    <row r="720" spans="41:48">
      <c r="AO720" s="692">
        <v>20</v>
      </c>
      <c r="AP720" s="692">
        <v>3</v>
      </c>
      <c r="AQ720" s="692">
        <v>7</v>
      </c>
      <c r="AR720" s="693">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692">
        <f ca="1">COUNTIF(INDIRECT("H"&amp;(ROW()+12*(($AO720-1)*3+$AP720)-ROW())/12+5):INDIRECT("S"&amp;(ROW()+12*(($AO720-1)*3+$AP720)-ROW())/12+5),AR720)</f>
        <v>0</v>
      </c>
      <c r="AT720" s="693">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692">
        <f ca="1">COUNTIF(INDIRECT("U"&amp;(ROW()+12*(($AO720-1)*3+$AP720)-ROW())/12+5):INDIRECT("AF"&amp;(ROW()+12*(($AO720-1)*3+$AP720)-ROW())/12+5),AT720)</f>
        <v>0</v>
      </c>
      <c r="AV720" s="692">
        <f ca="1">IF(AND(AR720+AT720&gt;0,AS720+AU720&gt;0),COUNTIF(AV$6:AV719,"&gt;0")+1,0)</f>
        <v>0</v>
      </c>
    </row>
    <row r="721" spans="41:48">
      <c r="AO721" s="692">
        <v>20</v>
      </c>
      <c r="AP721" s="692">
        <v>3</v>
      </c>
      <c r="AQ721" s="692">
        <v>8</v>
      </c>
      <c r="AR721" s="693">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692">
        <f ca="1">COUNTIF(INDIRECT("H"&amp;(ROW()+12*(($AO721-1)*3+$AP721)-ROW())/12+5):INDIRECT("S"&amp;(ROW()+12*(($AO721-1)*3+$AP721)-ROW())/12+5),AR721)</f>
        <v>0</v>
      </c>
      <c r="AT721" s="693">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692">
        <f ca="1">COUNTIF(INDIRECT("U"&amp;(ROW()+12*(($AO721-1)*3+$AP721)-ROW())/12+5):INDIRECT("AF"&amp;(ROW()+12*(($AO721-1)*3+$AP721)-ROW())/12+5),AT721)</f>
        <v>0</v>
      </c>
      <c r="AV721" s="692">
        <f ca="1">IF(AND(AR721+AT721&gt;0,AS721+AU721&gt;0),COUNTIF(AV$6:AV720,"&gt;0")+1,0)</f>
        <v>0</v>
      </c>
    </row>
    <row r="722" spans="41:48">
      <c r="AO722" s="692">
        <v>20</v>
      </c>
      <c r="AP722" s="692">
        <v>3</v>
      </c>
      <c r="AQ722" s="692">
        <v>9</v>
      </c>
      <c r="AR722" s="693">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692">
        <f ca="1">COUNTIF(INDIRECT("H"&amp;(ROW()+12*(($AO722-1)*3+$AP722)-ROW())/12+5):INDIRECT("S"&amp;(ROW()+12*(($AO722-1)*3+$AP722)-ROW())/12+5),AR722)</f>
        <v>0</v>
      </c>
      <c r="AT722" s="693">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692">
        <f ca="1">COUNTIF(INDIRECT("U"&amp;(ROW()+12*(($AO722-1)*3+$AP722)-ROW())/12+5):INDIRECT("AF"&amp;(ROW()+12*(($AO722-1)*3+$AP722)-ROW())/12+5),AT722)</f>
        <v>0</v>
      </c>
      <c r="AV722" s="692">
        <f ca="1">IF(AND(AR722+AT722&gt;0,AS722+AU722&gt;0),COUNTIF(AV$6:AV721,"&gt;0")+1,0)</f>
        <v>0</v>
      </c>
    </row>
    <row r="723" spans="41:48">
      <c r="AO723" s="692">
        <v>20</v>
      </c>
      <c r="AP723" s="692">
        <v>3</v>
      </c>
      <c r="AQ723" s="692">
        <v>10</v>
      </c>
      <c r="AR723" s="693">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692">
        <f ca="1">COUNTIF(INDIRECT("H"&amp;(ROW()+12*(($AO723-1)*3+$AP723)-ROW())/12+5):INDIRECT("S"&amp;(ROW()+12*(($AO723-1)*3+$AP723)-ROW())/12+5),AR723)</f>
        <v>0</v>
      </c>
      <c r="AT723" s="693">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692">
        <f ca="1">COUNTIF(INDIRECT("U"&amp;(ROW()+12*(($AO723-1)*3+$AP723)-ROW())/12+5):INDIRECT("AF"&amp;(ROW()+12*(($AO723-1)*3+$AP723)-ROW())/12+5),AT723)</f>
        <v>0</v>
      </c>
      <c r="AV723" s="692">
        <f ca="1">IF(AND(AR723+AT723&gt;0,AS723+AU723&gt;0),COUNTIF(AV$6:AV722,"&gt;0")+1,0)</f>
        <v>0</v>
      </c>
    </row>
    <row r="724" spans="41:48">
      <c r="AO724" s="692">
        <v>20</v>
      </c>
      <c r="AP724" s="692">
        <v>3</v>
      </c>
      <c r="AQ724" s="692">
        <v>11</v>
      </c>
      <c r="AR724" s="693">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692">
        <f ca="1">COUNTIF(INDIRECT("H"&amp;(ROW()+12*(($AO724-1)*3+$AP724)-ROW())/12+5):INDIRECT("S"&amp;(ROW()+12*(($AO724-1)*3+$AP724)-ROW())/12+5),AR724)</f>
        <v>0</v>
      </c>
      <c r="AT724" s="693">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692">
        <f ca="1">COUNTIF(INDIRECT("U"&amp;(ROW()+12*(($AO724-1)*3+$AP724)-ROW())/12+5):INDIRECT("AF"&amp;(ROW()+12*(($AO724-1)*3+$AP724)-ROW())/12+5),AT724)</f>
        <v>0</v>
      </c>
      <c r="AV724" s="692">
        <f ca="1">IF(AND(AR724+AT724&gt;0,AS724+AU724&gt;0),COUNTIF(AV$6:AV723,"&gt;0")+1,0)</f>
        <v>0</v>
      </c>
    </row>
    <row r="725" spans="41:48">
      <c r="AO725" s="692">
        <v>20</v>
      </c>
      <c r="AP725" s="692">
        <v>3</v>
      </c>
      <c r="AQ725" s="692">
        <v>12</v>
      </c>
      <c r="AR725" s="693">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692">
        <f ca="1">COUNTIF(INDIRECT("H"&amp;(ROW()+12*(($AO725-1)*3+$AP725)-ROW())/12+5):INDIRECT("S"&amp;(ROW()+12*(($AO725-1)*3+$AP725)-ROW())/12+5),AR725)</f>
        <v>0</v>
      </c>
      <c r="AT725" s="693">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692">
        <f ca="1">COUNTIF(INDIRECT("U"&amp;(ROW()+12*(($AO725-1)*3+$AP725)-ROW())/12+5):INDIRECT("AF"&amp;(ROW()+12*(($AO725-1)*3+$AP725)-ROW())/12+5),AT725)</f>
        <v>0</v>
      </c>
      <c r="AV725" s="692">
        <f ca="1">IF(AND(AR725+AT725&gt;0,AS725+AU725&gt;0),COUNTIF(AV$6:AV724,"&gt;0")+1,0)</f>
        <v>0</v>
      </c>
    </row>
    <row r="726" spans="41:48">
      <c r="AO726" s="692">
        <v>21</v>
      </c>
      <c r="AP726" s="692">
        <v>1</v>
      </c>
      <c r="AQ726" s="692">
        <v>1</v>
      </c>
      <c r="AR726" s="693">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692">
        <f ca="1">COUNTIF(INDIRECT("H"&amp;(ROW()+12*(($AO726-1)*3+$AP726)-ROW())/12+5):INDIRECT("S"&amp;(ROW()+12*(($AO726-1)*3+$AP726)-ROW())/12+5),AR726)</f>
        <v>0</v>
      </c>
      <c r="AT726" s="693">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692">
        <f ca="1">COUNTIF(INDIRECT("U"&amp;(ROW()+12*(($AO726-1)*3+$AP726)-ROW())/12+5):INDIRECT("AF"&amp;(ROW()+12*(($AO726-1)*3+$AP726)-ROW())/12+5),AT726)</f>
        <v>0</v>
      </c>
      <c r="AV726" s="692">
        <f ca="1">IF(AND(AR726+AT726&gt;0,AS726+AU726&gt;0),COUNTIF(AV$6:AV725,"&gt;0")+1,0)</f>
        <v>0</v>
      </c>
    </row>
    <row r="727" spans="41:48">
      <c r="AO727" s="692">
        <v>21</v>
      </c>
      <c r="AP727" s="692">
        <v>1</v>
      </c>
      <c r="AQ727" s="692">
        <v>2</v>
      </c>
      <c r="AR727" s="693">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692">
        <f ca="1">COUNTIF(INDIRECT("H"&amp;(ROW()+12*(($AO727-1)*3+$AP727)-ROW())/12+5):INDIRECT("S"&amp;(ROW()+12*(($AO727-1)*3+$AP727)-ROW())/12+5),AR727)</f>
        <v>0</v>
      </c>
      <c r="AT727" s="693">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692">
        <f ca="1">COUNTIF(INDIRECT("U"&amp;(ROW()+12*(($AO727-1)*3+$AP727)-ROW())/12+5):INDIRECT("AF"&amp;(ROW()+12*(($AO727-1)*3+$AP727)-ROW())/12+5),AT727)</f>
        <v>0</v>
      </c>
      <c r="AV727" s="692">
        <f ca="1">IF(AND(AR727+AT727&gt;0,AS727+AU727&gt;0),COUNTIF(AV$6:AV726,"&gt;0")+1,0)</f>
        <v>0</v>
      </c>
    </row>
    <row r="728" spans="41:48">
      <c r="AO728" s="692">
        <v>21</v>
      </c>
      <c r="AP728" s="692">
        <v>1</v>
      </c>
      <c r="AQ728" s="692">
        <v>3</v>
      </c>
      <c r="AR728" s="693">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692">
        <f ca="1">COUNTIF(INDIRECT("H"&amp;(ROW()+12*(($AO728-1)*3+$AP728)-ROW())/12+5):INDIRECT("S"&amp;(ROW()+12*(($AO728-1)*3+$AP728)-ROW())/12+5),AR728)</f>
        <v>0</v>
      </c>
      <c r="AT728" s="693">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692">
        <f ca="1">COUNTIF(INDIRECT("U"&amp;(ROW()+12*(($AO728-1)*3+$AP728)-ROW())/12+5):INDIRECT("AF"&amp;(ROW()+12*(($AO728-1)*3+$AP728)-ROW())/12+5),AT728)</f>
        <v>0</v>
      </c>
      <c r="AV728" s="692">
        <f ca="1">IF(AND(AR728+AT728&gt;0,AS728+AU728&gt;0),COUNTIF(AV$6:AV727,"&gt;0")+1,0)</f>
        <v>0</v>
      </c>
    </row>
    <row r="729" spans="41:48">
      <c r="AO729" s="692">
        <v>21</v>
      </c>
      <c r="AP729" s="692">
        <v>1</v>
      </c>
      <c r="AQ729" s="692">
        <v>4</v>
      </c>
      <c r="AR729" s="693">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692">
        <f ca="1">COUNTIF(INDIRECT("H"&amp;(ROW()+12*(($AO729-1)*3+$AP729)-ROW())/12+5):INDIRECT("S"&amp;(ROW()+12*(($AO729-1)*3+$AP729)-ROW())/12+5),AR729)</f>
        <v>0</v>
      </c>
      <c r="AT729" s="693">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692">
        <f ca="1">COUNTIF(INDIRECT("U"&amp;(ROW()+12*(($AO729-1)*3+$AP729)-ROW())/12+5):INDIRECT("AF"&amp;(ROW()+12*(($AO729-1)*3+$AP729)-ROW())/12+5),AT729)</f>
        <v>0</v>
      </c>
      <c r="AV729" s="692">
        <f ca="1">IF(AND(AR729+AT729&gt;0,AS729+AU729&gt;0),COUNTIF(AV$6:AV728,"&gt;0")+1,0)</f>
        <v>0</v>
      </c>
    </row>
    <row r="730" spans="41:48">
      <c r="AO730" s="692">
        <v>21</v>
      </c>
      <c r="AP730" s="692">
        <v>1</v>
      </c>
      <c r="AQ730" s="692">
        <v>5</v>
      </c>
      <c r="AR730" s="693">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692">
        <f ca="1">COUNTIF(INDIRECT("H"&amp;(ROW()+12*(($AO730-1)*3+$AP730)-ROW())/12+5):INDIRECT("S"&amp;(ROW()+12*(($AO730-1)*3+$AP730)-ROW())/12+5),AR730)</f>
        <v>0</v>
      </c>
      <c r="AT730" s="693">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692">
        <f ca="1">COUNTIF(INDIRECT("U"&amp;(ROW()+12*(($AO730-1)*3+$AP730)-ROW())/12+5):INDIRECT("AF"&amp;(ROW()+12*(($AO730-1)*3+$AP730)-ROW())/12+5),AT730)</f>
        <v>0</v>
      </c>
      <c r="AV730" s="692">
        <f ca="1">IF(AND(AR730+AT730&gt;0,AS730+AU730&gt;0),COUNTIF(AV$6:AV729,"&gt;0")+1,0)</f>
        <v>0</v>
      </c>
    </row>
    <row r="731" spans="41:48">
      <c r="AO731" s="692">
        <v>21</v>
      </c>
      <c r="AP731" s="692">
        <v>1</v>
      </c>
      <c r="AQ731" s="692">
        <v>6</v>
      </c>
      <c r="AR731" s="693">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692">
        <f ca="1">COUNTIF(INDIRECT("H"&amp;(ROW()+12*(($AO731-1)*3+$AP731)-ROW())/12+5):INDIRECT("S"&amp;(ROW()+12*(($AO731-1)*3+$AP731)-ROW())/12+5),AR731)</f>
        <v>0</v>
      </c>
      <c r="AT731" s="693">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692">
        <f ca="1">COUNTIF(INDIRECT("U"&amp;(ROW()+12*(($AO731-1)*3+$AP731)-ROW())/12+5):INDIRECT("AF"&amp;(ROW()+12*(($AO731-1)*3+$AP731)-ROW())/12+5),AT731)</f>
        <v>0</v>
      </c>
      <c r="AV731" s="692">
        <f ca="1">IF(AND(AR731+AT731&gt;0,AS731+AU731&gt;0),COUNTIF(AV$6:AV730,"&gt;0")+1,0)</f>
        <v>0</v>
      </c>
    </row>
    <row r="732" spans="41:48">
      <c r="AO732" s="692">
        <v>21</v>
      </c>
      <c r="AP732" s="692">
        <v>1</v>
      </c>
      <c r="AQ732" s="692">
        <v>7</v>
      </c>
      <c r="AR732" s="693">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692">
        <f ca="1">COUNTIF(INDIRECT("H"&amp;(ROW()+12*(($AO732-1)*3+$AP732)-ROW())/12+5):INDIRECT("S"&amp;(ROW()+12*(($AO732-1)*3+$AP732)-ROW())/12+5),AR732)</f>
        <v>0</v>
      </c>
      <c r="AT732" s="693">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692">
        <f ca="1">COUNTIF(INDIRECT("U"&amp;(ROW()+12*(($AO732-1)*3+$AP732)-ROW())/12+5):INDIRECT("AF"&amp;(ROW()+12*(($AO732-1)*3+$AP732)-ROW())/12+5),AT732)</f>
        <v>0</v>
      </c>
      <c r="AV732" s="692">
        <f ca="1">IF(AND(AR732+AT732&gt;0,AS732+AU732&gt;0),COUNTIF(AV$6:AV731,"&gt;0")+1,0)</f>
        <v>0</v>
      </c>
    </row>
    <row r="733" spans="41:48">
      <c r="AO733" s="692">
        <v>21</v>
      </c>
      <c r="AP733" s="692">
        <v>1</v>
      </c>
      <c r="AQ733" s="692">
        <v>8</v>
      </c>
      <c r="AR733" s="693">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692">
        <f ca="1">COUNTIF(INDIRECT("H"&amp;(ROW()+12*(($AO733-1)*3+$AP733)-ROW())/12+5):INDIRECT("S"&amp;(ROW()+12*(($AO733-1)*3+$AP733)-ROW())/12+5),AR733)</f>
        <v>0</v>
      </c>
      <c r="AT733" s="693">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692">
        <f ca="1">COUNTIF(INDIRECT("U"&amp;(ROW()+12*(($AO733-1)*3+$AP733)-ROW())/12+5):INDIRECT("AF"&amp;(ROW()+12*(($AO733-1)*3+$AP733)-ROW())/12+5),AT733)</f>
        <v>0</v>
      </c>
      <c r="AV733" s="692">
        <f ca="1">IF(AND(AR733+AT733&gt;0,AS733+AU733&gt;0),COUNTIF(AV$6:AV732,"&gt;0")+1,0)</f>
        <v>0</v>
      </c>
    </row>
    <row r="734" spans="41:48">
      <c r="AO734" s="692">
        <v>21</v>
      </c>
      <c r="AP734" s="692">
        <v>1</v>
      </c>
      <c r="AQ734" s="692">
        <v>9</v>
      </c>
      <c r="AR734" s="693">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692">
        <f ca="1">COUNTIF(INDIRECT("H"&amp;(ROW()+12*(($AO734-1)*3+$AP734)-ROW())/12+5):INDIRECT("S"&amp;(ROW()+12*(($AO734-1)*3+$AP734)-ROW())/12+5),AR734)</f>
        <v>0</v>
      </c>
      <c r="AT734" s="693">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692">
        <f ca="1">COUNTIF(INDIRECT("U"&amp;(ROW()+12*(($AO734-1)*3+$AP734)-ROW())/12+5):INDIRECT("AF"&amp;(ROW()+12*(($AO734-1)*3+$AP734)-ROW())/12+5),AT734)</f>
        <v>0</v>
      </c>
      <c r="AV734" s="692">
        <f ca="1">IF(AND(AR734+AT734&gt;0,AS734+AU734&gt;0),COUNTIF(AV$6:AV733,"&gt;0")+1,0)</f>
        <v>0</v>
      </c>
    </row>
    <row r="735" spans="41:48">
      <c r="AO735" s="692">
        <v>21</v>
      </c>
      <c r="AP735" s="692">
        <v>1</v>
      </c>
      <c r="AQ735" s="692">
        <v>10</v>
      </c>
      <c r="AR735" s="693">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692">
        <f ca="1">COUNTIF(INDIRECT("H"&amp;(ROW()+12*(($AO735-1)*3+$AP735)-ROW())/12+5):INDIRECT("S"&amp;(ROW()+12*(($AO735-1)*3+$AP735)-ROW())/12+5),AR735)</f>
        <v>0</v>
      </c>
      <c r="AT735" s="693">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692">
        <f ca="1">COUNTIF(INDIRECT("U"&amp;(ROW()+12*(($AO735-1)*3+$AP735)-ROW())/12+5):INDIRECT("AF"&amp;(ROW()+12*(($AO735-1)*3+$AP735)-ROW())/12+5),AT735)</f>
        <v>0</v>
      </c>
      <c r="AV735" s="692">
        <f ca="1">IF(AND(AR735+AT735&gt;0,AS735+AU735&gt;0),COUNTIF(AV$6:AV734,"&gt;0")+1,0)</f>
        <v>0</v>
      </c>
    </row>
    <row r="736" spans="41:48">
      <c r="AO736" s="692">
        <v>21</v>
      </c>
      <c r="AP736" s="692">
        <v>1</v>
      </c>
      <c r="AQ736" s="692">
        <v>11</v>
      </c>
      <c r="AR736" s="693">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692">
        <f ca="1">COUNTIF(INDIRECT("H"&amp;(ROW()+12*(($AO736-1)*3+$AP736)-ROW())/12+5):INDIRECT("S"&amp;(ROW()+12*(($AO736-1)*3+$AP736)-ROW())/12+5),AR736)</f>
        <v>0</v>
      </c>
      <c r="AT736" s="693">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692">
        <f ca="1">COUNTIF(INDIRECT("U"&amp;(ROW()+12*(($AO736-1)*3+$AP736)-ROW())/12+5):INDIRECT("AF"&amp;(ROW()+12*(($AO736-1)*3+$AP736)-ROW())/12+5),AT736)</f>
        <v>0</v>
      </c>
      <c r="AV736" s="692">
        <f ca="1">IF(AND(AR736+AT736&gt;0,AS736+AU736&gt;0),COUNTIF(AV$6:AV735,"&gt;0")+1,0)</f>
        <v>0</v>
      </c>
    </row>
    <row r="737" spans="41:48">
      <c r="AO737" s="692">
        <v>21</v>
      </c>
      <c r="AP737" s="692">
        <v>1</v>
      </c>
      <c r="AQ737" s="692">
        <v>12</v>
      </c>
      <c r="AR737" s="693">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692">
        <f ca="1">COUNTIF(INDIRECT("H"&amp;(ROW()+12*(($AO737-1)*3+$AP737)-ROW())/12+5):INDIRECT("S"&amp;(ROW()+12*(($AO737-1)*3+$AP737)-ROW())/12+5),AR737)</f>
        <v>0</v>
      </c>
      <c r="AT737" s="693">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692">
        <f ca="1">COUNTIF(INDIRECT("U"&amp;(ROW()+12*(($AO737-1)*3+$AP737)-ROW())/12+5):INDIRECT("AF"&amp;(ROW()+12*(($AO737-1)*3+$AP737)-ROW())/12+5),AT737)</f>
        <v>0</v>
      </c>
      <c r="AV737" s="692">
        <f ca="1">IF(AND(AR737+AT737&gt;0,AS737+AU737&gt;0),COUNTIF(AV$6:AV736,"&gt;0")+1,0)</f>
        <v>0</v>
      </c>
    </row>
    <row r="738" spans="41:48">
      <c r="AO738" s="692">
        <v>21</v>
      </c>
      <c r="AP738" s="692">
        <v>2</v>
      </c>
      <c r="AQ738" s="692">
        <v>1</v>
      </c>
      <c r="AR738" s="693">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692">
        <f ca="1">COUNTIF(INDIRECT("H"&amp;(ROW()+12*(($AO738-1)*3+$AP738)-ROW())/12+5):INDIRECT("S"&amp;(ROW()+12*(($AO738-1)*3+$AP738)-ROW())/12+5),AR738)</f>
        <v>0</v>
      </c>
      <c r="AT738" s="693">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692">
        <f ca="1">COUNTIF(INDIRECT("U"&amp;(ROW()+12*(($AO738-1)*3+$AP738)-ROW())/12+5):INDIRECT("AF"&amp;(ROW()+12*(($AO738-1)*3+$AP738)-ROW())/12+5),AT738)</f>
        <v>0</v>
      </c>
      <c r="AV738" s="692">
        <f ca="1">IF(AND(AR738+AT738&gt;0,AS738+AU738&gt;0),COUNTIF(AV$6:AV737,"&gt;0")+1,0)</f>
        <v>0</v>
      </c>
    </row>
    <row r="739" spans="41:48">
      <c r="AO739" s="692">
        <v>21</v>
      </c>
      <c r="AP739" s="692">
        <v>2</v>
      </c>
      <c r="AQ739" s="692">
        <v>2</v>
      </c>
      <c r="AR739" s="693">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692">
        <f ca="1">COUNTIF(INDIRECT("H"&amp;(ROW()+12*(($AO739-1)*3+$AP739)-ROW())/12+5):INDIRECT("S"&amp;(ROW()+12*(($AO739-1)*3+$AP739)-ROW())/12+5),AR739)</f>
        <v>0</v>
      </c>
      <c r="AT739" s="693">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692">
        <f ca="1">COUNTIF(INDIRECT("U"&amp;(ROW()+12*(($AO739-1)*3+$AP739)-ROW())/12+5):INDIRECT("AF"&amp;(ROW()+12*(($AO739-1)*3+$AP739)-ROW())/12+5),AT739)</f>
        <v>0</v>
      </c>
      <c r="AV739" s="692">
        <f ca="1">IF(AND(AR739+AT739&gt;0,AS739+AU739&gt;0),COUNTIF(AV$6:AV738,"&gt;0")+1,0)</f>
        <v>0</v>
      </c>
    </row>
    <row r="740" spans="41:48">
      <c r="AO740" s="692">
        <v>21</v>
      </c>
      <c r="AP740" s="692">
        <v>2</v>
      </c>
      <c r="AQ740" s="692">
        <v>3</v>
      </c>
      <c r="AR740" s="693">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692">
        <f ca="1">COUNTIF(INDIRECT("H"&amp;(ROW()+12*(($AO740-1)*3+$AP740)-ROW())/12+5):INDIRECT("S"&amp;(ROW()+12*(($AO740-1)*3+$AP740)-ROW())/12+5),AR740)</f>
        <v>0</v>
      </c>
      <c r="AT740" s="693">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692">
        <f ca="1">COUNTIF(INDIRECT("U"&amp;(ROW()+12*(($AO740-1)*3+$AP740)-ROW())/12+5):INDIRECT("AF"&amp;(ROW()+12*(($AO740-1)*3+$AP740)-ROW())/12+5),AT740)</f>
        <v>0</v>
      </c>
      <c r="AV740" s="692">
        <f ca="1">IF(AND(AR740+AT740&gt;0,AS740+AU740&gt;0),COUNTIF(AV$6:AV739,"&gt;0")+1,0)</f>
        <v>0</v>
      </c>
    </row>
    <row r="741" spans="41:48">
      <c r="AO741" s="692">
        <v>21</v>
      </c>
      <c r="AP741" s="692">
        <v>2</v>
      </c>
      <c r="AQ741" s="692">
        <v>4</v>
      </c>
      <c r="AR741" s="693">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692">
        <f ca="1">COUNTIF(INDIRECT("H"&amp;(ROW()+12*(($AO741-1)*3+$AP741)-ROW())/12+5):INDIRECT("S"&amp;(ROW()+12*(($AO741-1)*3+$AP741)-ROW())/12+5),AR741)</f>
        <v>0</v>
      </c>
      <c r="AT741" s="693">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692">
        <f ca="1">COUNTIF(INDIRECT("U"&amp;(ROW()+12*(($AO741-1)*3+$AP741)-ROW())/12+5):INDIRECT("AF"&amp;(ROW()+12*(($AO741-1)*3+$AP741)-ROW())/12+5),AT741)</f>
        <v>0</v>
      </c>
      <c r="AV741" s="692">
        <f ca="1">IF(AND(AR741+AT741&gt;0,AS741+AU741&gt;0),COUNTIF(AV$6:AV740,"&gt;0")+1,0)</f>
        <v>0</v>
      </c>
    </row>
    <row r="742" spans="41:48">
      <c r="AO742" s="692">
        <v>21</v>
      </c>
      <c r="AP742" s="692">
        <v>2</v>
      </c>
      <c r="AQ742" s="692">
        <v>5</v>
      </c>
      <c r="AR742" s="693">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692">
        <f ca="1">COUNTIF(INDIRECT("H"&amp;(ROW()+12*(($AO742-1)*3+$AP742)-ROW())/12+5):INDIRECT("S"&amp;(ROW()+12*(($AO742-1)*3+$AP742)-ROW())/12+5),AR742)</f>
        <v>0</v>
      </c>
      <c r="AT742" s="693">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692">
        <f ca="1">COUNTIF(INDIRECT("U"&amp;(ROW()+12*(($AO742-1)*3+$AP742)-ROW())/12+5):INDIRECT("AF"&amp;(ROW()+12*(($AO742-1)*3+$AP742)-ROW())/12+5),AT742)</f>
        <v>0</v>
      </c>
      <c r="AV742" s="692">
        <f ca="1">IF(AND(AR742+AT742&gt;0,AS742+AU742&gt;0),COUNTIF(AV$6:AV741,"&gt;0")+1,0)</f>
        <v>0</v>
      </c>
    </row>
    <row r="743" spans="41:48">
      <c r="AO743" s="692">
        <v>21</v>
      </c>
      <c r="AP743" s="692">
        <v>2</v>
      </c>
      <c r="AQ743" s="692">
        <v>6</v>
      </c>
      <c r="AR743" s="693">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692">
        <f ca="1">COUNTIF(INDIRECT("H"&amp;(ROW()+12*(($AO743-1)*3+$AP743)-ROW())/12+5):INDIRECT("S"&amp;(ROW()+12*(($AO743-1)*3+$AP743)-ROW())/12+5),AR743)</f>
        <v>0</v>
      </c>
      <c r="AT743" s="693">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692">
        <f ca="1">COUNTIF(INDIRECT("U"&amp;(ROW()+12*(($AO743-1)*3+$AP743)-ROW())/12+5):INDIRECT("AF"&amp;(ROW()+12*(($AO743-1)*3+$AP743)-ROW())/12+5),AT743)</f>
        <v>0</v>
      </c>
      <c r="AV743" s="692">
        <f ca="1">IF(AND(AR743+AT743&gt;0,AS743+AU743&gt;0),COUNTIF(AV$6:AV742,"&gt;0")+1,0)</f>
        <v>0</v>
      </c>
    </row>
    <row r="744" spans="41:48">
      <c r="AO744" s="692">
        <v>21</v>
      </c>
      <c r="AP744" s="692">
        <v>2</v>
      </c>
      <c r="AQ744" s="692">
        <v>7</v>
      </c>
      <c r="AR744" s="693">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692">
        <f ca="1">COUNTIF(INDIRECT("H"&amp;(ROW()+12*(($AO744-1)*3+$AP744)-ROW())/12+5):INDIRECT("S"&amp;(ROW()+12*(($AO744-1)*3+$AP744)-ROW())/12+5),AR744)</f>
        <v>0</v>
      </c>
      <c r="AT744" s="693">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692">
        <f ca="1">COUNTIF(INDIRECT("U"&amp;(ROW()+12*(($AO744-1)*3+$AP744)-ROW())/12+5):INDIRECT("AF"&amp;(ROW()+12*(($AO744-1)*3+$AP744)-ROW())/12+5),AT744)</f>
        <v>0</v>
      </c>
      <c r="AV744" s="692">
        <f ca="1">IF(AND(AR744+AT744&gt;0,AS744+AU744&gt;0),COUNTIF(AV$6:AV743,"&gt;0")+1,0)</f>
        <v>0</v>
      </c>
    </row>
    <row r="745" spans="41:48">
      <c r="AO745" s="692">
        <v>21</v>
      </c>
      <c r="AP745" s="692">
        <v>2</v>
      </c>
      <c r="AQ745" s="692">
        <v>8</v>
      </c>
      <c r="AR745" s="693">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692">
        <f ca="1">COUNTIF(INDIRECT("H"&amp;(ROW()+12*(($AO745-1)*3+$AP745)-ROW())/12+5):INDIRECT("S"&amp;(ROW()+12*(($AO745-1)*3+$AP745)-ROW())/12+5),AR745)</f>
        <v>0</v>
      </c>
      <c r="AT745" s="693">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692">
        <f ca="1">COUNTIF(INDIRECT("U"&amp;(ROW()+12*(($AO745-1)*3+$AP745)-ROW())/12+5):INDIRECT("AF"&amp;(ROW()+12*(($AO745-1)*3+$AP745)-ROW())/12+5),AT745)</f>
        <v>0</v>
      </c>
      <c r="AV745" s="692">
        <f ca="1">IF(AND(AR745+AT745&gt;0,AS745+AU745&gt;0),COUNTIF(AV$6:AV744,"&gt;0")+1,0)</f>
        <v>0</v>
      </c>
    </row>
    <row r="746" spans="41:48">
      <c r="AO746" s="692">
        <v>21</v>
      </c>
      <c r="AP746" s="692">
        <v>2</v>
      </c>
      <c r="AQ746" s="692">
        <v>9</v>
      </c>
      <c r="AR746" s="693">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692">
        <f ca="1">COUNTIF(INDIRECT("H"&amp;(ROW()+12*(($AO746-1)*3+$AP746)-ROW())/12+5):INDIRECT("S"&amp;(ROW()+12*(($AO746-1)*3+$AP746)-ROW())/12+5),AR746)</f>
        <v>0</v>
      </c>
      <c r="AT746" s="693">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692">
        <f ca="1">COUNTIF(INDIRECT("U"&amp;(ROW()+12*(($AO746-1)*3+$AP746)-ROW())/12+5):INDIRECT("AF"&amp;(ROW()+12*(($AO746-1)*3+$AP746)-ROW())/12+5),AT746)</f>
        <v>0</v>
      </c>
      <c r="AV746" s="692">
        <f ca="1">IF(AND(AR746+AT746&gt;0,AS746+AU746&gt;0),COUNTIF(AV$6:AV745,"&gt;0")+1,0)</f>
        <v>0</v>
      </c>
    </row>
    <row r="747" spans="41:48">
      <c r="AO747" s="692">
        <v>21</v>
      </c>
      <c r="AP747" s="692">
        <v>2</v>
      </c>
      <c r="AQ747" s="692">
        <v>10</v>
      </c>
      <c r="AR747" s="693">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692">
        <f ca="1">COUNTIF(INDIRECT("H"&amp;(ROW()+12*(($AO747-1)*3+$AP747)-ROW())/12+5):INDIRECT("S"&amp;(ROW()+12*(($AO747-1)*3+$AP747)-ROW())/12+5),AR747)</f>
        <v>0</v>
      </c>
      <c r="AT747" s="693">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692">
        <f ca="1">COUNTIF(INDIRECT("U"&amp;(ROW()+12*(($AO747-1)*3+$AP747)-ROW())/12+5):INDIRECT("AF"&amp;(ROW()+12*(($AO747-1)*3+$AP747)-ROW())/12+5),AT747)</f>
        <v>0</v>
      </c>
      <c r="AV747" s="692">
        <f ca="1">IF(AND(AR747+AT747&gt;0,AS747+AU747&gt;0),COUNTIF(AV$6:AV746,"&gt;0")+1,0)</f>
        <v>0</v>
      </c>
    </row>
    <row r="748" spans="41:48">
      <c r="AO748" s="692">
        <v>21</v>
      </c>
      <c r="AP748" s="692">
        <v>2</v>
      </c>
      <c r="AQ748" s="692">
        <v>11</v>
      </c>
      <c r="AR748" s="693">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692">
        <f ca="1">COUNTIF(INDIRECT("H"&amp;(ROW()+12*(($AO748-1)*3+$AP748)-ROW())/12+5):INDIRECT("S"&amp;(ROW()+12*(($AO748-1)*3+$AP748)-ROW())/12+5),AR748)</f>
        <v>0</v>
      </c>
      <c r="AT748" s="693">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692">
        <f ca="1">COUNTIF(INDIRECT("U"&amp;(ROW()+12*(($AO748-1)*3+$AP748)-ROW())/12+5):INDIRECT("AF"&amp;(ROW()+12*(($AO748-1)*3+$AP748)-ROW())/12+5),AT748)</f>
        <v>0</v>
      </c>
      <c r="AV748" s="692">
        <f ca="1">IF(AND(AR748+AT748&gt;0,AS748+AU748&gt;0),COUNTIF(AV$6:AV747,"&gt;0")+1,0)</f>
        <v>0</v>
      </c>
    </row>
    <row r="749" spans="41:48">
      <c r="AO749" s="692">
        <v>21</v>
      </c>
      <c r="AP749" s="692">
        <v>2</v>
      </c>
      <c r="AQ749" s="692">
        <v>12</v>
      </c>
      <c r="AR749" s="693">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692">
        <f ca="1">COUNTIF(INDIRECT("H"&amp;(ROW()+12*(($AO749-1)*3+$AP749)-ROW())/12+5):INDIRECT("S"&amp;(ROW()+12*(($AO749-1)*3+$AP749)-ROW())/12+5),AR749)</f>
        <v>0</v>
      </c>
      <c r="AT749" s="693">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692">
        <f ca="1">COUNTIF(INDIRECT("U"&amp;(ROW()+12*(($AO749-1)*3+$AP749)-ROW())/12+5):INDIRECT("AF"&amp;(ROW()+12*(($AO749-1)*3+$AP749)-ROW())/12+5),AT749)</f>
        <v>0</v>
      </c>
      <c r="AV749" s="692">
        <f ca="1">IF(AND(AR749+AT749&gt;0,AS749+AU749&gt;0),COUNTIF(AV$6:AV748,"&gt;0")+1,0)</f>
        <v>0</v>
      </c>
    </row>
    <row r="750" spans="41:48">
      <c r="AO750" s="692">
        <v>21</v>
      </c>
      <c r="AP750" s="692">
        <v>3</v>
      </c>
      <c r="AQ750" s="692">
        <v>1</v>
      </c>
      <c r="AR750" s="693">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692">
        <f ca="1">COUNTIF(INDIRECT("H"&amp;(ROW()+12*(($AO750-1)*3+$AP750)-ROW())/12+5):INDIRECT("S"&amp;(ROW()+12*(($AO750-1)*3+$AP750)-ROW())/12+5),AR750)</f>
        <v>0</v>
      </c>
      <c r="AT750" s="693">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692">
        <f ca="1">COUNTIF(INDIRECT("U"&amp;(ROW()+12*(($AO750-1)*3+$AP750)-ROW())/12+5):INDIRECT("AF"&amp;(ROW()+12*(($AO750-1)*3+$AP750)-ROW())/12+5),AT750)</f>
        <v>0</v>
      </c>
      <c r="AV750" s="692">
        <f ca="1">IF(AND(AR750+AT750&gt;0,AS750+AU750&gt;0),COUNTIF(AV$6:AV749,"&gt;0")+1,0)</f>
        <v>0</v>
      </c>
    </row>
    <row r="751" spans="41:48">
      <c r="AO751" s="692">
        <v>21</v>
      </c>
      <c r="AP751" s="692">
        <v>3</v>
      </c>
      <c r="AQ751" s="692">
        <v>2</v>
      </c>
      <c r="AR751" s="693">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692">
        <f ca="1">COUNTIF(INDIRECT("H"&amp;(ROW()+12*(($AO751-1)*3+$AP751)-ROW())/12+5):INDIRECT("S"&amp;(ROW()+12*(($AO751-1)*3+$AP751)-ROW())/12+5),AR751)</f>
        <v>0</v>
      </c>
      <c r="AT751" s="693">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692">
        <f ca="1">COUNTIF(INDIRECT("U"&amp;(ROW()+12*(($AO751-1)*3+$AP751)-ROW())/12+5):INDIRECT("AF"&amp;(ROW()+12*(($AO751-1)*3+$AP751)-ROW())/12+5),AT751)</f>
        <v>0</v>
      </c>
      <c r="AV751" s="692">
        <f ca="1">IF(AND(AR751+AT751&gt;0,AS751+AU751&gt;0),COUNTIF(AV$6:AV750,"&gt;0")+1,0)</f>
        <v>0</v>
      </c>
    </row>
    <row r="752" spans="41:48">
      <c r="AO752" s="692">
        <v>21</v>
      </c>
      <c r="AP752" s="692">
        <v>3</v>
      </c>
      <c r="AQ752" s="692">
        <v>3</v>
      </c>
      <c r="AR752" s="693">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692">
        <f ca="1">COUNTIF(INDIRECT("H"&amp;(ROW()+12*(($AO752-1)*3+$AP752)-ROW())/12+5):INDIRECT("S"&amp;(ROW()+12*(($AO752-1)*3+$AP752)-ROW())/12+5),AR752)</f>
        <v>0</v>
      </c>
      <c r="AT752" s="693">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692">
        <f ca="1">COUNTIF(INDIRECT("U"&amp;(ROW()+12*(($AO752-1)*3+$AP752)-ROW())/12+5):INDIRECT("AF"&amp;(ROW()+12*(($AO752-1)*3+$AP752)-ROW())/12+5),AT752)</f>
        <v>0</v>
      </c>
      <c r="AV752" s="692">
        <f ca="1">IF(AND(AR752+AT752&gt;0,AS752+AU752&gt;0),COUNTIF(AV$6:AV751,"&gt;0")+1,0)</f>
        <v>0</v>
      </c>
    </row>
    <row r="753" spans="41:48">
      <c r="AO753" s="692">
        <v>21</v>
      </c>
      <c r="AP753" s="692">
        <v>3</v>
      </c>
      <c r="AQ753" s="692">
        <v>4</v>
      </c>
      <c r="AR753" s="693">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692">
        <f ca="1">COUNTIF(INDIRECT("H"&amp;(ROW()+12*(($AO753-1)*3+$AP753)-ROW())/12+5):INDIRECT("S"&amp;(ROW()+12*(($AO753-1)*3+$AP753)-ROW())/12+5),AR753)</f>
        <v>0</v>
      </c>
      <c r="AT753" s="693">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692">
        <f ca="1">COUNTIF(INDIRECT("U"&amp;(ROW()+12*(($AO753-1)*3+$AP753)-ROW())/12+5):INDIRECT("AF"&amp;(ROW()+12*(($AO753-1)*3+$AP753)-ROW())/12+5),AT753)</f>
        <v>0</v>
      </c>
      <c r="AV753" s="692">
        <f ca="1">IF(AND(AR753+AT753&gt;0,AS753+AU753&gt;0),COUNTIF(AV$6:AV752,"&gt;0")+1,0)</f>
        <v>0</v>
      </c>
    </row>
    <row r="754" spans="41:48">
      <c r="AO754" s="692">
        <v>21</v>
      </c>
      <c r="AP754" s="692">
        <v>3</v>
      </c>
      <c r="AQ754" s="692">
        <v>5</v>
      </c>
      <c r="AR754" s="693">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692">
        <f ca="1">COUNTIF(INDIRECT("H"&amp;(ROW()+12*(($AO754-1)*3+$AP754)-ROW())/12+5):INDIRECT("S"&amp;(ROW()+12*(($AO754-1)*3+$AP754)-ROW())/12+5),AR754)</f>
        <v>0</v>
      </c>
      <c r="AT754" s="693">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692">
        <f ca="1">COUNTIF(INDIRECT("U"&amp;(ROW()+12*(($AO754-1)*3+$AP754)-ROW())/12+5):INDIRECT("AF"&amp;(ROW()+12*(($AO754-1)*3+$AP754)-ROW())/12+5),AT754)</f>
        <v>0</v>
      </c>
      <c r="AV754" s="692">
        <f ca="1">IF(AND(AR754+AT754&gt;0,AS754+AU754&gt;0),COUNTIF(AV$6:AV753,"&gt;0")+1,0)</f>
        <v>0</v>
      </c>
    </row>
    <row r="755" spans="41:48">
      <c r="AO755" s="692">
        <v>21</v>
      </c>
      <c r="AP755" s="692">
        <v>3</v>
      </c>
      <c r="AQ755" s="692">
        <v>6</v>
      </c>
      <c r="AR755" s="693">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692">
        <f ca="1">COUNTIF(INDIRECT("H"&amp;(ROW()+12*(($AO755-1)*3+$AP755)-ROW())/12+5):INDIRECT("S"&amp;(ROW()+12*(($AO755-1)*3+$AP755)-ROW())/12+5),AR755)</f>
        <v>0</v>
      </c>
      <c r="AT755" s="693">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692">
        <f ca="1">COUNTIF(INDIRECT("U"&amp;(ROW()+12*(($AO755-1)*3+$AP755)-ROW())/12+5):INDIRECT("AF"&amp;(ROW()+12*(($AO755-1)*3+$AP755)-ROW())/12+5),AT755)</f>
        <v>0</v>
      </c>
      <c r="AV755" s="692">
        <f ca="1">IF(AND(AR755+AT755&gt;0,AS755+AU755&gt;0),COUNTIF(AV$6:AV754,"&gt;0")+1,0)</f>
        <v>0</v>
      </c>
    </row>
    <row r="756" spans="41:48">
      <c r="AO756" s="692">
        <v>21</v>
      </c>
      <c r="AP756" s="692">
        <v>3</v>
      </c>
      <c r="AQ756" s="692">
        <v>7</v>
      </c>
      <c r="AR756" s="693">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692">
        <f ca="1">COUNTIF(INDIRECT("H"&amp;(ROW()+12*(($AO756-1)*3+$AP756)-ROW())/12+5):INDIRECT("S"&amp;(ROW()+12*(($AO756-1)*3+$AP756)-ROW())/12+5),AR756)</f>
        <v>0</v>
      </c>
      <c r="AT756" s="693">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692">
        <f ca="1">COUNTIF(INDIRECT("U"&amp;(ROW()+12*(($AO756-1)*3+$AP756)-ROW())/12+5):INDIRECT("AF"&amp;(ROW()+12*(($AO756-1)*3+$AP756)-ROW())/12+5),AT756)</f>
        <v>0</v>
      </c>
      <c r="AV756" s="692">
        <f ca="1">IF(AND(AR756+AT756&gt;0,AS756+AU756&gt;0),COUNTIF(AV$6:AV755,"&gt;0")+1,0)</f>
        <v>0</v>
      </c>
    </row>
    <row r="757" spans="41:48">
      <c r="AO757" s="692">
        <v>21</v>
      </c>
      <c r="AP757" s="692">
        <v>3</v>
      </c>
      <c r="AQ757" s="692">
        <v>8</v>
      </c>
      <c r="AR757" s="693">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692">
        <f ca="1">COUNTIF(INDIRECT("H"&amp;(ROW()+12*(($AO757-1)*3+$AP757)-ROW())/12+5):INDIRECT("S"&amp;(ROW()+12*(($AO757-1)*3+$AP757)-ROW())/12+5),AR757)</f>
        <v>0</v>
      </c>
      <c r="AT757" s="693">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692">
        <f ca="1">COUNTIF(INDIRECT("U"&amp;(ROW()+12*(($AO757-1)*3+$AP757)-ROW())/12+5):INDIRECT("AF"&amp;(ROW()+12*(($AO757-1)*3+$AP757)-ROW())/12+5),AT757)</f>
        <v>0</v>
      </c>
      <c r="AV757" s="692">
        <f ca="1">IF(AND(AR757+AT757&gt;0,AS757+AU757&gt;0),COUNTIF(AV$6:AV756,"&gt;0")+1,0)</f>
        <v>0</v>
      </c>
    </row>
    <row r="758" spans="41:48">
      <c r="AO758" s="692">
        <v>21</v>
      </c>
      <c r="AP758" s="692">
        <v>3</v>
      </c>
      <c r="AQ758" s="692">
        <v>9</v>
      </c>
      <c r="AR758" s="693">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692">
        <f ca="1">COUNTIF(INDIRECT("H"&amp;(ROW()+12*(($AO758-1)*3+$AP758)-ROW())/12+5):INDIRECT("S"&amp;(ROW()+12*(($AO758-1)*3+$AP758)-ROW())/12+5),AR758)</f>
        <v>0</v>
      </c>
      <c r="AT758" s="693">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692">
        <f ca="1">COUNTIF(INDIRECT("U"&amp;(ROW()+12*(($AO758-1)*3+$AP758)-ROW())/12+5):INDIRECT("AF"&amp;(ROW()+12*(($AO758-1)*3+$AP758)-ROW())/12+5),AT758)</f>
        <v>0</v>
      </c>
      <c r="AV758" s="692">
        <f ca="1">IF(AND(AR758+AT758&gt;0,AS758+AU758&gt;0),COUNTIF(AV$6:AV757,"&gt;0")+1,0)</f>
        <v>0</v>
      </c>
    </row>
    <row r="759" spans="41:48">
      <c r="AO759" s="692">
        <v>21</v>
      </c>
      <c r="AP759" s="692">
        <v>3</v>
      </c>
      <c r="AQ759" s="692">
        <v>10</v>
      </c>
      <c r="AR759" s="693">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692">
        <f ca="1">COUNTIF(INDIRECT("H"&amp;(ROW()+12*(($AO759-1)*3+$AP759)-ROW())/12+5):INDIRECT("S"&amp;(ROW()+12*(($AO759-1)*3+$AP759)-ROW())/12+5),AR759)</f>
        <v>0</v>
      </c>
      <c r="AT759" s="693">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692">
        <f ca="1">COUNTIF(INDIRECT("U"&amp;(ROW()+12*(($AO759-1)*3+$AP759)-ROW())/12+5):INDIRECT("AF"&amp;(ROW()+12*(($AO759-1)*3+$AP759)-ROW())/12+5),AT759)</f>
        <v>0</v>
      </c>
      <c r="AV759" s="692">
        <f ca="1">IF(AND(AR759+AT759&gt;0,AS759+AU759&gt;0),COUNTIF(AV$6:AV758,"&gt;0")+1,0)</f>
        <v>0</v>
      </c>
    </row>
    <row r="760" spans="41:48">
      <c r="AO760" s="692">
        <v>21</v>
      </c>
      <c r="AP760" s="692">
        <v>3</v>
      </c>
      <c r="AQ760" s="692">
        <v>11</v>
      </c>
      <c r="AR760" s="693">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692">
        <f ca="1">COUNTIF(INDIRECT("H"&amp;(ROW()+12*(($AO760-1)*3+$AP760)-ROW())/12+5):INDIRECT("S"&amp;(ROW()+12*(($AO760-1)*3+$AP760)-ROW())/12+5),AR760)</f>
        <v>0</v>
      </c>
      <c r="AT760" s="693">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692">
        <f ca="1">COUNTIF(INDIRECT("U"&amp;(ROW()+12*(($AO760-1)*3+$AP760)-ROW())/12+5):INDIRECT("AF"&amp;(ROW()+12*(($AO760-1)*3+$AP760)-ROW())/12+5),AT760)</f>
        <v>0</v>
      </c>
      <c r="AV760" s="692">
        <f ca="1">IF(AND(AR760+AT760&gt;0,AS760+AU760&gt;0),COUNTIF(AV$6:AV759,"&gt;0")+1,0)</f>
        <v>0</v>
      </c>
    </row>
    <row r="761" spans="41:48">
      <c r="AO761" s="692">
        <v>21</v>
      </c>
      <c r="AP761" s="692">
        <v>3</v>
      </c>
      <c r="AQ761" s="692">
        <v>12</v>
      </c>
      <c r="AR761" s="693">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692">
        <f ca="1">COUNTIF(INDIRECT("H"&amp;(ROW()+12*(($AO761-1)*3+$AP761)-ROW())/12+5):INDIRECT("S"&amp;(ROW()+12*(($AO761-1)*3+$AP761)-ROW())/12+5),AR761)</f>
        <v>0</v>
      </c>
      <c r="AT761" s="693">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692">
        <f ca="1">COUNTIF(INDIRECT("U"&amp;(ROW()+12*(($AO761-1)*3+$AP761)-ROW())/12+5):INDIRECT("AF"&amp;(ROW()+12*(($AO761-1)*3+$AP761)-ROW())/12+5),AT761)</f>
        <v>0</v>
      </c>
      <c r="AV761" s="692">
        <f ca="1">IF(AND(AR761+AT761&gt;0,AS761+AU761&gt;0),COUNTIF(AV$6:AV760,"&gt;0")+1,0)</f>
        <v>0</v>
      </c>
    </row>
    <row r="762" spans="41:48">
      <c r="AO762" s="692">
        <v>22</v>
      </c>
      <c r="AP762" s="692">
        <v>1</v>
      </c>
      <c r="AQ762" s="692">
        <v>1</v>
      </c>
      <c r="AR762" s="693">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692">
        <f ca="1">COUNTIF(INDIRECT("H"&amp;(ROW()+12*(($AO762-1)*3+$AP762)-ROW())/12+5):INDIRECT("S"&amp;(ROW()+12*(($AO762-1)*3+$AP762)-ROW())/12+5),AR762)</f>
        <v>0</v>
      </c>
      <c r="AT762" s="693">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692">
        <f ca="1">COUNTIF(INDIRECT("U"&amp;(ROW()+12*(($AO762-1)*3+$AP762)-ROW())/12+5):INDIRECT("AF"&amp;(ROW()+12*(($AO762-1)*3+$AP762)-ROW())/12+5),AT762)</f>
        <v>0</v>
      </c>
      <c r="AV762" s="692">
        <f ca="1">IF(AND(AR762+AT762&gt;0,AS762+AU762&gt;0),COUNTIF(AV$6:AV761,"&gt;0")+1,0)</f>
        <v>0</v>
      </c>
    </row>
    <row r="763" spans="41:48">
      <c r="AO763" s="692">
        <v>22</v>
      </c>
      <c r="AP763" s="692">
        <v>1</v>
      </c>
      <c r="AQ763" s="692">
        <v>2</v>
      </c>
      <c r="AR763" s="693">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692">
        <f ca="1">COUNTIF(INDIRECT("H"&amp;(ROW()+12*(($AO763-1)*3+$AP763)-ROW())/12+5):INDIRECT("S"&amp;(ROW()+12*(($AO763-1)*3+$AP763)-ROW())/12+5),AR763)</f>
        <v>0</v>
      </c>
      <c r="AT763" s="693">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692">
        <f ca="1">COUNTIF(INDIRECT("U"&amp;(ROW()+12*(($AO763-1)*3+$AP763)-ROW())/12+5):INDIRECT("AF"&amp;(ROW()+12*(($AO763-1)*3+$AP763)-ROW())/12+5),AT763)</f>
        <v>0</v>
      </c>
      <c r="AV763" s="692">
        <f ca="1">IF(AND(AR763+AT763&gt;0,AS763+AU763&gt;0),COUNTIF(AV$6:AV762,"&gt;0")+1,0)</f>
        <v>0</v>
      </c>
    </row>
    <row r="764" spans="41:48">
      <c r="AO764" s="692">
        <v>22</v>
      </c>
      <c r="AP764" s="692">
        <v>1</v>
      </c>
      <c r="AQ764" s="692">
        <v>3</v>
      </c>
      <c r="AR764" s="693">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692">
        <f ca="1">COUNTIF(INDIRECT("H"&amp;(ROW()+12*(($AO764-1)*3+$AP764)-ROW())/12+5):INDIRECT("S"&amp;(ROW()+12*(($AO764-1)*3+$AP764)-ROW())/12+5),AR764)</f>
        <v>0</v>
      </c>
      <c r="AT764" s="693">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692">
        <f ca="1">COUNTIF(INDIRECT("U"&amp;(ROW()+12*(($AO764-1)*3+$AP764)-ROW())/12+5):INDIRECT("AF"&amp;(ROW()+12*(($AO764-1)*3+$AP764)-ROW())/12+5),AT764)</f>
        <v>0</v>
      </c>
      <c r="AV764" s="692">
        <f ca="1">IF(AND(AR764+AT764&gt;0,AS764+AU764&gt;0),COUNTIF(AV$6:AV763,"&gt;0")+1,0)</f>
        <v>0</v>
      </c>
    </row>
    <row r="765" spans="41:48">
      <c r="AO765" s="692">
        <v>22</v>
      </c>
      <c r="AP765" s="692">
        <v>1</v>
      </c>
      <c r="AQ765" s="692">
        <v>4</v>
      </c>
      <c r="AR765" s="693">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692">
        <f ca="1">COUNTIF(INDIRECT("H"&amp;(ROW()+12*(($AO765-1)*3+$AP765)-ROW())/12+5):INDIRECT("S"&amp;(ROW()+12*(($AO765-1)*3+$AP765)-ROW())/12+5),AR765)</f>
        <v>0</v>
      </c>
      <c r="AT765" s="693">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692">
        <f ca="1">COUNTIF(INDIRECT("U"&amp;(ROW()+12*(($AO765-1)*3+$AP765)-ROW())/12+5):INDIRECT("AF"&amp;(ROW()+12*(($AO765-1)*3+$AP765)-ROW())/12+5),AT765)</f>
        <v>0</v>
      </c>
      <c r="AV765" s="692">
        <f ca="1">IF(AND(AR765+AT765&gt;0,AS765+AU765&gt;0),COUNTIF(AV$6:AV764,"&gt;0")+1,0)</f>
        <v>0</v>
      </c>
    </row>
    <row r="766" spans="41:48">
      <c r="AO766" s="692">
        <v>22</v>
      </c>
      <c r="AP766" s="692">
        <v>1</v>
      </c>
      <c r="AQ766" s="692">
        <v>5</v>
      </c>
      <c r="AR766" s="693">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692">
        <f ca="1">COUNTIF(INDIRECT("H"&amp;(ROW()+12*(($AO766-1)*3+$AP766)-ROW())/12+5):INDIRECT("S"&amp;(ROW()+12*(($AO766-1)*3+$AP766)-ROW())/12+5),AR766)</f>
        <v>0</v>
      </c>
      <c r="AT766" s="693">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692">
        <f ca="1">COUNTIF(INDIRECT("U"&amp;(ROW()+12*(($AO766-1)*3+$AP766)-ROW())/12+5):INDIRECT("AF"&amp;(ROW()+12*(($AO766-1)*3+$AP766)-ROW())/12+5),AT766)</f>
        <v>0</v>
      </c>
      <c r="AV766" s="692">
        <f ca="1">IF(AND(AR766+AT766&gt;0,AS766+AU766&gt;0),COUNTIF(AV$6:AV765,"&gt;0")+1,0)</f>
        <v>0</v>
      </c>
    </row>
    <row r="767" spans="41:48">
      <c r="AO767" s="692">
        <v>22</v>
      </c>
      <c r="AP767" s="692">
        <v>1</v>
      </c>
      <c r="AQ767" s="692">
        <v>6</v>
      </c>
      <c r="AR767" s="693">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692">
        <f ca="1">COUNTIF(INDIRECT("H"&amp;(ROW()+12*(($AO767-1)*3+$AP767)-ROW())/12+5):INDIRECT("S"&amp;(ROW()+12*(($AO767-1)*3+$AP767)-ROW())/12+5),AR767)</f>
        <v>0</v>
      </c>
      <c r="AT767" s="693">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692">
        <f ca="1">COUNTIF(INDIRECT("U"&amp;(ROW()+12*(($AO767-1)*3+$AP767)-ROW())/12+5):INDIRECT("AF"&amp;(ROW()+12*(($AO767-1)*3+$AP767)-ROW())/12+5),AT767)</f>
        <v>0</v>
      </c>
      <c r="AV767" s="692">
        <f ca="1">IF(AND(AR767+AT767&gt;0,AS767+AU767&gt;0),COUNTIF(AV$6:AV766,"&gt;0")+1,0)</f>
        <v>0</v>
      </c>
    </row>
    <row r="768" spans="41:48">
      <c r="AO768" s="692">
        <v>22</v>
      </c>
      <c r="AP768" s="692">
        <v>1</v>
      </c>
      <c r="AQ768" s="692">
        <v>7</v>
      </c>
      <c r="AR768" s="693">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692">
        <f ca="1">COUNTIF(INDIRECT("H"&amp;(ROW()+12*(($AO768-1)*3+$AP768)-ROW())/12+5):INDIRECT("S"&amp;(ROW()+12*(($AO768-1)*3+$AP768)-ROW())/12+5),AR768)</f>
        <v>0</v>
      </c>
      <c r="AT768" s="693">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692">
        <f ca="1">COUNTIF(INDIRECT("U"&amp;(ROW()+12*(($AO768-1)*3+$AP768)-ROW())/12+5):INDIRECT("AF"&amp;(ROW()+12*(($AO768-1)*3+$AP768)-ROW())/12+5),AT768)</f>
        <v>0</v>
      </c>
      <c r="AV768" s="692">
        <f ca="1">IF(AND(AR768+AT768&gt;0,AS768+AU768&gt;0),COUNTIF(AV$6:AV767,"&gt;0")+1,0)</f>
        <v>0</v>
      </c>
    </row>
    <row r="769" spans="41:48">
      <c r="AO769" s="692">
        <v>22</v>
      </c>
      <c r="AP769" s="692">
        <v>1</v>
      </c>
      <c r="AQ769" s="692">
        <v>8</v>
      </c>
      <c r="AR769" s="693">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692">
        <f ca="1">COUNTIF(INDIRECT("H"&amp;(ROW()+12*(($AO769-1)*3+$AP769)-ROW())/12+5):INDIRECT("S"&amp;(ROW()+12*(($AO769-1)*3+$AP769)-ROW())/12+5),AR769)</f>
        <v>0</v>
      </c>
      <c r="AT769" s="693">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692">
        <f ca="1">COUNTIF(INDIRECT("U"&amp;(ROW()+12*(($AO769-1)*3+$AP769)-ROW())/12+5):INDIRECT("AF"&amp;(ROW()+12*(($AO769-1)*3+$AP769)-ROW())/12+5),AT769)</f>
        <v>0</v>
      </c>
      <c r="AV769" s="692">
        <f ca="1">IF(AND(AR769+AT769&gt;0,AS769+AU769&gt;0),COUNTIF(AV$6:AV768,"&gt;0")+1,0)</f>
        <v>0</v>
      </c>
    </row>
    <row r="770" spans="41:48">
      <c r="AO770" s="692">
        <v>22</v>
      </c>
      <c r="AP770" s="692">
        <v>1</v>
      </c>
      <c r="AQ770" s="692">
        <v>9</v>
      </c>
      <c r="AR770" s="693">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692">
        <f ca="1">COUNTIF(INDIRECT("H"&amp;(ROW()+12*(($AO770-1)*3+$AP770)-ROW())/12+5):INDIRECT("S"&amp;(ROW()+12*(($AO770-1)*3+$AP770)-ROW())/12+5),AR770)</f>
        <v>0</v>
      </c>
      <c r="AT770" s="693">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692">
        <f ca="1">COUNTIF(INDIRECT("U"&amp;(ROW()+12*(($AO770-1)*3+$AP770)-ROW())/12+5):INDIRECT("AF"&amp;(ROW()+12*(($AO770-1)*3+$AP770)-ROW())/12+5),AT770)</f>
        <v>0</v>
      </c>
      <c r="AV770" s="692">
        <f ca="1">IF(AND(AR770+AT770&gt;0,AS770+AU770&gt;0),COUNTIF(AV$6:AV769,"&gt;0")+1,0)</f>
        <v>0</v>
      </c>
    </row>
    <row r="771" spans="41:48">
      <c r="AO771" s="692">
        <v>22</v>
      </c>
      <c r="AP771" s="692">
        <v>1</v>
      </c>
      <c r="AQ771" s="692">
        <v>10</v>
      </c>
      <c r="AR771" s="693">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692">
        <f ca="1">COUNTIF(INDIRECT("H"&amp;(ROW()+12*(($AO771-1)*3+$AP771)-ROW())/12+5):INDIRECT("S"&amp;(ROW()+12*(($AO771-1)*3+$AP771)-ROW())/12+5),AR771)</f>
        <v>0</v>
      </c>
      <c r="AT771" s="693">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692">
        <f ca="1">COUNTIF(INDIRECT("U"&amp;(ROW()+12*(($AO771-1)*3+$AP771)-ROW())/12+5):INDIRECT("AF"&amp;(ROW()+12*(($AO771-1)*3+$AP771)-ROW())/12+5),AT771)</f>
        <v>0</v>
      </c>
      <c r="AV771" s="692">
        <f ca="1">IF(AND(AR771+AT771&gt;0,AS771+AU771&gt;0),COUNTIF(AV$6:AV770,"&gt;0")+1,0)</f>
        <v>0</v>
      </c>
    </row>
    <row r="772" spans="41:48">
      <c r="AO772" s="692">
        <v>22</v>
      </c>
      <c r="AP772" s="692">
        <v>1</v>
      </c>
      <c r="AQ772" s="692">
        <v>11</v>
      </c>
      <c r="AR772" s="693">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692">
        <f ca="1">COUNTIF(INDIRECT("H"&amp;(ROW()+12*(($AO772-1)*3+$AP772)-ROW())/12+5):INDIRECT("S"&amp;(ROW()+12*(($AO772-1)*3+$AP772)-ROW())/12+5),AR772)</f>
        <v>0</v>
      </c>
      <c r="AT772" s="693">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692">
        <f ca="1">COUNTIF(INDIRECT("U"&amp;(ROW()+12*(($AO772-1)*3+$AP772)-ROW())/12+5):INDIRECT("AF"&amp;(ROW()+12*(($AO772-1)*3+$AP772)-ROW())/12+5),AT772)</f>
        <v>0</v>
      </c>
      <c r="AV772" s="692">
        <f ca="1">IF(AND(AR772+AT772&gt;0,AS772+AU772&gt;0),COUNTIF(AV$6:AV771,"&gt;0")+1,0)</f>
        <v>0</v>
      </c>
    </row>
    <row r="773" spans="41:48">
      <c r="AO773" s="692">
        <v>22</v>
      </c>
      <c r="AP773" s="692">
        <v>1</v>
      </c>
      <c r="AQ773" s="692">
        <v>12</v>
      </c>
      <c r="AR773" s="693">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692">
        <f ca="1">COUNTIF(INDIRECT("H"&amp;(ROW()+12*(($AO773-1)*3+$AP773)-ROW())/12+5):INDIRECT("S"&amp;(ROW()+12*(($AO773-1)*3+$AP773)-ROW())/12+5),AR773)</f>
        <v>0</v>
      </c>
      <c r="AT773" s="693">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692">
        <f ca="1">COUNTIF(INDIRECT("U"&amp;(ROW()+12*(($AO773-1)*3+$AP773)-ROW())/12+5):INDIRECT("AF"&amp;(ROW()+12*(($AO773-1)*3+$AP773)-ROW())/12+5),AT773)</f>
        <v>0</v>
      </c>
      <c r="AV773" s="692">
        <f ca="1">IF(AND(AR773+AT773&gt;0,AS773+AU773&gt;0),COUNTIF(AV$6:AV772,"&gt;0")+1,0)</f>
        <v>0</v>
      </c>
    </row>
    <row r="774" spans="41:48">
      <c r="AO774" s="692">
        <v>22</v>
      </c>
      <c r="AP774" s="692">
        <v>2</v>
      </c>
      <c r="AQ774" s="692">
        <v>1</v>
      </c>
      <c r="AR774" s="693">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692">
        <f ca="1">COUNTIF(INDIRECT("H"&amp;(ROW()+12*(($AO774-1)*3+$AP774)-ROW())/12+5):INDIRECT("S"&amp;(ROW()+12*(($AO774-1)*3+$AP774)-ROW())/12+5),AR774)</f>
        <v>0</v>
      </c>
      <c r="AT774" s="693">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692">
        <f ca="1">COUNTIF(INDIRECT("U"&amp;(ROW()+12*(($AO774-1)*3+$AP774)-ROW())/12+5):INDIRECT("AF"&amp;(ROW()+12*(($AO774-1)*3+$AP774)-ROW())/12+5),AT774)</f>
        <v>0</v>
      </c>
      <c r="AV774" s="692">
        <f ca="1">IF(AND(AR774+AT774&gt;0,AS774+AU774&gt;0),COUNTIF(AV$6:AV773,"&gt;0")+1,0)</f>
        <v>0</v>
      </c>
    </row>
    <row r="775" spans="41:48">
      <c r="AO775" s="692">
        <v>22</v>
      </c>
      <c r="AP775" s="692">
        <v>2</v>
      </c>
      <c r="AQ775" s="692">
        <v>2</v>
      </c>
      <c r="AR775" s="693">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692">
        <f ca="1">COUNTIF(INDIRECT("H"&amp;(ROW()+12*(($AO775-1)*3+$AP775)-ROW())/12+5):INDIRECT("S"&amp;(ROW()+12*(($AO775-1)*3+$AP775)-ROW())/12+5),AR775)</f>
        <v>0</v>
      </c>
      <c r="AT775" s="693">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692">
        <f ca="1">COUNTIF(INDIRECT("U"&amp;(ROW()+12*(($AO775-1)*3+$AP775)-ROW())/12+5):INDIRECT("AF"&amp;(ROW()+12*(($AO775-1)*3+$AP775)-ROW())/12+5),AT775)</f>
        <v>0</v>
      </c>
      <c r="AV775" s="692">
        <f ca="1">IF(AND(AR775+AT775&gt;0,AS775+AU775&gt;0),COUNTIF(AV$6:AV774,"&gt;0")+1,0)</f>
        <v>0</v>
      </c>
    </row>
    <row r="776" spans="41:48">
      <c r="AO776" s="692">
        <v>22</v>
      </c>
      <c r="AP776" s="692">
        <v>2</v>
      </c>
      <c r="AQ776" s="692">
        <v>3</v>
      </c>
      <c r="AR776" s="693">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692">
        <f ca="1">COUNTIF(INDIRECT("H"&amp;(ROW()+12*(($AO776-1)*3+$AP776)-ROW())/12+5):INDIRECT("S"&amp;(ROW()+12*(($AO776-1)*3+$AP776)-ROW())/12+5),AR776)</f>
        <v>0</v>
      </c>
      <c r="AT776" s="693">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692">
        <f ca="1">COUNTIF(INDIRECT("U"&amp;(ROW()+12*(($AO776-1)*3+$AP776)-ROW())/12+5):INDIRECT("AF"&amp;(ROW()+12*(($AO776-1)*3+$AP776)-ROW())/12+5),AT776)</f>
        <v>0</v>
      </c>
      <c r="AV776" s="692">
        <f ca="1">IF(AND(AR776+AT776&gt;0,AS776+AU776&gt;0),COUNTIF(AV$6:AV775,"&gt;0")+1,0)</f>
        <v>0</v>
      </c>
    </row>
    <row r="777" spans="41:48">
      <c r="AO777" s="692">
        <v>22</v>
      </c>
      <c r="AP777" s="692">
        <v>2</v>
      </c>
      <c r="AQ777" s="692">
        <v>4</v>
      </c>
      <c r="AR777" s="693">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692">
        <f ca="1">COUNTIF(INDIRECT("H"&amp;(ROW()+12*(($AO777-1)*3+$AP777)-ROW())/12+5):INDIRECT("S"&amp;(ROW()+12*(($AO777-1)*3+$AP777)-ROW())/12+5),AR777)</f>
        <v>0</v>
      </c>
      <c r="AT777" s="693">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692">
        <f ca="1">COUNTIF(INDIRECT("U"&amp;(ROW()+12*(($AO777-1)*3+$AP777)-ROW())/12+5):INDIRECT("AF"&amp;(ROW()+12*(($AO777-1)*3+$AP777)-ROW())/12+5),AT777)</f>
        <v>0</v>
      </c>
      <c r="AV777" s="692">
        <f ca="1">IF(AND(AR777+AT777&gt;0,AS777+AU777&gt;0),COUNTIF(AV$6:AV776,"&gt;0")+1,0)</f>
        <v>0</v>
      </c>
    </row>
    <row r="778" spans="41:48">
      <c r="AO778" s="692">
        <v>22</v>
      </c>
      <c r="AP778" s="692">
        <v>2</v>
      </c>
      <c r="AQ778" s="692">
        <v>5</v>
      </c>
      <c r="AR778" s="693">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692">
        <f ca="1">COUNTIF(INDIRECT("H"&amp;(ROW()+12*(($AO778-1)*3+$AP778)-ROW())/12+5):INDIRECT("S"&amp;(ROW()+12*(($AO778-1)*3+$AP778)-ROW())/12+5),AR778)</f>
        <v>0</v>
      </c>
      <c r="AT778" s="693">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692">
        <f ca="1">COUNTIF(INDIRECT("U"&amp;(ROW()+12*(($AO778-1)*3+$AP778)-ROW())/12+5):INDIRECT("AF"&amp;(ROW()+12*(($AO778-1)*3+$AP778)-ROW())/12+5),AT778)</f>
        <v>0</v>
      </c>
      <c r="AV778" s="692">
        <f ca="1">IF(AND(AR778+AT778&gt;0,AS778+AU778&gt;0),COUNTIF(AV$6:AV777,"&gt;0")+1,0)</f>
        <v>0</v>
      </c>
    </row>
    <row r="779" spans="41:48">
      <c r="AO779" s="692">
        <v>22</v>
      </c>
      <c r="AP779" s="692">
        <v>2</v>
      </c>
      <c r="AQ779" s="692">
        <v>6</v>
      </c>
      <c r="AR779" s="693">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692">
        <f ca="1">COUNTIF(INDIRECT("H"&amp;(ROW()+12*(($AO779-1)*3+$AP779)-ROW())/12+5):INDIRECT("S"&amp;(ROW()+12*(($AO779-1)*3+$AP779)-ROW())/12+5),AR779)</f>
        <v>0</v>
      </c>
      <c r="AT779" s="693">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692">
        <f ca="1">COUNTIF(INDIRECT("U"&amp;(ROW()+12*(($AO779-1)*3+$AP779)-ROW())/12+5):INDIRECT("AF"&amp;(ROW()+12*(($AO779-1)*3+$AP779)-ROW())/12+5),AT779)</f>
        <v>0</v>
      </c>
      <c r="AV779" s="692">
        <f ca="1">IF(AND(AR779+AT779&gt;0,AS779+AU779&gt;0),COUNTIF(AV$6:AV778,"&gt;0")+1,0)</f>
        <v>0</v>
      </c>
    </row>
    <row r="780" spans="41:48">
      <c r="AO780" s="692">
        <v>22</v>
      </c>
      <c r="AP780" s="692">
        <v>2</v>
      </c>
      <c r="AQ780" s="692">
        <v>7</v>
      </c>
      <c r="AR780" s="693">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692">
        <f ca="1">COUNTIF(INDIRECT("H"&amp;(ROW()+12*(($AO780-1)*3+$AP780)-ROW())/12+5):INDIRECT("S"&amp;(ROW()+12*(($AO780-1)*3+$AP780)-ROW())/12+5),AR780)</f>
        <v>0</v>
      </c>
      <c r="AT780" s="693">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692">
        <f ca="1">COUNTIF(INDIRECT("U"&amp;(ROW()+12*(($AO780-1)*3+$AP780)-ROW())/12+5):INDIRECT("AF"&amp;(ROW()+12*(($AO780-1)*3+$AP780)-ROW())/12+5),AT780)</f>
        <v>0</v>
      </c>
      <c r="AV780" s="692">
        <f ca="1">IF(AND(AR780+AT780&gt;0,AS780+AU780&gt;0),COUNTIF(AV$6:AV779,"&gt;0")+1,0)</f>
        <v>0</v>
      </c>
    </row>
    <row r="781" spans="41:48">
      <c r="AO781" s="692">
        <v>22</v>
      </c>
      <c r="AP781" s="692">
        <v>2</v>
      </c>
      <c r="AQ781" s="692">
        <v>8</v>
      </c>
      <c r="AR781" s="693">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692">
        <f ca="1">COUNTIF(INDIRECT("H"&amp;(ROW()+12*(($AO781-1)*3+$AP781)-ROW())/12+5):INDIRECT("S"&amp;(ROW()+12*(($AO781-1)*3+$AP781)-ROW())/12+5),AR781)</f>
        <v>0</v>
      </c>
      <c r="AT781" s="693">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692">
        <f ca="1">COUNTIF(INDIRECT("U"&amp;(ROW()+12*(($AO781-1)*3+$AP781)-ROW())/12+5):INDIRECT("AF"&amp;(ROW()+12*(($AO781-1)*3+$AP781)-ROW())/12+5),AT781)</f>
        <v>0</v>
      </c>
      <c r="AV781" s="692">
        <f ca="1">IF(AND(AR781+AT781&gt;0,AS781+AU781&gt;0),COUNTIF(AV$6:AV780,"&gt;0")+1,0)</f>
        <v>0</v>
      </c>
    </row>
    <row r="782" spans="41:48">
      <c r="AO782" s="692">
        <v>22</v>
      </c>
      <c r="AP782" s="692">
        <v>2</v>
      </c>
      <c r="AQ782" s="692">
        <v>9</v>
      </c>
      <c r="AR782" s="693">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692">
        <f ca="1">COUNTIF(INDIRECT("H"&amp;(ROW()+12*(($AO782-1)*3+$AP782)-ROW())/12+5):INDIRECT("S"&amp;(ROW()+12*(($AO782-1)*3+$AP782)-ROW())/12+5),AR782)</f>
        <v>0</v>
      </c>
      <c r="AT782" s="693">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692">
        <f ca="1">COUNTIF(INDIRECT("U"&amp;(ROW()+12*(($AO782-1)*3+$AP782)-ROW())/12+5):INDIRECT("AF"&amp;(ROW()+12*(($AO782-1)*3+$AP782)-ROW())/12+5),AT782)</f>
        <v>0</v>
      </c>
      <c r="AV782" s="692">
        <f ca="1">IF(AND(AR782+AT782&gt;0,AS782+AU782&gt;0),COUNTIF(AV$6:AV781,"&gt;0")+1,0)</f>
        <v>0</v>
      </c>
    </row>
    <row r="783" spans="41:48">
      <c r="AO783" s="692">
        <v>22</v>
      </c>
      <c r="AP783" s="692">
        <v>2</v>
      </c>
      <c r="AQ783" s="692">
        <v>10</v>
      </c>
      <c r="AR783" s="693">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692">
        <f ca="1">COUNTIF(INDIRECT("H"&amp;(ROW()+12*(($AO783-1)*3+$AP783)-ROW())/12+5):INDIRECT("S"&amp;(ROW()+12*(($AO783-1)*3+$AP783)-ROW())/12+5),AR783)</f>
        <v>0</v>
      </c>
      <c r="AT783" s="693">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692">
        <f ca="1">COUNTIF(INDIRECT("U"&amp;(ROW()+12*(($AO783-1)*3+$AP783)-ROW())/12+5):INDIRECT("AF"&amp;(ROW()+12*(($AO783-1)*3+$AP783)-ROW())/12+5),AT783)</f>
        <v>0</v>
      </c>
      <c r="AV783" s="692">
        <f ca="1">IF(AND(AR783+AT783&gt;0,AS783+AU783&gt;0),COUNTIF(AV$6:AV782,"&gt;0")+1,0)</f>
        <v>0</v>
      </c>
    </row>
    <row r="784" spans="41:48">
      <c r="AO784" s="692">
        <v>22</v>
      </c>
      <c r="AP784" s="692">
        <v>2</v>
      </c>
      <c r="AQ784" s="692">
        <v>11</v>
      </c>
      <c r="AR784" s="693">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692">
        <f ca="1">COUNTIF(INDIRECT("H"&amp;(ROW()+12*(($AO784-1)*3+$AP784)-ROW())/12+5):INDIRECT("S"&amp;(ROW()+12*(($AO784-1)*3+$AP784)-ROW())/12+5),AR784)</f>
        <v>0</v>
      </c>
      <c r="AT784" s="693">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692">
        <f ca="1">COUNTIF(INDIRECT("U"&amp;(ROW()+12*(($AO784-1)*3+$AP784)-ROW())/12+5):INDIRECT("AF"&amp;(ROW()+12*(($AO784-1)*3+$AP784)-ROW())/12+5),AT784)</f>
        <v>0</v>
      </c>
      <c r="AV784" s="692">
        <f ca="1">IF(AND(AR784+AT784&gt;0,AS784+AU784&gt;0),COUNTIF(AV$6:AV783,"&gt;0")+1,0)</f>
        <v>0</v>
      </c>
    </row>
    <row r="785" spans="41:48">
      <c r="AO785" s="692">
        <v>22</v>
      </c>
      <c r="AP785" s="692">
        <v>2</v>
      </c>
      <c r="AQ785" s="692">
        <v>12</v>
      </c>
      <c r="AR785" s="693">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692">
        <f ca="1">COUNTIF(INDIRECT("H"&amp;(ROW()+12*(($AO785-1)*3+$AP785)-ROW())/12+5):INDIRECT("S"&amp;(ROW()+12*(($AO785-1)*3+$AP785)-ROW())/12+5),AR785)</f>
        <v>0</v>
      </c>
      <c r="AT785" s="693">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692">
        <f ca="1">COUNTIF(INDIRECT("U"&amp;(ROW()+12*(($AO785-1)*3+$AP785)-ROW())/12+5):INDIRECT("AF"&amp;(ROW()+12*(($AO785-1)*3+$AP785)-ROW())/12+5),AT785)</f>
        <v>0</v>
      </c>
      <c r="AV785" s="692">
        <f ca="1">IF(AND(AR785+AT785&gt;0,AS785+AU785&gt;0),COUNTIF(AV$6:AV784,"&gt;0")+1,0)</f>
        <v>0</v>
      </c>
    </row>
    <row r="786" spans="41:48">
      <c r="AO786" s="692">
        <v>22</v>
      </c>
      <c r="AP786" s="692">
        <v>3</v>
      </c>
      <c r="AQ786" s="692">
        <v>1</v>
      </c>
      <c r="AR786" s="693">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692">
        <f ca="1">COUNTIF(INDIRECT("H"&amp;(ROW()+12*(($AO786-1)*3+$AP786)-ROW())/12+5):INDIRECT("S"&amp;(ROW()+12*(($AO786-1)*3+$AP786)-ROW())/12+5),AR786)</f>
        <v>0</v>
      </c>
      <c r="AT786" s="693">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692">
        <f ca="1">COUNTIF(INDIRECT("U"&amp;(ROW()+12*(($AO786-1)*3+$AP786)-ROW())/12+5):INDIRECT("AF"&amp;(ROW()+12*(($AO786-1)*3+$AP786)-ROW())/12+5),AT786)</f>
        <v>0</v>
      </c>
      <c r="AV786" s="692">
        <f ca="1">IF(AND(AR786+AT786&gt;0,AS786+AU786&gt;0),COUNTIF(AV$6:AV785,"&gt;0")+1,0)</f>
        <v>0</v>
      </c>
    </row>
    <row r="787" spans="41:48">
      <c r="AO787" s="692">
        <v>22</v>
      </c>
      <c r="AP787" s="692">
        <v>3</v>
      </c>
      <c r="AQ787" s="692">
        <v>2</v>
      </c>
      <c r="AR787" s="693">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692">
        <f ca="1">COUNTIF(INDIRECT("H"&amp;(ROW()+12*(($AO787-1)*3+$AP787)-ROW())/12+5):INDIRECT("S"&amp;(ROW()+12*(($AO787-1)*3+$AP787)-ROW())/12+5),AR787)</f>
        <v>0</v>
      </c>
      <c r="AT787" s="693">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692">
        <f ca="1">COUNTIF(INDIRECT("U"&amp;(ROW()+12*(($AO787-1)*3+$AP787)-ROW())/12+5):INDIRECT("AF"&amp;(ROW()+12*(($AO787-1)*3+$AP787)-ROW())/12+5),AT787)</f>
        <v>0</v>
      </c>
      <c r="AV787" s="692">
        <f ca="1">IF(AND(AR787+AT787&gt;0,AS787+AU787&gt;0),COUNTIF(AV$6:AV786,"&gt;0")+1,0)</f>
        <v>0</v>
      </c>
    </row>
    <row r="788" spans="41:48">
      <c r="AO788" s="692">
        <v>22</v>
      </c>
      <c r="AP788" s="692">
        <v>3</v>
      </c>
      <c r="AQ788" s="692">
        <v>3</v>
      </c>
      <c r="AR788" s="693">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692">
        <f ca="1">COUNTIF(INDIRECT("H"&amp;(ROW()+12*(($AO788-1)*3+$AP788)-ROW())/12+5):INDIRECT("S"&amp;(ROW()+12*(($AO788-1)*3+$AP788)-ROW())/12+5),AR788)</f>
        <v>0</v>
      </c>
      <c r="AT788" s="693">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692">
        <f ca="1">COUNTIF(INDIRECT("U"&amp;(ROW()+12*(($AO788-1)*3+$AP788)-ROW())/12+5):INDIRECT("AF"&amp;(ROW()+12*(($AO788-1)*3+$AP788)-ROW())/12+5),AT788)</f>
        <v>0</v>
      </c>
      <c r="AV788" s="692">
        <f ca="1">IF(AND(AR788+AT788&gt;0,AS788+AU788&gt;0),COUNTIF(AV$6:AV787,"&gt;0")+1,0)</f>
        <v>0</v>
      </c>
    </row>
    <row r="789" spans="41:48">
      <c r="AO789" s="692">
        <v>22</v>
      </c>
      <c r="AP789" s="692">
        <v>3</v>
      </c>
      <c r="AQ789" s="692">
        <v>4</v>
      </c>
      <c r="AR789" s="693">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692">
        <f ca="1">COUNTIF(INDIRECT("H"&amp;(ROW()+12*(($AO789-1)*3+$AP789)-ROW())/12+5):INDIRECT("S"&amp;(ROW()+12*(($AO789-1)*3+$AP789)-ROW())/12+5),AR789)</f>
        <v>0</v>
      </c>
      <c r="AT789" s="693">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692">
        <f ca="1">COUNTIF(INDIRECT("U"&amp;(ROW()+12*(($AO789-1)*3+$AP789)-ROW())/12+5):INDIRECT("AF"&amp;(ROW()+12*(($AO789-1)*3+$AP789)-ROW())/12+5),AT789)</f>
        <v>0</v>
      </c>
      <c r="AV789" s="692">
        <f ca="1">IF(AND(AR789+AT789&gt;0,AS789+AU789&gt;0),COUNTIF(AV$6:AV788,"&gt;0")+1,0)</f>
        <v>0</v>
      </c>
    </row>
    <row r="790" spans="41:48">
      <c r="AO790" s="692">
        <v>22</v>
      </c>
      <c r="AP790" s="692">
        <v>3</v>
      </c>
      <c r="AQ790" s="692">
        <v>5</v>
      </c>
      <c r="AR790" s="693">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692">
        <f ca="1">COUNTIF(INDIRECT("H"&amp;(ROW()+12*(($AO790-1)*3+$AP790)-ROW())/12+5):INDIRECT("S"&amp;(ROW()+12*(($AO790-1)*3+$AP790)-ROW())/12+5),AR790)</f>
        <v>0</v>
      </c>
      <c r="AT790" s="693">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692">
        <f ca="1">COUNTIF(INDIRECT("U"&amp;(ROW()+12*(($AO790-1)*3+$AP790)-ROW())/12+5):INDIRECT("AF"&amp;(ROW()+12*(($AO790-1)*3+$AP790)-ROW())/12+5),AT790)</f>
        <v>0</v>
      </c>
      <c r="AV790" s="692">
        <f ca="1">IF(AND(AR790+AT790&gt;0,AS790+AU790&gt;0),COUNTIF(AV$6:AV789,"&gt;0")+1,0)</f>
        <v>0</v>
      </c>
    </row>
    <row r="791" spans="41:48">
      <c r="AO791" s="692">
        <v>22</v>
      </c>
      <c r="AP791" s="692">
        <v>3</v>
      </c>
      <c r="AQ791" s="692">
        <v>6</v>
      </c>
      <c r="AR791" s="693">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692">
        <f ca="1">COUNTIF(INDIRECT("H"&amp;(ROW()+12*(($AO791-1)*3+$AP791)-ROW())/12+5):INDIRECT("S"&amp;(ROW()+12*(($AO791-1)*3+$AP791)-ROW())/12+5),AR791)</f>
        <v>0</v>
      </c>
      <c r="AT791" s="693">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692">
        <f ca="1">COUNTIF(INDIRECT("U"&amp;(ROW()+12*(($AO791-1)*3+$AP791)-ROW())/12+5):INDIRECT("AF"&amp;(ROW()+12*(($AO791-1)*3+$AP791)-ROW())/12+5),AT791)</f>
        <v>0</v>
      </c>
      <c r="AV791" s="692">
        <f ca="1">IF(AND(AR791+AT791&gt;0,AS791+AU791&gt;0),COUNTIF(AV$6:AV790,"&gt;0")+1,0)</f>
        <v>0</v>
      </c>
    </row>
    <row r="792" spans="41:48">
      <c r="AO792" s="692">
        <v>22</v>
      </c>
      <c r="AP792" s="692">
        <v>3</v>
      </c>
      <c r="AQ792" s="692">
        <v>7</v>
      </c>
      <c r="AR792" s="693">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692">
        <f ca="1">COUNTIF(INDIRECT("H"&amp;(ROW()+12*(($AO792-1)*3+$AP792)-ROW())/12+5):INDIRECT("S"&amp;(ROW()+12*(($AO792-1)*3+$AP792)-ROW())/12+5),AR792)</f>
        <v>0</v>
      </c>
      <c r="AT792" s="693">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692">
        <f ca="1">COUNTIF(INDIRECT("U"&amp;(ROW()+12*(($AO792-1)*3+$AP792)-ROW())/12+5):INDIRECT("AF"&amp;(ROW()+12*(($AO792-1)*3+$AP792)-ROW())/12+5),AT792)</f>
        <v>0</v>
      </c>
      <c r="AV792" s="692">
        <f ca="1">IF(AND(AR792+AT792&gt;0,AS792+AU792&gt;0),COUNTIF(AV$6:AV791,"&gt;0")+1,0)</f>
        <v>0</v>
      </c>
    </row>
    <row r="793" spans="41:48">
      <c r="AO793" s="692">
        <v>22</v>
      </c>
      <c r="AP793" s="692">
        <v>3</v>
      </c>
      <c r="AQ793" s="692">
        <v>8</v>
      </c>
      <c r="AR793" s="693">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692">
        <f ca="1">COUNTIF(INDIRECT("H"&amp;(ROW()+12*(($AO793-1)*3+$AP793)-ROW())/12+5):INDIRECT("S"&amp;(ROW()+12*(($AO793-1)*3+$AP793)-ROW())/12+5),AR793)</f>
        <v>0</v>
      </c>
      <c r="AT793" s="693">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692">
        <f ca="1">COUNTIF(INDIRECT("U"&amp;(ROW()+12*(($AO793-1)*3+$AP793)-ROW())/12+5):INDIRECT("AF"&amp;(ROW()+12*(($AO793-1)*3+$AP793)-ROW())/12+5),AT793)</f>
        <v>0</v>
      </c>
      <c r="AV793" s="692">
        <f ca="1">IF(AND(AR793+AT793&gt;0,AS793+AU793&gt;0),COUNTIF(AV$6:AV792,"&gt;0")+1,0)</f>
        <v>0</v>
      </c>
    </row>
    <row r="794" spans="41:48">
      <c r="AO794" s="692">
        <v>22</v>
      </c>
      <c r="AP794" s="692">
        <v>3</v>
      </c>
      <c r="AQ794" s="692">
        <v>9</v>
      </c>
      <c r="AR794" s="693">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692">
        <f ca="1">COUNTIF(INDIRECT("H"&amp;(ROW()+12*(($AO794-1)*3+$AP794)-ROW())/12+5):INDIRECT("S"&amp;(ROW()+12*(($AO794-1)*3+$AP794)-ROW())/12+5),AR794)</f>
        <v>0</v>
      </c>
      <c r="AT794" s="693">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692">
        <f ca="1">COUNTIF(INDIRECT("U"&amp;(ROW()+12*(($AO794-1)*3+$AP794)-ROW())/12+5):INDIRECT("AF"&amp;(ROW()+12*(($AO794-1)*3+$AP794)-ROW())/12+5),AT794)</f>
        <v>0</v>
      </c>
      <c r="AV794" s="692">
        <f ca="1">IF(AND(AR794+AT794&gt;0,AS794+AU794&gt;0),COUNTIF(AV$6:AV793,"&gt;0")+1,0)</f>
        <v>0</v>
      </c>
    </row>
    <row r="795" spans="41:48">
      <c r="AO795" s="692">
        <v>22</v>
      </c>
      <c r="AP795" s="692">
        <v>3</v>
      </c>
      <c r="AQ795" s="692">
        <v>10</v>
      </c>
      <c r="AR795" s="693">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692">
        <f ca="1">COUNTIF(INDIRECT("H"&amp;(ROW()+12*(($AO795-1)*3+$AP795)-ROW())/12+5):INDIRECT("S"&amp;(ROW()+12*(($AO795-1)*3+$AP795)-ROW())/12+5),AR795)</f>
        <v>0</v>
      </c>
      <c r="AT795" s="693">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692">
        <f ca="1">COUNTIF(INDIRECT("U"&amp;(ROW()+12*(($AO795-1)*3+$AP795)-ROW())/12+5):INDIRECT("AF"&amp;(ROW()+12*(($AO795-1)*3+$AP795)-ROW())/12+5),AT795)</f>
        <v>0</v>
      </c>
      <c r="AV795" s="692">
        <f ca="1">IF(AND(AR795+AT795&gt;0,AS795+AU795&gt;0),COUNTIF(AV$6:AV794,"&gt;0")+1,0)</f>
        <v>0</v>
      </c>
    </row>
    <row r="796" spans="41:48">
      <c r="AO796" s="692">
        <v>22</v>
      </c>
      <c r="AP796" s="692">
        <v>3</v>
      </c>
      <c r="AQ796" s="692">
        <v>11</v>
      </c>
      <c r="AR796" s="693">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692">
        <f ca="1">COUNTIF(INDIRECT("H"&amp;(ROW()+12*(($AO796-1)*3+$AP796)-ROW())/12+5):INDIRECT("S"&amp;(ROW()+12*(($AO796-1)*3+$AP796)-ROW())/12+5),AR796)</f>
        <v>0</v>
      </c>
      <c r="AT796" s="693">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692">
        <f ca="1">COUNTIF(INDIRECT("U"&amp;(ROW()+12*(($AO796-1)*3+$AP796)-ROW())/12+5):INDIRECT("AF"&amp;(ROW()+12*(($AO796-1)*3+$AP796)-ROW())/12+5),AT796)</f>
        <v>0</v>
      </c>
      <c r="AV796" s="692">
        <f ca="1">IF(AND(AR796+AT796&gt;0,AS796+AU796&gt;0),COUNTIF(AV$6:AV795,"&gt;0")+1,0)</f>
        <v>0</v>
      </c>
    </row>
    <row r="797" spans="41:48">
      <c r="AO797" s="692">
        <v>22</v>
      </c>
      <c r="AP797" s="692">
        <v>3</v>
      </c>
      <c r="AQ797" s="692">
        <v>12</v>
      </c>
      <c r="AR797" s="693">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692">
        <f ca="1">COUNTIF(INDIRECT("H"&amp;(ROW()+12*(($AO797-1)*3+$AP797)-ROW())/12+5):INDIRECT("S"&amp;(ROW()+12*(($AO797-1)*3+$AP797)-ROW())/12+5),AR797)</f>
        <v>0</v>
      </c>
      <c r="AT797" s="693">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692">
        <f ca="1">COUNTIF(INDIRECT("U"&amp;(ROW()+12*(($AO797-1)*3+$AP797)-ROW())/12+5):INDIRECT("AF"&amp;(ROW()+12*(($AO797-1)*3+$AP797)-ROW())/12+5),AT797)</f>
        <v>0</v>
      </c>
      <c r="AV797" s="692">
        <f ca="1">IF(AND(AR797+AT797&gt;0,AS797+AU797&gt;0),COUNTIF(AV$6:AV796,"&gt;0")+1,0)</f>
        <v>0</v>
      </c>
    </row>
    <row r="798" spans="41:48">
      <c r="AO798" s="692">
        <v>23</v>
      </c>
      <c r="AP798" s="692">
        <v>1</v>
      </c>
      <c r="AQ798" s="692">
        <v>1</v>
      </c>
      <c r="AR798" s="693">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692">
        <f ca="1">COUNTIF(INDIRECT("H"&amp;(ROW()+12*(($AO798-1)*3+$AP798)-ROW())/12+5):INDIRECT("S"&amp;(ROW()+12*(($AO798-1)*3+$AP798)-ROW())/12+5),AR798)</f>
        <v>0</v>
      </c>
      <c r="AT798" s="693">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692">
        <f ca="1">COUNTIF(INDIRECT("U"&amp;(ROW()+12*(($AO798-1)*3+$AP798)-ROW())/12+5):INDIRECT("AF"&amp;(ROW()+12*(($AO798-1)*3+$AP798)-ROW())/12+5),AT798)</f>
        <v>0</v>
      </c>
      <c r="AV798" s="692">
        <f ca="1">IF(AND(AR798+AT798&gt;0,AS798+AU798&gt;0),COUNTIF(AV$6:AV797,"&gt;0")+1,0)</f>
        <v>0</v>
      </c>
    </row>
    <row r="799" spans="41:48">
      <c r="AO799" s="692">
        <v>23</v>
      </c>
      <c r="AP799" s="692">
        <v>1</v>
      </c>
      <c r="AQ799" s="692">
        <v>2</v>
      </c>
      <c r="AR799" s="693">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692">
        <f ca="1">COUNTIF(INDIRECT("H"&amp;(ROW()+12*(($AO799-1)*3+$AP799)-ROW())/12+5):INDIRECT("S"&amp;(ROW()+12*(($AO799-1)*3+$AP799)-ROW())/12+5),AR799)</f>
        <v>0</v>
      </c>
      <c r="AT799" s="693">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692">
        <f ca="1">COUNTIF(INDIRECT("U"&amp;(ROW()+12*(($AO799-1)*3+$AP799)-ROW())/12+5):INDIRECT("AF"&amp;(ROW()+12*(($AO799-1)*3+$AP799)-ROW())/12+5),AT799)</f>
        <v>0</v>
      </c>
      <c r="AV799" s="692">
        <f ca="1">IF(AND(AR799+AT799&gt;0,AS799+AU799&gt;0),COUNTIF(AV$6:AV798,"&gt;0")+1,0)</f>
        <v>0</v>
      </c>
    </row>
    <row r="800" spans="41:48">
      <c r="AO800" s="692">
        <v>23</v>
      </c>
      <c r="AP800" s="692">
        <v>1</v>
      </c>
      <c r="AQ800" s="692">
        <v>3</v>
      </c>
      <c r="AR800" s="693">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692">
        <f ca="1">COUNTIF(INDIRECT("H"&amp;(ROW()+12*(($AO800-1)*3+$AP800)-ROW())/12+5):INDIRECT("S"&amp;(ROW()+12*(($AO800-1)*3+$AP800)-ROW())/12+5),AR800)</f>
        <v>0</v>
      </c>
      <c r="AT800" s="693">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692">
        <f ca="1">COUNTIF(INDIRECT("U"&amp;(ROW()+12*(($AO800-1)*3+$AP800)-ROW())/12+5):INDIRECT("AF"&amp;(ROW()+12*(($AO800-1)*3+$AP800)-ROW())/12+5),AT800)</f>
        <v>0</v>
      </c>
      <c r="AV800" s="692">
        <f ca="1">IF(AND(AR800+AT800&gt;0,AS800+AU800&gt;0),COUNTIF(AV$6:AV799,"&gt;0")+1,0)</f>
        <v>0</v>
      </c>
    </row>
    <row r="801" spans="41:48">
      <c r="AO801" s="692">
        <v>23</v>
      </c>
      <c r="AP801" s="692">
        <v>1</v>
      </c>
      <c r="AQ801" s="692">
        <v>4</v>
      </c>
      <c r="AR801" s="693">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692">
        <f ca="1">COUNTIF(INDIRECT("H"&amp;(ROW()+12*(($AO801-1)*3+$AP801)-ROW())/12+5):INDIRECT("S"&amp;(ROW()+12*(($AO801-1)*3+$AP801)-ROW())/12+5),AR801)</f>
        <v>0</v>
      </c>
      <c r="AT801" s="693">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692">
        <f ca="1">COUNTIF(INDIRECT("U"&amp;(ROW()+12*(($AO801-1)*3+$AP801)-ROW())/12+5):INDIRECT("AF"&amp;(ROW()+12*(($AO801-1)*3+$AP801)-ROW())/12+5),AT801)</f>
        <v>0</v>
      </c>
      <c r="AV801" s="692">
        <f ca="1">IF(AND(AR801+AT801&gt;0,AS801+AU801&gt;0),COUNTIF(AV$6:AV800,"&gt;0")+1,0)</f>
        <v>0</v>
      </c>
    </row>
    <row r="802" spans="41:48">
      <c r="AO802" s="692">
        <v>23</v>
      </c>
      <c r="AP802" s="692">
        <v>1</v>
      </c>
      <c r="AQ802" s="692">
        <v>5</v>
      </c>
      <c r="AR802" s="693">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692">
        <f ca="1">COUNTIF(INDIRECT("H"&amp;(ROW()+12*(($AO802-1)*3+$AP802)-ROW())/12+5):INDIRECT("S"&amp;(ROW()+12*(($AO802-1)*3+$AP802)-ROW())/12+5),AR802)</f>
        <v>0</v>
      </c>
      <c r="AT802" s="693">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692">
        <f ca="1">COUNTIF(INDIRECT("U"&amp;(ROW()+12*(($AO802-1)*3+$AP802)-ROW())/12+5):INDIRECT("AF"&amp;(ROW()+12*(($AO802-1)*3+$AP802)-ROW())/12+5),AT802)</f>
        <v>0</v>
      </c>
      <c r="AV802" s="692">
        <f ca="1">IF(AND(AR802+AT802&gt;0,AS802+AU802&gt;0),COUNTIF(AV$6:AV801,"&gt;0")+1,0)</f>
        <v>0</v>
      </c>
    </row>
    <row r="803" spans="41:48">
      <c r="AO803" s="692">
        <v>23</v>
      </c>
      <c r="AP803" s="692">
        <v>1</v>
      </c>
      <c r="AQ803" s="692">
        <v>6</v>
      </c>
      <c r="AR803" s="693">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692">
        <f ca="1">COUNTIF(INDIRECT("H"&amp;(ROW()+12*(($AO803-1)*3+$AP803)-ROW())/12+5):INDIRECT("S"&amp;(ROW()+12*(($AO803-1)*3+$AP803)-ROW())/12+5),AR803)</f>
        <v>0</v>
      </c>
      <c r="AT803" s="693">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692">
        <f ca="1">COUNTIF(INDIRECT("U"&amp;(ROW()+12*(($AO803-1)*3+$AP803)-ROW())/12+5):INDIRECT("AF"&amp;(ROW()+12*(($AO803-1)*3+$AP803)-ROW())/12+5),AT803)</f>
        <v>0</v>
      </c>
      <c r="AV803" s="692">
        <f ca="1">IF(AND(AR803+AT803&gt;0,AS803+AU803&gt;0),COUNTIF(AV$6:AV802,"&gt;0")+1,0)</f>
        <v>0</v>
      </c>
    </row>
    <row r="804" spans="41:48">
      <c r="AO804" s="692">
        <v>23</v>
      </c>
      <c r="AP804" s="692">
        <v>1</v>
      </c>
      <c r="AQ804" s="692">
        <v>7</v>
      </c>
      <c r="AR804" s="693">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692">
        <f ca="1">COUNTIF(INDIRECT("H"&amp;(ROW()+12*(($AO804-1)*3+$AP804)-ROW())/12+5):INDIRECT("S"&amp;(ROW()+12*(($AO804-1)*3+$AP804)-ROW())/12+5),AR804)</f>
        <v>0</v>
      </c>
      <c r="AT804" s="693">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692">
        <f ca="1">COUNTIF(INDIRECT("U"&amp;(ROW()+12*(($AO804-1)*3+$AP804)-ROW())/12+5):INDIRECT("AF"&amp;(ROW()+12*(($AO804-1)*3+$AP804)-ROW())/12+5),AT804)</f>
        <v>0</v>
      </c>
      <c r="AV804" s="692">
        <f ca="1">IF(AND(AR804+AT804&gt;0,AS804+AU804&gt;0),COUNTIF(AV$6:AV803,"&gt;0")+1,0)</f>
        <v>0</v>
      </c>
    </row>
    <row r="805" spans="41:48">
      <c r="AO805" s="692">
        <v>23</v>
      </c>
      <c r="AP805" s="692">
        <v>1</v>
      </c>
      <c r="AQ805" s="692">
        <v>8</v>
      </c>
      <c r="AR805" s="693">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692">
        <f ca="1">COUNTIF(INDIRECT("H"&amp;(ROW()+12*(($AO805-1)*3+$AP805)-ROW())/12+5):INDIRECT("S"&amp;(ROW()+12*(($AO805-1)*3+$AP805)-ROW())/12+5),AR805)</f>
        <v>0</v>
      </c>
      <c r="AT805" s="693">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692">
        <f ca="1">COUNTIF(INDIRECT("U"&amp;(ROW()+12*(($AO805-1)*3+$AP805)-ROW())/12+5):INDIRECT("AF"&amp;(ROW()+12*(($AO805-1)*3+$AP805)-ROW())/12+5),AT805)</f>
        <v>0</v>
      </c>
      <c r="AV805" s="692">
        <f ca="1">IF(AND(AR805+AT805&gt;0,AS805+AU805&gt;0),COUNTIF(AV$6:AV804,"&gt;0")+1,0)</f>
        <v>0</v>
      </c>
    </row>
    <row r="806" spans="41:48">
      <c r="AO806" s="692">
        <v>23</v>
      </c>
      <c r="AP806" s="692">
        <v>1</v>
      </c>
      <c r="AQ806" s="692">
        <v>9</v>
      </c>
      <c r="AR806" s="693">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692">
        <f ca="1">COUNTIF(INDIRECT("H"&amp;(ROW()+12*(($AO806-1)*3+$AP806)-ROW())/12+5):INDIRECT("S"&amp;(ROW()+12*(($AO806-1)*3+$AP806)-ROW())/12+5),AR806)</f>
        <v>0</v>
      </c>
      <c r="AT806" s="693">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692">
        <f ca="1">COUNTIF(INDIRECT("U"&amp;(ROW()+12*(($AO806-1)*3+$AP806)-ROW())/12+5):INDIRECT("AF"&amp;(ROW()+12*(($AO806-1)*3+$AP806)-ROW())/12+5),AT806)</f>
        <v>0</v>
      </c>
      <c r="AV806" s="692">
        <f ca="1">IF(AND(AR806+AT806&gt;0,AS806+AU806&gt;0),COUNTIF(AV$6:AV805,"&gt;0")+1,0)</f>
        <v>0</v>
      </c>
    </row>
    <row r="807" spans="41:48">
      <c r="AO807" s="692">
        <v>23</v>
      </c>
      <c r="AP807" s="692">
        <v>1</v>
      </c>
      <c r="AQ807" s="692">
        <v>10</v>
      </c>
      <c r="AR807" s="693">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692">
        <f ca="1">COUNTIF(INDIRECT("H"&amp;(ROW()+12*(($AO807-1)*3+$AP807)-ROW())/12+5):INDIRECT("S"&amp;(ROW()+12*(($AO807-1)*3+$AP807)-ROW())/12+5),AR807)</f>
        <v>0</v>
      </c>
      <c r="AT807" s="693">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692">
        <f ca="1">COUNTIF(INDIRECT("U"&amp;(ROW()+12*(($AO807-1)*3+$AP807)-ROW())/12+5):INDIRECT("AF"&amp;(ROW()+12*(($AO807-1)*3+$AP807)-ROW())/12+5),AT807)</f>
        <v>0</v>
      </c>
      <c r="AV807" s="692">
        <f ca="1">IF(AND(AR807+AT807&gt;0,AS807+AU807&gt;0),COUNTIF(AV$6:AV806,"&gt;0")+1,0)</f>
        <v>0</v>
      </c>
    </row>
    <row r="808" spans="41:48">
      <c r="AO808" s="692">
        <v>23</v>
      </c>
      <c r="AP808" s="692">
        <v>1</v>
      </c>
      <c r="AQ808" s="692">
        <v>11</v>
      </c>
      <c r="AR808" s="693">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692">
        <f ca="1">COUNTIF(INDIRECT("H"&amp;(ROW()+12*(($AO808-1)*3+$AP808)-ROW())/12+5):INDIRECT("S"&amp;(ROW()+12*(($AO808-1)*3+$AP808)-ROW())/12+5),AR808)</f>
        <v>0</v>
      </c>
      <c r="AT808" s="693">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692">
        <f ca="1">COUNTIF(INDIRECT("U"&amp;(ROW()+12*(($AO808-1)*3+$AP808)-ROW())/12+5):INDIRECT("AF"&amp;(ROW()+12*(($AO808-1)*3+$AP808)-ROW())/12+5),AT808)</f>
        <v>0</v>
      </c>
      <c r="AV808" s="692">
        <f ca="1">IF(AND(AR808+AT808&gt;0,AS808+AU808&gt;0),COUNTIF(AV$6:AV807,"&gt;0")+1,0)</f>
        <v>0</v>
      </c>
    </row>
    <row r="809" spans="41:48">
      <c r="AO809" s="692">
        <v>23</v>
      </c>
      <c r="AP809" s="692">
        <v>1</v>
      </c>
      <c r="AQ809" s="692">
        <v>12</v>
      </c>
      <c r="AR809" s="693">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692">
        <f ca="1">COUNTIF(INDIRECT("H"&amp;(ROW()+12*(($AO809-1)*3+$AP809)-ROW())/12+5):INDIRECT("S"&amp;(ROW()+12*(($AO809-1)*3+$AP809)-ROW())/12+5),AR809)</f>
        <v>0</v>
      </c>
      <c r="AT809" s="693">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692">
        <f ca="1">COUNTIF(INDIRECT("U"&amp;(ROW()+12*(($AO809-1)*3+$AP809)-ROW())/12+5):INDIRECT("AF"&amp;(ROW()+12*(($AO809-1)*3+$AP809)-ROW())/12+5),AT809)</f>
        <v>0</v>
      </c>
      <c r="AV809" s="692">
        <f ca="1">IF(AND(AR809+AT809&gt;0,AS809+AU809&gt;0),COUNTIF(AV$6:AV808,"&gt;0")+1,0)</f>
        <v>0</v>
      </c>
    </row>
    <row r="810" spans="41:48">
      <c r="AO810" s="692">
        <v>23</v>
      </c>
      <c r="AP810" s="692">
        <v>2</v>
      </c>
      <c r="AQ810" s="692">
        <v>1</v>
      </c>
      <c r="AR810" s="693">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692">
        <f ca="1">COUNTIF(INDIRECT("H"&amp;(ROW()+12*(($AO810-1)*3+$AP810)-ROW())/12+5):INDIRECT("S"&amp;(ROW()+12*(($AO810-1)*3+$AP810)-ROW())/12+5),AR810)</f>
        <v>0</v>
      </c>
      <c r="AT810" s="693">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692">
        <f ca="1">COUNTIF(INDIRECT("U"&amp;(ROW()+12*(($AO810-1)*3+$AP810)-ROW())/12+5):INDIRECT("AF"&amp;(ROW()+12*(($AO810-1)*3+$AP810)-ROW())/12+5),AT810)</f>
        <v>0</v>
      </c>
      <c r="AV810" s="692">
        <f ca="1">IF(AND(AR810+AT810&gt;0,AS810+AU810&gt;0),COUNTIF(AV$6:AV809,"&gt;0")+1,0)</f>
        <v>0</v>
      </c>
    </row>
    <row r="811" spans="41:48">
      <c r="AO811" s="692">
        <v>23</v>
      </c>
      <c r="AP811" s="692">
        <v>2</v>
      </c>
      <c r="AQ811" s="692">
        <v>2</v>
      </c>
      <c r="AR811" s="693">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692">
        <f ca="1">COUNTIF(INDIRECT("H"&amp;(ROW()+12*(($AO811-1)*3+$AP811)-ROW())/12+5):INDIRECT("S"&amp;(ROW()+12*(($AO811-1)*3+$AP811)-ROW())/12+5),AR811)</f>
        <v>0</v>
      </c>
      <c r="AT811" s="693">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692">
        <f ca="1">COUNTIF(INDIRECT("U"&amp;(ROW()+12*(($AO811-1)*3+$AP811)-ROW())/12+5):INDIRECT("AF"&amp;(ROW()+12*(($AO811-1)*3+$AP811)-ROW())/12+5),AT811)</f>
        <v>0</v>
      </c>
      <c r="AV811" s="692">
        <f ca="1">IF(AND(AR811+AT811&gt;0,AS811+AU811&gt;0),COUNTIF(AV$6:AV810,"&gt;0")+1,0)</f>
        <v>0</v>
      </c>
    </row>
    <row r="812" spans="41:48">
      <c r="AO812" s="692">
        <v>23</v>
      </c>
      <c r="AP812" s="692">
        <v>2</v>
      </c>
      <c r="AQ812" s="692">
        <v>3</v>
      </c>
      <c r="AR812" s="693">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692">
        <f ca="1">COUNTIF(INDIRECT("H"&amp;(ROW()+12*(($AO812-1)*3+$AP812)-ROW())/12+5):INDIRECT("S"&amp;(ROW()+12*(($AO812-1)*3+$AP812)-ROW())/12+5),AR812)</f>
        <v>0</v>
      </c>
      <c r="AT812" s="693">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692">
        <f ca="1">COUNTIF(INDIRECT("U"&amp;(ROW()+12*(($AO812-1)*3+$AP812)-ROW())/12+5):INDIRECT("AF"&amp;(ROW()+12*(($AO812-1)*3+$AP812)-ROW())/12+5),AT812)</f>
        <v>0</v>
      </c>
      <c r="AV812" s="692">
        <f ca="1">IF(AND(AR812+AT812&gt;0,AS812+AU812&gt;0),COUNTIF(AV$6:AV811,"&gt;0")+1,0)</f>
        <v>0</v>
      </c>
    </row>
    <row r="813" spans="41:48">
      <c r="AO813" s="692">
        <v>23</v>
      </c>
      <c r="AP813" s="692">
        <v>2</v>
      </c>
      <c r="AQ813" s="692">
        <v>4</v>
      </c>
      <c r="AR813" s="693">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692">
        <f ca="1">COUNTIF(INDIRECT("H"&amp;(ROW()+12*(($AO813-1)*3+$AP813)-ROW())/12+5):INDIRECT("S"&amp;(ROW()+12*(($AO813-1)*3+$AP813)-ROW())/12+5),AR813)</f>
        <v>0</v>
      </c>
      <c r="AT813" s="693">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692">
        <f ca="1">COUNTIF(INDIRECT("U"&amp;(ROW()+12*(($AO813-1)*3+$AP813)-ROW())/12+5):INDIRECT("AF"&amp;(ROW()+12*(($AO813-1)*3+$AP813)-ROW())/12+5),AT813)</f>
        <v>0</v>
      </c>
      <c r="AV813" s="692">
        <f ca="1">IF(AND(AR813+AT813&gt;0,AS813+AU813&gt;0),COUNTIF(AV$6:AV812,"&gt;0")+1,0)</f>
        <v>0</v>
      </c>
    </row>
    <row r="814" spans="41:48">
      <c r="AO814" s="692">
        <v>23</v>
      </c>
      <c r="AP814" s="692">
        <v>2</v>
      </c>
      <c r="AQ814" s="692">
        <v>5</v>
      </c>
      <c r="AR814" s="693">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692">
        <f ca="1">COUNTIF(INDIRECT("H"&amp;(ROW()+12*(($AO814-1)*3+$AP814)-ROW())/12+5):INDIRECT("S"&amp;(ROW()+12*(($AO814-1)*3+$AP814)-ROW())/12+5),AR814)</f>
        <v>0</v>
      </c>
      <c r="AT814" s="693">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692">
        <f ca="1">COUNTIF(INDIRECT("U"&amp;(ROW()+12*(($AO814-1)*3+$AP814)-ROW())/12+5):INDIRECT("AF"&amp;(ROW()+12*(($AO814-1)*3+$AP814)-ROW())/12+5),AT814)</f>
        <v>0</v>
      </c>
      <c r="AV814" s="692">
        <f ca="1">IF(AND(AR814+AT814&gt;0,AS814+AU814&gt;0),COUNTIF(AV$6:AV813,"&gt;0")+1,0)</f>
        <v>0</v>
      </c>
    </row>
    <row r="815" spans="41:48">
      <c r="AO815" s="692">
        <v>23</v>
      </c>
      <c r="AP815" s="692">
        <v>2</v>
      </c>
      <c r="AQ815" s="692">
        <v>6</v>
      </c>
      <c r="AR815" s="693">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692">
        <f ca="1">COUNTIF(INDIRECT("H"&amp;(ROW()+12*(($AO815-1)*3+$AP815)-ROW())/12+5):INDIRECT("S"&amp;(ROW()+12*(($AO815-1)*3+$AP815)-ROW())/12+5),AR815)</f>
        <v>0</v>
      </c>
      <c r="AT815" s="693">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692">
        <f ca="1">COUNTIF(INDIRECT("U"&amp;(ROW()+12*(($AO815-1)*3+$AP815)-ROW())/12+5):INDIRECT("AF"&amp;(ROW()+12*(($AO815-1)*3+$AP815)-ROW())/12+5),AT815)</f>
        <v>0</v>
      </c>
      <c r="AV815" s="692">
        <f ca="1">IF(AND(AR815+AT815&gt;0,AS815+AU815&gt;0),COUNTIF(AV$6:AV814,"&gt;0")+1,0)</f>
        <v>0</v>
      </c>
    </row>
    <row r="816" spans="41:48">
      <c r="AO816" s="692">
        <v>23</v>
      </c>
      <c r="AP816" s="692">
        <v>2</v>
      </c>
      <c r="AQ816" s="692">
        <v>7</v>
      </c>
      <c r="AR816" s="693">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692">
        <f ca="1">COUNTIF(INDIRECT("H"&amp;(ROW()+12*(($AO816-1)*3+$AP816)-ROW())/12+5):INDIRECT("S"&amp;(ROW()+12*(($AO816-1)*3+$AP816)-ROW())/12+5),AR816)</f>
        <v>0</v>
      </c>
      <c r="AT816" s="693">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692">
        <f ca="1">COUNTIF(INDIRECT("U"&amp;(ROW()+12*(($AO816-1)*3+$AP816)-ROW())/12+5):INDIRECT("AF"&amp;(ROW()+12*(($AO816-1)*3+$AP816)-ROW())/12+5),AT816)</f>
        <v>0</v>
      </c>
      <c r="AV816" s="692">
        <f ca="1">IF(AND(AR816+AT816&gt;0,AS816+AU816&gt;0),COUNTIF(AV$6:AV815,"&gt;0")+1,0)</f>
        <v>0</v>
      </c>
    </row>
    <row r="817" spans="41:48">
      <c r="AO817" s="692">
        <v>23</v>
      </c>
      <c r="AP817" s="692">
        <v>2</v>
      </c>
      <c r="AQ817" s="692">
        <v>8</v>
      </c>
      <c r="AR817" s="693">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692">
        <f ca="1">COUNTIF(INDIRECT("H"&amp;(ROW()+12*(($AO817-1)*3+$AP817)-ROW())/12+5):INDIRECT("S"&amp;(ROW()+12*(($AO817-1)*3+$AP817)-ROW())/12+5),AR817)</f>
        <v>0</v>
      </c>
      <c r="AT817" s="693">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692">
        <f ca="1">COUNTIF(INDIRECT("U"&amp;(ROW()+12*(($AO817-1)*3+$AP817)-ROW())/12+5):INDIRECT("AF"&amp;(ROW()+12*(($AO817-1)*3+$AP817)-ROW())/12+5),AT817)</f>
        <v>0</v>
      </c>
      <c r="AV817" s="692">
        <f ca="1">IF(AND(AR817+AT817&gt;0,AS817+AU817&gt;0),COUNTIF(AV$6:AV816,"&gt;0")+1,0)</f>
        <v>0</v>
      </c>
    </row>
    <row r="818" spans="41:48">
      <c r="AO818" s="692">
        <v>23</v>
      </c>
      <c r="AP818" s="692">
        <v>2</v>
      </c>
      <c r="AQ818" s="692">
        <v>9</v>
      </c>
      <c r="AR818" s="693">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692">
        <f ca="1">COUNTIF(INDIRECT("H"&amp;(ROW()+12*(($AO818-1)*3+$AP818)-ROW())/12+5):INDIRECT("S"&amp;(ROW()+12*(($AO818-1)*3+$AP818)-ROW())/12+5),AR818)</f>
        <v>0</v>
      </c>
      <c r="AT818" s="693">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692">
        <f ca="1">COUNTIF(INDIRECT("U"&amp;(ROW()+12*(($AO818-1)*3+$AP818)-ROW())/12+5):INDIRECT("AF"&amp;(ROW()+12*(($AO818-1)*3+$AP818)-ROW())/12+5),AT818)</f>
        <v>0</v>
      </c>
      <c r="AV818" s="692">
        <f ca="1">IF(AND(AR818+AT818&gt;0,AS818+AU818&gt;0),COUNTIF(AV$6:AV817,"&gt;0")+1,0)</f>
        <v>0</v>
      </c>
    </row>
    <row r="819" spans="41:48">
      <c r="AO819" s="692">
        <v>23</v>
      </c>
      <c r="AP819" s="692">
        <v>2</v>
      </c>
      <c r="AQ819" s="692">
        <v>10</v>
      </c>
      <c r="AR819" s="693">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692">
        <f ca="1">COUNTIF(INDIRECT("H"&amp;(ROW()+12*(($AO819-1)*3+$AP819)-ROW())/12+5):INDIRECT("S"&amp;(ROW()+12*(($AO819-1)*3+$AP819)-ROW())/12+5),AR819)</f>
        <v>0</v>
      </c>
      <c r="AT819" s="693">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692">
        <f ca="1">COUNTIF(INDIRECT("U"&amp;(ROW()+12*(($AO819-1)*3+$AP819)-ROW())/12+5):INDIRECT("AF"&amp;(ROW()+12*(($AO819-1)*3+$AP819)-ROW())/12+5),AT819)</f>
        <v>0</v>
      </c>
      <c r="AV819" s="692">
        <f ca="1">IF(AND(AR819+AT819&gt;0,AS819+AU819&gt;0),COUNTIF(AV$6:AV818,"&gt;0")+1,0)</f>
        <v>0</v>
      </c>
    </row>
    <row r="820" spans="41:48">
      <c r="AO820" s="692">
        <v>23</v>
      </c>
      <c r="AP820" s="692">
        <v>2</v>
      </c>
      <c r="AQ820" s="692">
        <v>11</v>
      </c>
      <c r="AR820" s="693">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692">
        <f ca="1">COUNTIF(INDIRECT("H"&amp;(ROW()+12*(($AO820-1)*3+$AP820)-ROW())/12+5):INDIRECT("S"&amp;(ROW()+12*(($AO820-1)*3+$AP820)-ROW())/12+5),AR820)</f>
        <v>0</v>
      </c>
      <c r="AT820" s="693">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692">
        <f ca="1">COUNTIF(INDIRECT("U"&amp;(ROW()+12*(($AO820-1)*3+$AP820)-ROW())/12+5):INDIRECT("AF"&amp;(ROW()+12*(($AO820-1)*3+$AP820)-ROW())/12+5),AT820)</f>
        <v>0</v>
      </c>
      <c r="AV820" s="692">
        <f ca="1">IF(AND(AR820+AT820&gt;0,AS820+AU820&gt;0),COUNTIF(AV$6:AV819,"&gt;0")+1,0)</f>
        <v>0</v>
      </c>
    </row>
    <row r="821" spans="41:48">
      <c r="AO821" s="692">
        <v>23</v>
      </c>
      <c r="AP821" s="692">
        <v>2</v>
      </c>
      <c r="AQ821" s="692">
        <v>12</v>
      </c>
      <c r="AR821" s="693">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692">
        <f ca="1">COUNTIF(INDIRECT("H"&amp;(ROW()+12*(($AO821-1)*3+$AP821)-ROW())/12+5):INDIRECT("S"&amp;(ROW()+12*(($AO821-1)*3+$AP821)-ROW())/12+5),AR821)</f>
        <v>0</v>
      </c>
      <c r="AT821" s="693">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692">
        <f ca="1">COUNTIF(INDIRECT("U"&amp;(ROW()+12*(($AO821-1)*3+$AP821)-ROW())/12+5):INDIRECT("AF"&amp;(ROW()+12*(($AO821-1)*3+$AP821)-ROW())/12+5),AT821)</f>
        <v>0</v>
      </c>
      <c r="AV821" s="692">
        <f ca="1">IF(AND(AR821+AT821&gt;0,AS821+AU821&gt;0),COUNTIF(AV$6:AV820,"&gt;0")+1,0)</f>
        <v>0</v>
      </c>
    </row>
    <row r="822" spans="41:48">
      <c r="AO822" s="692">
        <v>23</v>
      </c>
      <c r="AP822" s="692">
        <v>3</v>
      </c>
      <c r="AQ822" s="692">
        <v>1</v>
      </c>
      <c r="AR822" s="693">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692">
        <f ca="1">COUNTIF(INDIRECT("H"&amp;(ROW()+12*(($AO822-1)*3+$AP822)-ROW())/12+5):INDIRECT("S"&amp;(ROW()+12*(($AO822-1)*3+$AP822)-ROW())/12+5),AR822)</f>
        <v>0</v>
      </c>
      <c r="AT822" s="693">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692">
        <f ca="1">COUNTIF(INDIRECT("U"&amp;(ROW()+12*(($AO822-1)*3+$AP822)-ROW())/12+5):INDIRECT("AF"&amp;(ROW()+12*(($AO822-1)*3+$AP822)-ROW())/12+5),AT822)</f>
        <v>0</v>
      </c>
      <c r="AV822" s="692">
        <f ca="1">IF(AND(AR822+AT822&gt;0,AS822+AU822&gt;0),COUNTIF(AV$6:AV821,"&gt;0")+1,0)</f>
        <v>0</v>
      </c>
    </row>
    <row r="823" spans="41:48">
      <c r="AO823" s="692">
        <v>23</v>
      </c>
      <c r="AP823" s="692">
        <v>3</v>
      </c>
      <c r="AQ823" s="692">
        <v>2</v>
      </c>
      <c r="AR823" s="693">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692">
        <f ca="1">COUNTIF(INDIRECT("H"&amp;(ROW()+12*(($AO823-1)*3+$AP823)-ROW())/12+5):INDIRECT("S"&amp;(ROW()+12*(($AO823-1)*3+$AP823)-ROW())/12+5),AR823)</f>
        <v>0</v>
      </c>
      <c r="AT823" s="693">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692">
        <f ca="1">COUNTIF(INDIRECT("U"&amp;(ROW()+12*(($AO823-1)*3+$AP823)-ROW())/12+5):INDIRECT("AF"&amp;(ROW()+12*(($AO823-1)*3+$AP823)-ROW())/12+5),AT823)</f>
        <v>0</v>
      </c>
      <c r="AV823" s="692">
        <f ca="1">IF(AND(AR823+AT823&gt;0,AS823+AU823&gt;0),COUNTIF(AV$6:AV822,"&gt;0")+1,0)</f>
        <v>0</v>
      </c>
    </row>
    <row r="824" spans="41:48">
      <c r="AO824" s="692">
        <v>23</v>
      </c>
      <c r="AP824" s="692">
        <v>3</v>
      </c>
      <c r="AQ824" s="692">
        <v>3</v>
      </c>
      <c r="AR824" s="693">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692">
        <f ca="1">COUNTIF(INDIRECT("H"&amp;(ROW()+12*(($AO824-1)*3+$AP824)-ROW())/12+5):INDIRECT("S"&amp;(ROW()+12*(($AO824-1)*3+$AP824)-ROW())/12+5),AR824)</f>
        <v>0</v>
      </c>
      <c r="AT824" s="693">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692">
        <f ca="1">COUNTIF(INDIRECT("U"&amp;(ROW()+12*(($AO824-1)*3+$AP824)-ROW())/12+5):INDIRECT("AF"&amp;(ROW()+12*(($AO824-1)*3+$AP824)-ROW())/12+5),AT824)</f>
        <v>0</v>
      </c>
      <c r="AV824" s="692">
        <f ca="1">IF(AND(AR824+AT824&gt;0,AS824+AU824&gt;0),COUNTIF(AV$6:AV823,"&gt;0")+1,0)</f>
        <v>0</v>
      </c>
    </row>
    <row r="825" spans="41:48">
      <c r="AO825" s="692">
        <v>23</v>
      </c>
      <c r="AP825" s="692">
        <v>3</v>
      </c>
      <c r="AQ825" s="692">
        <v>4</v>
      </c>
      <c r="AR825" s="693">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692">
        <f ca="1">COUNTIF(INDIRECT("H"&amp;(ROW()+12*(($AO825-1)*3+$AP825)-ROW())/12+5):INDIRECT("S"&amp;(ROW()+12*(($AO825-1)*3+$AP825)-ROW())/12+5),AR825)</f>
        <v>0</v>
      </c>
      <c r="AT825" s="693">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692">
        <f ca="1">COUNTIF(INDIRECT("U"&amp;(ROW()+12*(($AO825-1)*3+$AP825)-ROW())/12+5):INDIRECT("AF"&amp;(ROW()+12*(($AO825-1)*3+$AP825)-ROW())/12+5),AT825)</f>
        <v>0</v>
      </c>
      <c r="AV825" s="692">
        <f ca="1">IF(AND(AR825+AT825&gt;0,AS825+AU825&gt;0),COUNTIF(AV$6:AV824,"&gt;0")+1,0)</f>
        <v>0</v>
      </c>
    </row>
    <row r="826" spans="41:48">
      <c r="AO826" s="692">
        <v>23</v>
      </c>
      <c r="AP826" s="692">
        <v>3</v>
      </c>
      <c r="AQ826" s="692">
        <v>5</v>
      </c>
      <c r="AR826" s="693">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692">
        <f ca="1">COUNTIF(INDIRECT("H"&amp;(ROW()+12*(($AO826-1)*3+$AP826)-ROW())/12+5):INDIRECT("S"&amp;(ROW()+12*(($AO826-1)*3+$AP826)-ROW())/12+5),AR826)</f>
        <v>0</v>
      </c>
      <c r="AT826" s="693">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692">
        <f ca="1">COUNTIF(INDIRECT("U"&amp;(ROW()+12*(($AO826-1)*3+$AP826)-ROW())/12+5):INDIRECT("AF"&amp;(ROW()+12*(($AO826-1)*3+$AP826)-ROW())/12+5),AT826)</f>
        <v>0</v>
      </c>
      <c r="AV826" s="692">
        <f ca="1">IF(AND(AR826+AT826&gt;0,AS826+AU826&gt;0),COUNTIF(AV$6:AV825,"&gt;0")+1,0)</f>
        <v>0</v>
      </c>
    </row>
    <row r="827" spans="41:48">
      <c r="AO827" s="692">
        <v>23</v>
      </c>
      <c r="AP827" s="692">
        <v>3</v>
      </c>
      <c r="AQ827" s="692">
        <v>6</v>
      </c>
      <c r="AR827" s="693">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692">
        <f ca="1">COUNTIF(INDIRECT("H"&amp;(ROW()+12*(($AO827-1)*3+$AP827)-ROW())/12+5):INDIRECT("S"&amp;(ROW()+12*(($AO827-1)*3+$AP827)-ROW())/12+5),AR827)</f>
        <v>0</v>
      </c>
      <c r="AT827" s="693">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692">
        <f ca="1">COUNTIF(INDIRECT("U"&amp;(ROW()+12*(($AO827-1)*3+$AP827)-ROW())/12+5):INDIRECT("AF"&amp;(ROW()+12*(($AO827-1)*3+$AP827)-ROW())/12+5),AT827)</f>
        <v>0</v>
      </c>
      <c r="AV827" s="692">
        <f ca="1">IF(AND(AR827+AT827&gt;0,AS827+AU827&gt;0),COUNTIF(AV$6:AV826,"&gt;0")+1,0)</f>
        <v>0</v>
      </c>
    </row>
    <row r="828" spans="41:48">
      <c r="AO828" s="692">
        <v>23</v>
      </c>
      <c r="AP828" s="692">
        <v>3</v>
      </c>
      <c r="AQ828" s="692">
        <v>7</v>
      </c>
      <c r="AR828" s="693">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692">
        <f ca="1">COUNTIF(INDIRECT("H"&amp;(ROW()+12*(($AO828-1)*3+$AP828)-ROW())/12+5):INDIRECT("S"&amp;(ROW()+12*(($AO828-1)*3+$AP828)-ROW())/12+5),AR828)</f>
        <v>0</v>
      </c>
      <c r="AT828" s="693">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692">
        <f ca="1">COUNTIF(INDIRECT("U"&amp;(ROW()+12*(($AO828-1)*3+$AP828)-ROW())/12+5):INDIRECT("AF"&amp;(ROW()+12*(($AO828-1)*3+$AP828)-ROW())/12+5),AT828)</f>
        <v>0</v>
      </c>
      <c r="AV828" s="692">
        <f ca="1">IF(AND(AR828+AT828&gt;0,AS828+AU828&gt;0),COUNTIF(AV$6:AV827,"&gt;0")+1,0)</f>
        <v>0</v>
      </c>
    </row>
    <row r="829" spans="41:48">
      <c r="AO829" s="692">
        <v>23</v>
      </c>
      <c r="AP829" s="692">
        <v>3</v>
      </c>
      <c r="AQ829" s="692">
        <v>8</v>
      </c>
      <c r="AR829" s="693">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692">
        <f ca="1">COUNTIF(INDIRECT("H"&amp;(ROW()+12*(($AO829-1)*3+$AP829)-ROW())/12+5):INDIRECT("S"&amp;(ROW()+12*(($AO829-1)*3+$AP829)-ROW())/12+5),AR829)</f>
        <v>0</v>
      </c>
      <c r="AT829" s="693">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692">
        <f ca="1">COUNTIF(INDIRECT("U"&amp;(ROW()+12*(($AO829-1)*3+$AP829)-ROW())/12+5):INDIRECT("AF"&amp;(ROW()+12*(($AO829-1)*3+$AP829)-ROW())/12+5),AT829)</f>
        <v>0</v>
      </c>
      <c r="AV829" s="692">
        <f ca="1">IF(AND(AR829+AT829&gt;0,AS829+AU829&gt;0),COUNTIF(AV$6:AV828,"&gt;0")+1,0)</f>
        <v>0</v>
      </c>
    </row>
    <row r="830" spans="41:48">
      <c r="AO830" s="692">
        <v>23</v>
      </c>
      <c r="AP830" s="692">
        <v>3</v>
      </c>
      <c r="AQ830" s="692">
        <v>9</v>
      </c>
      <c r="AR830" s="693">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692">
        <f ca="1">COUNTIF(INDIRECT("H"&amp;(ROW()+12*(($AO830-1)*3+$AP830)-ROW())/12+5):INDIRECT("S"&amp;(ROW()+12*(($AO830-1)*3+$AP830)-ROW())/12+5),AR830)</f>
        <v>0</v>
      </c>
      <c r="AT830" s="693">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692">
        <f ca="1">COUNTIF(INDIRECT("U"&amp;(ROW()+12*(($AO830-1)*3+$AP830)-ROW())/12+5):INDIRECT("AF"&amp;(ROW()+12*(($AO830-1)*3+$AP830)-ROW())/12+5),AT830)</f>
        <v>0</v>
      </c>
      <c r="AV830" s="692">
        <f ca="1">IF(AND(AR830+AT830&gt;0,AS830+AU830&gt;0),COUNTIF(AV$6:AV829,"&gt;0")+1,0)</f>
        <v>0</v>
      </c>
    </row>
    <row r="831" spans="41:48">
      <c r="AO831" s="692">
        <v>23</v>
      </c>
      <c r="AP831" s="692">
        <v>3</v>
      </c>
      <c r="AQ831" s="692">
        <v>10</v>
      </c>
      <c r="AR831" s="693">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692">
        <f ca="1">COUNTIF(INDIRECT("H"&amp;(ROW()+12*(($AO831-1)*3+$AP831)-ROW())/12+5):INDIRECT("S"&amp;(ROW()+12*(($AO831-1)*3+$AP831)-ROW())/12+5),AR831)</f>
        <v>0</v>
      </c>
      <c r="AT831" s="693">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692">
        <f ca="1">COUNTIF(INDIRECT("U"&amp;(ROW()+12*(($AO831-1)*3+$AP831)-ROW())/12+5):INDIRECT("AF"&amp;(ROW()+12*(($AO831-1)*3+$AP831)-ROW())/12+5),AT831)</f>
        <v>0</v>
      </c>
      <c r="AV831" s="692">
        <f ca="1">IF(AND(AR831+AT831&gt;0,AS831+AU831&gt;0),COUNTIF(AV$6:AV830,"&gt;0")+1,0)</f>
        <v>0</v>
      </c>
    </row>
    <row r="832" spans="41:48">
      <c r="AO832" s="692">
        <v>23</v>
      </c>
      <c r="AP832" s="692">
        <v>3</v>
      </c>
      <c r="AQ832" s="692">
        <v>11</v>
      </c>
      <c r="AR832" s="693">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692">
        <f ca="1">COUNTIF(INDIRECT("H"&amp;(ROW()+12*(($AO832-1)*3+$AP832)-ROW())/12+5):INDIRECT("S"&amp;(ROW()+12*(($AO832-1)*3+$AP832)-ROW())/12+5),AR832)</f>
        <v>0</v>
      </c>
      <c r="AT832" s="693">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692">
        <f ca="1">COUNTIF(INDIRECT("U"&amp;(ROW()+12*(($AO832-1)*3+$AP832)-ROW())/12+5):INDIRECT("AF"&amp;(ROW()+12*(($AO832-1)*3+$AP832)-ROW())/12+5),AT832)</f>
        <v>0</v>
      </c>
      <c r="AV832" s="692">
        <f ca="1">IF(AND(AR832+AT832&gt;0,AS832+AU832&gt;0),COUNTIF(AV$6:AV831,"&gt;0")+1,0)</f>
        <v>0</v>
      </c>
    </row>
    <row r="833" spans="41:48">
      <c r="AO833" s="692">
        <v>23</v>
      </c>
      <c r="AP833" s="692">
        <v>3</v>
      </c>
      <c r="AQ833" s="692">
        <v>12</v>
      </c>
      <c r="AR833" s="693">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692">
        <f ca="1">COUNTIF(INDIRECT("H"&amp;(ROW()+12*(($AO833-1)*3+$AP833)-ROW())/12+5):INDIRECT("S"&amp;(ROW()+12*(($AO833-1)*3+$AP833)-ROW())/12+5),AR833)</f>
        <v>0</v>
      </c>
      <c r="AT833" s="693">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692">
        <f ca="1">COUNTIF(INDIRECT("U"&amp;(ROW()+12*(($AO833-1)*3+$AP833)-ROW())/12+5):INDIRECT("AF"&amp;(ROW()+12*(($AO833-1)*3+$AP833)-ROW())/12+5),AT833)</f>
        <v>0</v>
      </c>
      <c r="AV833" s="692">
        <f ca="1">IF(AND(AR833+AT833&gt;0,AS833+AU833&gt;0),COUNTIF(AV$6:AV832,"&gt;0")+1,0)</f>
        <v>0</v>
      </c>
    </row>
    <row r="834" spans="41:48">
      <c r="AO834" s="692">
        <v>24</v>
      </c>
      <c r="AP834" s="692">
        <v>1</v>
      </c>
      <c r="AQ834" s="692">
        <v>1</v>
      </c>
      <c r="AR834" s="693">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692">
        <f ca="1">COUNTIF(INDIRECT("H"&amp;(ROW()+12*(($AO834-1)*3+$AP834)-ROW())/12+5):INDIRECT("S"&amp;(ROW()+12*(($AO834-1)*3+$AP834)-ROW())/12+5),AR834)</f>
        <v>0</v>
      </c>
      <c r="AT834" s="693">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692">
        <f ca="1">COUNTIF(INDIRECT("U"&amp;(ROW()+12*(($AO834-1)*3+$AP834)-ROW())/12+5):INDIRECT("AF"&amp;(ROW()+12*(($AO834-1)*3+$AP834)-ROW())/12+5),AT834)</f>
        <v>0</v>
      </c>
      <c r="AV834" s="692">
        <f ca="1">IF(AND(AR834+AT834&gt;0,AS834+AU834&gt;0),COUNTIF(AV$6:AV833,"&gt;0")+1,0)</f>
        <v>0</v>
      </c>
    </row>
    <row r="835" spans="41:48">
      <c r="AO835" s="692">
        <v>24</v>
      </c>
      <c r="AP835" s="692">
        <v>1</v>
      </c>
      <c r="AQ835" s="692">
        <v>2</v>
      </c>
      <c r="AR835" s="693">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692">
        <f ca="1">COUNTIF(INDIRECT("H"&amp;(ROW()+12*(($AO835-1)*3+$AP835)-ROW())/12+5):INDIRECT("S"&amp;(ROW()+12*(($AO835-1)*3+$AP835)-ROW())/12+5),AR835)</f>
        <v>0</v>
      </c>
      <c r="AT835" s="693">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692">
        <f ca="1">COUNTIF(INDIRECT("U"&amp;(ROW()+12*(($AO835-1)*3+$AP835)-ROW())/12+5):INDIRECT("AF"&amp;(ROW()+12*(($AO835-1)*3+$AP835)-ROW())/12+5),AT835)</f>
        <v>0</v>
      </c>
      <c r="AV835" s="692">
        <f ca="1">IF(AND(AR835+AT835&gt;0,AS835+AU835&gt;0),COUNTIF(AV$6:AV834,"&gt;0")+1,0)</f>
        <v>0</v>
      </c>
    </row>
    <row r="836" spans="41:48">
      <c r="AO836" s="692">
        <v>24</v>
      </c>
      <c r="AP836" s="692">
        <v>1</v>
      </c>
      <c r="AQ836" s="692">
        <v>3</v>
      </c>
      <c r="AR836" s="693">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692">
        <f ca="1">COUNTIF(INDIRECT("H"&amp;(ROW()+12*(($AO836-1)*3+$AP836)-ROW())/12+5):INDIRECT("S"&amp;(ROW()+12*(($AO836-1)*3+$AP836)-ROW())/12+5),AR836)</f>
        <v>0</v>
      </c>
      <c r="AT836" s="693">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692">
        <f ca="1">COUNTIF(INDIRECT("U"&amp;(ROW()+12*(($AO836-1)*3+$AP836)-ROW())/12+5):INDIRECT("AF"&amp;(ROW()+12*(($AO836-1)*3+$AP836)-ROW())/12+5),AT836)</f>
        <v>0</v>
      </c>
      <c r="AV836" s="692">
        <f ca="1">IF(AND(AR836+AT836&gt;0,AS836+AU836&gt;0),COUNTIF(AV$6:AV835,"&gt;0")+1,0)</f>
        <v>0</v>
      </c>
    </row>
    <row r="837" spans="41:48">
      <c r="AO837" s="692">
        <v>24</v>
      </c>
      <c r="AP837" s="692">
        <v>1</v>
      </c>
      <c r="AQ837" s="692">
        <v>4</v>
      </c>
      <c r="AR837" s="693">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692">
        <f ca="1">COUNTIF(INDIRECT("H"&amp;(ROW()+12*(($AO837-1)*3+$AP837)-ROW())/12+5):INDIRECT("S"&amp;(ROW()+12*(($AO837-1)*3+$AP837)-ROW())/12+5),AR837)</f>
        <v>0</v>
      </c>
      <c r="AT837" s="693">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692">
        <f ca="1">COUNTIF(INDIRECT("U"&amp;(ROW()+12*(($AO837-1)*3+$AP837)-ROW())/12+5):INDIRECT("AF"&amp;(ROW()+12*(($AO837-1)*3+$AP837)-ROW())/12+5),AT837)</f>
        <v>0</v>
      </c>
      <c r="AV837" s="692">
        <f ca="1">IF(AND(AR837+AT837&gt;0,AS837+AU837&gt;0),COUNTIF(AV$6:AV836,"&gt;0")+1,0)</f>
        <v>0</v>
      </c>
    </row>
    <row r="838" spans="41:48">
      <c r="AO838" s="692">
        <v>24</v>
      </c>
      <c r="AP838" s="692">
        <v>1</v>
      </c>
      <c r="AQ838" s="692">
        <v>5</v>
      </c>
      <c r="AR838" s="693">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692">
        <f ca="1">COUNTIF(INDIRECT("H"&amp;(ROW()+12*(($AO838-1)*3+$AP838)-ROW())/12+5):INDIRECT("S"&amp;(ROW()+12*(($AO838-1)*3+$AP838)-ROW())/12+5),AR838)</f>
        <v>0</v>
      </c>
      <c r="AT838" s="693">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692">
        <f ca="1">COUNTIF(INDIRECT("U"&amp;(ROW()+12*(($AO838-1)*3+$AP838)-ROW())/12+5):INDIRECT("AF"&amp;(ROW()+12*(($AO838-1)*3+$AP838)-ROW())/12+5),AT838)</f>
        <v>0</v>
      </c>
      <c r="AV838" s="692">
        <f ca="1">IF(AND(AR838+AT838&gt;0,AS838+AU838&gt;0),COUNTIF(AV$6:AV837,"&gt;0")+1,0)</f>
        <v>0</v>
      </c>
    </row>
    <row r="839" spans="41:48">
      <c r="AO839" s="692">
        <v>24</v>
      </c>
      <c r="AP839" s="692">
        <v>1</v>
      </c>
      <c r="AQ839" s="692">
        <v>6</v>
      </c>
      <c r="AR839" s="693">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692">
        <f ca="1">COUNTIF(INDIRECT("H"&amp;(ROW()+12*(($AO839-1)*3+$AP839)-ROW())/12+5):INDIRECT("S"&amp;(ROW()+12*(($AO839-1)*3+$AP839)-ROW())/12+5),AR839)</f>
        <v>0</v>
      </c>
      <c r="AT839" s="693">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692">
        <f ca="1">COUNTIF(INDIRECT("U"&amp;(ROW()+12*(($AO839-1)*3+$AP839)-ROW())/12+5):INDIRECT("AF"&amp;(ROW()+12*(($AO839-1)*3+$AP839)-ROW())/12+5),AT839)</f>
        <v>0</v>
      </c>
      <c r="AV839" s="692">
        <f ca="1">IF(AND(AR839+AT839&gt;0,AS839+AU839&gt;0),COUNTIF(AV$6:AV838,"&gt;0")+1,0)</f>
        <v>0</v>
      </c>
    </row>
    <row r="840" spans="41:48">
      <c r="AO840" s="692">
        <v>24</v>
      </c>
      <c r="AP840" s="692">
        <v>1</v>
      </c>
      <c r="AQ840" s="692">
        <v>7</v>
      </c>
      <c r="AR840" s="693">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692">
        <f ca="1">COUNTIF(INDIRECT("H"&amp;(ROW()+12*(($AO840-1)*3+$AP840)-ROW())/12+5):INDIRECT("S"&amp;(ROW()+12*(($AO840-1)*3+$AP840)-ROW())/12+5),AR840)</f>
        <v>0</v>
      </c>
      <c r="AT840" s="693">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692">
        <f ca="1">COUNTIF(INDIRECT("U"&amp;(ROW()+12*(($AO840-1)*3+$AP840)-ROW())/12+5):INDIRECT("AF"&amp;(ROW()+12*(($AO840-1)*3+$AP840)-ROW())/12+5),AT840)</f>
        <v>0</v>
      </c>
      <c r="AV840" s="692">
        <f ca="1">IF(AND(AR840+AT840&gt;0,AS840+AU840&gt;0),COUNTIF(AV$6:AV839,"&gt;0")+1,0)</f>
        <v>0</v>
      </c>
    </row>
    <row r="841" spans="41:48">
      <c r="AO841" s="692">
        <v>24</v>
      </c>
      <c r="AP841" s="692">
        <v>1</v>
      </c>
      <c r="AQ841" s="692">
        <v>8</v>
      </c>
      <c r="AR841" s="693">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692">
        <f ca="1">COUNTIF(INDIRECT("H"&amp;(ROW()+12*(($AO841-1)*3+$AP841)-ROW())/12+5):INDIRECT("S"&amp;(ROW()+12*(($AO841-1)*3+$AP841)-ROW())/12+5),AR841)</f>
        <v>0</v>
      </c>
      <c r="AT841" s="693">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692">
        <f ca="1">COUNTIF(INDIRECT("U"&amp;(ROW()+12*(($AO841-1)*3+$AP841)-ROW())/12+5):INDIRECT("AF"&amp;(ROW()+12*(($AO841-1)*3+$AP841)-ROW())/12+5),AT841)</f>
        <v>0</v>
      </c>
      <c r="AV841" s="692">
        <f ca="1">IF(AND(AR841+AT841&gt;0,AS841+AU841&gt;0),COUNTIF(AV$6:AV840,"&gt;0")+1,0)</f>
        <v>0</v>
      </c>
    </row>
    <row r="842" spans="41:48">
      <c r="AO842" s="692">
        <v>24</v>
      </c>
      <c r="AP842" s="692">
        <v>1</v>
      </c>
      <c r="AQ842" s="692">
        <v>9</v>
      </c>
      <c r="AR842" s="693">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692">
        <f ca="1">COUNTIF(INDIRECT("H"&amp;(ROW()+12*(($AO842-1)*3+$AP842)-ROW())/12+5):INDIRECT("S"&amp;(ROW()+12*(($AO842-1)*3+$AP842)-ROW())/12+5),AR842)</f>
        <v>0</v>
      </c>
      <c r="AT842" s="693">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692">
        <f ca="1">COUNTIF(INDIRECT("U"&amp;(ROW()+12*(($AO842-1)*3+$AP842)-ROW())/12+5):INDIRECT("AF"&amp;(ROW()+12*(($AO842-1)*3+$AP842)-ROW())/12+5),AT842)</f>
        <v>0</v>
      </c>
      <c r="AV842" s="692">
        <f ca="1">IF(AND(AR842+AT842&gt;0,AS842+AU842&gt;0),COUNTIF(AV$6:AV841,"&gt;0")+1,0)</f>
        <v>0</v>
      </c>
    </row>
    <row r="843" spans="41:48">
      <c r="AO843" s="692">
        <v>24</v>
      </c>
      <c r="AP843" s="692">
        <v>1</v>
      </c>
      <c r="AQ843" s="692">
        <v>10</v>
      </c>
      <c r="AR843" s="693">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692">
        <f ca="1">COUNTIF(INDIRECT("H"&amp;(ROW()+12*(($AO843-1)*3+$AP843)-ROW())/12+5):INDIRECT("S"&amp;(ROW()+12*(($AO843-1)*3+$AP843)-ROW())/12+5),AR843)</f>
        <v>0</v>
      </c>
      <c r="AT843" s="693">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692">
        <f ca="1">COUNTIF(INDIRECT("U"&amp;(ROW()+12*(($AO843-1)*3+$AP843)-ROW())/12+5):INDIRECT("AF"&amp;(ROW()+12*(($AO843-1)*3+$AP843)-ROW())/12+5),AT843)</f>
        <v>0</v>
      </c>
      <c r="AV843" s="692">
        <f ca="1">IF(AND(AR843+AT843&gt;0,AS843+AU843&gt;0),COUNTIF(AV$6:AV842,"&gt;0")+1,0)</f>
        <v>0</v>
      </c>
    </row>
    <row r="844" spans="41:48">
      <c r="AO844" s="692">
        <v>24</v>
      </c>
      <c r="AP844" s="692">
        <v>1</v>
      </c>
      <c r="AQ844" s="692">
        <v>11</v>
      </c>
      <c r="AR844" s="693">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692">
        <f ca="1">COUNTIF(INDIRECT("H"&amp;(ROW()+12*(($AO844-1)*3+$AP844)-ROW())/12+5):INDIRECT("S"&amp;(ROW()+12*(($AO844-1)*3+$AP844)-ROW())/12+5),AR844)</f>
        <v>0</v>
      </c>
      <c r="AT844" s="693">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692">
        <f ca="1">COUNTIF(INDIRECT("U"&amp;(ROW()+12*(($AO844-1)*3+$AP844)-ROW())/12+5):INDIRECT("AF"&amp;(ROW()+12*(($AO844-1)*3+$AP844)-ROW())/12+5),AT844)</f>
        <v>0</v>
      </c>
      <c r="AV844" s="692">
        <f ca="1">IF(AND(AR844+AT844&gt;0,AS844+AU844&gt;0),COUNTIF(AV$6:AV843,"&gt;0")+1,0)</f>
        <v>0</v>
      </c>
    </row>
    <row r="845" spans="41:48">
      <c r="AO845" s="692">
        <v>24</v>
      </c>
      <c r="AP845" s="692">
        <v>1</v>
      </c>
      <c r="AQ845" s="692">
        <v>12</v>
      </c>
      <c r="AR845" s="693">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692">
        <f ca="1">COUNTIF(INDIRECT("H"&amp;(ROW()+12*(($AO845-1)*3+$AP845)-ROW())/12+5):INDIRECT("S"&amp;(ROW()+12*(($AO845-1)*3+$AP845)-ROW())/12+5),AR845)</f>
        <v>0</v>
      </c>
      <c r="AT845" s="693">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692">
        <f ca="1">COUNTIF(INDIRECT("U"&amp;(ROW()+12*(($AO845-1)*3+$AP845)-ROW())/12+5):INDIRECT("AF"&amp;(ROW()+12*(($AO845-1)*3+$AP845)-ROW())/12+5),AT845)</f>
        <v>0</v>
      </c>
      <c r="AV845" s="692">
        <f ca="1">IF(AND(AR845+AT845&gt;0,AS845+AU845&gt;0),COUNTIF(AV$6:AV844,"&gt;0")+1,0)</f>
        <v>0</v>
      </c>
    </row>
    <row r="846" spans="41:48">
      <c r="AO846" s="692">
        <v>24</v>
      </c>
      <c r="AP846" s="692">
        <v>2</v>
      </c>
      <c r="AQ846" s="692">
        <v>1</v>
      </c>
      <c r="AR846" s="693">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692">
        <f ca="1">COUNTIF(INDIRECT("H"&amp;(ROW()+12*(($AO846-1)*3+$AP846)-ROW())/12+5):INDIRECT("S"&amp;(ROW()+12*(($AO846-1)*3+$AP846)-ROW())/12+5),AR846)</f>
        <v>0</v>
      </c>
      <c r="AT846" s="693">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692">
        <f ca="1">COUNTIF(INDIRECT("U"&amp;(ROW()+12*(($AO846-1)*3+$AP846)-ROW())/12+5):INDIRECT("AF"&amp;(ROW()+12*(($AO846-1)*3+$AP846)-ROW())/12+5),AT846)</f>
        <v>0</v>
      </c>
      <c r="AV846" s="692">
        <f ca="1">IF(AND(AR846+AT846&gt;0,AS846+AU846&gt;0),COUNTIF(AV$6:AV845,"&gt;0")+1,0)</f>
        <v>0</v>
      </c>
    </row>
    <row r="847" spans="41:48">
      <c r="AO847" s="692">
        <v>24</v>
      </c>
      <c r="AP847" s="692">
        <v>2</v>
      </c>
      <c r="AQ847" s="692">
        <v>2</v>
      </c>
      <c r="AR847" s="693">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692">
        <f ca="1">COUNTIF(INDIRECT("H"&amp;(ROW()+12*(($AO847-1)*3+$AP847)-ROW())/12+5):INDIRECT("S"&amp;(ROW()+12*(($AO847-1)*3+$AP847)-ROW())/12+5),AR847)</f>
        <v>0</v>
      </c>
      <c r="AT847" s="693">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692">
        <f ca="1">COUNTIF(INDIRECT("U"&amp;(ROW()+12*(($AO847-1)*3+$AP847)-ROW())/12+5):INDIRECT("AF"&amp;(ROW()+12*(($AO847-1)*3+$AP847)-ROW())/12+5),AT847)</f>
        <v>0</v>
      </c>
      <c r="AV847" s="692">
        <f ca="1">IF(AND(AR847+AT847&gt;0,AS847+AU847&gt;0),COUNTIF(AV$6:AV846,"&gt;0")+1,0)</f>
        <v>0</v>
      </c>
    </row>
    <row r="848" spans="41:48">
      <c r="AO848" s="692">
        <v>24</v>
      </c>
      <c r="AP848" s="692">
        <v>2</v>
      </c>
      <c r="AQ848" s="692">
        <v>3</v>
      </c>
      <c r="AR848" s="693">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692">
        <f ca="1">COUNTIF(INDIRECT("H"&amp;(ROW()+12*(($AO848-1)*3+$AP848)-ROW())/12+5):INDIRECT("S"&amp;(ROW()+12*(($AO848-1)*3+$AP848)-ROW())/12+5),AR848)</f>
        <v>0</v>
      </c>
      <c r="AT848" s="693">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692">
        <f ca="1">COUNTIF(INDIRECT("U"&amp;(ROW()+12*(($AO848-1)*3+$AP848)-ROW())/12+5):INDIRECT("AF"&amp;(ROW()+12*(($AO848-1)*3+$AP848)-ROW())/12+5),AT848)</f>
        <v>0</v>
      </c>
      <c r="AV848" s="692">
        <f ca="1">IF(AND(AR848+AT848&gt;0,AS848+AU848&gt;0),COUNTIF(AV$6:AV847,"&gt;0")+1,0)</f>
        <v>0</v>
      </c>
    </row>
    <row r="849" spans="41:48">
      <c r="AO849" s="692">
        <v>24</v>
      </c>
      <c r="AP849" s="692">
        <v>2</v>
      </c>
      <c r="AQ849" s="692">
        <v>4</v>
      </c>
      <c r="AR849" s="693">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692">
        <f ca="1">COUNTIF(INDIRECT("H"&amp;(ROW()+12*(($AO849-1)*3+$AP849)-ROW())/12+5):INDIRECT("S"&amp;(ROW()+12*(($AO849-1)*3+$AP849)-ROW())/12+5),AR849)</f>
        <v>0</v>
      </c>
      <c r="AT849" s="693">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692">
        <f ca="1">COUNTIF(INDIRECT("U"&amp;(ROW()+12*(($AO849-1)*3+$AP849)-ROW())/12+5):INDIRECT("AF"&amp;(ROW()+12*(($AO849-1)*3+$AP849)-ROW())/12+5),AT849)</f>
        <v>0</v>
      </c>
      <c r="AV849" s="692">
        <f ca="1">IF(AND(AR849+AT849&gt;0,AS849+AU849&gt;0),COUNTIF(AV$6:AV848,"&gt;0")+1,0)</f>
        <v>0</v>
      </c>
    </row>
    <row r="850" spans="41:48">
      <c r="AO850" s="692">
        <v>24</v>
      </c>
      <c r="AP850" s="692">
        <v>2</v>
      </c>
      <c r="AQ850" s="692">
        <v>5</v>
      </c>
      <c r="AR850" s="693">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692">
        <f ca="1">COUNTIF(INDIRECT("H"&amp;(ROW()+12*(($AO850-1)*3+$AP850)-ROW())/12+5):INDIRECT("S"&amp;(ROW()+12*(($AO850-1)*3+$AP850)-ROW())/12+5),AR850)</f>
        <v>0</v>
      </c>
      <c r="AT850" s="693">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692">
        <f ca="1">COUNTIF(INDIRECT("U"&amp;(ROW()+12*(($AO850-1)*3+$AP850)-ROW())/12+5):INDIRECT("AF"&amp;(ROW()+12*(($AO850-1)*3+$AP850)-ROW())/12+5),AT850)</f>
        <v>0</v>
      </c>
      <c r="AV850" s="692">
        <f ca="1">IF(AND(AR850+AT850&gt;0,AS850+AU850&gt;0),COUNTIF(AV$6:AV849,"&gt;0")+1,0)</f>
        <v>0</v>
      </c>
    </row>
    <row r="851" spans="41:48">
      <c r="AO851" s="692">
        <v>24</v>
      </c>
      <c r="AP851" s="692">
        <v>2</v>
      </c>
      <c r="AQ851" s="692">
        <v>6</v>
      </c>
      <c r="AR851" s="693">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692">
        <f ca="1">COUNTIF(INDIRECT("H"&amp;(ROW()+12*(($AO851-1)*3+$AP851)-ROW())/12+5):INDIRECT("S"&amp;(ROW()+12*(($AO851-1)*3+$AP851)-ROW())/12+5),AR851)</f>
        <v>0</v>
      </c>
      <c r="AT851" s="693">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692">
        <f ca="1">COUNTIF(INDIRECT("U"&amp;(ROW()+12*(($AO851-1)*3+$AP851)-ROW())/12+5):INDIRECT("AF"&amp;(ROW()+12*(($AO851-1)*3+$AP851)-ROW())/12+5),AT851)</f>
        <v>0</v>
      </c>
      <c r="AV851" s="692">
        <f ca="1">IF(AND(AR851+AT851&gt;0,AS851+AU851&gt;0),COUNTIF(AV$6:AV850,"&gt;0")+1,0)</f>
        <v>0</v>
      </c>
    </row>
    <row r="852" spans="41:48">
      <c r="AO852" s="692">
        <v>24</v>
      </c>
      <c r="AP852" s="692">
        <v>2</v>
      </c>
      <c r="AQ852" s="692">
        <v>7</v>
      </c>
      <c r="AR852" s="693">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692">
        <f ca="1">COUNTIF(INDIRECT("H"&amp;(ROW()+12*(($AO852-1)*3+$AP852)-ROW())/12+5):INDIRECT("S"&amp;(ROW()+12*(($AO852-1)*3+$AP852)-ROW())/12+5),AR852)</f>
        <v>0</v>
      </c>
      <c r="AT852" s="693">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692">
        <f ca="1">COUNTIF(INDIRECT("U"&amp;(ROW()+12*(($AO852-1)*3+$AP852)-ROW())/12+5):INDIRECT("AF"&amp;(ROW()+12*(($AO852-1)*3+$AP852)-ROW())/12+5),AT852)</f>
        <v>0</v>
      </c>
      <c r="AV852" s="692">
        <f ca="1">IF(AND(AR852+AT852&gt;0,AS852+AU852&gt;0),COUNTIF(AV$6:AV851,"&gt;0")+1,0)</f>
        <v>0</v>
      </c>
    </row>
    <row r="853" spans="41:48">
      <c r="AO853" s="692">
        <v>24</v>
      </c>
      <c r="AP853" s="692">
        <v>2</v>
      </c>
      <c r="AQ853" s="692">
        <v>8</v>
      </c>
      <c r="AR853" s="693">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692">
        <f ca="1">COUNTIF(INDIRECT("H"&amp;(ROW()+12*(($AO853-1)*3+$AP853)-ROW())/12+5):INDIRECT("S"&amp;(ROW()+12*(($AO853-1)*3+$AP853)-ROW())/12+5),AR853)</f>
        <v>0</v>
      </c>
      <c r="AT853" s="693">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692">
        <f ca="1">COUNTIF(INDIRECT("U"&amp;(ROW()+12*(($AO853-1)*3+$AP853)-ROW())/12+5):INDIRECT("AF"&amp;(ROW()+12*(($AO853-1)*3+$AP853)-ROW())/12+5),AT853)</f>
        <v>0</v>
      </c>
      <c r="AV853" s="692">
        <f ca="1">IF(AND(AR853+AT853&gt;0,AS853+AU853&gt;0),COUNTIF(AV$6:AV852,"&gt;0")+1,0)</f>
        <v>0</v>
      </c>
    </row>
    <row r="854" spans="41:48">
      <c r="AO854" s="692">
        <v>24</v>
      </c>
      <c r="AP854" s="692">
        <v>2</v>
      </c>
      <c r="AQ854" s="692">
        <v>9</v>
      </c>
      <c r="AR854" s="693">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692">
        <f ca="1">COUNTIF(INDIRECT("H"&amp;(ROW()+12*(($AO854-1)*3+$AP854)-ROW())/12+5):INDIRECT("S"&amp;(ROW()+12*(($AO854-1)*3+$AP854)-ROW())/12+5),AR854)</f>
        <v>0</v>
      </c>
      <c r="AT854" s="693">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692">
        <f ca="1">COUNTIF(INDIRECT("U"&amp;(ROW()+12*(($AO854-1)*3+$AP854)-ROW())/12+5):INDIRECT("AF"&amp;(ROW()+12*(($AO854-1)*3+$AP854)-ROW())/12+5),AT854)</f>
        <v>0</v>
      </c>
      <c r="AV854" s="692">
        <f ca="1">IF(AND(AR854+AT854&gt;0,AS854+AU854&gt;0),COUNTIF(AV$6:AV853,"&gt;0")+1,0)</f>
        <v>0</v>
      </c>
    </row>
    <row r="855" spans="41:48">
      <c r="AO855" s="692">
        <v>24</v>
      </c>
      <c r="AP855" s="692">
        <v>2</v>
      </c>
      <c r="AQ855" s="692">
        <v>10</v>
      </c>
      <c r="AR855" s="693">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692">
        <f ca="1">COUNTIF(INDIRECT("H"&amp;(ROW()+12*(($AO855-1)*3+$AP855)-ROW())/12+5):INDIRECT("S"&amp;(ROW()+12*(($AO855-1)*3+$AP855)-ROW())/12+5),AR855)</f>
        <v>0</v>
      </c>
      <c r="AT855" s="693">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692">
        <f ca="1">COUNTIF(INDIRECT("U"&amp;(ROW()+12*(($AO855-1)*3+$AP855)-ROW())/12+5):INDIRECT("AF"&amp;(ROW()+12*(($AO855-1)*3+$AP855)-ROW())/12+5),AT855)</f>
        <v>0</v>
      </c>
      <c r="AV855" s="692">
        <f ca="1">IF(AND(AR855+AT855&gt;0,AS855+AU855&gt;0),COUNTIF(AV$6:AV854,"&gt;0")+1,0)</f>
        <v>0</v>
      </c>
    </row>
    <row r="856" spans="41:48">
      <c r="AO856" s="692">
        <v>24</v>
      </c>
      <c r="AP856" s="692">
        <v>2</v>
      </c>
      <c r="AQ856" s="692">
        <v>11</v>
      </c>
      <c r="AR856" s="693">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692">
        <f ca="1">COUNTIF(INDIRECT("H"&amp;(ROW()+12*(($AO856-1)*3+$AP856)-ROW())/12+5):INDIRECT("S"&amp;(ROW()+12*(($AO856-1)*3+$AP856)-ROW())/12+5),AR856)</f>
        <v>0</v>
      </c>
      <c r="AT856" s="693">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692">
        <f ca="1">COUNTIF(INDIRECT("U"&amp;(ROW()+12*(($AO856-1)*3+$AP856)-ROW())/12+5):INDIRECT("AF"&amp;(ROW()+12*(($AO856-1)*3+$AP856)-ROW())/12+5),AT856)</f>
        <v>0</v>
      </c>
      <c r="AV856" s="692">
        <f ca="1">IF(AND(AR856+AT856&gt;0,AS856+AU856&gt;0),COUNTIF(AV$6:AV855,"&gt;0")+1,0)</f>
        <v>0</v>
      </c>
    </row>
    <row r="857" spans="41:48">
      <c r="AO857" s="692">
        <v>24</v>
      </c>
      <c r="AP857" s="692">
        <v>2</v>
      </c>
      <c r="AQ857" s="692">
        <v>12</v>
      </c>
      <c r="AR857" s="693">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692">
        <f ca="1">COUNTIF(INDIRECT("H"&amp;(ROW()+12*(($AO857-1)*3+$AP857)-ROW())/12+5):INDIRECT("S"&amp;(ROW()+12*(($AO857-1)*3+$AP857)-ROW())/12+5),AR857)</f>
        <v>0</v>
      </c>
      <c r="AT857" s="693">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692">
        <f ca="1">COUNTIF(INDIRECT("U"&amp;(ROW()+12*(($AO857-1)*3+$AP857)-ROW())/12+5):INDIRECT("AF"&amp;(ROW()+12*(($AO857-1)*3+$AP857)-ROW())/12+5),AT857)</f>
        <v>0</v>
      </c>
      <c r="AV857" s="692">
        <f ca="1">IF(AND(AR857+AT857&gt;0,AS857+AU857&gt;0),COUNTIF(AV$6:AV856,"&gt;0")+1,0)</f>
        <v>0</v>
      </c>
    </row>
    <row r="858" spans="41:48">
      <c r="AO858" s="692">
        <v>24</v>
      </c>
      <c r="AP858" s="692">
        <v>3</v>
      </c>
      <c r="AQ858" s="692">
        <v>1</v>
      </c>
      <c r="AR858" s="693">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692">
        <f ca="1">COUNTIF(INDIRECT("H"&amp;(ROW()+12*(($AO858-1)*3+$AP858)-ROW())/12+5):INDIRECT("S"&amp;(ROW()+12*(($AO858-1)*3+$AP858)-ROW())/12+5),AR858)</f>
        <v>0</v>
      </c>
      <c r="AT858" s="693">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692">
        <f ca="1">COUNTIF(INDIRECT("U"&amp;(ROW()+12*(($AO858-1)*3+$AP858)-ROW())/12+5):INDIRECT("AF"&amp;(ROW()+12*(($AO858-1)*3+$AP858)-ROW())/12+5),AT858)</f>
        <v>0</v>
      </c>
      <c r="AV858" s="692">
        <f ca="1">IF(AND(AR858+AT858&gt;0,AS858+AU858&gt;0),COUNTIF(AV$6:AV857,"&gt;0")+1,0)</f>
        <v>0</v>
      </c>
    </row>
    <row r="859" spans="41:48">
      <c r="AO859" s="692">
        <v>24</v>
      </c>
      <c r="AP859" s="692">
        <v>3</v>
      </c>
      <c r="AQ859" s="692">
        <v>2</v>
      </c>
      <c r="AR859" s="693">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692">
        <f ca="1">COUNTIF(INDIRECT("H"&amp;(ROW()+12*(($AO859-1)*3+$AP859)-ROW())/12+5):INDIRECT("S"&amp;(ROW()+12*(($AO859-1)*3+$AP859)-ROW())/12+5),AR859)</f>
        <v>0</v>
      </c>
      <c r="AT859" s="693">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692">
        <f ca="1">COUNTIF(INDIRECT("U"&amp;(ROW()+12*(($AO859-1)*3+$AP859)-ROW())/12+5):INDIRECT("AF"&amp;(ROW()+12*(($AO859-1)*3+$AP859)-ROW())/12+5),AT859)</f>
        <v>0</v>
      </c>
      <c r="AV859" s="692">
        <f ca="1">IF(AND(AR859+AT859&gt;0,AS859+AU859&gt;0),COUNTIF(AV$6:AV858,"&gt;0")+1,0)</f>
        <v>0</v>
      </c>
    </row>
    <row r="860" spans="41:48">
      <c r="AO860" s="692">
        <v>24</v>
      </c>
      <c r="AP860" s="692">
        <v>3</v>
      </c>
      <c r="AQ860" s="692">
        <v>3</v>
      </c>
      <c r="AR860" s="693">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692">
        <f ca="1">COUNTIF(INDIRECT("H"&amp;(ROW()+12*(($AO860-1)*3+$AP860)-ROW())/12+5):INDIRECT("S"&amp;(ROW()+12*(($AO860-1)*3+$AP860)-ROW())/12+5),AR860)</f>
        <v>0</v>
      </c>
      <c r="AT860" s="693">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692">
        <f ca="1">COUNTIF(INDIRECT("U"&amp;(ROW()+12*(($AO860-1)*3+$AP860)-ROW())/12+5):INDIRECT("AF"&amp;(ROW()+12*(($AO860-1)*3+$AP860)-ROW())/12+5),AT860)</f>
        <v>0</v>
      </c>
      <c r="AV860" s="692">
        <f ca="1">IF(AND(AR860+AT860&gt;0,AS860+AU860&gt;0),COUNTIF(AV$6:AV859,"&gt;0")+1,0)</f>
        <v>0</v>
      </c>
    </row>
    <row r="861" spans="41:48">
      <c r="AO861" s="692">
        <v>24</v>
      </c>
      <c r="AP861" s="692">
        <v>3</v>
      </c>
      <c r="AQ861" s="692">
        <v>4</v>
      </c>
      <c r="AR861" s="693">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692">
        <f ca="1">COUNTIF(INDIRECT("H"&amp;(ROW()+12*(($AO861-1)*3+$AP861)-ROW())/12+5):INDIRECT("S"&amp;(ROW()+12*(($AO861-1)*3+$AP861)-ROW())/12+5),AR861)</f>
        <v>0</v>
      </c>
      <c r="AT861" s="693">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692">
        <f ca="1">COUNTIF(INDIRECT("U"&amp;(ROW()+12*(($AO861-1)*3+$AP861)-ROW())/12+5):INDIRECT("AF"&amp;(ROW()+12*(($AO861-1)*3+$AP861)-ROW())/12+5),AT861)</f>
        <v>0</v>
      </c>
      <c r="AV861" s="692">
        <f ca="1">IF(AND(AR861+AT861&gt;0,AS861+AU861&gt;0),COUNTIF(AV$6:AV860,"&gt;0")+1,0)</f>
        <v>0</v>
      </c>
    </row>
    <row r="862" spans="41:48">
      <c r="AO862" s="692">
        <v>24</v>
      </c>
      <c r="AP862" s="692">
        <v>3</v>
      </c>
      <c r="AQ862" s="692">
        <v>5</v>
      </c>
      <c r="AR862" s="693">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692">
        <f ca="1">COUNTIF(INDIRECT("H"&amp;(ROW()+12*(($AO862-1)*3+$AP862)-ROW())/12+5):INDIRECT("S"&amp;(ROW()+12*(($AO862-1)*3+$AP862)-ROW())/12+5),AR862)</f>
        <v>0</v>
      </c>
      <c r="AT862" s="693">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692">
        <f ca="1">COUNTIF(INDIRECT("U"&amp;(ROW()+12*(($AO862-1)*3+$AP862)-ROW())/12+5):INDIRECT("AF"&amp;(ROW()+12*(($AO862-1)*3+$AP862)-ROW())/12+5),AT862)</f>
        <v>0</v>
      </c>
      <c r="AV862" s="692">
        <f ca="1">IF(AND(AR862+AT862&gt;0,AS862+AU862&gt;0),COUNTIF(AV$6:AV861,"&gt;0")+1,0)</f>
        <v>0</v>
      </c>
    </row>
    <row r="863" spans="41:48">
      <c r="AO863" s="692">
        <v>24</v>
      </c>
      <c r="AP863" s="692">
        <v>3</v>
      </c>
      <c r="AQ863" s="692">
        <v>6</v>
      </c>
      <c r="AR863" s="693">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692">
        <f ca="1">COUNTIF(INDIRECT("H"&amp;(ROW()+12*(($AO863-1)*3+$AP863)-ROW())/12+5):INDIRECT("S"&amp;(ROW()+12*(($AO863-1)*3+$AP863)-ROW())/12+5),AR863)</f>
        <v>0</v>
      </c>
      <c r="AT863" s="693">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692">
        <f ca="1">COUNTIF(INDIRECT("U"&amp;(ROW()+12*(($AO863-1)*3+$AP863)-ROW())/12+5):INDIRECT("AF"&amp;(ROW()+12*(($AO863-1)*3+$AP863)-ROW())/12+5),AT863)</f>
        <v>0</v>
      </c>
      <c r="AV863" s="692">
        <f ca="1">IF(AND(AR863+AT863&gt;0,AS863+AU863&gt;0),COUNTIF(AV$6:AV862,"&gt;0")+1,0)</f>
        <v>0</v>
      </c>
    </row>
    <row r="864" spans="41:48">
      <c r="AO864" s="692">
        <v>24</v>
      </c>
      <c r="AP864" s="692">
        <v>3</v>
      </c>
      <c r="AQ864" s="692">
        <v>7</v>
      </c>
      <c r="AR864" s="693">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692">
        <f ca="1">COUNTIF(INDIRECT("H"&amp;(ROW()+12*(($AO864-1)*3+$AP864)-ROW())/12+5):INDIRECT("S"&amp;(ROW()+12*(($AO864-1)*3+$AP864)-ROW())/12+5),AR864)</f>
        <v>0</v>
      </c>
      <c r="AT864" s="693">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692">
        <f ca="1">COUNTIF(INDIRECT("U"&amp;(ROW()+12*(($AO864-1)*3+$AP864)-ROW())/12+5):INDIRECT("AF"&amp;(ROW()+12*(($AO864-1)*3+$AP864)-ROW())/12+5),AT864)</f>
        <v>0</v>
      </c>
      <c r="AV864" s="692">
        <f ca="1">IF(AND(AR864+AT864&gt;0,AS864+AU864&gt;0),COUNTIF(AV$6:AV863,"&gt;0")+1,0)</f>
        <v>0</v>
      </c>
    </row>
    <row r="865" spans="41:48">
      <c r="AO865" s="692">
        <v>24</v>
      </c>
      <c r="AP865" s="692">
        <v>3</v>
      </c>
      <c r="AQ865" s="692">
        <v>8</v>
      </c>
      <c r="AR865" s="693">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692">
        <f ca="1">COUNTIF(INDIRECT("H"&amp;(ROW()+12*(($AO865-1)*3+$AP865)-ROW())/12+5):INDIRECT("S"&amp;(ROW()+12*(($AO865-1)*3+$AP865)-ROW())/12+5),AR865)</f>
        <v>0</v>
      </c>
      <c r="AT865" s="693">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692">
        <f ca="1">COUNTIF(INDIRECT("U"&amp;(ROW()+12*(($AO865-1)*3+$AP865)-ROW())/12+5):INDIRECT("AF"&amp;(ROW()+12*(($AO865-1)*3+$AP865)-ROW())/12+5),AT865)</f>
        <v>0</v>
      </c>
      <c r="AV865" s="692">
        <f ca="1">IF(AND(AR865+AT865&gt;0,AS865+AU865&gt;0),COUNTIF(AV$6:AV864,"&gt;0")+1,0)</f>
        <v>0</v>
      </c>
    </row>
    <row r="866" spans="41:48">
      <c r="AO866" s="692">
        <v>24</v>
      </c>
      <c r="AP866" s="692">
        <v>3</v>
      </c>
      <c r="AQ866" s="692">
        <v>9</v>
      </c>
      <c r="AR866" s="693">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692">
        <f ca="1">COUNTIF(INDIRECT("H"&amp;(ROW()+12*(($AO866-1)*3+$AP866)-ROW())/12+5):INDIRECT("S"&amp;(ROW()+12*(($AO866-1)*3+$AP866)-ROW())/12+5),AR866)</f>
        <v>0</v>
      </c>
      <c r="AT866" s="693">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692">
        <f ca="1">COUNTIF(INDIRECT("U"&amp;(ROW()+12*(($AO866-1)*3+$AP866)-ROW())/12+5):INDIRECT("AF"&amp;(ROW()+12*(($AO866-1)*3+$AP866)-ROW())/12+5),AT866)</f>
        <v>0</v>
      </c>
      <c r="AV866" s="692">
        <f ca="1">IF(AND(AR866+AT866&gt;0,AS866+AU866&gt;0),COUNTIF(AV$6:AV865,"&gt;0")+1,0)</f>
        <v>0</v>
      </c>
    </row>
    <row r="867" spans="41:48">
      <c r="AO867" s="692">
        <v>24</v>
      </c>
      <c r="AP867" s="692">
        <v>3</v>
      </c>
      <c r="AQ867" s="692">
        <v>10</v>
      </c>
      <c r="AR867" s="693">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692">
        <f ca="1">COUNTIF(INDIRECT("H"&amp;(ROW()+12*(($AO867-1)*3+$AP867)-ROW())/12+5):INDIRECT("S"&amp;(ROW()+12*(($AO867-1)*3+$AP867)-ROW())/12+5),AR867)</f>
        <v>0</v>
      </c>
      <c r="AT867" s="693">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692">
        <f ca="1">COUNTIF(INDIRECT("U"&amp;(ROW()+12*(($AO867-1)*3+$AP867)-ROW())/12+5):INDIRECT("AF"&amp;(ROW()+12*(($AO867-1)*3+$AP867)-ROW())/12+5),AT867)</f>
        <v>0</v>
      </c>
      <c r="AV867" s="692">
        <f ca="1">IF(AND(AR867+AT867&gt;0,AS867+AU867&gt;0),COUNTIF(AV$6:AV866,"&gt;0")+1,0)</f>
        <v>0</v>
      </c>
    </row>
    <row r="868" spans="41:48">
      <c r="AO868" s="692">
        <v>24</v>
      </c>
      <c r="AP868" s="692">
        <v>3</v>
      </c>
      <c r="AQ868" s="692">
        <v>11</v>
      </c>
      <c r="AR868" s="693">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692">
        <f ca="1">COUNTIF(INDIRECT("H"&amp;(ROW()+12*(($AO868-1)*3+$AP868)-ROW())/12+5):INDIRECT("S"&amp;(ROW()+12*(($AO868-1)*3+$AP868)-ROW())/12+5),AR868)</f>
        <v>0</v>
      </c>
      <c r="AT868" s="693">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692">
        <f ca="1">COUNTIF(INDIRECT("U"&amp;(ROW()+12*(($AO868-1)*3+$AP868)-ROW())/12+5):INDIRECT("AF"&amp;(ROW()+12*(($AO868-1)*3+$AP868)-ROW())/12+5),AT868)</f>
        <v>0</v>
      </c>
      <c r="AV868" s="692">
        <f ca="1">IF(AND(AR868+AT868&gt;0,AS868+AU868&gt;0),COUNTIF(AV$6:AV867,"&gt;0")+1,0)</f>
        <v>0</v>
      </c>
    </row>
    <row r="869" spans="41:48">
      <c r="AO869" s="692">
        <v>24</v>
      </c>
      <c r="AP869" s="692">
        <v>3</v>
      </c>
      <c r="AQ869" s="692">
        <v>12</v>
      </c>
      <c r="AR869" s="693">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692">
        <f ca="1">COUNTIF(INDIRECT("H"&amp;(ROW()+12*(($AO869-1)*3+$AP869)-ROW())/12+5):INDIRECT("S"&amp;(ROW()+12*(($AO869-1)*3+$AP869)-ROW())/12+5),AR869)</f>
        <v>0</v>
      </c>
      <c r="AT869" s="693">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692">
        <f ca="1">COUNTIF(INDIRECT("U"&amp;(ROW()+12*(($AO869-1)*3+$AP869)-ROW())/12+5):INDIRECT("AF"&amp;(ROW()+12*(($AO869-1)*3+$AP869)-ROW())/12+5),AT869)</f>
        <v>0</v>
      </c>
      <c r="AV869" s="692">
        <f ca="1">IF(AND(AR869+AT869&gt;0,AS869+AU869&gt;0),COUNTIF(AV$6:AV868,"&gt;0")+1,0)</f>
        <v>0</v>
      </c>
    </row>
    <row r="870" spans="41:48">
      <c r="AO870" s="692">
        <v>25</v>
      </c>
      <c r="AP870" s="692">
        <v>1</v>
      </c>
      <c r="AQ870" s="692">
        <v>1</v>
      </c>
      <c r="AR870" s="693">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692">
        <f ca="1">COUNTIF(INDIRECT("H"&amp;(ROW()+12*(($AO870-1)*3+$AP870)-ROW())/12+5):INDIRECT("S"&amp;(ROW()+12*(($AO870-1)*3+$AP870)-ROW())/12+5),AR870)</f>
        <v>0</v>
      </c>
      <c r="AT870" s="693">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692">
        <f ca="1">COUNTIF(INDIRECT("U"&amp;(ROW()+12*(($AO870-1)*3+$AP870)-ROW())/12+5):INDIRECT("AF"&amp;(ROW()+12*(($AO870-1)*3+$AP870)-ROW())/12+5),AT870)</f>
        <v>0</v>
      </c>
      <c r="AV870" s="692">
        <f ca="1">IF(AND(AR870+AT870&gt;0,AS870+AU870&gt;0),COUNTIF(AV$6:AV869,"&gt;0")+1,0)</f>
        <v>0</v>
      </c>
    </row>
    <row r="871" spans="41:48">
      <c r="AO871" s="692">
        <v>25</v>
      </c>
      <c r="AP871" s="692">
        <v>1</v>
      </c>
      <c r="AQ871" s="692">
        <v>2</v>
      </c>
      <c r="AR871" s="693">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692">
        <f ca="1">COUNTIF(INDIRECT("H"&amp;(ROW()+12*(($AO871-1)*3+$AP871)-ROW())/12+5):INDIRECT("S"&amp;(ROW()+12*(($AO871-1)*3+$AP871)-ROW())/12+5),AR871)</f>
        <v>0</v>
      </c>
      <c r="AT871" s="693">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692">
        <f ca="1">COUNTIF(INDIRECT("U"&amp;(ROW()+12*(($AO871-1)*3+$AP871)-ROW())/12+5):INDIRECT("AF"&amp;(ROW()+12*(($AO871-1)*3+$AP871)-ROW())/12+5),AT871)</f>
        <v>0</v>
      </c>
      <c r="AV871" s="692">
        <f ca="1">IF(AND(AR871+AT871&gt;0,AS871+AU871&gt;0),COUNTIF(AV$6:AV870,"&gt;0")+1,0)</f>
        <v>0</v>
      </c>
    </row>
    <row r="872" spans="41:48">
      <c r="AO872" s="692">
        <v>25</v>
      </c>
      <c r="AP872" s="692">
        <v>1</v>
      </c>
      <c r="AQ872" s="692">
        <v>3</v>
      </c>
      <c r="AR872" s="693">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692">
        <f ca="1">COUNTIF(INDIRECT("H"&amp;(ROW()+12*(($AO872-1)*3+$AP872)-ROW())/12+5):INDIRECT("S"&amp;(ROW()+12*(($AO872-1)*3+$AP872)-ROW())/12+5),AR872)</f>
        <v>0</v>
      </c>
      <c r="AT872" s="693">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692">
        <f ca="1">COUNTIF(INDIRECT("U"&amp;(ROW()+12*(($AO872-1)*3+$AP872)-ROW())/12+5):INDIRECT("AF"&amp;(ROW()+12*(($AO872-1)*3+$AP872)-ROW())/12+5),AT872)</f>
        <v>0</v>
      </c>
      <c r="AV872" s="692">
        <f ca="1">IF(AND(AR872+AT872&gt;0,AS872+AU872&gt;0),COUNTIF(AV$6:AV871,"&gt;0")+1,0)</f>
        <v>0</v>
      </c>
    </row>
    <row r="873" spans="41:48">
      <c r="AO873" s="692">
        <v>25</v>
      </c>
      <c r="AP873" s="692">
        <v>1</v>
      </c>
      <c r="AQ873" s="692">
        <v>4</v>
      </c>
      <c r="AR873" s="693">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692">
        <f ca="1">COUNTIF(INDIRECT("H"&amp;(ROW()+12*(($AO873-1)*3+$AP873)-ROW())/12+5):INDIRECT("S"&amp;(ROW()+12*(($AO873-1)*3+$AP873)-ROW())/12+5),AR873)</f>
        <v>0</v>
      </c>
      <c r="AT873" s="693">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692">
        <f ca="1">COUNTIF(INDIRECT("U"&amp;(ROW()+12*(($AO873-1)*3+$AP873)-ROW())/12+5):INDIRECT("AF"&amp;(ROW()+12*(($AO873-1)*3+$AP873)-ROW())/12+5),AT873)</f>
        <v>0</v>
      </c>
      <c r="AV873" s="692">
        <f ca="1">IF(AND(AR873+AT873&gt;0,AS873+AU873&gt;0),COUNTIF(AV$6:AV872,"&gt;0")+1,0)</f>
        <v>0</v>
      </c>
    </row>
    <row r="874" spans="41:48">
      <c r="AO874" s="692">
        <v>25</v>
      </c>
      <c r="AP874" s="692">
        <v>1</v>
      </c>
      <c r="AQ874" s="692">
        <v>5</v>
      </c>
      <c r="AR874" s="693">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692">
        <f ca="1">COUNTIF(INDIRECT("H"&amp;(ROW()+12*(($AO874-1)*3+$AP874)-ROW())/12+5):INDIRECT("S"&amp;(ROW()+12*(($AO874-1)*3+$AP874)-ROW())/12+5),AR874)</f>
        <v>0</v>
      </c>
      <c r="AT874" s="693">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692">
        <f ca="1">COUNTIF(INDIRECT("U"&amp;(ROW()+12*(($AO874-1)*3+$AP874)-ROW())/12+5):INDIRECT("AF"&amp;(ROW()+12*(($AO874-1)*3+$AP874)-ROW())/12+5),AT874)</f>
        <v>0</v>
      </c>
      <c r="AV874" s="692">
        <f ca="1">IF(AND(AR874+AT874&gt;0,AS874+AU874&gt;0),COUNTIF(AV$6:AV873,"&gt;0")+1,0)</f>
        <v>0</v>
      </c>
    </row>
    <row r="875" spans="41:48">
      <c r="AO875" s="692">
        <v>25</v>
      </c>
      <c r="AP875" s="692">
        <v>1</v>
      </c>
      <c r="AQ875" s="692">
        <v>6</v>
      </c>
      <c r="AR875" s="693">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692">
        <f ca="1">COUNTIF(INDIRECT("H"&amp;(ROW()+12*(($AO875-1)*3+$AP875)-ROW())/12+5):INDIRECT("S"&amp;(ROW()+12*(($AO875-1)*3+$AP875)-ROW())/12+5),AR875)</f>
        <v>0</v>
      </c>
      <c r="AT875" s="693">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692">
        <f ca="1">COUNTIF(INDIRECT("U"&amp;(ROW()+12*(($AO875-1)*3+$AP875)-ROW())/12+5):INDIRECT("AF"&amp;(ROW()+12*(($AO875-1)*3+$AP875)-ROW())/12+5),AT875)</f>
        <v>0</v>
      </c>
      <c r="AV875" s="692">
        <f ca="1">IF(AND(AR875+AT875&gt;0,AS875+AU875&gt;0),COUNTIF(AV$6:AV874,"&gt;0")+1,0)</f>
        <v>0</v>
      </c>
    </row>
    <row r="876" spans="41:48">
      <c r="AO876" s="692">
        <v>25</v>
      </c>
      <c r="AP876" s="692">
        <v>1</v>
      </c>
      <c r="AQ876" s="692">
        <v>7</v>
      </c>
      <c r="AR876" s="693">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692">
        <f ca="1">COUNTIF(INDIRECT("H"&amp;(ROW()+12*(($AO876-1)*3+$AP876)-ROW())/12+5):INDIRECT("S"&amp;(ROW()+12*(($AO876-1)*3+$AP876)-ROW())/12+5),AR876)</f>
        <v>0</v>
      </c>
      <c r="AT876" s="693">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692">
        <f ca="1">COUNTIF(INDIRECT("U"&amp;(ROW()+12*(($AO876-1)*3+$AP876)-ROW())/12+5):INDIRECT("AF"&amp;(ROW()+12*(($AO876-1)*3+$AP876)-ROW())/12+5),AT876)</f>
        <v>0</v>
      </c>
      <c r="AV876" s="692">
        <f ca="1">IF(AND(AR876+AT876&gt;0,AS876+AU876&gt;0),COUNTIF(AV$6:AV875,"&gt;0")+1,0)</f>
        <v>0</v>
      </c>
    </row>
    <row r="877" spans="41:48">
      <c r="AO877" s="692">
        <v>25</v>
      </c>
      <c r="AP877" s="692">
        <v>1</v>
      </c>
      <c r="AQ877" s="692">
        <v>8</v>
      </c>
      <c r="AR877" s="693">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692">
        <f ca="1">COUNTIF(INDIRECT("H"&amp;(ROW()+12*(($AO877-1)*3+$AP877)-ROW())/12+5):INDIRECT("S"&amp;(ROW()+12*(($AO877-1)*3+$AP877)-ROW())/12+5),AR877)</f>
        <v>0</v>
      </c>
      <c r="AT877" s="693">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692">
        <f ca="1">COUNTIF(INDIRECT("U"&amp;(ROW()+12*(($AO877-1)*3+$AP877)-ROW())/12+5):INDIRECT("AF"&amp;(ROW()+12*(($AO877-1)*3+$AP877)-ROW())/12+5),AT877)</f>
        <v>0</v>
      </c>
      <c r="AV877" s="692">
        <f ca="1">IF(AND(AR877+AT877&gt;0,AS877+AU877&gt;0),COUNTIF(AV$6:AV876,"&gt;0")+1,0)</f>
        <v>0</v>
      </c>
    </row>
    <row r="878" spans="41:48">
      <c r="AO878" s="692">
        <v>25</v>
      </c>
      <c r="AP878" s="692">
        <v>1</v>
      </c>
      <c r="AQ878" s="692">
        <v>9</v>
      </c>
      <c r="AR878" s="693">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692">
        <f ca="1">COUNTIF(INDIRECT("H"&amp;(ROW()+12*(($AO878-1)*3+$AP878)-ROW())/12+5):INDIRECT("S"&amp;(ROW()+12*(($AO878-1)*3+$AP878)-ROW())/12+5),AR878)</f>
        <v>0</v>
      </c>
      <c r="AT878" s="693">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692">
        <f ca="1">COUNTIF(INDIRECT("U"&amp;(ROW()+12*(($AO878-1)*3+$AP878)-ROW())/12+5):INDIRECT("AF"&amp;(ROW()+12*(($AO878-1)*3+$AP878)-ROW())/12+5),AT878)</f>
        <v>0</v>
      </c>
      <c r="AV878" s="692">
        <f ca="1">IF(AND(AR878+AT878&gt;0,AS878+AU878&gt;0),COUNTIF(AV$6:AV877,"&gt;0")+1,0)</f>
        <v>0</v>
      </c>
    </row>
    <row r="879" spans="41:48">
      <c r="AO879" s="692">
        <v>25</v>
      </c>
      <c r="AP879" s="692">
        <v>1</v>
      </c>
      <c r="AQ879" s="692">
        <v>10</v>
      </c>
      <c r="AR879" s="693">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692">
        <f ca="1">COUNTIF(INDIRECT("H"&amp;(ROW()+12*(($AO879-1)*3+$AP879)-ROW())/12+5):INDIRECT("S"&amp;(ROW()+12*(($AO879-1)*3+$AP879)-ROW())/12+5),AR879)</f>
        <v>0</v>
      </c>
      <c r="AT879" s="693">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692">
        <f ca="1">COUNTIF(INDIRECT("U"&amp;(ROW()+12*(($AO879-1)*3+$AP879)-ROW())/12+5):INDIRECT("AF"&amp;(ROW()+12*(($AO879-1)*3+$AP879)-ROW())/12+5),AT879)</f>
        <v>0</v>
      </c>
      <c r="AV879" s="692">
        <f ca="1">IF(AND(AR879+AT879&gt;0,AS879+AU879&gt;0),COUNTIF(AV$6:AV878,"&gt;0")+1,0)</f>
        <v>0</v>
      </c>
    </row>
    <row r="880" spans="41:48">
      <c r="AO880" s="692">
        <v>25</v>
      </c>
      <c r="AP880" s="692">
        <v>1</v>
      </c>
      <c r="AQ880" s="692">
        <v>11</v>
      </c>
      <c r="AR880" s="693">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692">
        <f ca="1">COUNTIF(INDIRECT("H"&amp;(ROW()+12*(($AO880-1)*3+$AP880)-ROW())/12+5):INDIRECT("S"&amp;(ROW()+12*(($AO880-1)*3+$AP880)-ROW())/12+5),AR880)</f>
        <v>0</v>
      </c>
      <c r="AT880" s="693">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692">
        <f ca="1">COUNTIF(INDIRECT("U"&amp;(ROW()+12*(($AO880-1)*3+$AP880)-ROW())/12+5):INDIRECT("AF"&amp;(ROW()+12*(($AO880-1)*3+$AP880)-ROW())/12+5),AT880)</f>
        <v>0</v>
      </c>
      <c r="AV880" s="692">
        <f ca="1">IF(AND(AR880+AT880&gt;0,AS880+AU880&gt;0),COUNTIF(AV$6:AV879,"&gt;0")+1,0)</f>
        <v>0</v>
      </c>
    </row>
    <row r="881" spans="41:48">
      <c r="AO881" s="692">
        <v>25</v>
      </c>
      <c r="AP881" s="692">
        <v>1</v>
      </c>
      <c r="AQ881" s="692">
        <v>12</v>
      </c>
      <c r="AR881" s="693">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692">
        <f ca="1">COUNTIF(INDIRECT("H"&amp;(ROW()+12*(($AO881-1)*3+$AP881)-ROW())/12+5):INDIRECT("S"&amp;(ROW()+12*(($AO881-1)*3+$AP881)-ROW())/12+5),AR881)</f>
        <v>0</v>
      </c>
      <c r="AT881" s="693">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692">
        <f ca="1">COUNTIF(INDIRECT("U"&amp;(ROW()+12*(($AO881-1)*3+$AP881)-ROW())/12+5):INDIRECT("AF"&amp;(ROW()+12*(($AO881-1)*3+$AP881)-ROW())/12+5),AT881)</f>
        <v>0</v>
      </c>
      <c r="AV881" s="692">
        <f ca="1">IF(AND(AR881+AT881&gt;0,AS881+AU881&gt;0),COUNTIF(AV$6:AV880,"&gt;0")+1,0)</f>
        <v>0</v>
      </c>
    </row>
    <row r="882" spans="41:48">
      <c r="AO882" s="692">
        <v>25</v>
      </c>
      <c r="AP882" s="692">
        <v>2</v>
      </c>
      <c r="AQ882" s="692">
        <v>1</v>
      </c>
      <c r="AR882" s="693">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692">
        <f ca="1">COUNTIF(INDIRECT("H"&amp;(ROW()+12*(($AO882-1)*3+$AP882)-ROW())/12+5):INDIRECT("S"&amp;(ROW()+12*(($AO882-1)*3+$AP882)-ROW())/12+5),AR882)</f>
        <v>0</v>
      </c>
      <c r="AT882" s="693">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692">
        <f ca="1">COUNTIF(INDIRECT("U"&amp;(ROW()+12*(($AO882-1)*3+$AP882)-ROW())/12+5):INDIRECT("AF"&amp;(ROW()+12*(($AO882-1)*3+$AP882)-ROW())/12+5),AT882)</f>
        <v>0</v>
      </c>
      <c r="AV882" s="692">
        <f ca="1">IF(AND(AR882+AT882&gt;0,AS882+AU882&gt;0),COUNTIF(AV$6:AV881,"&gt;0")+1,0)</f>
        <v>0</v>
      </c>
    </row>
    <row r="883" spans="41:48">
      <c r="AO883" s="692">
        <v>25</v>
      </c>
      <c r="AP883" s="692">
        <v>2</v>
      </c>
      <c r="AQ883" s="692">
        <v>2</v>
      </c>
      <c r="AR883" s="693">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692">
        <f ca="1">COUNTIF(INDIRECT("H"&amp;(ROW()+12*(($AO883-1)*3+$AP883)-ROW())/12+5):INDIRECT("S"&amp;(ROW()+12*(($AO883-1)*3+$AP883)-ROW())/12+5),AR883)</f>
        <v>0</v>
      </c>
      <c r="AT883" s="693">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692">
        <f ca="1">COUNTIF(INDIRECT("U"&amp;(ROW()+12*(($AO883-1)*3+$AP883)-ROW())/12+5):INDIRECT("AF"&amp;(ROW()+12*(($AO883-1)*3+$AP883)-ROW())/12+5),AT883)</f>
        <v>0</v>
      </c>
      <c r="AV883" s="692">
        <f ca="1">IF(AND(AR883+AT883&gt;0,AS883+AU883&gt;0),COUNTIF(AV$6:AV882,"&gt;0")+1,0)</f>
        <v>0</v>
      </c>
    </row>
    <row r="884" spans="41:48">
      <c r="AO884" s="692">
        <v>25</v>
      </c>
      <c r="AP884" s="692">
        <v>2</v>
      </c>
      <c r="AQ884" s="692">
        <v>3</v>
      </c>
      <c r="AR884" s="693">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692">
        <f ca="1">COUNTIF(INDIRECT("H"&amp;(ROW()+12*(($AO884-1)*3+$AP884)-ROW())/12+5):INDIRECT("S"&amp;(ROW()+12*(($AO884-1)*3+$AP884)-ROW())/12+5),AR884)</f>
        <v>0</v>
      </c>
      <c r="AT884" s="693">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692">
        <f ca="1">COUNTIF(INDIRECT("U"&amp;(ROW()+12*(($AO884-1)*3+$AP884)-ROW())/12+5):INDIRECT("AF"&amp;(ROW()+12*(($AO884-1)*3+$AP884)-ROW())/12+5),AT884)</f>
        <v>0</v>
      </c>
      <c r="AV884" s="692">
        <f ca="1">IF(AND(AR884+AT884&gt;0,AS884+AU884&gt;0),COUNTIF(AV$6:AV883,"&gt;0")+1,0)</f>
        <v>0</v>
      </c>
    </row>
    <row r="885" spans="41:48">
      <c r="AO885" s="692">
        <v>25</v>
      </c>
      <c r="AP885" s="692">
        <v>2</v>
      </c>
      <c r="AQ885" s="692">
        <v>4</v>
      </c>
      <c r="AR885" s="693">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692">
        <f ca="1">COUNTIF(INDIRECT("H"&amp;(ROW()+12*(($AO885-1)*3+$AP885)-ROW())/12+5):INDIRECT("S"&amp;(ROW()+12*(($AO885-1)*3+$AP885)-ROW())/12+5),AR885)</f>
        <v>0</v>
      </c>
      <c r="AT885" s="693">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692">
        <f ca="1">COUNTIF(INDIRECT("U"&amp;(ROW()+12*(($AO885-1)*3+$AP885)-ROW())/12+5):INDIRECT("AF"&amp;(ROW()+12*(($AO885-1)*3+$AP885)-ROW())/12+5),AT885)</f>
        <v>0</v>
      </c>
      <c r="AV885" s="692">
        <f ca="1">IF(AND(AR885+AT885&gt;0,AS885+AU885&gt;0),COUNTIF(AV$6:AV884,"&gt;0")+1,0)</f>
        <v>0</v>
      </c>
    </row>
    <row r="886" spans="41:48">
      <c r="AO886" s="692">
        <v>25</v>
      </c>
      <c r="AP886" s="692">
        <v>2</v>
      </c>
      <c r="AQ886" s="692">
        <v>5</v>
      </c>
      <c r="AR886" s="693">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692">
        <f ca="1">COUNTIF(INDIRECT("H"&amp;(ROW()+12*(($AO886-1)*3+$AP886)-ROW())/12+5):INDIRECT("S"&amp;(ROW()+12*(($AO886-1)*3+$AP886)-ROW())/12+5),AR886)</f>
        <v>0</v>
      </c>
      <c r="AT886" s="693">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692">
        <f ca="1">COUNTIF(INDIRECT("U"&amp;(ROW()+12*(($AO886-1)*3+$AP886)-ROW())/12+5):INDIRECT("AF"&amp;(ROW()+12*(($AO886-1)*3+$AP886)-ROW())/12+5),AT886)</f>
        <v>0</v>
      </c>
      <c r="AV886" s="692">
        <f ca="1">IF(AND(AR886+AT886&gt;0,AS886+AU886&gt;0),COUNTIF(AV$6:AV885,"&gt;0")+1,0)</f>
        <v>0</v>
      </c>
    </row>
    <row r="887" spans="41:48">
      <c r="AO887" s="692">
        <v>25</v>
      </c>
      <c r="AP887" s="692">
        <v>2</v>
      </c>
      <c r="AQ887" s="692">
        <v>6</v>
      </c>
      <c r="AR887" s="693">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692">
        <f ca="1">COUNTIF(INDIRECT("H"&amp;(ROW()+12*(($AO887-1)*3+$AP887)-ROW())/12+5):INDIRECT("S"&amp;(ROW()+12*(($AO887-1)*3+$AP887)-ROW())/12+5),AR887)</f>
        <v>0</v>
      </c>
      <c r="AT887" s="693">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692">
        <f ca="1">COUNTIF(INDIRECT("U"&amp;(ROW()+12*(($AO887-1)*3+$AP887)-ROW())/12+5):INDIRECT("AF"&amp;(ROW()+12*(($AO887-1)*3+$AP887)-ROW())/12+5),AT887)</f>
        <v>0</v>
      </c>
      <c r="AV887" s="692">
        <f ca="1">IF(AND(AR887+AT887&gt;0,AS887+AU887&gt;0),COUNTIF(AV$6:AV886,"&gt;0")+1,0)</f>
        <v>0</v>
      </c>
    </row>
    <row r="888" spans="41:48">
      <c r="AO888" s="692">
        <v>25</v>
      </c>
      <c r="AP888" s="692">
        <v>2</v>
      </c>
      <c r="AQ888" s="692">
        <v>7</v>
      </c>
      <c r="AR888" s="693">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692">
        <f ca="1">COUNTIF(INDIRECT("H"&amp;(ROW()+12*(($AO888-1)*3+$AP888)-ROW())/12+5):INDIRECT("S"&amp;(ROW()+12*(($AO888-1)*3+$AP888)-ROW())/12+5),AR888)</f>
        <v>0</v>
      </c>
      <c r="AT888" s="693">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692">
        <f ca="1">COUNTIF(INDIRECT("U"&amp;(ROW()+12*(($AO888-1)*3+$AP888)-ROW())/12+5):INDIRECT("AF"&amp;(ROW()+12*(($AO888-1)*3+$AP888)-ROW())/12+5),AT888)</f>
        <v>0</v>
      </c>
      <c r="AV888" s="692">
        <f ca="1">IF(AND(AR888+AT888&gt;0,AS888+AU888&gt;0),COUNTIF(AV$6:AV887,"&gt;0")+1,0)</f>
        <v>0</v>
      </c>
    </row>
    <row r="889" spans="41:48">
      <c r="AO889" s="692">
        <v>25</v>
      </c>
      <c r="AP889" s="692">
        <v>2</v>
      </c>
      <c r="AQ889" s="692">
        <v>8</v>
      </c>
      <c r="AR889" s="693">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692">
        <f ca="1">COUNTIF(INDIRECT("H"&amp;(ROW()+12*(($AO889-1)*3+$AP889)-ROW())/12+5):INDIRECT("S"&amp;(ROW()+12*(($AO889-1)*3+$AP889)-ROW())/12+5),AR889)</f>
        <v>0</v>
      </c>
      <c r="AT889" s="693">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692">
        <f ca="1">COUNTIF(INDIRECT("U"&amp;(ROW()+12*(($AO889-1)*3+$AP889)-ROW())/12+5):INDIRECT("AF"&amp;(ROW()+12*(($AO889-1)*3+$AP889)-ROW())/12+5),AT889)</f>
        <v>0</v>
      </c>
      <c r="AV889" s="692">
        <f ca="1">IF(AND(AR889+AT889&gt;0,AS889+AU889&gt;0),COUNTIF(AV$6:AV888,"&gt;0")+1,0)</f>
        <v>0</v>
      </c>
    </row>
    <row r="890" spans="41:48">
      <c r="AO890" s="692">
        <v>25</v>
      </c>
      <c r="AP890" s="692">
        <v>2</v>
      </c>
      <c r="AQ890" s="692">
        <v>9</v>
      </c>
      <c r="AR890" s="693">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692">
        <f ca="1">COUNTIF(INDIRECT("H"&amp;(ROW()+12*(($AO890-1)*3+$AP890)-ROW())/12+5):INDIRECT("S"&amp;(ROW()+12*(($AO890-1)*3+$AP890)-ROW())/12+5),AR890)</f>
        <v>0</v>
      </c>
      <c r="AT890" s="693">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692">
        <f ca="1">COUNTIF(INDIRECT("U"&amp;(ROW()+12*(($AO890-1)*3+$AP890)-ROW())/12+5):INDIRECT("AF"&amp;(ROW()+12*(($AO890-1)*3+$AP890)-ROW())/12+5),AT890)</f>
        <v>0</v>
      </c>
      <c r="AV890" s="692">
        <f ca="1">IF(AND(AR890+AT890&gt;0,AS890+AU890&gt;0),COUNTIF(AV$6:AV889,"&gt;0")+1,0)</f>
        <v>0</v>
      </c>
    </row>
    <row r="891" spans="41:48">
      <c r="AO891" s="692">
        <v>25</v>
      </c>
      <c r="AP891" s="692">
        <v>2</v>
      </c>
      <c r="AQ891" s="692">
        <v>10</v>
      </c>
      <c r="AR891" s="693">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692">
        <f ca="1">COUNTIF(INDIRECT("H"&amp;(ROW()+12*(($AO891-1)*3+$AP891)-ROW())/12+5):INDIRECT("S"&amp;(ROW()+12*(($AO891-1)*3+$AP891)-ROW())/12+5),AR891)</f>
        <v>0</v>
      </c>
      <c r="AT891" s="693">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692">
        <f ca="1">COUNTIF(INDIRECT("U"&amp;(ROW()+12*(($AO891-1)*3+$AP891)-ROW())/12+5):INDIRECT("AF"&amp;(ROW()+12*(($AO891-1)*3+$AP891)-ROW())/12+5),AT891)</f>
        <v>0</v>
      </c>
      <c r="AV891" s="692">
        <f ca="1">IF(AND(AR891+AT891&gt;0,AS891+AU891&gt;0),COUNTIF(AV$6:AV890,"&gt;0")+1,0)</f>
        <v>0</v>
      </c>
    </row>
    <row r="892" spans="41:48">
      <c r="AO892" s="692">
        <v>25</v>
      </c>
      <c r="AP892" s="692">
        <v>2</v>
      </c>
      <c r="AQ892" s="692">
        <v>11</v>
      </c>
      <c r="AR892" s="693">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692">
        <f ca="1">COUNTIF(INDIRECT("H"&amp;(ROW()+12*(($AO892-1)*3+$AP892)-ROW())/12+5):INDIRECT("S"&amp;(ROW()+12*(($AO892-1)*3+$AP892)-ROW())/12+5),AR892)</f>
        <v>0</v>
      </c>
      <c r="AT892" s="693">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692">
        <f ca="1">COUNTIF(INDIRECT("U"&amp;(ROW()+12*(($AO892-1)*3+$AP892)-ROW())/12+5):INDIRECT("AF"&amp;(ROW()+12*(($AO892-1)*3+$AP892)-ROW())/12+5),AT892)</f>
        <v>0</v>
      </c>
      <c r="AV892" s="692">
        <f ca="1">IF(AND(AR892+AT892&gt;0,AS892+AU892&gt;0),COUNTIF(AV$6:AV891,"&gt;0")+1,0)</f>
        <v>0</v>
      </c>
    </row>
    <row r="893" spans="41:48">
      <c r="AO893" s="692">
        <v>25</v>
      </c>
      <c r="AP893" s="692">
        <v>2</v>
      </c>
      <c r="AQ893" s="692">
        <v>12</v>
      </c>
      <c r="AR893" s="693">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692">
        <f ca="1">COUNTIF(INDIRECT("H"&amp;(ROW()+12*(($AO893-1)*3+$AP893)-ROW())/12+5):INDIRECT("S"&amp;(ROW()+12*(($AO893-1)*3+$AP893)-ROW())/12+5),AR893)</f>
        <v>0</v>
      </c>
      <c r="AT893" s="693">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692">
        <f ca="1">COUNTIF(INDIRECT("U"&amp;(ROW()+12*(($AO893-1)*3+$AP893)-ROW())/12+5):INDIRECT("AF"&amp;(ROW()+12*(($AO893-1)*3+$AP893)-ROW())/12+5),AT893)</f>
        <v>0</v>
      </c>
      <c r="AV893" s="692">
        <f ca="1">IF(AND(AR893+AT893&gt;0,AS893+AU893&gt;0),COUNTIF(AV$6:AV892,"&gt;0")+1,0)</f>
        <v>0</v>
      </c>
    </row>
    <row r="894" spans="41:48">
      <c r="AO894" s="692">
        <v>25</v>
      </c>
      <c r="AP894" s="692">
        <v>3</v>
      </c>
      <c r="AQ894" s="692">
        <v>1</v>
      </c>
      <c r="AR894" s="693">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692">
        <f ca="1">COUNTIF(INDIRECT("H"&amp;(ROW()+12*(($AO894-1)*3+$AP894)-ROW())/12+5):INDIRECT("S"&amp;(ROW()+12*(($AO894-1)*3+$AP894)-ROW())/12+5),AR894)</f>
        <v>0</v>
      </c>
      <c r="AT894" s="693">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692">
        <f ca="1">COUNTIF(INDIRECT("U"&amp;(ROW()+12*(($AO894-1)*3+$AP894)-ROW())/12+5):INDIRECT("AF"&amp;(ROW()+12*(($AO894-1)*3+$AP894)-ROW())/12+5),AT894)</f>
        <v>0</v>
      </c>
      <c r="AV894" s="692">
        <f ca="1">IF(AND(AR894+AT894&gt;0,AS894+AU894&gt;0),COUNTIF(AV$6:AV893,"&gt;0")+1,0)</f>
        <v>0</v>
      </c>
    </row>
    <row r="895" spans="41:48">
      <c r="AO895" s="692">
        <v>25</v>
      </c>
      <c r="AP895" s="692">
        <v>3</v>
      </c>
      <c r="AQ895" s="692">
        <v>2</v>
      </c>
      <c r="AR895" s="693">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692">
        <f ca="1">COUNTIF(INDIRECT("H"&amp;(ROW()+12*(($AO895-1)*3+$AP895)-ROW())/12+5):INDIRECT("S"&amp;(ROW()+12*(($AO895-1)*3+$AP895)-ROW())/12+5),AR895)</f>
        <v>0</v>
      </c>
      <c r="AT895" s="693">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692">
        <f ca="1">COUNTIF(INDIRECT("U"&amp;(ROW()+12*(($AO895-1)*3+$AP895)-ROW())/12+5):INDIRECT("AF"&amp;(ROW()+12*(($AO895-1)*3+$AP895)-ROW())/12+5),AT895)</f>
        <v>0</v>
      </c>
      <c r="AV895" s="692">
        <f ca="1">IF(AND(AR895+AT895&gt;0,AS895+AU895&gt;0),COUNTIF(AV$6:AV894,"&gt;0")+1,0)</f>
        <v>0</v>
      </c>
    </row>
    <row r="896" spans="41:48">
      <c r="AO896" s="692">
        <v>25</v>
      </c>
      <c r="AP896" s="692">
        <v>3</v>
      </c>
      <c r="AQ896" s="692">
        <v>3</v>
      </c>
      <c r="AR896" s="693">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692">
        <f ca="1">COUNTIF(INDIRECT("H"&amp;(ROW()+12*(($AO896-1)*3+$AP896)-ROW())/12+5):INDIRECT("S"&amp;(ROW()+12*(($AO896-1)*3+$AP896)-ROW())/12+5),AR896)</f>
        <v>0</v>
      </c>
      <c r="AT896" s="693">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692">
        <f ca="1">COUNTIF(INDIRECT("U"&amp;(ROW()+12*(($AO896-1)*3+$AP896)-ROW())/12+5):INDIRECT("AF"&amp;(ROW()+12*(($AO896-1)*3+$AP896)-ROW())/12+5),AT896)</f>
        <v>0</v>
      </c>
      <c r="AV896" s="692">
        <f ca="1">IF(AND(AR896+AT896&gt;0,AS896+AU896&gt;0),COUNTIF(AV$6:AV895,"&gt;0")+1,0)</f>
        <v>0</v>
      </c>
    </row>
    <row r="897" spans="41:48">
      <c r="AO897" s="692">
        <v>25</v>
      </c>
      <c r="AP897" s="692">
        <v>3</v>
      </c>
      <c r="AQ897" s="692">
        <v>4</v>
      </c>
      <c r="AR897" s="693">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692">
        <f ca="1">COUNTIF(INDIRECT("H"&amp;(ROW()+12*(($AO897-1)*3+$AP897)-ROW())/12+5):INDIRECT("S"&amp;(ROW()+12*(($AO897-1)*3+$AP897)-ROW())/12+5),AR897)</f>
        <v>0</v>
      </c>
      <c r="AT897" s="693">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692">
        <f ca="1">COUNTIF(INDIRECT("U"&amp;(ROW()+12*(($AO897-1)*3+$AP897)-ROW())/12+5):INDIRECT("AF"&amp;(ROW()+12*(($AO897-1)*3+$AP897)-ROW())/12+5),AT897)</f>
        <v>0</v>
      </c>
      <c r="AV897" s="692">
        <f ca="1">IF(AND(AR897+AT897&gt;0,AS897+AU897&gt;0),COUNTIF(AV$6:AV896,"&gt;0")+1,0)</f>
        <v>0</v>
      </c>
    </row>
    <row r="898" spans="41:48">
      <c r="AO898" s="692">
        <v>25</v>
      </c>
      <c r="AP898" s="692">
        <v>3</v>
      </c>
      <c r="AQ898" s="692">
        <v>5</v>
      </c>
      <c r="AR898" s="693">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692">
        <f ca="1">COUNTIF(INDIRECT("H"&amp;(ROW()+12*(($AO898-1)*3+$AP898)-ROW())/12+5):INDIRECT("S"&amp;(ROW()+12*(($AO898-1)*3+$AP898)-ROW())/12+5),AR898)</f>
        <v>0</v>
      </c>
      <c r="AT898" s="693">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692">
        <f ca="1">COUNTIF(INDIRECT("U"&amp;(ROW()+12*(($AO898-1)*3+$AP898)-ROW())/12+5):INDIRECT("AF"&amp;(ROW()+12*(($AO898-1)*3+$AP898)-ROW())/12+5),AT898)</f>
        <v>0</v>
      </c>
      <c r="AV898" s="692">
        <f ca="1">IF(AND(AR898+AT898&gt;0,AS898+AU898&gt;0),COUNTIF(AV$6:AV897,"&gt;0")+1,0)</f>
        <v>0</v>
      </c>
    </row>
    <row r="899" spans="41:48">
      <c r="AO899" s="692">
        <v>25</v>
      </c>
      <c r="AP899" s="692">
        <v>3</v>
      </c>
      <c r="AQ899" s="692">
        <v>6</v>
      </c>
      <c r="AR899" s="693">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692">
        <f ca="1">COUNTIF(INDIRECT("H"&amp;(ROW()+12*(($AO899-1)*3+$AP899)-ROW())/12+5):INDIRECT("S"&amp;(ROW()+12*(($AO899-1)*3+$AP899)-ROW())/12+5),AR899)</f>
        <v>0</v>
      </c>
      <c r="AT899" s="693">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692">
        <f ca="1">COUNTIF(INDIRECT("U"&amp;(ROW()+12*(($AO899-1)*3+$AP899)-ROW())/12+5):INDIRECT("AF"&amp;(ROW()+12*(($AO899-1)*3+$AP899)-ROW())/12+5),AT899)</f>
        <v>0</v>
      </c>
      <c r="AV899" s="692">
        <f ca="1">IF(AND(AR899+AT899&gt;0,AS899+AU899&gt;0),COUNTIF(AV$6:AV898,"&gt;0")+1,0)</f>
        <v>0</v>
      </c>
    </row>
    <row r="900" spans="41:48">
      <c r="AO900" s="692">
        <v>25</v>
      </c>
      <c r="AP900" s="692">
        <v>3</v>
      </c>
      <c r="AQ900" s="692">
        <v>7</v>
      </c>
      <c r="AR900" s="693">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692">
        <f ca="1">COUNTIF(INDIRECT("H"&amp;(ROW()+12*(($AO900-1)*3+$AP900)-ROW())/12+5):INDIRECT("S"&amp;(ROW()+12*(($AO900-1)*3+$AP900)-ROW())/12+5),AR900)</f>
        <v>0</v>
      </c>
      <c r="AT900" s="693">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692">
        <f ca="1">COUNTIF(INDIRECT("U"&amp;(ROW()+12*(($AO900-1)*3+$AP900)-ROW())/12+5):INDIRECT("AF"&amp;(ROW()+12*(($AO900-1)*3+$AP900)-ROW())/12+5),AT900)</f>
        <v>0</v>
      </c>
      <c r="AV900" s="692">
        <f ca="1">IF(AND(AR900+AT900&gt;0,AS900+AU900&gt;0),COUNTIF(AV$6:AV899,"&gt;0")+1,0)</f>
        <v>0</v>
      </c>
    </row>
    <row r="901" spans="41:48">
      <c r="AO901" s="692">
        <v>25</v>
      </c>
      <c r="AP901" s="692">
        <v>3</v>
      </c>
      <c r="AQ901" s="692">
        <v>8</v>
      </c>
      <c r="AR901" s="693">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692">
        <f ca="1">COUNTIF(INDIRECT("H"&amp;(ROW()+12*(($AO901-1)*3+$AP901)-ROW())/12+5):INDIRECT("S"&amp;(ROW()+12*(($AO901-1)*3+$AP901)-ROW())/12+5),AR901)</f>
        <v>0</v>
      </c>
      <c r="AT901" s="693">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692">
        <f ca="1">COUNTIF(INDIRECT("U"&amp;(ROW()+12*(($AO901-1)*3+$AP901)-ROW())/12+5):INDIRECT("AF"&amp;(ROW()+12*(($AO901-1)*3+$AP901)-ROW())/12+5),AT901)</f>
        <v>0</v>
      </c>
      <c r="AV901" s="692">
        <f ca="1">IF(AND(AR901+AT901&gt;0,AS901+AU901&gt;0),COUNTIF(AV$6:AV900,"&gt;0")+1,0)</f>
        <v>0</v>
      </c>
    </row>
    <row r="902" spans="41:48">
      <c r="AO902" s="692">
        <v>25</v>
      </c>
      <c r="AP902" s="692">
        <v>3</v>
      </c>
      <c r="AQ902" s="692">
        <v>9</v>
      </c>
      <c r="AR902" s="693">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692">
        <f ca="1">COUNTIF(INDIRECT("H"&amp;(ROW()+12*(($AO902-1)*3+$AP902)-ROW())/12+5):INDIRECT("S"&amp;(ROW()+12*(($AO902-1)*3+$AP902)-ROW())/12+5),AR902)</f>
        <v>0</v>
      </c>
      <c r="AT902" s="693">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692">
        <f ca="1">COUNTIF(INDIRECT("U"&amp;(ROW()+12*(($AO902-1)*3+$AP902)-ROW())/12+5):INDIRECT("AF"&amp;(ROW()+12*(($AO902-1)*3+$AP902)-ROW())/12+5),AT902)</f>
        <v>0</v>
      </c>
      <c r="AV902" s="692">
        <f ca="1">IF(AND(AR902+AT902&gt;0,AS902+AU902&gt;0),COUNTIF(AV$6:AV901,"&gt;0")+1,0)</f>
        <v>0</v>
      </c>
    </row>
    <row r="903" spans="41:48">
      <c r="AO903" s="692">
        <v>25</v>
      </c>
      <c r="AP903" s="692">
        <v>3</v>
      </c>
      <c r="AQ903" s="692">
        <v>10</v>
      </c>
      <c r="AR903" s="693">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692">
        <f ca="1">COUNTIF(INDIRECT("H"&amp;(ROW()+12*(($AO903-1)*3+$AP903)-ROW())/12+5):INDIRECT("S"&amp;(ROW()+12*(($AO903-1)*3+$AP903)-ROW())/12+5),AR903)</f>
        <v>0</v>
      </c>
      <c r="AT903" s="693">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692">
        <f ca="1">COUNTIF(INDIRECT("U"&amp;(ROW()+12*(($AO903-1)*3+$AP903)-ROW())/12+5):INDIRECT("AF"&amp;(ROW()+12*(($AO903-1)*3+$AP903)-ROW())/12+5),AT903)</f>
        <v>0</v>
      </c>
      <c r="AV903" s="692">
        <f ca="1">IF(AND(AR903+AT903&gt;0,AS903+AU903&gt;0),COUNTIF(AV$6:AV902,"&gt;0")+1,0)</f>
        <v>0</v>
      </c>
    </row>
    <row r="904" spans="41:48">
      <c r="AO904" s="692">
        <v>25</v>
      </c>
      <c r="AP904" s="692">
        <v>3</v>
      </c>
      <c r="AQ904" s="692">
        <v>11</v>
      </c>
      <c r="AR904" s="693">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692">
        <f ca="1">COUNTIF(INDIRECT("H"&amp;(ROW()+12*(($AO904-1)*3+$AP904)-ROW())/12+5):INDIRECT("S"&amp;(ROW()+12*(($AO904-1)*3+$AP904)-ROW())/12+5),AR904)</f>
        <v>0</v>
      </c>
      <c r="AT904" s="693">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692">
        <f ca="1">COUNTIF(INDIRECT("U"&amp;(ROW()+12*(($AO904-1)*3+$AP904)-ROW())/12+5):INDIRECT("AF"&amp;(ROW()+12*(($AO904-1)*3+$AP904)-ROW())/12+5),AT904)</f>
        <v>0</v>
      </c>
      <c r="AV904" s="692">
        <f ca="1">IF(AND(AR904+AT904&gt;0,AS904+AU904&gt;0),COUNTIF(AV$6:AV903,"&gt;0")+1,0)</f>
        <v>0</v>
      </c>
    </row>
    <row r="905" spans="41:48">
      <c r="AO905" s="692">
        <v>25</v>
      </c>
      <c r="AP905" s="692">
        <v>3</v>
      </c>
      <c r="AQ905" s="692">
        <v>12</v>
      </c>
      <c r="AR905" s="693">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692">
        <f ca="1">COUNTIF(INDIRECT("H"&amp;(ROW()+12*(($AO905-1)*3+$AP905)-ROW())/12+5):INDIRECT("S"&amp;(ROW()+12*(($AO905-1)*3+$AP905)-ROW())/12+5),AR905)</f>
        <v>0</v>
      </c>
      <c r="AT905" s="693">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692">
        <f ca="1">COUNTIF(INDIRECT("U"&amp;(ROW()+12*(($AO905-1)*3+$AP905)-ROW())/12+5):INDIRECT("AF"&amp;(ROW()+12*(($AO905-1)*3+$AP905)-ROW())/12+5),AT905)</f>
        <v>0</v>
      </c>
      <c r="AV905" s="692">
        <f ca="1">IF(AND(AR905+AT905&gt;0,AS905+AU905&gt;0),COUNTIF(AV$6:AV904,"&gt;0")+1,0)</f>
        <v>0</v>
      </c>
    </row>
    <row r="906" spans="41:48">
      <c r="AO906" s="692">
        <v>26</v>
      </c>
      <c r="AP906" s="692">
        <v>1</v>
      </c>
      <c r="AQ906" s="692">
        <v>1</v>
      </c>
      <c r="AR906" s="693">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692">
        <f ca="1">COUNTIF(INDIRECT("H"&amp;(ROW()+12*(($AO906-1)*3+$AP906)-ROW())/12+5):INDIRECT("S"&amp;(ROW()+12*(($AO906-1)*3+$AP906)-ROW())/12+5),AR906)</f>
        <v>0</v>
      </c>
      <c r="AT906" s="693">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692">
        <f ca="1">COUNTIF(INDIRECT("U"&amp;(ROW()+12*(($AO906-1)*3+$AP906)-ROW())/12+5):INDIRECT("AF"&amp;(ROW()+12*(($AO906-1)*3+$AP906)-ROW())/12+5),AT906)</f>
        <v>0</v>
      </c>
      <c r="AV906" s="692">
        <f ca="1">IF(AND(AR906+AT906&gt;0,AS906+AU906&gt;0),COUNTIF(AV$6:AV905,"&gt;0")+1,0)</f>
        <v>0</v>
      </c>
    </row>
    <row r="907" spans="41:48">
      <c r="AO907" s="692">
        <v>26</v>
      </c>
      <c r="AP907" s="692">
        <v>1</v>
      </c>
      <c r="AQ907" s="692">
        <v>2</v>
      </c>
      <c r="AR907" s="693">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692">
        <f ca="1">COUNTIF(INDIRECT("H"&amp;(ROW()+12*(($AO907-1)*3+$AP907)-ROW())/12+5):INDIRECT("S"&amp;(ROW()+12*(($AO907-1)*3+$AP907)-ROW())/12+5),AR907)</f>
        <v>0</v>
      </c>
      <c r="AT907" s="693">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692">
        <f ca="1">COUNTIF(INDIRECT("U"&amp;(ROW()+12*(($AO907-1)*3+$AP907)-ROW())/12+5):INDIRECT("AF"&amp;(ROW()+12*(($AO907-1)*3+$AP907)-ROW())/12+5),AT907)</f>
        <v>0</v>
      </c>
      <c r="AV907" s="692">
        <f ca="1">IF(AND(AR907+AT907&gt;0,AS907+AU907&gt;0),COUNTIF(AV$6:AV906,"&gt;0")+1,0)</f>
        <v>0</v>
      </c>
    </row>
    <row r="908" spans="41:48">
      <c r="AO908" s="692">
        <v>26</v>
      </c>
      <c r="AP908" s="692">
        <v>1</v>
      </c>
      <c r="AQ908" s="692">
        <v>3</v>
      </c>
      <c r="AR908" s="693">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692">
        <f ca="1">COUNTIF(INDIRECT("H"&amp;(ROW()+12*(($AO908-1)*3+$AP908)-ROW())/12+5):INDIRECT("S"&amp;(ROW()+12*(($AO908-1)*3+$AP908)-ROW())/12+5),AR908)</f>
        <v>0</v>
      </c>
      <c r="AT908" s="693">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692">
        <f ca="1">COUNTIF(INDIRECT("U"&amp;(ROW()+12*(($AO908-1)*3+$AP908)-ROW())/12+5):INDIRECT("AF"&amp;(ROW()+12*(($AO908-1)*3+$AP908)-ROW())/12+5),AT908)</f>
        <v>0</v>
      </c>
      <c r="AV908" s="692">
        <f ca="1">IF(AND(AR908+AT908&gt;0,AS908+AU908&gt;0),COUNTIF(AV$6:AV907,"&gt;0")+1,0)</f>
        <v>0</v>
      </c>
    </row>
    <row r="909" spans="41:48">
      <c r="AO909" s="692">
        <v>26</v>
      </c>
      <c r="AP909" s="692">
        <v>1</v>
      </c>
      <c r="AQ909" s="692">
        <v>4</v>
      </c>
      <c r="AR909" s="693">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692">
        <f ca="1">COUNTIF(INDIRECT("H"&amp;(ROW()+12*(($AO909-1)*3+$AP909)-ROW())/12+5):INDIRECT("S"&amp;(ROW()+12*(($AO909-1)*3+$AP909)-ROW())/12+5),AR909)</f>
        <v>0</v>
      </c>
      <c r="AT909" s="693">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692">
        <f ca="1">COUNTIF(INDIRECT("U"&amp;(ROW()+12*(($AO909-1)*3+$AP909)-ROW())/12+5):INDIRECT("AF"&amp;(ROW()+12*(($AO909-1)*3+$AP909)-ROW())/12+5),AT909)</f>
        <v>0</v>
      </c>
      <c r="AV909" s="692">
        <f ca="1">IF(AND(AR909+AT909&gt;0,AS909+AU909&gt;0),COUNTIF(AV$6:AV908,"&gt;0")+1,0)</f>
        <v>0</v>
      </c>
    </row>
    <row r="910" spans="41:48">
      <c r="AO910" s="692">
        <v>26</v>
      </c>
      <c r="AP910" s="692">
        <v>1</v>
      </c>
      <c r="AQ910" s="692">
        <v>5</v>
      </c>
      <c r="AR910" s="693">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692">
        <f ca="1">COUNTIF(INDIRECT("H"&amp;(ROW()+12*(($AO910-1)*3+$AP910)-ROW())/12+5):INDIRECT("S"&amp;(ROW()+12*(($AO910-1)*3+$AP910)-ROW())/12+5),AR910)</f>
        <v>0</v>
      </c>
      <c r="AT910" s="693">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692">
        <f ca="1">COUNTIF(INDIRECT("U"&amp;(ROW()+12*(($AO910-1)*3+$AP910)-ROW())/12+5):INDIRECT("AF"&amp;(ROW()+12*(($AO910-1)*3+$AP910)-ROW())/12+5),AT910)</f>
        <v>0</v>
      </c>
      <c r="AV910" s="692">
        <f ca="1">IF(AND(AR910+AT910&gt;0,AS910+AU910&gt;0),COUNTIF(AV$6:AV909,"&gt;0")+1,0)</f>
        <v>0</v>
      </c>
    </row>
    <row r="911" spans="41:48">
      <c r="AO911" s="692">
        <v>26</v>
      </c>
      <c r="AP911" s="692">
        <v>1</v>
      </c>
      <c r="AQ911" s="692">
        <v>6</v>
      </c>
      <c r="AR911" s="693">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692">
        <f ca="1">COUNTIF(INDIRECT("H"&amp;(ROW()+12*(($AO911-1)*3+$AP911)-ROW())/12+5):INDIRECT("S"&amp;(ROW()+12*(($AO911-1)*3+$AP911)-ROW())/12+5),AR911)</f>
        <v>0</v>
      </c>
      <c r="AT911" s="693">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692">
        <f ca="1">COUNTIF(INDIRECT("U"&amp;(ROW()+12*(($AO911-1)*3+$AP911)-ROW())/12+5):INDIRECT("AF"&amp;(ROW()+12*(($AO911-1)*3+$AP911)-ROW())/12+5),AT911)</f>
        <v>0</v>
      </c>
      <c r="AV911" s="692">
        <f ca="1">IF(AND(AR911+AT911&gt;0,AS911+AU911&gt;0),COUNTIF(AV$6:AV910,"&gt;0")+1,0)</f>
        <v>0</v>
      </c>
    </row>
    <row r="912" spans="41:48">
      <c r="AO912" s="692">
        <v>26</v>
      </c>
      <c r="AP912" s="692">
        <v>1</v>
      </c>
      <c r="AQ912" s="692">
        <v>7</v>
      </c>
      <c r="AR912" s="693">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692">
        <f ca="1">COUNTIF(INDIRECT("H"&amp;(ROW()+12*(($AO912-1)*3+$AP912)-ROW())/12+5):INDIRECT("S"&amp;(ROW()+12*(($AO912-1)*3+$AP912)-ROW())/12+5),AR912)</f>
        <v>0</v>
      </c>
      <c r="AT912" s="693">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692">
        <f ca="1">COUNTIF(INDIRECT("U"&amp;(ROW()+12*(($AO912-1)*3+$AP912)-ROW())/12+5):INDIRECT("AF"&amp;(ROW()+12*(($AO912-1)*3+$AP912)-ROW())/12+5),AT912)</f>
        <v>0</v>
      </c>
      <c r="AV912" s="692">
        <f ca="1">IF(AND(AR912+AT912&gt;0,AS912+AU912&gt;0),COUNTIF(AV$6:AV911,"&gt;0")+1,0)</f>
        <v>0</v>
      </c>
    </row>
    <row r="913" spans="41:48">
      <c r="AO913" s="692">
        <v>26</v>
      </c>
      <c r="AP913" s="692">
        <v>1</v>
      </c>
      <c r="AQ913" s="692">
        <v>8</v>
      </c>
      <c r="AR913" s="693">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692">
        <f ca="1">COUNTIF(INDIRECT("H"&amp;(ROW()+12*(($AO913-1)*3+$AP913)-ROW())/12+5):INDIRECT("S"&amp;(ROW()+12*(($AO913-1)*3+$AP913)-ROW())/12+5),AR913)</f>
        <v>0</v>
      </c>
      <c r="AT913" s="693">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692">
        <f ca="1">COUNTIF(INDIRECT("U"&amp;(ROW()+12*(($AO913-1)*3+$AP913)-ROW())/12+5):INDIRECT("AF"&amp;(ROW()+12*(($AO913-1)*3+$AP913)-ROW())/12+5),AT913)</f>
        <v>0</v>
      </c>
      <c r="AV913" s="692">
        <f ca="1">IF(AND(AR913+AT913&gt;0,AS913+AU913&gt;0),COUNTIF(AV$6:AV912,"&gt;0")+1,0)</f>
        <v>0</v>
      </c>
    </row>
    <row r="914" spans="41:48">
      <c r="AO914" s="692">
        <v>26</v>
      </c>
      <c r="AP914" s="692">
        <v>1</v>
      </c>
      <c r="AQ914" s="692">
        <v>9</v>
      </c>
      <c r="AR914" s="693">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692">
        <f ca="1">COUNTIF(INDIRECT("H"&amp;(ROW()+12*(($AO914-1)*3+$AP914)-ROW())/12+5):INDIRECT("S"&amp;(ROW()+12*(($AO914-1)*3+$AP914)-ROW())/12+5),AR914)</f>
        <v>0</v>
      </c>
      <c r="AT914" s="693">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692">
        <f ca="1">COUNTIF(INDIRECT("U"&amp;(ROW()+12*(($AO914-1)*3+$AP914)-ROW())/12+5):INDIRECT("AF"&amp;(ROW()+12*(($AO914-1)*3+$AP914)-ROW())/12+5),AT914)</f>
        <v>0</v>
      </c>
      <c r="AV914" s="692">
        <f ca="1">IF(AND(AR914+AT914&gt;0,AS914+AU914&gt;0),COUNTIF(AV$6:AV913,"&gt;0")+1,0)</f>
        <v>0</v>
      </c>
    </row>
    <row r="915" spans="41:48">
      <c r="AO915" s="692">
        <v>26</v>
      </c>
      <c r="AP915" s="692">
        <v>1</v>
      </c>
      <c r="AQ915" s="692">
        <v>10</v>
      </c>
      <c r="AR915" s="693">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692">
        <f ca="1">COUNTIF(INDIRECT("H"&amp;(ROW()+12*(($AO915-1)*3+$AP915)-ROW())/12+5):INDIRECT("S"&amp;(ROW()+12*(($AO915-1)*3+$AP915)-ROW())/12+5),AR915)</f>
        <v>0</v>
      </c>
      <c r="AT915" s="693">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692">
        <f ca="1">COUNTIF(INDIRECT("U"&amp;(ROW()+12*(($AO915-1)*3+$AP915)-ROW())/12+5):INDIRECT("AF"&amp;(ROW()+12*(($AO915-1)*3+$AP915)-ROW())/12+5),AT915)</f>
        <v>0</v>
      </c>
      <c r="AV915" s="692">
        <f ca="1">IF(AND(AR915+AT915&gt;0,AS915+AU915&gt;0),COUNTIF(AV$6:AV914,"&gt;0")+1,0)</f>
        <v>0</v>
      </c>
    </row>
    <row r="916" spans="41:48">
      <c r="AO916" s="692">
        <v>26</v>
      </c>
      <c r="AP916" s="692">
        <v>1</v>
      </c>
      <c r="AQ916" s="692">
        <v>11</v>
      </c>
      <c r="AR916" s="693">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692">
        <f ca="1">COUNTIF(INDIRECT("H"&amp;(ROW()+12*(($AO916-1)*3+$AP916)-ROW())/12+5):INDIRECT("S"&amp;(ROW()+12*(($AO916-1)*3+$AP916)-ROW())/12+5),AR916)</f>
        <v>0</v>
      </c>
      <c r="AT916" s="693">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692">
        <f ca="1">COUNTIF(INDIRECT("U"&amp;(ROW()+12*(($AO916-1)*3+$AP916)-ROW())/12+5):INDIRECT("AF"&amp;(ROW()+12*(($AO916-1)*3+$AP916)-ROW())/12+5),AT916)</f>
        <v>0</v>
      </c>
      <c r="AV916" s="692">
        <f ca="1">IF(AND(AR916+AT916&gt;0,AS916+AU916&gt;0),COUNTIF(AV$6:AV915,"&gt;0")+1,0)</f>
        <v>0</v>
      </c>
    </row>
    <row r="917" spans="41:48">
      <c r="AO917" s="692">
        <v>26</v>
      </c>
      <c r="AP917" s="692">
        <v>1</v>
      </c>
      <c r="AQ917" s="692">
        <v>12</v>
      </c>
      <c r="AR917" s="693">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692">
        <f ca="1">COUNTIF(INDIRECT("H"&amp;(ROW()+12*(($AO917-1)*3+$AP917)-ROW())/12+5):INDIRECT("S"&amp;(ROW()+12*(($AO917-1)*3+$AP917)-ROW())/12+5),AR917)</f>
        <v>0</v>
      </c>
      <c r="AT917" s="693">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692">
        <f ca="1">COUNTIF(INDIRECT("U"&amp;(ROW()+12*(($AO917-1)*3+$AP917)-ROW())/12+5):INDIRECT("AF"&amp;(ROW()+12*(($AO917-1)*3+$AP917)-ROW())/12+5),AT917)</f>
        <v>0</v>
      </c>
      <c r="AV917" s="692">
        <f ca="1">IF(AND(AR917+AT917&gt;0,AS917+AU917&gt;0),COUNTIF(AV$6:AV916,"&gt;0")+1,0)</f>
        <v>0</v>
      </c>
    </row>
    <row r="918" spans="41:48">
      <c r="AO918" s="692">
        <v>26</v>
      </c>
      <c r="AP918" s="692">
        <v>2</v>
      </c>
      <c r="AQ918" s="692">
        <v>1</v>
      </c>
      <c r="AR918" s="693">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692">
        <f ca="1">COUNTIF(INDIRECT("H"&amp;(ROW()+12*(($AO918-1)*3+$AP918)-ROW())/12+5):INDIRECT("S"&amp;(ROW()+12*(($AO918-1)*3+$AP918)-ROW())/12+5),AR918)</f>
        <v>0</v>
      </c>
      <c r="AT918" s="693">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692">
        <f ca="1">COUNTIF(INDIRECT("U"&amp;(ROW()+12*(($AO918-1)*3+$AP918)-ROW())/12+5):INDIRECT("AF"&amp;(ROW()+12*(($AO918-1)*3+$AP918)-ROW())/12+5),AT918)</f>
        <v>0</v>
      </c>
      <c r="AV918" s="692">
        <f ca="1">IF(AND(AR918+AT918&gt;0,AS918+AU918&gt;0),COUNTIF(AV$6:AV917,"&gt;0")+1,0)</f>
        <v>0</v>
      </c>
    </row>
    <row r="919" spans="41:48">
      <c r="AO919" s="692">
        <v>26</v>
      </c>
      <c r="AP919" s="692">
        <v>2</v>
      </c>
      <c r="AQ919" s="692">
        <v>2</v>
      </c>
      <c r="AR919" s="693">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692">
        <f ca="1">COUNTIF(INDIRECT("H"&amp;(ROW()+12*(($AO919-1)*3+$AP919)-ROW())/12+5):INDIRECT("S"&amp;(ROW()+12*(($AO919-1)*3+$AP919)-ROW())/12+5),AR919)</f>
        <v>0</v>
      </c>
      <c r="AT919" s="693">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692">
        <f ca="1">COUNTIF(INDIRECT("U"&amp;(ROW()+12*(($AO919-1)*3+$AP919)-ROW())/12+5):INDIRECT("AF"&amp;(ROW()+12*(($AO919-1)*3+$AP919)-ROW())/12+5),AT919)</f>
        <v>0</v>
      </c>
      <c r="AV919" s="692">
        <f ca="1">IF(AND(AR919+AT919&gt;0,AS919+AU919&gt;0),COUNTIF(AV$6:AV918,"&gt;0")+1,0)</f>
        <v>0</v>
      </c>
    </row>
    <row r="920" spans="41:48">
      <c r="AO920" s="692">
        <v>26</v>
      </c>
      <c r="AP920" s="692">
        <v>2</v>
      </c>
      <c r="AQ920" s="692">
        <v>3</v>
      </c>
      <c r="AR920" s="693">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692">
        <f ca="1">COUNTIF(INDIRECT("H"&amp;(ROW()+12*(($AO920-1)*3+$AP920)-ROW())/12+5):INDIRECT("S"&amp;(ROW()+12*(($AO920-1)*3+$AP920)-ROW())/12+5),AR920)</f>
        <v>0</v>
      </c>
      <c r="AT920" s="693">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692">
        <f ca="1">COUNTIF(INDIRECT("U"&amp;(ROW()+12*(($AO920-1)*3+$AP920)-ROW())/12+5):INDIRECT("AF"&amp;(ROW()+12*(($AO920-1)*3+$AP920)-ROW())/12+5),AT920)</f>
        <v>0</v>
      </c>
      <c r="AV920" s="692">
        <f ca="1">IF(AND(AR920+AT920&gt;0,AS920+AU920&gt;0),COUNTIF(AV$6:AV919,"&gt;0")+1,0)</f>
        <v>0</v>
      </c>
    </row>
    <row r="921" spans="41:48">
      <c r="AO921" s="692">
        <v>26</v>
      </c>
      <c r="AP921" s="692">
        <v>2</v>
      </c>
      <c r="AQ921" s="692">
        <v>4</v>
      </c>
      <c r="AR921" s="693">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692">
        <f ca="1">COUNTIF(INDIRECT("H"&amp;(ROW()+12*(($AO921-1)*3+$AP921)-ROW())/12+5):INDIRECT("S"&amp;(ROW()+12*(($AO921-1)*3+$AP921)-ROW())/12+5),AR921)</f>
        <v>0</v>
      </c>
      <c r="AT921" s="693">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692">
        <f ca="1">COUNTIF(INDIRECT("U"&amp;(ROW()+12*(($AO921-1)*3+$AP921)-ROW())/12+5):INDIRECT("AF"&amp;(ROW()+12*(($AO921-1)*3+$AP921)-ROW())/12+5),AT921)</f>
        <v>0</v>
      </c>
      <c r="AV921" s="692">
        <f ca="1">IF(AND(AR921+AT921&gt;0,AS921+AU921&gt;0),COUNTIF(AV$6:AV920,"&gt;0")+1,0)</f>
        <v>0</v>
      </c>
    </row>
    <row r="922" spans="41:48">
      <c r="AO922" s="692">
        <v>26</v>
      </c>
      <c r="AP922" s="692">
        <v>2</v>
      </c>
      <c r="AQ922" s="692">
        <v>5</v>
      </c>
      <c r="AR922" s="693">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692">
        <f ca="1">COUNTIF(INDIRECT("H"&amp;(ROW()+12*(($AO922-1)*3+$AP922)-ROW())/12+5):INDIRECT("S"&amp;(ROW()+12*(($AO922-1)*3+$AP922)-ROW())/12+5),AR922)</f>
        <v>0</v>
      </c>
      <c r="AT922" s="693">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692">
        <f ca="1">COUNTIF(INDIRECT("U"&amp;(ROW()+12*(($AO922-1)*3+$AP922)-ROW())/12+5):INDIRECT("AF"&amp;(ROW()+12*(($AO922-1)*3+$AP922)-ROW())/12+5),AT922)</f>
        <v>0</v>
      </c>
      <c r="AV922" s="692">
        <f ca="1">IF(AND(AR922+AT922&gt;0,AS922+AU922&gt;0),COUNTIF(AV$6:AV921,"&gt;0")+1,0)</f>
        <v>0</v>
      </c>
    </row>
    <row r="923" spans="41:48">
      <c r="AO923" s="692">
        <v>26</v>
      </c>
      <c r="AP923" s="692">
        <v>2</v>
      </c>
      <c r="AQ923" s="692">
        <v>6</v>
      </c>
      <c r="AR923" s="693">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692">
        <f ca="1">COUNTIF(INDIRECT("H"&amp;(ROW()+12*(($AO923-1)*3+$AP923)-ROW())/12+5):INDIRECT("S"&amp;(ROW()+12*(($AO923-1)*3+$AP923)-ROW())/12+5),AR923)</f>
        <v>0</v>
      </c>
      <c r="AT923" s="693">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692">
        <f ca="1">COUNTIF(INDIRECT("U"&amp;(ROW()+12*(($AO923-1)*3+$AP923)-ROW())/12+5):INDIRECT("AF"&amp;(ROW()+12*(($AO923-1)*3+$AP923)-ROW())/12+5),AT923)</f>
        <v>0</v>
      </c>
      <c r="AV923" s="692">
        <f ca="1">IF(AND(AR923+AT923&gt;0,AS923+AU923&gt;0),COUNTIF(AV$6:AV922,"&gt;0")+1,0)</f>
        <v>0</v>
      </c>
    </row>
    <row r="924" spans="41:48">
      <c r="AO924" s="692">
        <v>26</v>
      </c>
      <c r="AP924" s="692">
        <v>2</v>
      </c>
      <c r="AQ924" s="692">
        <v>7</v>
      </c>
      <c r="AR924" s="693">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692">
        <f ca="1">COUNTIF(INDIRECT("H"&amp;(ROW()+12*(($AO924-1)*3+$AP924)-ROW())/12+5):INDIRECT("S"&amp;(ROW()+12*(($AO924-1)*3+$AP924)-ROW())/12+5),AR924)</f>
        <v>0</v>
      </c>
      <c r="AT924" s="693">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692">
        <f ca="1">COUNTIF(INDIRECT("U"&amp;(ROW()+12*(($AO924-1)*3+$AP924)-ROW())/12+5):INDIRECT("AF"&amp;(ROW()+12*(($AO924-1)*3+$AP924)-ROW())/12+5),AT924)</f>
        <v>0</v>
      </c>
      <c r="AV924" s="692">
        <f ca="1">IF(AND(AR924+AT924&gt;0,AS924+AU924&gt;0),COUNTIF(AV$6:AV923,"&gt;0")+1,0)</f>
        <v>0</v>
      </c>
    </row>
    <row r="925" spans="41:48">
      <c r="AO925" s="692">
        <v>26</v>
      </c>
      <c r="AP925" s="692">
        <v>2</v>
      </c>
      <c r="AQ925" s="692">
        <v>8</v>
      </c>
      <c r="AR925" s="693">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692">
        <f ca="1">COUNTIF(INDIRECT("H"&amp;(ROW()+12*(($AO925-1)*3+$AP925)-ROW())/12+5):INDIRECT("S"&amp;(ROW()+12*(($AO925-1)*3+$AP925)-ROW())/12+5),AR925)</f>
        <v>0</v>
      </c>
      <c r="AT925" s="693">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692">
        <f ca="1">COUNTIF(INDIRECT("U"&amp;(ROW()+12*(($AO925-1)*3+$AP925)-ROW())/12+5):INDIRECT("AF"&amp;(ROW()+12*(($AO925-1)*3+$AP925)-ROW())/12+5),AT925)</f>
        <v>0</v>
      </c>
      <c r="AV925" s="692">
        <f ca="1">IF(AND(AR925+AT925&gt;0,AS925+AU925&gt;0),COUNTIF(AV$6:AV924,"&gt;0")+1,0)</f>
        <v>0</v>
      </c>
    </row>
    <row r="926" spans="41:48">
      <c r="AO926" s="692">
        <v>26</v>
      </c>
      <c r="AP926" s="692">
        <v>2</v>
      </c>
      <c r="AQ926" s="692">
        <v>9</v>
      </c>
      <c r="AR926" s="693">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692">
        <f ca="1">COUNTIF(INDIRECT("H"&amp;(ROW()+12*(($AO926-1)*3+$AP926)-ROW())/12+5):INDIRECT("S"&amp;(ROW()+12*(($AO926-1)*3+$AP926)-ROW())/12+5),AR926)</f>
        <v>0</v>
      </c>
      <c r="AT926" s="693">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692">
        <f ca="1">COUNTIF(INDIRECT("U"&amp;(ROW()+12*(($AO926-1)*3+$AP926)-ROW())/12+5):INDIRECT("AF"&amp;(ROW()+12*(($AO926-1)*3+$AP926)-ROW())/12+5),AT926)</f>
        <v>0</v>
      </c>
      <c r="AV926" s="692">
        <f ca="1">IF(AND(AR926+AT926&gt;0,AS926+AU926&gt;0),COUNTIF(AV$6:AV925,"&gt;0")+1,0)</f>
        <v>0</v>
      </c>
    </row>
    <row r="927" spans="41:48">
      <c r="AO927" s="692">
        <v>26</v>
      </c>
      <c r="AP927" s="692">
        <v>2</v>
      </c>
      <c r="AQ927" s="692">
        <v>10</v>
      </c>
      <c r="AR927" s="693">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692">
        <f ca="1">COUNTIF(INDIRECT("H"&amp;(ROW()+12*(($AO927-1)*3+$AP927)-ROW())/12+5):INDIRECT("S"&amp;(ROW()+12*(($AO927-1)*3+$AP927)-ROW())/12+5),AR927)</f>
        <v>0</v>
      </c>
      <c r="AT927" s="693">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692">
        <f ca="1">COUNTIF(INDIRECT("U"&amp;(ROW()+12*(($AO927-1)*3+$AP927)-ROW())/12+5):INDIRECT("AF"&amp;(ROW()+12*(($AO927-1)*3+$AP927)-ROW())/12+5),AT927)</f>
        <v>0</v>
      </c>
      <c r="AV927" s="692">
        <f ca="1">IF(AND(AR927+AT927&gt;0,AS927+AU927&gt;0),COUNTIF(AV$6:AV926,"&gt;0")+1,0)</f>
        <v>0</v>
      </c>
    </row>
    <row r="928" spans="41:48">
      <c r="AO928" s="692">
        <v>26</v>
      </c>
      <c r="AP928" s="692">
        <v>2</v>
      </c>
      <c r="AQ928" s="692">
        <v>11</v>
      </c>
      <c r="AR928" s="693">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692">
        <f ca="1">COUNTIF(INDIRECT("H"&amp;(ROW()+12*(($AO928-1)*3+$AP928)-ROW())/12+5):INDIRECT("S"&amp;(ROW()+12*(($AO928-1)*3+$AP928)-ROW())/12+5),AR928)</f>
        <v>0</v>
      </c>
      <c r="AT928" s="693">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692">
        <f ca="1">COUNTIF(INDIRECT("U"&amp;(ROW()+12*(($AO928-1)*3+$AP928)-ROW())/12+5):INDIRECT("AF"&amp;(ROW()+12*(($AO928-1)*3+$AP928)-ROW())/12+5),AT928)</f>
        <v>0</v>
      </c>
      <c r="AV928" s="692">
        <f ca="1">IF(AND(AR928+AT928&gt;0,AS928+AU928&gt;0),COUNTIF(AV$6:AV927,"&gt;0")+1,0)</f>
        <v>0</v>
      </c>
    </row>
    <row r="929" spans="41:48">
      <c r="AO929" s="692">
        <v>26</v>
      </c>
      <c r="AP929" s="692">
        <v>2</v>
      </c>
      <c r="AQ929" s="692">
        <v>12</v>
      </c>
      <c r="AR929" s="693">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692">
        <f ca="1">COUNTIF(INDIRECT("H"&amp;(ROW()+12*(($AO929-1)*3+$AP929)-ROW())/12+5):INDIRECT("S"&amp;(ROW()+12*(($AO929-1)*3+$AP929)-ROW())/12+5),AR929)</f>
        <v>0</v>
      </c>
      <c r="AT929" s="693">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692">
        <f ca="1">COUNTIF(INDIRECT("U"&amp;(ROW()+12*(($AO929-1)*3+$AP929)-ROW())/12+5):INDIRECT("AF"&amp;(ROW()+12*(($AO929-1)*3+$AP929)-ROW())/12+5),AT929)</f>
        <v>0</v>
      </c>
      <c r="AV929" s="692">
        <f ca="1">IF(AND(AR929+AT929&gt;0,AS929+AU929&gt;0),COUNTIF(AV$6:AV928,"&gt;0")+1,0)</f>
        <v>0</v>
      </c>
    </row>
    <row r="930" spans="41:48">
      <c r="AO930" s="692">
        <v>26</v>
      </c>
      <c r="AP930" s="692">
        <v>3</v>
      </c>
      <c r="AQ930" s="692">
        <v>1</v>
      </c>
      <c r="AR930" s="693">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692">
        <f ca="1">COUNTIF(INDIRECT("H"&amp;(ROW()+12*(($AO930-1)*3+$AP930)-ROW())/12+5):INDIRECT("S"&amp;(ROW()+12*(($AO930-1)*3+$AP930)-ROW())/12+5),AR930)</f>
        <v>0</v>
      </c>
      <c r="AT930" s="693">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692">
        <f ca="1">COUNTIF(INDIRECT("U"&amp;(ROW()+12*(($AO930-1)*3+$AP930)-ROW())/12+5):INDIRECT("AF"&amp;(ROW()+12*(($AO930-1)*3+$AP930)-ROW())/12+5),AT930)</f>
        <v>0</v>
      </c>
      <c r="AV930" s="692">
        <f ca="1">IF(AND(AR930+AT930&gt;0,AS930+AU930&gt;0),COUNTIF(AV$6:AV929,"&gt;0")+1,0)</f>
        <v>0</v>
      </c>
    </row>
    <row r="931" spans="41:48">
      <c r="AO931" s="692">
        <v>26</v>
      </c>
      <c r="AP931" s="692">
        <v>3</v>
      </c>
      <c r="AQ931" s="692">
        <v>2</v>
      </c>
      <c r="AR931" s="693">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692">
        <f ca="1">COUNTIF(INDIRECT("H"&amp;(ROW()+12*(($AO931-1)*3+$AP931)-ROW())/12+5):INDIRECT("S"&amp;(ROW()+12*(($AO931-1)*3+$AP931)-ROW())/12+5),AR931)</f>
        <v>0</v>
      </c>
      <c r="AT931" s="693">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692">
        <f ca="1">COUNTIF(INDIRECT("U"&amp;(ROW()+12*(($AO931-1)*3+$AP931)-ROW())/12+5):INDIRECT("AF"&amp;(ROW()+12*(($AO931-1)*3+$AP931)-ROW())/12+5),AT931)</f>
        <v>0</v>
      </c>
      <c r="AV931" s="692">
        <f ca="1">IF(AND(AR931+AT931&gt;0,AS931+AU931&gt;0),COUNTIF(AV$6:AV930,"&gt;0")+1,0)</f>
        <v>0</v>
      </c>
    </row>
    <row r="932" spans="41:48">
      <c r="AO932" s="692">
        <v>26</v>
      </c>
      <c r="AP932" s="692">
        <v>3</v>
      </c>
      <c r="AQ932" s="692">
        <v>3</v>
      </c>
      <c r="AR932" s="693">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692">
        <f ca="1">COUNTIF(INDIRECT("H"&amp;(ROW()+12*(($AO932-1)*3+$AP932)-ROW())/12+5):INDIRECT("S"&amp;(ROW()+12*(($AO932-1)*3+$AP932)-ROW())/12+5),AR932)</f>
        <v>0</v>
      </c>
      <c r="AT932" s="693">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692">
        <f ca="1">COUNTIF(INDIRECT("U"&amp;(ROW()+12*(($AO932-1)*3+$AP932)-ROW())/12+5):INDIRECT("AF"&amp;(ROW()+12*(($AO932-1)*3+$AP932)-ROW())/12+5),AT932)</f>
        <v>0</v>
      </c>
      <c r="AV932" s="692">
        <f ca="1">IF(AND(AR932+AT932&gt;0,AS932+AU932&gt;0),COUNTIF(AV$6:AV931,"&gt;0")+1,0)</f>
        <v>0</v>
      </c>
    </row>
    <row r="933" spans="41:48">
      <c r="AO933" s="692">
        <v>26</v>
      </c>
      <c r="AP933" s="692">
        <v>3</v>
      </c>
      <c r="AQ933" s="692">
        <v>4</v>
      </c>
      <c r="AR933" s="693">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692">
        <f ca="1">COUNTIF(INDIRECT("H"&amp;(ROW()+12*(($AO933-1)*3+$AP933)-ROW())/12+5):INDIRECT("S"&amp;(ROW()+12*(($AO933-1)*3+$AP933)-ROW())/12+5),AR933)</f>
        <v>0</v>
      </c>
      <c r="AT933" s="693">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692">
        <f ca="1">COUNTIF(INDIRECT("U"&amp;(ROW()+12*(($AO933-1)*3+$AP933)-ROW())/12+5):INDIRECT("AF"&amp;(ROW()+12*(($AO933-1)*3+$AP933)-ROW())/12+5),AT933)</f>
        <v>0</v>
      </c>
      <c r="AV933" s="692">
        <f ca="1">IF(AND(AR933+AT933&gt;0,AS933+AU933&gt;0),COUNTIF(AV$6:AV932,"&gt;0")+1,0)</f>
        <v>0</v>
      </c>
    </row>
    <row r="934" spans="41:48">
      <c r="AO934" s="692">
        <v>26</v>
      </c>
      <c r="AP934" s="692">
        <v>3</v>
      </c>
      <c r="AQ934" s="692">
        <v>5</v>
      </c>
      <c r="AR934" s="693">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692">
        <f ca="1">COUNTIF(INDIRECT("H"&amp;(ROW()+12*(($AO934-1)*3+$AP934)-ROW())/12+5):INDIRECT("S"&amp;(ROW()+12*(($AO934-1)*3+$AP934)-ROW())/12+5),AR934)</f>
        <v>0</v>
      </c>
      <c r="AT934" s="693">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692">
        <f ca="1">COUNTIF(INDIRECT("U"&amp;(ROW()+12*(($AO934-1)*3+$AP934)-ROW())/12+5):INDIRECT("AF"&amp;(ROW()+12*(($AO934-1)*3+$AP934)-ROW())/12+5),AT934)</f>
        <v>0</v>
      </c>
      <c r="AV934" s="692">
        <f ca="1">IF(AND(AR934+AT934&gt;0,AS934+AU934&gt;0),COUNTIF(AV$6:AV933,"&gt;0")+1,0)</f>
        <v>0</v>
      </c>
    </row>
    <row r="935" spans="41:48">
      <c r="AO935" s="692">
        <v>26</v>
      </c>
      <c r="AP935" s="692">
        <v>3</v>
      </c>
      <c r="AQ935" s="692">
        <v>6</v>
      </c>
      <c r="AR935" s="693">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692">
        <f ca="1">COUNTIF(INDIRECT("H"&amp;(ROW()+12*(($AO935-1)*3+$AP935)-ROW())/12+5):INDIRECT("S"&amp;(ROW()+12*(($AO935-1)*3+$AP935)-ROW())/12+5),AR935)</f>
        <v>0</v>
      </c>
      <c r="AT935" s="693">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692">
        <f ca="1">COUNTIF(INDIRECT("U"&amp;(ROW()+12*(($AO935-1)*3+$AP935)-ROW())/12+5):INDIRECT("AF"&amp;(ROW()+12*(($AO935-1)*3+$AP935)-ROW())/12+5),AT935)</f>
        <v>0</v>
      </c>
      <c r="AV935" s="692">
        <f ca="1">IF(AND(AR935+AT935&gt;0,AS935+AU935&gt;0),COUNTIF(AV$6:AV934,"&gt;0")+1,0)</f>
        <v>0</v>
      </c>
    </row>
    <row r="936" spans="41:48">
      <c r="AO936" s="692">
        <v>26</v>
      </c>
      <c r="AP936" s="692">
        <v>3</v>
      </c>
      <c r="AQ936" s="692">
        <v>7</v>
      </c>
      <c r="AR936" s="693">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692">
        <f ca="1">COUNTIF(INDIRECT("H"&amp;(ROW()+12*(($AO936-1)*3+$AP936)-ROW())/12+5):INDIRECT("S"&amp;(ROW()+12*(($AO936-1)*3+$AP936)-ROW())/12+5),AR936)</f>
        <v>0</v>
      </c>
      <c r="AT936" s="693">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692">
        <f ca="1">COUNTIF(INDIRECT("U"&amp;(ROW()+12*(($AO936-1)*3+$AP936)-ROW())/12+5):INDIRECT("AF"&amp;(ROW()+12*(($AO936-1)*3+$AP936)-ROW())/12+5),AT936)</f>
        <v>0</v>
      </c>
      <c r="AV936" s="692">
        <f ca="1">IF(AND(AR936+AT936&gt;0,AS936+AU936&gt;0),COUNTIF(AV$6:AV935,"&gt;0")+1,0)</f>
        <v>0</v>
      </c>
    </row>
    <row r="937" spans="41:48">
      <c r="AO937" s="692">
        <v>26</v>
      </c>
      <c r="AP937" s="692">
        <v>3</v>
      </c>
      <c r="AQ937" s="692">
        <v>8</v>
      </c>
      <c r="AR937" s="693">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692">
        <f ca="1">COUNTIF(INDIRECT("H"&amp;(ROW()+12*(($AO937-1)*3+$AP937)-ROW())/12+5):INDIRECT("S"&amp;(ROW()+12*(($AO937-1)*3+$AP937)-ROW())/12+5),AR937)</f>
        <v>0</v>
      </c>
      <c r="AT937" s="693">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692">
        <f ca="1">COUNTIF(INDIRECT("U"&amp;(ROW()+12*(($AO937-1)*3+$AP937)-ROW())/12+5):INDIRECT("AF"&amp;(ROW()+12*(($AO937-1)*3+$AP937)-ROW())/12+5),AT937)</f>
        <v>0</v>
      </c>
      <c r="AV937" s="692">
        <f ca="1">IF(AND(AR937+AT937&gt;0,AS937+AU937&gt;0),COUNTIF(AV$6:AV936,"&gt;0")+1,0)</f>
        <v>0</v>
      </c>
    </row>
    <row r="938" spans="41:48">
      <c r="AO938" s="692">
        <v>26</v>
      </c>
      <c r="AP938" s="692">
        <v>3</v>
      </c>
      <c r="AQ938" s="692">
        <v>9</v>
      </c>
      <c r="AR938" s="693">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692">
        <f ca="1">COUNTIF(INDIRECT("H"&amp;(ROW()+12*(($AO938-1)*3+$AP938)-ROW())/12+5):INDIRECT("S"&amp;(ROW()+12*(($AO938-1)*3+$AP938)-ROW())/12+5),AR938)</f>
        <v>0</v>
      </c>
      <c r="AT938" s="693">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692">
        <f ca="1">COUNTIF(INDIRECT("U"&amp;(ROW()+12*(($AO938-1)*3+$AP938)-ROW())/12+5):INDIRECT("AF"&amp;(ROW()+12*(($AO938-1)*3+$AP938)-ROW())/12+5),AT938)</f>
        <v>0</v>
      </c>
      <c r="AV938" s="692">
        <f ca="1">IF(AND(AR938+AT938&gt;0,AS938+AU938&gt;0),COUNTIF(AV$6:AV937,"&gt;0")+1,0)</f>
        <v>0</v>
      </c>
    </row>
    <row r="939" spans="41:48">
      <c r="AO939" s="692">
        <v>26</v>
      </c>
      <c r="AP939" s="692">
        <v>3</v>
      </c>
      <c r="AQ939" s="692">
        <v>10</v>
      </c>
      <c r="AR939" s="693">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692">
        <f ca="1">COUNTIF(INDIRECT("H"&amp;(ROW()+12*(($AO939-1)*3+$AP939)-ROW())/12+5):INDIRECT("S"&amp;(ROW()+12*(($AO939-1)*3+$AP939)-ROW())/12+5),AR939)</f>
        <v>0</v>
      </c>
      <c r="AT939" s="693">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692">
        <f ca="1">COUNTIF(INDIRECT("U"&amp;(ROW()+12*(($AO939-1)*3+$AP939)-ROW())/12+5):INDIRECT("AF"&amp;(ROW()+12*(($AO939-1)*3+$AP939)-ROW())/12+5),AT939)</f>
        <v>0</v>
      </c>
      <c r="AV939" s="692">
        <f ca="1">IF(AND(AR939+AT939&gt;0,AS939+AU939&gt;0),COUNTIF(AV$6:AV938,"&gt;0")+1,0)</f>
        <v>0</v>
      </c>
    </row>
    <row r="940" spans="41:48">
      <c r="AO940" s="692">
        <v>26</v>
      </c>
      <c r="AP940" s="692">
        <v>3</v>
      </c>
      <c r="AQ940" s="692">
        <v>11</v>
      </c>
      <c r="AR940" s="693">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692">
        <f ca="1">COUNTIF(INDIRECT("H"&amp;(ROW()+12*(($AO940-1)*3+$AP940)-ROW())/12+5):INDIRECT("S"&amp;(ROW()+12*(($AO940-1)*3+$AP940)-ROW())/12+5),AR940)</f>
        <v>0</v>
      </c>
      <c r="AT940" s="693">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692">
        <f ca="1">COUNTIF(INDIRECT("U"&amp;(ROW()+12*(($AO940-1)*3+$AP940)-ROW())/12+5):INDIRECT("AF"&amp;(ROW()+12*(($AO940-1)*3+$AP940)-ROW())/12+5),AT940)</f>
        <v>0</v>
      </c>
      <c r="AV940" s="692">
        <f ca="1">IF(AND(AR940+AT940&gt;0,AS940+AU940&gt;0),COUNTIF(AV$6:AV939,"&gt;0")+1,0)</f>
        <v>0</v>
      </c>
    </row>
    <row r="941" spans="41:48">
      <c r="AO941" s="692">
        <v>26</v>
      </c>
      <c r="AP941" s="692">
        <v>3</v>
      </c>
      <c r="AQ941" s="692">
        <v>12</v>
      </c>
      <c r="AR941" s="693">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692">
        <f ca="1">COUNTIF(INDIRECT("H"&amp;(ROW()+12*(($AO941-1)*3+$AP941)-ROW())/12+5):INDIRECT("S"&amp;(ROW()+12*(($AO941-1)*3+$AP941)-ROW())/12+5),AR941)</f>
        <v>0</v>
      </c>
      <c r="AT941" s="693">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692">
        <f ca="1">COUNTIF(INDIRECT("U"&amp;(ROW()+12*(($AO941-1)*3+$AP941)-ROW())/12+5):INDIRECT("AF"&amp;(ROW()+12*(($AO941-1)*3+$AP941)-ROW())/12+5),AT941)</f>
        <v>0</v>
      </c>
      <c r="AV941" s="692">
        <f ca="1">IF(AND(AR941+AT941&gt;0,AS941+AU941&gt;0),COUNTIF(AV$6:AV940,"&gt;0")+1,0)</f>
        <v>0</v>
      </c>
    </row>
    <row r="942" spans="41:48">
      <c r="AO942" s="692">
        <v>27</v>
      </c>
      <c r="AP942" s="692">
        <v>1</v>
      </c>
      <c r="AQ942" s="692">
        <v>1</v>
      </c>
      <c r="AR942" s="693">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692">
        <f ca="1">COUNTIF(INDIRECT("H"&amp;(ROW()+12*(($AO942-1)*3+$AP942)-ROW())/12+5):INDIRECT("S"&amp;(ROW()+12*(($AO942-1)*3+$AP942)-ROW())/12+5),AR942)</f>
        <v>0</v>
      </c>
      <c r="AT942" s="693">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692">
        <f ca="1">COUNTIF(INDIRECT("U"&amp;(ROW()+12*(($AO942-1)*3+$AP942)-ROW())/12+5):INDIRECT("AF"&amp;(ROW()+12*(($AO942-1)*3+$AP942)-ROW())/12+5),AT942)</f>
        <v>0</v>
      </c>
      <c r="AV942" s="692">
        <f ca="1">IF(AND(AR942+AT942&gt;0,AS942+AU942&gt;0),COUNTIF(AV$6:AV941,"&gt;0")+1,0)</f>
        <v>0</v>
      </c>
    </row>
    <row r="943" spans="41:48">
      <c r="AO943" s="692">
        <v>27</v>
      </c>
      <c r="AP943" s="692">
        <v>1</v>
      </c>
      <c r="AQ943" s="692">
        <v>2</v>
      </c>
      <c r="AR943" s="693">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692">
        <f ca="1">COUNTIF(INDIRECT("H"&amp;(ROW()+12*(($AO943-1)*3+$AP943)-ROW())/12+5):INDIRECT("S"&amp;(ROW()+12*(($AO943-1)*3+$AP943)-ROW())/12+5),AR943)</f>
        <v>0</v>
      </c>
      <c r="AT943" s="693">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692">
        <f ca="1">COUNTIF(INDIRECT("U"&amp;(ROW()+12*(($AO943-1)*3+$AP943)-ROW())/12+5):INDIRECT("AF"&amp;(ROW()+12*(($AO943-1)*3+$AP943)-ROW())/12+5),AT943)</f>
        <v>0</v>
      </c>
      <c r="AV943" s="692">
        <f ca="1">IF(AND(AR943+AT943&gt;0,AS943+AU943&gt;0),COUNTIF(AV$6:AV942,"&gt;0")+1,0)</f>
        <v>0</v>
      </c>
    </row>
    <row r="944" spans="41:48">
      <c r="AO944" s="692">
        <v>27</v>
      </c>
      <c r="AP944" s="692">
        <v>1</v>
      </c>
      <c r="AQ944" s="692">
        <v>3</v>
      </c>
      <c r="AR944" s="693">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692">
        <f ca="1">COUNTIF(INDIRECT("H"&amp;(ROW()+12*(($AO944-1)*3+$AP944)-ROW())/12+5):INDIRECT("S"&amp;(ROW()+12*(($AO944-1)*3+$AP944)-ROW())/12+5),AR944)</f>
        <v>0</v>
      </c>
      <c r="AT944" s="693">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692">
        <f ca="1">COUNTIF(INDIRECT("U"&amp;(ROW()+12*(($AO944-1)*3+$AP944)-ROW())/12+5):INDIRECT("AF"&amp;(ROW()+12*(($AO944-1)*3+$AP944)-ROW())/12+5),AT944)</f>
        <v>0</v>
      </c>
      <c r="AV944" s="692">
        <f ca="1">IF(AND(AR944+AT944&gt;0,AS944+AU944&gt;0),COUNTIF(AV$6:AV943,"&gt;0")+1,0)</f>
        <v>0</v>
      </c>
    </row>
    <row r="945" spans="41:48">
      <c r="AO945" s="692">
        <v>27</v>
      </c>
      <c r="AP945" s="692">
        <v>1</v>
      </c>
      <c r="AQ945" s="692">
        <v>4</v>
      </c>
      <c r="AR945" s="693">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692">
        <f ca="1">COUNTIF(INDIRECT("H"&amp;(ROW()+12*(($AO945-1)*3+$AP945)-ROW())/12+5):INDIRECT("S"&amp;(ROW()+12*(($AO945-1)*3+$AP945)-ROW())/12+5),AR945)</f>
        <v>0</v>
      </c>
      <c r="AT945" s="693">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692">
        <f ca="1">COUNTIF(INDIRECT("U"&amp;(ROW()+12*(($AO945-1)*3+$AP945)-ROW())/12+5):INDIRECT("AF"&amp;(ROW()+12*(($AO945-1)*3+$AP945)-ROW())/12+5),AT945)</f>
        <v>0</v>
      </c>
      <c r="AV945" s="692">
        <f ca="1">IF(AND(AR945+AT945&gt;0,AS945+AU945&gt;0),COUNTIF(AV$6:AV944,"&gt;0")+1,0)</f>
        <v>0</v>
      </c>
    </row>
    <row r="946" spans="41:48">
      <c r="AO946" s="692">
        <v>27</v>
      </c>
      <c r="AP946" s="692">
        <v>1</v>
      </c>
      <c r="AQ946" s="692">
        <v>5</v>
      </c>
      <c r="AR946" s="693">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692">
        <f ca="1">COUNTIF(INDIRECT("H"&amp;(ROW()+12*(($AO946-1)*3+$AP946)-ROW())/12+5):INDIRECT("S"&amp;(ROW()+12*(($AO946-1)*3+$AP946)-ROW())/12+5),AR946)</f>
        <v>0</v>
      </c>
      <c r="AT946" s="693">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692">
        <f ca="1">COUNTIF(INDIRECT("U"&amp;(ROW()+12*(($AO946-1)*3+$AP946)-ROW())/12+5):INDIRECT("AF"&amp;(ROW()+12*(($AO946-1)*3+$AP946)-ROW())/12+5),AT946)</f>
        <v>0</v>
      </c>
      <c r="AV946" s="692">
        <f ca="1">IF(AND(AR946+AT946&gt;0,AS946+AU946&gt;0),COUNTIF(AV$6:AV945,"&gt;0")+1,0)</f>
        <v>0</v>
      </c>
    </row>
    <row r="947" spans="41:48">
      <c r="AO947" s="692">
        <v>27</v>
      </c>
      <c r="AP947" s="692">
        <v>1</v>
      </c>
      <c r="AQ947" s="692">
        <v>6</v>
      </c>
      <c r="AR947" s="693">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692">
        <f ca="1">COUNTIF(INDIRECT("H"&amp;(ROW()+12*(($AO947-1)*3+$AP947)-ROW())/12+5):INDIRECT("S"&amp;(ROW()+12*(($AO947-1)*3+$AP947)-ROW())/12+5),AR947)</f>
        <v>0</v>
      </c>
      <c r="AT947" s="693">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692">
        <f ca="1">COUNTIF(INDIRECT("U"&amp;(ROW()+12*(($AO947-1)*3+$AP947)-ROW())/12+5):INDIRECT("AF"&amp;(ROW()+12*(($AO947-1)*3+$AP947)-ROW())/12+5),AT947)</f>
        <v>0</v>
      </c>
      <c r="AV947" s="692">
        <f ca="1">IF(AND(AR947+AT947&gt;0,AS947+AU947&gt;0),COUNTIF(AV$6:AV946,"&gt;0")+1,0)</f>
        <v>0</v>
      </c>
    </row>
    <row r="948" spans="41:48">
      <c r="AO948" s="692">
        <v>27</v>
      </c>
      <c r="AP948" s="692">
        <v>1</v>
      </c>
      <c r="AQ948" s="692">
        <v>7</v>
      </c>
      <c r="AR948" s="693">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692">
        <f ca="1">COUNTIF(INDIRECT("H"&amp;(ROW()+12*(($AO948-1)*3+$AP948)-ROW())/12+5):INDIRECT("S"&amp;(ROW()+12*(($AO948-1)*3+$AP948)-ROW())/12+5),AR948)</f>
        <v>0</v>
      </c>
      <c r="AT948" s="693">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692">
        <f ca="1">COUNTIF(INDIRECT("U"&amp;(ROW()+12*(($AO948-1)*3+$AP948)-ROW())/12+5):INDIRECT("AF"&amp;(ROW()+12*(($AO948-1)*3+$AP948)-ROW())/12+5),AT948)</f>
        <v>0</v>
      </c>
      <c r="AV948" s="692">
        <f ca="1">IF(AND(AR948+AT948&gt;0,AS948+AU948&gt;0),COUNTIF(AV$6:AV947,"&gt;0")+1,0)</f>
        <v>0</v>
      </c>
    </row>
    <row r="949" spans="41:48">
      <c r="AO949" s="692">
        <v>27</v>
      </c>
      <c r="AP949" s="692">
        <v>1</v>
      </c>
      <c r="AQ949" s="692">
        <v>8</v>
      </c>
      <c r="AR949" s="693">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692">
        <f ca="1">COUNTIF(INDIRECT("H"&amp;(ROW()+12*(($AO949-1)*3+$AP949)-ROW())/12+5):INDIRECT("S"&amp;(ROW()+12*(($AO949-1)*3+$AP949)-ROW())/12+5),AR949)</f>
        <v>0</v>
      </c>
      <c r="AT949" s="693">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692">
        <f ca="1">COUNTIF(INDIRECT("U"&amp;(ROW()+12*(($AO949-1)*3+$AP949)-ROW())/12+5):INDIRECT("AF"&amp;(ROW()+12*(($AO949-1)*3+$AP949)-ROW())/12+5),AT949)</f>
        <v>0</v>
      </c>
      <c r="AV949" s="692">
        <f ca="1">IF(AND(AR949+AT949&gt;0,AS949+AU949&gt;0),COUNTIF(AV$6:AV948,"&gt;0")+1,0)</f>
        <v>0</v>
      </c>
    </row>
    <row r="950" spans="41:48">
      <c r="AO950" s="692">
        <v>27</v>
      </c>
      <c r="AP950" s="692">
        <v>1</v>
      </c>
      <c r="AQ950" s="692">
        <v>9</v>
      </c>
      <c r="AR950" s="693">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692">
        <f ca="1">COUNTIF(INDIRECT("H"&amp;(ROW()+12*(($AO950-1)*3+$AP950)-ROW())/12+5):INDIRECT("S"&amp;(ROW()+12*(($AO950-1)*3+$AP950)-ROW())/12+5),AR950)</f>
        <v>0</v>
      </c>
      <c r="AT950" s="693">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692">
        <f ca="1">COUNTIF(INDIRECT("U"&amp;(ROW()+12*(($AO950-1)*3+$AP950)-ROW())/12+5):INDIRECT("AF"&amp;(ROW()+12*(($AO950-1)*3+$AP950)-ROW())/12+5),AT950)</f>
        <v>0</v>
      </c>
      <c r="AV950" s="692">
        <f ca="1">IF(AND(AR950+AT950&gt;0,AS950+AU950&gt;0),COUNTIF(AV$6:AV949,"&gt;0")+1,0)</f>
        <v>0</v>
      </c>
    </row>
    <row r="951" spans="41:48">
      <c r="AO951" s="692">
        <v>27</v>
      </c>
      <c r="AP951" s="692">
        <v>1</v>
      </c>
      <c r="AQ951" s="692">
        <v>10</v>
      </c>
      <c r="AR951" s="693">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692">
        <f ca="1">COUNTIF(INDIRECT("H"&amp;(ROW()+12*(($AO951-1)*3+$AP951)-ROW())/12+5):INDIRECT("S"&amp;(ROW()+12*(($AO951-1)*3+$AP951)-ROW())/12+5),AR951)</f>
        <v>0</v>
      </c>
      <c r="AT951" s="693">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692">
        <f ca="1">COUNTIF(INDIRECT("U"&amp;(ROW()+12*(($AO951-1)*3+$AP951)-ROW())/12+5):INDIRECT("AF"&amp;(ROW()+12*(($AO951-1)*3+$AP951)-ROW())/12+5),AT951)</f>
        <v>0</v>
      </c>
      <c r="AV951" s="692">
        <f ca="1">IF(AND(AR951+AT951&gt;0,AS951+AU951&gt;0),COUNTIF(AV$6:AV950,"&gt;0")+1,0)</f>
        <v>0</v>
      </c>
    </row>
    <row r="952" spans="41:48">
      <c r="AO952" s="692">
        <v>27</v>
      </c>
      <c r="AP952" s="692">
        <v>1</v>
      </c>
      <c r="AQ952" s="692">
        <v>11</v>
      </c>
      <c r="AR952" s="693">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692">
        <f ca="1">COUNTIF(INDIRECT("H"&amp;(ROW()+12*(($AO952-1)*3+$AP952)-ROW())/12+5):INDIRECT("S"&amp;(ROW()+12*(($AO952-1)*3+$AP952)-ROW())/12+5),AR952)</f>
        <v>0</v>
      </c>
      <c r="AT952" s="693">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692">
        <f ca="1">COUNTIF(INDIRECT("U"&amp;(ROW()+12*(($AO952-1)*3+$AP952)-ROW())/12+5):INDIRECT("AF"&amp;(ROW()+12*(($AO952-1)*3+$AP952)-ROW())/12+5),AT952)</f>
        <v>0</v>
      </c>
      <c r="AV952" s="692">
        <f ca="1">IF(AND(AR952+AT952&gt;0,AS952+AU952&gt;0),COUNTIF(AV$6:AV951,"&gt;0")+1,0)</f>
        <v>0</v>
      </c>
    </row>
    <row r="953" spans="41:48">
      <c r="AO953" s="692">
        <v>27</v>
      </c>
      <c r="AP953" s="692">
        <v>1</v>
      </c>
      <c r="AQ953" s="692">
        <v>12</v>
      </c>
      <c r="AR953" s="693">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692">
        <f ca="1">COUNTIF(INDIRECT("H"&amp;(ROW()+12*(($AO953-1)*3+$AP953)-ROW())/12+5):INDIRECT("S"&amp;(ROW()+12*(($AO953-1)*3+$AP953)-ROW())/12+5),AR953)</f>
        <v>0</v>
      </c>
      <c r="AT953" s="693">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692">
        <f ca="1">COUNTIF(INDIRECT("U"&amp;(ROW()+12*(($AO953-1)*3+$AP953)-ROW())/12+5):INDIRECT("AF"&amp;(ROW()+12*(($AO953-1)*3+$AP953)-ROW())/12+5),AT953)</f>
        <v>0</v>
      </c>
      <c r="AV953" s="692">
        <f ca="1">IF(AND(AR953+AT953&gt;0,AS953+AU953&gt;0),COUNTIF(AV$6:AV952,"&gt;0")+1,0)</f>
        <v>0</v>
      </c>
    </row>
    <row r="954" spans="41:48">
      <c r="AO954" s="692">
        <v>27</v>
      </c>
      <c r="AP954" s="692">
        <v>2</v>
      </c>
      <c r="AQ954" s="692">
        <v>1</v>
      </c>
      <c r="AR954" s="693">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692">
        <f ca="1">COUNTIF(INDIRECT("H"&amp;(ROW()+12*(($AO954-1)*3+$AP954)-ROW())/12+5):INDIRECT("S"&amp;(ROW()+12*(($AO954-1)*3+$AP954)-ROW())/12+5),AR954)</f>
        <v>0</v>
      </c>
      <c r="AT954" s="693">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692">
        <f ca="1">COUNTIF(INDIRECT("U"&amp;(ROW()+12*(($AO954-1)*3+$AP954)-ROW())/12+5):INDIRECT("AF"&amp;(ROW()+12*(($AO954-1)*3+$AP954)-ROW())/12+5),AT954)</f>
        <v>0</v>
      </c>
      <c r="AV954" s="692">
        <f ca="1">IF(AND(AR954+AT954&gt;0,AS954+AU954&gt;0),COUNTIF(AV$6:AV953,"&gt;0")+1,0)</f>
        <v>0</v>
      </c>
    </row>
    <row r="955" spans="41:48">
      <c r="AO955" s="692">
        <v>27</v>
      </c>
      <c r="AP955" s="692">
        <v>2</v>
      </c>
      <c r="AQ955" s="692">
        <v>2</v>
      </c>
      <c r="AR955" s="693">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692">
        <f ca="1">COUNTIF(INDIRECT("H"&amp;(ROW()+12*(($AO955-1)*3+$AP955)-ROW())/12+5):INDIRECT("S"&amp;(ROW()+12*(($AO955-1)*3+$AP955)-ROW())/12+5),AR955)</f>
        <v>0</v>
      </c>
      <c r="AT955" s="693">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692">
        <f ca="1">COUNTIF(INDIRECT("U"&amp;(ROW()+12*(($AO955-1)*3+$AP955)-ROW())/12+5):INDIRECT("AF"&amp;(ROW()+12*(($AO955-1)*3+$AP955)-ROW())/12+5),AT955)</f>
        <v>0</v>
      </c>
      <c r="AV955" s="692">
        <f ca="1">IF(AND(AR955+AT955&gt;0,AS955+AU955&gt;0),COUNTIF(AV$6:AV954,"&gt;0")+1,0)</f>
        <v>0</v>
      </c>
    </row>
    <row r="956" spans="41:48">
      <c r="AO956" s="692">
        <v>27</v>
      </c>
      <c r="AP956" s="692">
        <v>2</v>
      </c>
      <c r="AQ956" s="692">
        <v>3</v>
      </c>
      <c r="AR956" s="693">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692">
        <f ca="1">COUNTIF(INDIRECT("H"&amp;(ROW()+12*(($AO956-1)*3+$AP956)-ROW())/12+5):INDIRECT("S"&amp;(ROW()+12*(($AO956-1)*3+$AP956)-ROW())/12+5),AR956)</f>
        <v>0</v>
      </c>
      <c r="AT956" s="693">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692">
        <f ca="1">COUNTIF(INDIRECT("U"&amp;(ROW()+12*(($AO956-1)*3+$AP956)-ROW())/12+5):INDIRECT("AF"&amp;(ROW()+12*(($AO956-1)*3+$AP956)-ROW())/12+5),AT956)</f>
        <v>0</v>
      </c>
      <c r="AV956" s="692">
        <f ca="1">IF(AND(AR956+AT956&gt;0,AS956+AU956&gt;0),COUNTIF(AV$6:AV955,"&gt;0")+1,0)</f>
        <v>0</v>
      </c>
    </row>
    <row r="957" spans="41:48">
      <c r="AO957" s="692">
        <v>27</v>
      </c>
      <c r="AP957" s="692">
        <v>2</v>
      </c>
      <c r="AQ957" s="692">
        <v>4</v>
      </c>
      <c r="AR957" s="693">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692">
        <f ca="1">COUNTIF(INDIRECT("H"&amp;(ROW()+12*(($AO957-1)*3+$AP957)-ROW())/12+5):INDIRECT("S"&amp;(ROW()+12*(($AO957-1)*3+$AP957)-ROW())/12+5),AR957)</f>
        <v>0</v>
      </c>
      <c r="AT957" s="693">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692">
        <f ca="1">COUNTIF(INDIRECT("U"&amp;(ROW()+12*(($AO957-1)*3+$AP957)-ROW())/12+5):INDIRECT("AF"&amp;(ROW()+12*(($AO957-1)*3+$AP957)-ROW())/12+5),AT957)</f>
        <v>0</v>
      </c>
      <c r="AV957" s="692">
        <f ca="1">IF(AND(AR957+AT957&gt;0,AS957+AU957&gt;0),COUNTIF(AV$6:AV956,"&gt;0")+1,0)</f>
        <v>0</v>
      </c>
    </row>
    <row r="958" spans="41:48">
      <c r="AO958" s="692">
        <v>27</v>
      </c>
      <c r="AP958" s="692">
        <v>2</v>
      </c>
      <c r="AQ958" s="692">
        <v>5</v>
      </c>
      <c r="AR958" s="693">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692">
        <f ca="1">COUNTIF(INDIRECT("H"&amp;(ROW()+12*(($AO958-1)*3+$AP958)-ROW())/12+5):INDIRECT("S"&amp;(ROW()+12*(($AO958-1)*3+$AP958)-ROW())/12+5),AR958)</f>
        <v>0</v>
      </c>
      <c r="AT958" s="693">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692">
        <f ca="1">COUNTIF(INDIRECT("U"&amp;(ROW()+12*(($AO958-1)*3+$AP958)-ROW())/12+5):INDIRECT("AF"&amp;(ROW()+12*(($AO958-1)*3+$AP958)-ROW())/12+5),AT958)</f>
        <v>0</v>
      </c>
      <c r="AV958" s="692">
        <f ca="1">IF(AND(AR958+AT958&gt;0,AS958+AU958&gt;0),COUNTIF(AV$6:AV957,"&gt;0")+1,0)</f>
        <v>0</v>
      </c>
    </row>
    <row r="959" spans="41:48">
      <c r="AO959" s="692">
        <v>27</v>
      </c>
      <c r="AP959" s="692">
        <v>2</v>
      </c>
      <c r="AQ959" s="692">
        <v>6</v>
      </c>
      <c r="AR959" s="693">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692">
        <f ca="1">COUNTIF(INDIRECT("H"&amp;(ROW()+12*(($AO959-1)*3+$AP959)-ROW())/12+5):INDIRECT("S"&amp;(ROW()+12*(($AO959-1)*3+$AP959)-ROW())/12+5),AR959)</f>
        <v>0</v>
      </c>
      <c r="AT959" s="693">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692">
        <f ca="1">COUNTIF(INDIRECT("U"&amp;(ROW()+12*(($AO959-1)*3+$AP959)-ROW())/12+5):INDIRECT("AF"&amp;(ROW()+12*(($AO959-1)*3+$AP959)-ROW())/12+5),AT959)</f>
        <v>0</v>
      </c>
      <c r="AV959" s="692">
        <f ca="1">IF(AND(AR959+AT959&gt;0,AS959+AU959&gt;0),COUNTIF(AV$6:AV958,"&gt;0")+1,0)</f>
        <v>0</v>
      </c>
    </row>
    <row r="960" spans="41:48">
      <c r="AO960" s="692">
        <v>27</v>
      </c>
      <c r="AP960" s="692">
        <v>2</v>
      </c>
      <c r="AQ960" s="692">
        <v>7</v>
      </c>
      <c r="AR960" s="693">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692">
        <f ca="1">COUNTIF(INDIRECT("H"&amp;(ROW()+12*(($AO960-1)*3+$AP960)-ROW())/12+5):INDIRECT("S"&amp;(ROW()+12*(($AO960-1)*3+$AP960)-ROW())/12+5),AR960)</f>
        <v>0</v>
      </c>
      <c r="AT960" s="693">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692">
        <f ca="1">COUNTIF(INDIRECT("U"&amp;(ROW()+12*(($AO960-1)*3+$AP960)-ROW())/12+5):INDIRECT("AF"&amp;(ROW()+12*(($AO960-1)*3+$AP960)-ROW())/12+5),AT960)</f>
        <v>0</v>
      </c>
      <c r="AV960" s="692">
        <f ca="1">IF(AND(AR960+AT960&gt;0,AS960+AU960&gt;0),COUNTIF(AV$6:AV959,"&gt;0")+1,0)</f>
        <v>0</v>
      </c>
    </row>
    <row r="961" spans="41:48">
      <c r="AO961" s="692">
        <v>27</v>
      </c>
      <c r="AP961" s="692">
        <v>2</v>
      </c>
      <c r="AQ961" s="692">
        <v>8</v>
      </c>
      <c r="AR961" s="693">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692">
        <f ca="1">COUNTIF(INDIRECT("H"&amp;(ROW()+12*(($AO961-1)*3+$AP961)-ROW())/12+5):INDIRECT("S"&amp;(ROW()+12*(($AO961-1)*3+$AP961)-ROW())/12+5),AR961)</f>
        <v>0</v>
      </c>
      <c r="AT961" s="693">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692">
        <f ca="1">COUNTIF(INDIRECT("U"&amp;(ROW()+12*(($AO961-1)*3+$AP961)-ROW())/12+5):INDIRECT("AF"&amp;(ROW()+12*(($AO961-1)*3+$AP961)-ROW())/12+5),AT961)</f>
        <v>0</v>
      </c>
      <c r="AV961" s="692">
        <f ca="1">IF(AND(AR961+AT961&gt;0,AS961+AU961&gt;0),COUNTIF(AV$6:AV960,"&gt;0")+1,0)</f>
        <v>0</v>
      </c>
    </row>
    <row r="962" spans="41:48">
      <c r="AO962" s="692">
        <v>27</v>
      </c>
      <c r="AP962" s="692">
        <v>2</v>
      </c>
      <c r="AQ962" s="692">
        <v>9</v>
      </c>
      <c r="AR962" s="693">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692">
        <f ca="1">COUNTIF(INDIRECT("H"&amp;(ROW()+12*(($AO962-1)*3+$AP962)-ROW())/12+5):INDIRECT("S"&amp;(ROW()+12*(($AO962-1)*3+$AP962)-ROW())/12+5),AR962)</f>
        <v>0</v>
      </c>
      <c r="AT962" s="693">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692">
        <f ca="1">COUNTIF(INDIRECT("U"&amp;(ROW()+12*(($AO962-1)*3+$AP962)-ROW())/12+5):INDIRECT("AF"&amp;(ROW()+12*(($AO962-1)*3+$AP962)-ROW())/12+5),AT962)</f>
        <v>0</v>
      </c>
      <c r="AV962" s="692">
        <f ca="1">IF(AND(AR962+AT962&gt;0,AS962+AU962&gt;0),COUNTIF(AV$6:AV961,"&gt;0")+1,0)</f>
        <v>0</v>
      </c>
    </row>
    <row r="963" spans="41:48">
      <c r="AO963" s="692">
        <v>27</v>
      </c>
      <c r="AP963" s="692">
        <v>2</v>
      </c>
      <c r="AQ963" s="692">
        <v>10</v>
      </c>
      <c r="AR963" s="693">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692">
        <f ca="1">COUNTIF(INDIRECT("H"&amp;(ROW()+12*(($AO963-1)*3+$AP963)-ROW())/12+5):INDIRECT("S"&amp;(ROW()+12*(($AO963-1)*3+$AP963)-ROW())/12+5),AR963)</f>
        <v>0</v>
      </c>
      <c r="AT963" s="693">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692">
        <f ca="1">COUNTIF(INDIRECT("U"&amp;(ROW()+12*(($AO963-1)*3+$AP963)-ROW())/12+5):INDIRECT("AF"&amp;(ROW()+12*(($AO963-1)*3+$AP963)-ROW())/12+5),AT963)</f>
        <v>0</v>
      </c>
      <c r="AV963" s="692">
        <f ca="1">IF(AND(AR963+AT963&gt;0,AS963+AU963&gt;0),COUNTIF(AV$6:AV962,"&gt;0")+1,0)</f>
        <v>0</v>
      </c>
    </row>
    <row r="964" spans="41:48">
      <c r="AO964" s="692">
        <v>27</v>
      </c>
      <c r="AP964" s="692">
        <v>2</v>
      </c>
      <c r="AQ964" s="692">
        <v>11</v>
      </c>
      <c r="AR964" s="693">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692">
        <f ca="1">COUNTIF(INDIRECT("H"&amp;(ROW()+12*(($AO964-1)*3+$AP964)-ROW())/12+5):INDIRECT("S"&amp;(ROW()+12*(($AO964-1)*3+$AP964)-ROW())/12+5),AR964)</f>
        <v>0</v>
      </c>
      <c r="AT964" s="693">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692">
        <f ca="1">COUNTIF(INDIRECT("U"&amp;(ROW()+12*(($AO964-1)*3+$AP964)-ROW())/12+5):INDIRECT("AF"&amp;(ROW()+12*(($AO964-1)*3+$AP964)-ROW())/12+5),AT964)</f>
        <v>0</v>
      </c>
      <c r="AV964" s="692">
        <f ca="1">IF(AND(AR964+AT964&gt;0,AS964+AU964&gt;0),COUNTIF(AV$6:AV963,"&gt;0")+1,0)</f>
        <v>0</v>
      </c>
    </row>
    <row r="965" spans="41:48">
      <c r="AO965" s="692">
        <v>27</v>
      </c>
      <c r="AP965" s="692">
        <v>2</v>
      </c>
      <c r="AQ965" s="692">
        <v>12</v>
      </c>
      <c r="AR965" s="693">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692">
        <f ca="1">COUNTIF(INDIRECT("H"&amp;(ROW()+12*(($AO965-1)*3+$AP965)-ROW())/12+5):INDIRECT("S"&amp;(ROW()+12*(($AO965-1)*3+$AP965)-ROW())/12+5),AR965)</f>
        <v>0</v>
      </c>
      <c r="AT965" s="693">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692">
        <f ca="1">COUNTIF(INDIRECT("U"&amp;(ROW()+12*(($AO965-1)*3+$AP965)-ROW())/12+5):INDIRECT("AF"&amp;(ROW()+12*(($AO965-1)*3+$AP965)-ROW())/12+5),AT965)</f>
        <v>0</v>
      </c>
      <c r="AV965" s="692">
        <f ca="1">IF(AND(AR965+AT965&gt;0,AS965+AU965&gt;0),COUNTIF(AV$6:AV964,"&gt;0")+1,0)</f>
        <v>0</v>
      </c>
    </row>
    <row r="966" spans="41:48">
      <c r="AO966" s="692">
        <v>27</v>
      </c>
      <c r="AP966" s="692">
        <v>3</v>
      </c>
      <c r="AQ966" s="692">
        <v>1</v>
      </c>
      <c r="AR966" s="693">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692">
        <f ca="1">COUNTIF(INDIRECT("H"&amp;(ROW()+12*(($AO966-1)*3+$AP966)-ROW())/12+5):INDIRECT("S"&amp;(ROW()+12*(($AO966-1)*3+$AP966)-ROW())/12+5),AR966)</f>
        <v>0</v>
      </c>
      <c r="AT966" s="693">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692">
        <f ca="1">COUNTIF(INDIRECT("U"&amp;(ROW()+12*(($AO966-1)*3+$AP966)-ROW())/12+5):INDIRECT("AF"&amp;(ROW()+12*(($AO966-1)*3+$AP966)-ROW())/12+5),AT966)</f>
        <v>0</v>
      </c>
      <c r="AV966" s="692">
        <f ca="1">IF(AND(AR966+AT966&gt;0,AS966+AU966&gt;0),COUNTIF(AV$6:AV965,"&gt;0")+1,0)</f>
        <v>0</v>
      </c>
    </row>
    <row r="967" spans="41:48">
      <c r="AO967" s="692">
        <v>27</v>
      </c>
      <c r="AP967" s="692">
        <v>3</v>
      </c>
      <c r="AQ967" s="692">
        <v>2</v>
      </c>
      <c r="AR967" s="693">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692">
        <f ca="1">COUNTIF(INDIRECT("H"&amp;(ROW()+12*(($AO967-1)*3+$AP967)-ROW())/12+5):INDIRECT("S"&amp;(ROW()+12*(($AO967-1)*3+$AP967)-ROW())/12+5),AR967)</f>
        <v>0</v>
      </c>
      <c r="AT967" s="693">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692">
        <f ca="1">COUNTIF(INDIRECT("U"&amp;(ROW()+12*(($AO967-1)*3+$AP967)-ROW())/12+5):INDIRECT("AF"&amp;(ROW()+12*(($AO967-1)*3+$AP967)-ROW())/12+5),AT967)</f>
        <v>0</v>
      </c>
      <c r="AV967" s="692">
        <f ca="1">IF(AND(AR967+AT967&gt;0,AS967+AU967&gt;0),COUNTIF(AV$6:AV966,"&gt;0")+1,0)</f>
        <v>0</v>
      </c>
    </row>
    <row r="968" spans="41:48">
      <c r="AO968" s="692">
        <v>27</v>
      </c>
      <c r="AP968" s="692">
        <v>3</v>
      </c>
      <c r="AQ968" s="692">
        <v>3</v>
      </c>
      <c r="AR968" s="693">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692">
        <f ca="1">COUNTIF(INDIRECT("H"&amp;(ROW()+12*(($AO968-1)*3+$AP968)-ROW())/12+5):INDIRECT("S"&amp;(ROW()+12*(($AO968-1)*3+$AP968)-ROW())/12+5),AR968)</f>
        <v>0</v>
      </c>
      <c r="AT968" s="693">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692">
        <f ca="1">COUNTIF(INDIRECT("U"&amp;(ROW()+12*(($AO968-1)*3+$AP968)-ROW())/12+5):INDIRECT("AF"&amp;(ROW()+12*(($AO968-1)*3+$AP968)-ROW())/12+5),AT968)</f>
        <v>0</v>
      </c>
      <c r="AV968" s="692">
        <f ca="1">IF(AND(AR968+AT968&gt;0,AS968+AU968&gt;0),COUNTIF(AV$6:AV967,"&gt;0")+1,0)</f>
        <v>0</v>
      </c>
    </row>
    <row r="969" spans="41:48">
      <c r="AO969" s="692">
        <v>27</v>
      </c>
      <c r="AP969" s="692">
        <v>3</v>
      </c>
      <c r="AQ969" s="692">
        <v>4</v>
      </c>
      <c r="AR969" s="693">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692">
        <f ca="1">COUNTIF(INDIRECT("H"&amp;(ROW()+12*(($AO969-1)*3+$AP969)-ROW())/12+5):INDIRECT("S"&amp;(ROW()+12*(($AO969-1)*3+$AP969)-ROW())/12+5),AR969)</f>
        <v>0</v>
      </c>
      <c r="AT969" s="693">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692">
        <f ca="1">COUNTIF(INDIRECT("U"&amp;(ROW()+12*(($AO969-1)*3+$AP969)-ROW())/12+5):INDIRECT("AF"&amp;(ROW()+12*(($AO969-1)*3+$AP969)-ROW())/12+5),AT969)</f>
        <v>0</v>
      </c>
      <c r="AV969" s="692">
        <f ca="1">IF(AND(AR969+AT969&gt;0,AS969+AU969&gt;0),COUNTIF(AV$6:AV968,"&gt;0")+1,0)</f>
        <v>0</v>
      </c>
    </row>
    <row r="970" spans="41:48">
      <c r="AO970" s="692">
        <v>27</v>
      </c>
      <c r="AP970" s="692">
        <v>3</v>
      </c>
      <c r="AQ970" s="692">
        <v>5</v>
      </c>
      <c r="AR970" s="693">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692">
        <f ca="1">COUNTIF(INDIRECT("H"&amp;(ROW()+12*(($AO970-1)*3+$AP970)-ROW())/12+5):INDIRECT("S"&amp;(ROW()+12*(($AO970-1)*3+$AP970)-ROW())/12+5),AR970)</f>
        <v>0</v>
      </c>
      <c r="AT970" s="693">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692">
        <f ca="1">COUNTIF(INDIRECT("U"&amp;(ROW()+12*(($AO970-1)*3+$AP970)-ROW())/12+5):INDIRECT("AF"&amp;(ROW()+12*(($AO970-1)*3+$AP970)-ROW())/12+5),AT970)</f>
        <v>0</v>
      </c>
      <c r="AV970" s="692">
        <f ca="1">IF(AND(AR970+AT970&gt;0,AS970+AU970&gt;0),COUNTIF(AV$6:AV969,"&gt;0")+1,0)</f>
        <v>0</v>
      </c>
    </row>
    <row r="971" spans="41:48">
      <c r="AO971" s="692">
        <v>27</v>
      </c>
      <c r="AP971" s="692">
        <v>3</v>
      </c>
      <c r="AQ971" s="692">
        <v>6</v>
      </c>
      <c r="AR971" s="693">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692">
        <f ca="1">COUNTIF(INDIRECT("H"&amp;(ROW()+12*(($AO971-1)*3+$AP971)-ROW())/12+5):INDIRECT("S"&amp;(ROW()+12*(($AO971-1)*3+$AP971)-ROW())/12+5),AR971)</f>
        <v>0</v>
      </c>
      <c r="AT971" s="693">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692">
        <f ca="1">COUNTIF(INDIRECT("U"&amp;(ROW()+12*(($AO971-1)*3+$AP971)-ROW())/12+5):INDIRECT("AF"&amp;(ROW()+12*(($AO971-1)*3+$AP971)-ROW())/12+5),AT971)</f>
        <v>0</v>
      </c>
      <c r="AV971" s="692">
        <f ca="1">IF(AND(AR971+AT971&gt;0,AS971+AU971&gt;0),COUNTIF(AV$6:AV970,"&gt;0")+1,0)</f>
        <v>0</v>
      </c>
    </row>
    <row r="972" spans="41:48">
      <c r="AO972" s="692">
        <v>27</v>
      </c>
      <c r="AP972" s="692">
        <v>3</v>
      </c>
      <c r="AQ972" s="692">
        <v>7</v>
      </c>
      <c r="AR972" s="693">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692">
        <f ca="1">COUNTIF(INDIRECT("H"&amp;(ROW()+12*(($AO972-1)*3+$AP972)-ROW())/12+5):INDIRECT("S"&amp;(ROW()+12*(($AO972-1)*3+$AP972)-ROW())/12+5),AR972)</f>
        <v>0</v>
      </c>
      <c r="AT972" s="693">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692">
        <f ca="1">COUNTIF(INDIRECT("U"&amp;(ROW()+12*(($AO972-1)*3+$AP972)-ROW())/12+5):INDIRECT("AF"&amp;(ROW()+12*(($AO972-1)*3+$AP972)-ROW())/12+5),AT972)</f>
        <v>0</v>
      </c>
      <c r="AV972" s="692">
        <f ca="1">IF(AND(AR972+AT972&gt;0,AS972+AU972&gt;0),COUNTIF(AV$6:AV971,"&gt;0")+1,0)</f>
        <v>0</v>
      </c>
    </row>
    <row r="973" spans="41:48">
      <c r="AO973" s="692">
        <v>27</v>
      </c>
      <c r="AP973" s="692">
        <v>3</v>
      </c>
      <c r="AQ973" s="692">
        <v>8</v>
      </c>
      <c r="AR973" s="693">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692">
        <f ca="1">COUNTIF(INDIRECT("H"&amp;(ROW()+12*(($AO973-1)*3+$AP973)-ROW())/12+5):INDIRECT("S"&amp;(ROW()+12*(($AO973-1)*3+$AP973)-ROW())/12+5),AR973)</f>
        <v>0</v>
      </c>
      <c r="AT973" s="693">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692">
        <f ca="1">COUNTIF(INDIRECT("U"&amp;(ROW()+12*(($AO973-1)*3+$AP973)-ROW())/12+5):INDIRECT("AF"&amp;(ROW()+12*(($AO973-1)*3+$AP973)-ROW())/12+5),AT973)</f>
        <v>0</v>
      </c>
      <c r="AV973" s="692">
        <f ca="1">IF(AND(AR973+AT973&gt;0,AS973+AU973&gt;0),COUNTIF(AV$6:AV972,"&gt;0")+1,0)</f>
        <v>0</v>
      </c>
    </row>
    <row r="974" spans="41:48">
      <c r="AO974" s="692">
        <v>27</v>
      </c>
      <c r="AP974" s="692">
        <v>3</v>
      </c>
      <c r="AQ974" s="692">
        <v>9</v>
      </c>
      <c r="AR974" s="693">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692">
        <f ca="1">COUNTIF(INDIRECT("H"&amp;(ROW()+12*(($AO974-1)*3+$AP974)-ROW())/12+5):INDIRECT("S"&amp;(ROW()+12*(($AO974-1)*3+$AP974)-ROW())/12+5),AR974)</f>
        <v>0</v>
      </c>
      <c r="AT974" s="693">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692">
        <f ca="1">COUNTIF(INDIRECT("U"&amp;(ROW()+12*(($AO974-1)*3+$AP974)-ROW())/12+5):INDIRECT("AF"&amp;(ROW()+12*(($AO974-1)*3+$AP974)-ROW())/12+5),AT974)</f>
        <v>0</v>
      </c>
      <c r="AV974" s="692">
        <f ca="1">IF(AND(AR974+AT974&gt;0,AS974+AU974&gt;0),COUNTIF(AV$6:AV973,"&gt;0")+1,0)</f>
        <v>0</v>
      </c>
    </row>
    <row r="975" spans="41:48">
      <c r="AO975" s="692">
        <v>27</v>
      </c>
      <c r="AP975" s="692">
        <v>3</v>
      </c>
      <c r="AQ975" s="692">
        <v>10</v>
      </c>
      <c r="AR975" s="693">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692">
        <f ca="1">COUNTIF(INDIRECT("H"&amp;(ROW()+12*(($AO975-1)*3+$AP975)-ROW())/12+5):INDIRECT("S"&amp;(ROW()+12*(($AO975-1)*3+$AP975)-ROW())/12+5),AR975)</f>
        <v>0</v>
      </c>
      <c r="AT975" s="693">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692">
        <f ca="1">COUNTIF(INDIRECT("U"&amp;(ROW()+12*(($AO975-1)*3+$AP975)-ROW())/12+5):INDIRECT("AF"&amp;(ROW()+12*(($AO975-1)*3+$AP975)-ROW())/12+5),AT975)</f>
        <v>0</v>
      </c>
      <c r="AV975" s="692">
        <f ca="1">IF(AND(AR975+AT975&gt;0,AS975+AU975&gt;0),COUNTIF(AV$6:AV974,"&gt;0")+1,0)</f>
        <v>0</v>
      </c>
    </row>
    <row r="976" spans="41:48">
      <c r="AO976" s="692">
        <v>27</v>
      </c>
      <c r="AP976" s="692">
        <v>3</v>
      </c>
      <c r="AQ976" s="692">
        <v>11</v>
      </c>
      <c r="AR976" s="693">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692">
        <f ca="1">COUNTIF(INDIRECT("H"&amp;(ROW()+12*(($AO976-1)*3+$AP976)-ROW())/12+5):INDIRECT("S"&amp;(ROW()+12*(($AO976-1)*3+$AP976)-ROW())/12+5),AR976)</f>
        <v>0</v>
      </c>
      <c r="AT976" s="693">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692">
        <f ca="1">COUNTIF(INDIRECT("U"&amp;(ROW()+12*(($AO976-1)*3+$AP976)-ROW())/12+5):INDIRECT("AF"&amp;(ROW()+12*(($AO976-1)*3+$AP976)-ROW())/12+5),AT976)</f>
        <v>0</v>
      </c>
      <c r="AV976" s="692">
        <f ca="1">IF(AND(AR976+AT976&gt;0,AS976+AU976&gt;0),COUNTIF(AV$6:AV975,"&gt;0")+1,0)</f>
        <v>0</v>
      </c>
    </row>
    <row r="977" spans="41:48">
      <c r="AO977" s="692">
        <v>27</v>
      </c>
      <c r="AP977" s="692">
        <v>3</v>
      </c>
      <c r="AQ977" s="692">
        <v>12</v>
      </c>
      <c r="AR977" s="693">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692">
        <f ca="1">COUNTIF(INDIRECT("H"&amp;(ROW()+12*(($AO977-1)*3+$AP977)-ROW())/12+5):INDIRECT("S"&amp;(ROW()+12*(($AO977-1)*3+$AP977)-ROW())/12+5),AR977)</f>
        <v>0</v>
      </c>
      <c r="AT977" s="693">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692">
        <f ca="1">COUNTIF(INDIRECT("U"&amp;(ROW()+12*(($AO977-1)*3+$AP977)-ROW())/12+5):INDIRECT("AF"&amp;(ROW()+12*(($AO977-1)*3+$AP977)-ROW())/12+5),AT977)</f>
        <v>0</v>
      </c>
      <c r="AV977" s="692">
        <f ca="1">IF(AND(AR977+AT977&gt;0,AS977+AU977&gt;0),COUNTIF(AV$6:AV976,"&gt;0")+1,0)</f>
        <v>0</v>
      </c>
    </row>
    <row r="978" spans="41:48">
      <c r="AO978" s="692">
        <v>28</v>
      </c>
      <c r="AP978" s="692">
        <v>1</v>
      </c>
      <c r="AQ978" s="692">
        <v>1</v>
      </c>
      <c r="AR978" s="693">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692">
        <f ca="1">COUNTIF(INDIRECT("H"&amp;(ROW()+12*(($AO978-1)*3+$AP978)-ROW())/12+5):INDIRECT("S"&amp;(ROW()+12*(($AO978-1)*3+$AP978)-ROW())/12+5),AR978)</f>
        <v>0</v>
      </c>
      <c r="AT978" s="693">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692">
        <f ca="1">COUNTIF(INDIRECT("U"&amp;(ROW()+12*(($AO978-1)*3+$AP978)-ROW())/12+5):INDIRECT("AF"&amp;(ROW()+12*(($AO978-1)*3+$AP978)-ROW())/12+5),AT978)</f>
        <v>0</v>
      </c>
      <c r="AV978" s="692">
        <f ca="1">IF(AND(AR978+AT978&gt;0,AS978+AU978&gt;0),COUNTIF(AV$6:AV977,"&gt;0")+1,0)</f>
        <v>0</v>
      </c>
    </row>
    <row r="979" spans="41:48">
      <c r="AO979" s="692">
        <v>28</v>
      </c>
      <c r="AP979" s="692">
        <v>1</v>
      </c>
      <c r="AQ979" s="692">
        <v>2</v>
      </c>
      <c r="AR979" s="693">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692">
        <f ca="1">COUNTIF(INDIRECT("H"&amp;(ROW()+12*(($AO979-1)*3+$AP979)-ROW())/12+5):INDIRECT("S"&amp;(ROW()+12*(($AO979-1)*3+$AP979)-ROW())/12+5),AR979)</f>
        <v>0</v>
      </c>
      <c r="AT979" s="693">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692">
        <f ca="1">COUNTIF(INDIRECT("U"&amp;(ROW()+12*(($AO979-1)*3+$AP979)-ROW())/12+5):INDIRECT("AF"&amp;(ROW()+12*(($AO979-1)*3+$AP979)-ROW())/12+5),AT979)</f>
        <v>0</v>
      </c>
      <c r="AV979" s="692">
        <f ca="1">IF(AND(AR979+AT979&gt;0,AS979+AU979&gt;0),COUNTIF(AV$6:AV978,"&gt;0")+1,0)</f>
        <v>0</v>
      </c>
    </row>
    <row r="980" spans="41:48">
      <c r="AO980" s="692">
        <v>28</v>
      </c>
      <c r="AP980" s="692">
        <v>1</v>
      </c>
      <c r="AQ980" s="692">
        <v>3</v>
      </c>
      <c r="AR980" s="693">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692">
        <f ca="1">COUNTIF(INDIRECT("H"&amp;(ROW()+12*(($AO980-1)*3+$AP980)-ROW())/12+5):INDIRECT("S"&amp;(ROW()+12*(($AO980-1)*3+$AP980)-ROW())/12+5),AR980)</f>
        <v>0</v>
      </c>
      <c r="AT980" s="693">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692">
        <f ca="1">COUNTIF(INDIRECT("U"&amp;(ROW()+12*(($AO980-1)*3+$AP980)-ROW())/12+5):INDIRECT("AF"&amp;(ROW()+12*(($AO980-1)*3+$AP980)-ROW())/12+5),AT980)</f>
        <v>0</v>
      </c>
      <c r="AV980" s="692">
        <f ca="1">IF(AND(AR980+AT980&gt;0,AS980+AU980&gt;0),COUNTIF(AV$6:AV979,"&gt;0")+1,0)</f>
        <v>0</v>
      </c>
    </row>
    <row r="981" spans="41:48">
      <c r="AO981" s="692">
        <v>28</v>
      </c>
      <c r="AP981" s="692">
        <v>1</v>
      </c>
      <c r="AQ981" s="692">
        <v>4</v>
      </c>
      <c r="AR981" s="693">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692">
        <f ca="1">COUNTIF(INDIRECT("H"&amp;(ROW()+12*(($AO981-1)*3+$AP981)-ROW())/12+5):INDIRECT("S"&amp;(ROW()+12*(($AO981-1)*3+$AP981)-ROW())/12+5),AR981)</f>
        <v>0</v>
      </c>
      <c r="AT981" s="693">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692">
        <f ca="1">COUNTIF(INDIRECT("U"&amp;(ROW()+12*(($AO981-1)*3+$AP981)-ROW())/12+5):INDIRECT("AF"&amp;(ROW()+12*(($AO981-1)*3+$AP981)-ROW())/12+5),AT981)</f>
        <v>0</v>
      </c>
      <c r="AV981" s="692">
        <f ca="1">IF(AND(AR981+AT981&gt;0,AS981+AU981&gt;0),COUNTIF(AV$6:AV980,"&gt;0")+1,0)</f>
        <v>0</v>
      </c>
    </row>
    <row r="982" spans="41:48">
      <c r="AO982" s="692">
        <v>28</v>
      </c>
      <c r="AP982" s="692">
        <v>1</v>
      </c>
      <c r="AQ982" s="692">
        <v>5</v>
      </c>
      <c r="AR982" s="693">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692">
        <f ca="1">COUNTIF(INDIRECT("H"&amp;(ROW()+12*(($AO982-1)*3+$AP982)-ROW())/12+5):INDIRECT("S"&amp;(ROW()+12*(($AO982-1)*3+$AP982)-ROW())/12+5),AR982)</f>
        <v>0</v>
      </c>
      <c r="AT982" s="693">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692">
        <f ca="1">COUNTIF(INDIRECT("U"&amp;(ROW()+12*(($AO982-1)*3+$AP982)-ROW())/12+5):INDIRECT("AF"&amp;(ROW()+12*(($AO982-1)*3+$AP982)-ROW())/12+5),AT982)</f>
        <v>0</v>
      </c>
      <c r="AV982" s="692">
        <f ca="1">IF(AND(AR982+AT982&gt;0,AS982+AU982&gt;0),COUNTIF(AV$6:AV981,"&gt;0")+1,0)</f>
        <v>0</v>
      </c>
    </row>
    <row r="983" spans="41:48">
      <c r="AO983" s="692">
        <v>28</v>
      </c>
      <c r="AP983" s="692">
        <v>1</v>
      </c>
      <c r="AQ983" s="692">
        <v>6</v>
      </c>
      <c r="AR983" s="693">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692">
        <f ca="1">COUNTIF(INDIRECT("H"&amp;(ROW()+12*(($AO983-1)*3+$AP983)-ROW())/12+5):INDIRECT("S"&amp;(ROW()+12*(($AO983-1)*3+$AP983)-ROW())/12+5),AR983)</f>
        <v>0</v>
      </c>
      <c r="AT983" s="693">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692">
        <f ca="1">COUNTIF(INDIRECT("U"&amp;(ROW()+12*(($AO983-1)*3+$AP983)-ROW())/12+5):INDIRECT("AF"&amp;(ROW()+12*(($AO983-1)*3+$AP983)-ROW())/12+5),AT983)</f>
        <v>0</v>
      </c>
      <c r="AV983" s="692">
        <f ca="1">IF(AND(AR983+AT983&gt;0,AS983+AU983&gt;0),COUNTIF(AV$6:AV982,"&gt;0")+1,0)</f>
        <v>0</v>
      </c>
    </row>
    <row r="984" spans="41:48">
      <c r="AO984" s="692">
        <v>28</v>
      </c>
      <c r="AP984" s="692">
        <v>1</v>
      </c>
      <c r="AQ984" s="692">
        <v>7</v>
      </c>
      <c r="AR984" s="693">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692">
        <f ca="1">COUNTIF(INDIRECT("H"&amp;(ROW()+12*(($AO984-1)*3+$AP984)-ROW())/12+5):INDIRECT("S"&amp;(ROW()+12*(($AO984-1)*3+$AP984)-ROW())/12+5),AR984)</f>
        <v>0</v>
      </c>
      <c r="AT984" s="693">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692">
        <f ca="1">COUNTIF(INDIRECT("U"&amp;(ROW()+12*(($AO984-1)*3+$AP984)-ROW())/12+5):INDIRECT("AF"&amp;(ROW()+12*(($AO984-1)*3+$AP984)-ROW())/12+5),AT984)</f>
        <v>0</v>
      </c>
      <c r="AV984" s="692">
        <f ca="1">IF(AND(AR984+AT984&gt;0,AS984+AU984&gt;0),COUNTIF(AV$6:AV983,"&gt;0")+1,0)</f>
        <v>0</v>
      </c>
    </row>
    <row r="985" spans="41:48">
      <c r="AO985" s="692">
        <v>28</v>
      </c>
      <c r="AP985" s="692">
        <v>1</v>
      </c>
      <c r="AQ985" s="692">
        <v>8</v>
      </c>
      <c r="AR985" s="693">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692">
        <f ca="1">COUNTIF(INDIRECT("H"&amp;(ROW()+12*(($AO985-1)*3+$AP985)-ROW())/12+5):INDIRECT("S"&amp;(ROW()+12*(($AO985-1)*3+$AP985)-ROW())/12+5),AR985)</f>
        <v>0</v>
      </c>
      <c r="AT985" s="693">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692">
        <f ca="1">COUNTIF(INDIRECT("U"&amp;(ROW()+12*(($AO985-1)*3+$AP985)-ROW())/12+5):INDIRECT("AF"&amp;(ROW()+12*(($AO985-1)*3+$AP985)-ROW())/12+5),AT985)</f>
        <v>0</v>
      </c>
      <c r="AV985" s="692">
        <f ca="1">IF(AND(AR985+AT985&gt;0,AS985+AU985&gt;0),COUNTIF(AV$6:AV984,"&gt;0")+1,0)</f>
        <v>0</v>
      </c>
    </row>
    <row r="986" spans="41:48">
      <c r="AO986" s="692">
        <v>28</v>
      </c>
      <c r="AP986" s="692">
        <v>1</v>
      </c>
      <c r="AQ986" s="692">
        <v>9</v>
      </c>
      <c r="AR986" s="693">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692">
        <f ca="1">COUNTIF(INDIRECT("H"&amp;(ROW()+12*(($AO986-1)*3+$AP986)-ROW())/12+5):INDIRECT("S"&amp;(ROW()+12*(($AO986-1)*3+$AP986)-ROW())/12+5),AR986)</f>
        <v>0</v>
      </c>
      <c r="AT986" s="693">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692">
        <f ca="1">COUNTIF(INDIRECT("U"&amp;(ROW()+12*(($AO986-1)*3+$AP986)-ROW())/12+5):INDIRECT("AF"&amp;(ROW()+12*(($AO986-1)*3+$AP986)-ROW())/12+5),AT986)</f>
        <v>0</v>
      </c>
      <c r="AV986" s="692">
        <f ca="1">IF(AND(AR986+AT986&gt;0,AS986+AU986&gt;0),COUNTIF(AV$6:AV985,"&gt;0")+1,0)</f>
        <v>0</v>
      </c>
    </row>
    <row r="987" spans="41:48">
      <c r="AO987" s="692">
        <v>28</v>
      </c>
      <c r="AP987" s="692">
        <v>1</v>
      </c>
      <c r="AQ987" s="692">
        <v>10</v>
      </c>
      <c r="AR987" s="693">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692">
        <f ca="1">COUNTIF(INDIRECT("H"&amp;(ROW()+12*(($AO987-1)*3+$AP987)-ROW())/12+5):INDIRECT("S"&amp;(ROW()+12*(($AO987-1)*3+$AP987)-ROW())/12+5),AR987)</f>
        <v>0</v>
      </c>
      <c r="AT987" s="693">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692">
        <f ca="1">COUNTIF(INDIRECT("U"&amp;(ROW()+12*(($AO987-1)*3+$AP987)-ROW())/12+5):INDIRECT("AF"&amp;(ROW()+12*(($AO987-1)*3+$AP987)-ROW())/12+5),AT987)</f>
        <v>0</v>
      </c>
      <c r="AV987" s="692">
        <f ca="1">IF(AND(AR987+AT987&gt;0,AS987+AU987&gt;0),COUNTIF(AV$6:AV986,"&gt;0")+1,0)</f>
        <v>0</v>
      </c>
    </row>
    <row r="988" spans="41:48">
      <c r="AO988" s="692">
        <v>28</v>
      </c>
      <c r="AP988" s="692">
        <v>1</v>
      </c>
      <c r="AQ988" s="692">
        <v>11</v>
      </c>
      <c r="AR988" s="693">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692">
        <f ca="1">COUNTIF(INDIRECT("H"&amp;(ROW()+12*(($AO988-1)*3+$AP988)-ROW())/12+5):INDIRECT("S"&amp;(ROW()+12*(($AO988-1)*3+$AP988)-ROW())/12+5),AR988)</f>
        <v>0</v>
      </c>
      <c r="AT988" s="693">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692">
        <f ca="1">COUNTIF(INDIRECT("U"&amp;(ROW()+12*(($AO988-1)*3+$AP988)-ROW())/12+5):INDIRECT("AF"&amp;(ROW()+12*(($AO988-1)*3+$AP988)-ROW())/12+5),AT988)</f>
        <v>0</v>
      </c>
      <c r="AV988" s="692">
        <f ca="1">IF(AND(AR988+AT988&gt;0,AS988+AU988&gt;0),COUNTIF(AV$6:AV987,"&gt;0")+1,0)</f>
        <v>0</v>
      </c>
    </row>
    <row r="989" spans="41:48">
      <c r="AO989" s="692">
        <v>28</v>
      </c>
      <c r="AP989" s="692">
        <v>1</v>
      </c>
      <c r="AQ989" s="692">
        <v>12</v>
      </c>
      <c r="AR989" s="693">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692">
        <f ca="1">COUNTIF(INDIRECT("H"&amp;(ROW()+12*(($AO989-1)*3+$AP989)-ROW())/12+5):INDIRECT("S"&amp;(ROW()+12*(($AO989-1)*3+$AP989)-ROW())/12+5),AR989)</f>
        <v>0</v>
      </c>
      <c r="AT989" s="693">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692">
        <f ca="1">COUNTIF(INDIRECT("U"&amp;(ROW()+12*(($AO989-1)*3+$AP989)-ROW())/12+5):INDIRECT("AF"&amp;(ROW()+12*(($AO989-1)*3+$AP989)-ROW())/12+5),AT989)</f>
        <v>0</v>
      </c>
      <c r="AV989" s="692">
        <f ca="1">IF(AND(AR989+AT989&gt;0,AS989+AU989&gt;0),COUNTIF(AV$6:AV988,"&gt;0")+1,0)</f>
        <v>0</v>
      </c>
    </row>
    <row r="990" spans="41:48">
      <c r="AO990" s="692">
        <v>28</v>
      </c>
      <c r="AP990" s="692">
        <v>2</v>
      </c>
      <c r="AQ990" s="692">
        <v>1</v>
      </c>
      <c r="AR990" s="693">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692">
        <f ca="1">COUNTIF(INDIRECT("H"&amp;(ROW()+12*(($AO990-1)*3+$AP990)-ROW())/12+5):INDIRECT("S"&amp;(ROW()+12*(($AO990-1)*3+$AP990)-ROW())/12+5),AR990)</f>
        <v>0</v>
      </c>
      <c r="AT990" s="693">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692">
        <f ca="1">COUNTIF(INDIRECT("U"&amp;(ROW()+12*(($AO990-1)*3+$AP990)-ROW())/12+5):INDIRECT("AF"&amp;(ROW()+12*(($AO990-1)*3+$AP990)-ROW())/12+5),AT990)</f>
        <v>0</v>
      </c>
      <c r="AV990" s="692">
        <f ca="1">IF(AND(AR990+AT990&gt;0,AS990+AU990&gt;0),COUNTIF(AV$6:AV989,"&gt;0")+1,0)</f>
        <v>0</v>
      </c>
    </row>
    <row r="991" spans="41:48">
      <c r="AO991" s="692">
        <v>28</v>
      </c>
      <c r="AP991" s="692">
        <v>2</v>
      </c>
      <c r="AQ991" s="692">
        <v>2</v>
      </c>
      <c r="AR991" s="693">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692">
        <f ca="1">COUNTIF(INDIRECT("H"&amp;(ROW()+12*(($AO991-1)*3+$AP991)-ROW())/12+5):INDIRECT("S"&amp;(ROW()+12*(($AO991-1)*3+$AP991)-ROW())/12+5),AR991)</f>
        <v>0</v>
      </c>
      <c r="AT991" s="693">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692">
        <f ca="1">COUNTIF(INDIRECT("U"&amp;(ROW()+12*(($AO991-1)*3+$AP991)-ROW())/12+5):INDIRECT("AF"&amp;(ROW()+12*(($AO991-1)*3+$AP991)-ROW())/12+5),AT991)</f>
        <v>0</v>
      </c>
      <c r="AV991" s="692">
        <f ca="1">IF(AND(AR991+AT991&gt;0,AS991+AU991&gt;0),COUNTIF(AV$6:AV990,"&gt;0")+1,0)</f>
        <v>0</v>
      </c>
    </row>
    <row r="992" spans="41:48">
      <c r="AO992" s="692">
        <v>28</v>
      </c>
      <c r="AP992" s="692">
        <v>2</v>
      </c>
      <c r="AQ992" s="692">
        <v>3</v>
      </c>
      <c r="AR992" s="693">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692">
        <f ca="1">COUNTIF(INDIRECT("H"&amp;(ROW()+12*(($AO992-1)*3+$AP992)-ROW())/12+5):INDIRECT("S"&amp;(ROW()+12*(($AO992-1)*3+$AP992)-ROW())/12+5),AR992)</f>
        <v>0</v>
      </c>
      <c r="AT992" s="693">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692">
        <f ca="1">COUNTIF(INDIRECT("U"&amp;(ROW()+12*(($AO992-1)*3+$AP992)-ROW())/12+5):INDIRECT("AF"&amp;(ROW()+12*(($AO992-1)*3+$AP992)-ROW())/12+5),AT992)</f>
        <v>0</v>
      </c>
      <c r="AV992" s="692">
        <f ca="1">IF(AND(AR992+AT992&gt;0,AS992+AU992&gt;0),COUNTIF(AV$6:AV991,"&gt;0")+1,0)</f>
        <v>0</v>
      </c>
    </row>
    <row r="993" spans="41:48">
      <c r="AO993" s="692">
        <v>28</v>
      </c>
      <c r="AP993" s="692">
        <v>2</v>
      </c>
      <c r="AQ993" s="692">
        <v>4</v>
      </c>
      <c r="AR993" s="693">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692">
        <f ca="1">COUNTIF(INDIRECT("H"&amp;(ROW()+12*(($AO993-1)*3+$AP993)-ROW())/12+5):INDIRECT("S"&amp;(ROW()+12*(($AO993-1)*3+$AP993)-ROW())/12+5),AR993)</f>
        <v>0</v>
      </c>
      <c r="AT993" s="693">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692">
        <f ca="1">COUNTIF(INDIRECT("U"&amp;(ROW()+12*(($AO993-1)*3+$AP993)-ROW())/12+5):INDIRECT("AF"&amp;(ROW()+12*(($AO993-1)*3+$AP993)-ROW())/12+5),AT993)</f>
        <v>0</v>
      </c>
      <c r="AV993" s="692">
        <f ca="1">IF(AND(AR993+AT993&gt;0,AS993+AU993&gt;0),COUNTIF(AV$6:AV992,"&gt;0")+1,0)</f>
        <v>0</v>
      </c>
    </row>
    <row r="994" spans="41:48">
      <c r="AO994" s="692">
        <v>28</v>
      </c>
      <c r="AP994" s="692">
        <v>2</v>
      </c>
      <c r="AQ994" s="692">
        <v>5</v>
      </c>
      <c r="AR994" s="693">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692">
        <f ca="1">COUNTIF(INDIRECT("H"&amp;(ROW()+12*(($AO994-1)*3+$AP994)-ROW())/12+5):INDIRECT("S"&amp;(ROW()+12*(($AO994-1)*3+$AP994)-ROW())/12+5),AR994)</f>
        <v>0</v>
      </c>
      <c r="AT994" s="693">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692">
        <f ca="1">COUNTIF(INDIRECT("U"&amp;(ROW()+12*(($AO994-1)*3+$AP994)-ROW())/12+5):INDIRECT("AF"&amp;(ROW()+12*(($AO994-1)*3+$AP994)-ROW())/12+5),AT994)</f>
        <v>0</v>
      </c>
      <c r="AV994" s="692">
        <f ca="1">IF(AND(AR994+AT994&gt;0,AS994+AU994&gt;0),COUNTIF(AV$6:AV993,"&gt;0")+1,0)</f>
        <v>0</v>
      </c>
    </row>
    <row r="995" spans="41:48">
      <c r="AO995" s="692">
        <v>28</v>
      </c>
      <c r="AP995" s="692">
        <v>2</v>
      </c>
      <c r="AQ995" s="692">
        <v>6</v>
      </c>
      <c r="AR995" s="693">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692">
        <f ca="1">COUNTIF(INDIRECT("H"&amp;(ROW()+12*(($AO995-1)*3+$AP995)-ROW())/12+5):INDIRECT("S"&amp;(ROW()+12*(($AO995-1)*3+$AP995)-ROW())/12+5),AR995)</f>
        <v>0</v>
      </c>
      <c r="AT995" s="693">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692">
        <f ca="1">COUNTIF(INDIRECT("U"&amp;(ROW()+12*(($AO995-1)*3+$AP995)-ROW())/12+5):INDIRECT("AF"&amp;(ROW()+12*(($AO995-1)*3+$AP995)-ROW())/12+5),AT995)</f>
        <v>0</v>
      </c>
      <c r="AV995" s="692">
        <f ca="1">IF(AND(AR995+AT995&gt;0,AS995+AU995&gt;0),COUNTIF(AV$6:AV994,"&gt;0")+1,0)</f>
        <v>0</v>
      </c>
    </row>
    <row r="996" spans="41:48">
      <c r="AO996" s="692">
        <v>28</v>
      </c>
      <c r="AP996" s="692">
        <v>2</v>
      </c>
      <c r="AQ996" s="692">
        <v>7</v>
      </c>
      <c r="AR996" s="693">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692">
        <f ca="1">COUNTIF(INDIRECT("H"&amp;(ROW()+12*(($AO996-1)*3+$AP996)-ROW())/12+5):INDIRECT("S"&amp;(ROW()+12*(($AO996-1)*3+$AP996)-ROW())/12+5),AR996)</f>
        <v>0</v>
      </c>
      <c r="AT996" s="693">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692">
        <f ca="1">COUNTIF(INDIRECT("U"&amp;(ROW()+12*(($AO996-1)*3+$AP996)-ROW())/12+5):INDIRECT("AF"&amp;(ROW()+12*(($AO996-1)*3+$AP996)-ROW())/12+5),AT996)</f>
        <v>0</v>
      </c>
      <c r="AV996" s="692">
        <f ca="1">IF(AND(AR996+AT996&gt;0,AS996+AU996&gt;0),COUNTIF(AV$6:AV995,"&gt;0")+1,0)</f>
        <v>0</v>
      </c>
    </row>
    <row r="997" spans="41:48">
      <c r="AO997" s="692">
        <v>28</v>
      </c>
      <c r="AP997" s="692">
        <v>2</v>
      </c>
      <c r="AQ997" s="692">
        <v>8</v>
      </c>
      <c r="AR997" s="693">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692">
        <f ca="1">COUNTIF(INDIRECT("H"&amp;(ROW()+12*(($AO997-1)*3+$AP997)-ROW())/12+5):INDIRECT("S"&amp;(ROW()+12*(($AO997-1)*3+$AP997)-ROW())/12+5),AR997)</f>
        <v>0</v>
      </c>
      <c r="AT997" s="693">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692">
        <f ca="1">COUNTIF(INDIRECT("U"&amp;(ROW()+12*(($AO997-1)*3+$AP997)-ROW())/12+5):INDIRECT("AF"&amp;(ROW()+12*(($AO997-1)*3+$AP997)-ROW())/12+5),AT997)</f>
        <v>0</v>
      </c>
      <c r="AV997" s="692">
        <f ca="1">IF(AND(AR997+AT997&gt;0,AS997+AU997&gt;0),COUNTIF(AV$6:AV996,"&gt;0")+1,0)</f>
        <v>0</v>
      </c>
    </row>
    <row r="998" spans="41:48">
      <c r="AO998" s="692">
        <v>28</v>
      </c>
      <c r="AP998" s="692">
        <v>2</v>
      </c>
      <c r="AQ998" s="692">
        <v>9</v>
      </c>
      <c r="AR998" s="693">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692">
        <f ca="1">COUNTIF(INDIRECT("H"&amp;(ROW()+12*(($AO998-1)*3+$AP998)-ROW())/12+5):INDIRECT("S"&amp;(ROW()+12*(($AO998-1)*3+$AP998)-ROW())/12+5),AR998)</f>
        <v>0</v>
      </c>
      <c r="AT998" s="693">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692">
        <f ca="1">COUNTIF(INDIRECT("U"&amp;(ROW()+12*(($AO998-1)*3+$AP998)-ROW())/12+5):INDIRECT("AF"&amp;(ROW()+12*(($AO998-1)*3+$AP998)-ROW())/12+5),AT998)</f>
        <v>0</v>
      </c>
      <c r="AV998" s="692">
        <f ca="1">IF(AND(AR998+AT998&gt;0,AS998+AU998&gt;0),COUNTIF(AV$6:AV997,"&gt;0")+1,0)</f>
        <v>0</v>
      </c>
    </row>
    <row r="999" spans="41:48">
      <c r="AO999" s="692">
        <v>28</v>
      </c>
      <c r="AP999" s="692">
        <v>2</v>
      </c>
      <c r="AQ999" s="692">
        <v>10</v>
      </c>
      <c r="AR999" s="693">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692">
        <f ca="1">COUNTIF(INDIRECT("H"&amp;(ROW()+12*(($AO999-1)*3+$AP999)-ROW())/12+5):INDIRECT("S"&amp;(ROW()+12*(($AO999-1)*3+$AP999)-ROW())/12+5),AR999)</f>
        <v>0</v>
      </c>
      <c r="AT999" s="693">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692">
        <f ca="1">COUNTIF(INDIRECT("U"&amp;(ROW()+12*(($AO999-1)*3+$AP999)-ROW())/12+5):INDIRECT("AF"&amp;(ROW()+12*(($AO999-1)*3+$AP999)-ROW())/12+5),AT999)</f>
        <v>0</v>
      </c>
      <c r="AV999" s="692">
        <f ca="1">IF(AND(AR999+AT999&gt;0,AS999+AU999&gt;0),COUNTIF(AV$6:AV998,"&gt;0")+1,0)</f>
        <v>0</v>
      </c>
    </row>
    <row r="1000" spans="41:48">
      <c r="AO1000" s="692">
        <v>28</v>
      </c>
      <c r="AP1000" s="692">
        <v>2</v>
      </c>
      <c r="AQ1000" s="692">
        <v>11</v>
      </c>
      <c r="AR1000" s="693">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692">
        <f ca="1">COUNTIF(INDIRECT("H"&amp;(ROW()+12*(($AO1000-1)*3+$AP1000)-ROW())/12+5):INDIRECT("S"&amp;(ROW()+12*(($AO1000-1)*3+$AP1000)-ROW())/12+5),AR1000)</f>
        <v>0</v>
      </c>
      <c r="AT1000" s="693">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692">
        <f ca="1">COUNTIF(INDIRECT("U"&amp;(ROW()+12*(($AO1000-1)*3+$AP1000)-ROW())/12+5):INDIRECT("AF"&amp;(ROW()+12*(($AO1000-1)*3+$AP1000)-ROW())/12+5),AT1000)</f>
        <v>0</v>
      </c>
      <c r="AV1000" s="692">
        <f ca="1">IF(AND(AR1000+AT1000&gt;0,AS1000+AU1000&gt;0),COUNTIF(AV$6:AV999,"&gt;0")+1,0)</f>
        <v>0</v>
      </c>
    </row>
    <row r="1001" spans="41:48">
      <c r="AO1001" s="692">
        <v>28</v>
      </c>
      <c r="AP1001" s="692">
        <v>2</v>
      </c>
      <c r="AQ1001" s="692">
        <v>12</v>
      </c>
      <c r="AR1001" s="693">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692">
        <f ca="1">COUNTIF(INDIRECT("H"&amp;(ROW()+12*(($AO1001-1)*3+$AP1001)-ROW())/12+5):INDIRECT("S"&amp;(ROW()+12*(($AO1001-1)*3+$AP1001)-ROW())/12+5),AR1001)</f>
        <v>0</v>
      </c>
      <c r="AT1001" s="693">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692">
        <f ca="1">COUNTIF(INDIRECT("U"&amp;(ROW()+12*(($AO1001-1)*3+$AP1001)-ROW())/12+5):INDIRECT("AF"&amp;(ROW()+12*(($AO1001-1)*3+$AP1001)-ROW())/12+5),AT1001)</f>
        <v>0</v>
      </c>
      <c r="AV1001" s="692">
        <f ca="1">IF(AND(AR1001+AT1001&gt;0,AS1001+AU1001&gt;0),COUNTIF(AV$6:AV1000,"&gt;0")+1,0)</f>
        <v>0</v>
      </c>
    </row>
    <row r="1002" spans="41:48">
      <c r="AO1002" s="692">
        <v>28</v>
      </c>
      <c r="AP1002" s="692">
        <v>3</v>
      </c>
      <c r="AQ1002" s="692">
        <v>1</v>
      </c>
      <c r="AR1002" s="693">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692">
        <f ca="1">COUNTIF(INDIRECT("H"&amp;(ROW()+12*(($AO1002-1)*3+$AP1002)-ROW())/12+5):INDIRECT("S"&amp;(ROW()+12*(($AO1002-1)*3+$AP1002)-ROW())/12+5),AR1002)</f>
        <v>0</v>
      </c>
      <c r="AT1002" s="693">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692">
        <f ca="1">COUNTIF(INDIRECT("U"&amp;(ROW()+12*(($AO1002-1)*3+$AP1002)-ROW())/12+5):INDIRECT("AF"&amp;(ROW()+12*(($AO1002-1)*3+$AP1002)-ROW())/12+5),AT1002)</f>
        <v>0</v>
      </c>
      <c r="AV1002" s="692">
        <f ca="1">IF(AND(AR1002+AT1002&gt;0,AS1002+AU1002&gt;0),COUNTIF(AV$6:AV1001,"&gt;0")+1,0)</f>
        <v>0</v>
      </c>
    </row>
    <row r="1003" spans="41:48">
      <c r="AO1003" s="692">
        <v>28</v>
      </c>
      <c r="AP1003" s="692">
        <v>3</v>
      </c>
      <c r="AQ1003" s="692">
        <v>2</v>
      </c>
      <c r="AR1003" s="693">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692">
        <f ca="1">COUNTIF(INDIRECT("H"&amp;(ROW()+12*(($AO1003-1)*3+$AP1003)-ROW())/12+5):INDIRECT("S"&amp;(ROW()+12*(($AO1003-1)*3+$AP1003)-ROW())/12+5),AR1003)</f>
        <v>0</v>
      </c>
      <c r="AT1003" s="693">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692">
        <f ca="1">COUNTIF(INDIRECT("U"&amp;(ROW()+12*(($AO1003-1)*3+$AP1003)-ROW())/12+5):INDIRECT("AF"&amp;(ROW()+12*(($AO1003-1)*3+$AP1003)-ROW())/12+5),AT1003)</f>
        <v>0</v>
      </c>
      <c r="AV1003" s="692">
        <f ca="1">IF(AND(AR1003+AT1003&gt;0,AS1003+AU1003&gt;0),COUNTIF(AV$6:AV1002,"&gt;0")+1,0)</f>
        <v>0</v>
      </c>
    </row>
    <row r="1004" spans="41:48">
      <c r="AO1004" s="692">
        <v>28</v>
      </c>
      <c r="AP1004" s="692">
        <v>3</v>
      </c>
      <c r="AQ1004" s="692">
        <v>3</v>
      </c>
      <c r="AR1004" s="693">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692">
        <f ca="1">COUNTIF(INDIRECT("H"&amp;(ROW()+12*(($AO1004-1)*3+$AP1004)-ROW())/12+5):INDIRECT("S"&amp;(ROW()+12*(($AO1004-1)*3+$AP1004)-ROW())/12+5),AR1004)</f>
        <v>0</v>
      </c>
      <c r="AT1004" s="693">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692">
        <f ca="1">COUNTIF(INDIRECT("U"&amp;(ROW()+12*(($AO1004-1)*3+$AP1004)-ROW())/12+5):INDIRECT("AF"&amp;(ROW()+12*(($AO1004-1)*3+$AP1004)-ROW())/12+5),AT1004)</f>
        <v>0</v>
      </c>
      <c r="AV1004" s="692">
        <f ca="1">IF(AND(AR1004+AT1004&gt;0,AS1004+AU1004&gt;0),COUNTIF(AV$6:AV1003,"&gt;0")+1,0)</f>
        <v>0</v>
      </c>
    </row>
    <row r="1005" spans="41:48">
      <c r="AO1005" s="692">
        <v>28</v>
      </c>
      <c r="AP1005" s="692">
        <v>3</v>
      </c>
      <c r="AQ1005" s="692">
        <v>4</v>
      </c>
      <c r="AR1005" s="693">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692">
        <f ca="1">COUNTIF(INDIRECT("H"&amp;(ROW()+12*(($AO1005-1)*3+$AP1005)-ROW())/12+5):INDIRECT("S"&amp;(ROW()+12*(($AO1005-1)*3+$AP1005)-ROW())/12+5),AR1005)</f>
        <v>0</v>
      </c>
      <c r="AT1005" s="693">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692">
        <f ca="1">COUNTIF(INDIRECT("U"&amp;(ROW()+12*(($AO1005-1)*3+$AP1005)-ROW())/12+5):INDIRECT("AF"&amp;(ROW()+12*(($AO1005-1)*3+$AP1005)-ROW())/12+5),AT1005)</f>
        <v>0</v>
      </c>
      <c r="AV1005" s="692">
        <f ca="1">IF(AND(AR1005+AT1005&gt;0,AS1005+AU1005&gt;0),COUNTIF(AV$6:AV1004,"&gt;0")+1,0)</f>
        <v>0</v>
      </c>
    </row>
    <row r="1006" spans="41:48">
      <c r="AO1006" s="692">
        <v>28</v>
      </c>
      <c r="AP1006" s="692">
        <v>3</v>
      </c>
      <c r="AQ1006" s="692">
        <v>5</v>
      </c>
      <c r="AR1006" s="693">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692">
        <f ca="1">COUNTIF(INDIRECT("H"&amp;(ROW()+12*(($AO1006-1)*3+$AP1006)-ROW())/12+5):INDIRECT("S"&amp;(ROW()+12*(($AO1006-1)*3+$AP1006)-ROW())/12+5),AR1006)</f>
        <v>0</v>
      </c>
      <c r="AT1006" s="693">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692">
        <f ca="1">COUNTIF(INDIRECT("U"&amp;(ROW()+12*(($AO1006-1)*3+$AP1006)-ROW())/12+5):INDIRECT("AF"&amp;(ROW()+12*(($AO1006-1)*3+$AP1006)-ROW())/12+5),AT1006)</f>
        <v>0</v>
      </c>
      <c r="AV1006" s="692">
        <f ca="1">IF(AND(AR1006+AT1006&gt;0,AS1006+AU1006&gt;0),COUNTIF(AV$6:AV1005,"&gt;0")+1,0)</f>
        <v>0</v>
      </c>
    </row>
    <row r="1007" spans="41:48">
      <c r="AO1007" s="692">
        <v>28</v>
      </c>
      <c r="AP1007" s="692">
        <v>3</v>
      </c>
      <c r="AQ1007" s="692">
        <v>6</v>
      </c>
      <c r="AR1007" s="693">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692">
        <f ca="1">COUNTIF(INDIRECT("H"&amp;(ROW()+12*(($AO1007-1)*3+$AP1007)-ROW())/12+5):INDIRECT("S"&amp;(ROW()+12*(($AO1007-1)*3+$AP1007)-ROW())/12+5),AR1007)</f>
        <v>0</v>
      </c>
      <c r="AT1007" s="693">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692">
        <f ca="1">COUNTIF(INDIRECT("U"&amp;(ROW()+12*(($AO1007-1)*3+$AP1007)-ROW())/12+5):INDIRECT("AF"&amp;(ROW()+12*(($AO1007-1)*3+$AP1007)-ROW())/12+5),AT1007)</f>
        <v>0</v>
      </c>
      <c r="AV1007" s="692">
        <f ca="1">IF(AND(AR1007+AT1007&gt;0,AS1007+AU1007&gt;0),COUNTIF(AV$6:AV1006,"&gt;0")+1,0)</f>
        <v>0</v>
      </c>
    </row>
    <row r="1008" spans="41:48">
      <c r="AO1008" s="692">
        <v>28</v>
      </c>
      <c r="AP1008" s="692">
        <v>3</v>
      </c>
      <c r="AQ1008" s="692">
        <v>7</v>
      </c>
      <c r="AR1008" s="693">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692">
        <f ca="1">COUNTIF(INDIRECT("H"&amp;(ROW()+12*(($AO1008-1)*3+$AP1008)-ROW())/12+5):INDIRECT("S"&amp;(ROW()+12*(($AO1008-1)*3+$AP1008)-ROW())/12+5),AR1008)</f>
        <v>0</v>
      </c>
      <c r="AT1008" s="693">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692">
        <f ca="1">COUNTIF(INDIRECT("U"&amp;(ROW()+12*(($AO1008-1)*3+$AP1008)-ROW())/12+5):INDIRECT("AF"&amp;(ROW()+12*(($AO1008-1)*3+$AP1008)-ROW())/12+5),AT1008)</f>
        <v>0</v>
      </c>
      <c r="AV1008" s="692">
        <f ca="1">IF(AND(AR1008+AT1008&gt;0,AS1008+AU1008&gt;0),COUNTIF(AV$6:AV1007,"&gt;0")+1,0)</f>
        <v>0</v>
      </c>
    </row>
    <row r="1009" spans="41:48">
      <c r="AO1009" s="692">
        <v>28</v>
      </c>
      <c r="AP1009" s="692">
        <v>3</v>
      </c>
      <c r="AQ1009" s="692">
        <v>8</v>
      </c>
      <c r="AR1009" s="693">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692">
        <f ca="1">COUNTIF(INDIRECT("H"&amp;(ROW()+12*(($AO1009-1)*3+$AP1009)-ROW())/12+5):INDIRECT("S"&amp;(ROW()+12*(($AO1009-1)*3+$AP1009)-ROW())/12+5),AR1009)</f>
        <v>0</v>
      </c>
      <c r="AT1009" s="693">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692">
        <f ca="1">COUNTIF(INDIRECT("U"&amp;(ROW()+12*(($AO1009-1)*3+$AP1009)-ROW())/12+5):INDIRECT("AF"&amp;(ROW()+12*(($AO1009-1)*3+$AP1009)-ROW())/12+5),AT1009)</f>
        <v>0</v>
      </c>
      <c r="AV1009" s="692">
        <f ca="1">IF(AND(AR1009+AT1009&gt;0,AS1009+AU1009&gt;0),COUNTIF(AV$6:AV1008,"&gt;0")+1,0)</f>
        <v>0</v>
      </c>
    </row>
    <row r="1010" spans="41:48">
      <c r="AO1010" s="692">
        <v>28</v>
      </c>
      <c r="AP1010" s="692">
        <v>3</v>
      </c>
      <c r="AQ1010" s="692">
        <v>9</v>
      </c>
      <c r="AR1010" s="693">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692">
        <f ca="1">COUNTIF(INDIRECT("H"&amp;(ROW()+12*(($AO1010-1)*3+$AP1010)-ROW())/12+5):INDIRECT("S"&amp;(ROW()+12*(($AO1010-1)*3+$AP1010)-ROW())/12+5),AR1010)</f>
        <v>0</v>
      </c>
      <c r="AT1010" s="693">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692">
        <f ca="1">COUNTIF(INDIRECT("U"&amp;(ROW()+12*(($AO1010-1)*3+$AP1010)-ROW())/12+5):INDIRECT("AF"&amp;(ROW()+12*(($AO1010-1)*3+$AP1010)-ROW())/12+5),AT1010)</f>
        <v>0</v>
      </c>
      <c r="AV1010" s="692">
        <f ca="1">IF(AND(AR1010+AT1010&gt;0,AS1010+AU1010&gt;0),COUNTIF(AV$6:AV1009,"&gt;0")+1,0)</f>
        <v>0</v>
      </c>
    </row>
    <row r="1011" spans="41:48">
      <c r="AO1011" s="692">
        <v>28</v>
      </c>
      <c r="AP1011" s="692">
        <v>3</v>
      </c>
      <c r="AQ1011" s="692">
        <v>10</v>
      </c>
      <c r="AR1011" s="693">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692">
        <f ca="1">COUNTIF(INDIRECT("H"&amp;(ROW()+12*(($AO1011-1)*3+$AP1011)-ROW())/12+5):INDIRECT("S"&amp;(ROW()+12*(($AO1011-1)*3+$AP1011)-ROW())/12+5),AR1011)</f>
        <v>0</v>
      </c>
      <c r="AT1011" s="693">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692">
        <f ca="1">COUNTIF(INDIRECT("U"&amp;(ROW()+12*(($AO1011-1)*3+$AP1011)-ROW())/12+5):INDIRECT("AF"&amp;(ROW()+12*(($AO1011-1)*3+$AP1011)-ROW())/12+5),AT1011)</f>
        <v>0</v>
      </c>
      <c r="AV1011" s="692">
        <f ca="1">IF(AND(AR1011+AT1011&gt;0,AS1011+AU1011&gt;0),COUNTIF(AV$6:AV1010,"&gt;0")+1,0)</f>
        <v>0</v>
      </c>
    </row>
    <row r="1012" spans="41:48">
      <c r="AO1012" s="692">
        <v>28</v>
      </c>
      <c r="AP1012" s="692">
        <v>3</v>
      </c>
      <c r="AQ1012" s="692">
        <v>11</v>
      </c>
      <c r="AR1012" s="693">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692">
        <f ca="1">COUNTIF(INDIRECT("H"&amp;(ROW()+12*(($AO1012-1)*3+$AP1012)-ROW())/12+5):INDIRECT("S"&amp;(ROW()+12*(($AO1012-1)*3+$AP1012)-ROW())/12+5),AR1012)</f>
        <v>0</v>
      </c>
      <c r="AT1012" s="693">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692">
        <f ca="1">COUNTIF(INDIRECT("U"&amp;(ROW()+12*(($AO1012-1)*3+$AP1012)-ROW())/12+5):INDIRECT("AF"&amp;(ROW()+12*(($AO1012-1)*3+$AP1012)-ROW())/12+5),AT1012)</f>
        <v>0</v>
      </c>
      <c r="AV1012" s="692">
        <f ca="1">IF(AND(AR1012+AT1012&gt;0,AS1012+AU1012&gt;0),COUNTIF(AV$6:AV1011,"&gt;0")+1,0)</f>
        <v>0</v>
      </c>
    </row>
    <row r="1013" spans="41:48">
      <c r="AO1013" s="692">
        <v>28</v>
      </c>
      <c r="AP1013" s="692">
        <v>3</v>
      </c>
      <c r="AQ1013" s="692">
        <v>12</v>
      </c>
      <c r="AR1013" s="693">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692">
        <f ca="1">COUNTIF(INDIRECT("H"&amp;(ROW()+12*(($AO1013-1)*3+$AP1013)-ROW())/12+5):INDIRECT("S"&amp;(ROW()+12*(($AO1013-1)*3+$AP1013)-ROW())/12+5),AR1013)</f>
        <v>0</v>
      </c>
      <c r="AT1013" s="693">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692">
        <f ca="1">COUNTIF(INDIRECT("U"&amp;(ROW()+12*(($AO1013-1)*3+$AP1013)-ROW())/12+5):INDIRECT("AF"&amp;(ROW()+12*(($AO1013-1)*3+$AP1013)-ROW())/12+5),AT1013)</f>
        <v>0</v>
      </c>
      <c r="AV1013" s="692">
        <f ca="1">IF(AND(AR1013+AT1013&gt;0,AS1013+AU1013&gt;0),COUNTIF(AV$6:AV1012,"&gt;0")+1,0)</f>
        <v>0</v>
      </c>
    </row>
    <row r="1014" spans="41:48">
      <c r="AO1014" s="692">
        <v>29</v>
      </c>
      <c r="AP1014" s="692">
        <v>1</v>
      </c>
      <c r="AQ1014" s="692">
        <v>1</v>
      </c>
      <c r="AR1014" s="693">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692">
        <f ca="1">COUNTIF(INDIRECT("H"&amp;(ROW()+12*(($AO1014-1)*3+$AP1014)-ROW())/12+5):INDIRECT("S"&amp;(ROW()+12*(($AO1014-1)*3+$AP1014)-ROW())/12+5),AR1014)</f>
        <v>0</v>
      </c>
      <c r="AT1014" s="693">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692">
        <f ca="1">COUNTIF(INDIRECT("U"&amp;(ROW()+12*(($AO1014-1)*3+$AP1014)-ROW())/12+5):INDIRECT("AF"&amp;(ROW()+12*(($AO1014-1)*3+$AP1014)-ROW())/12+5),AT1014)</f>
        <v>0</v>
      </c>
      <c r="AV1014" s="692">
        <f ca="1">IF(AND(AR1014+AT1014&gt;0,AS1014+AU1014&gt;0),COUNTIF(AV$6:AV1013,"&gt;0")+1,0)</f>
        <v>0</v>
      </c>
    </row>
    <row r="1015" spans="41:48">
      <c r="AO1015" s="692">
        <v>29</v>
      </c>
      <c r="AP1015" s="692">
        <v>1</v>
      </c>
      <c r="AQ1015" s="692">
        <v>2</v>
      </c>
      <c r="AR1015" s="693">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692">
        <f ca="1">COUNTIF(INDIRECT("H"&amp;(ROW()+12*(($AO1015-1)*3+$AP1015)-ROW())/12+5):INDIRECT("S"&amp;(ROW()+12*(($AO1015-1)*3+$AP1015)-ROW())/12+5),AR1015)</f>
        <v>0</v>
      </c>
      <c r="AT1015" s="693">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692">
        <f ca="1">COUNTIF(INDIRECT("U"&amp;(ROW()+12*(($AO1015-1)*3+$AP1015)-ROW())/12+5):INDIRECT("AF"&amp;(ROW()+12*(($AO1015-1)*3+$AP1015)-ROW())/12+5),AT1015)</f>
        <v>0</v>
      </c>
      <c r="AV1015" s="692">
        <f ca="1">IF(AND(AR1015+AT1015&gt;0,AS1015+AU1015&gt;0),COUNTIF(AV$6:AV1014,"&gt;0")+1,0)</f>
        <v>0</v>
      </c>
    </row>
    <row r="1016" spans="41:48">
      <c r="AO1016" s="692">
        <v>29</v>
      </c>
      <c r="AP1016" s="692">
        <v>1</v>
      </c>
      <c r="AQ1016" s="692">
        <v>3</v>
      </c>
      <c r="AR1016" s="693">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692">
        <f ca="1">COUNTIF(INDIRECT("H"&amp;(ROW()+12*(($AO1016-1)*3+$AP1016)-ROW())/12+5):INDIRECT("S"&amp;(ROW()+12*(($AO1016-1)*3+$AP1016)-ROW())/12+5),AR1016)</f>
        <v>0</v>
      </c>
      <c r="AT1016" s="693">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692">
        <f ca="1">COUNTIF(INDIRECT("U"&amp;(ROW()+12*(($AO1016-1)*3+$AP1016)-ROW())/12+5):INDIRECT("AF"&amp;(ROW()+12*(($AO1016-1)*3+$AP1016)-ROW())/12+5),AT1016)</f>
        <v>0</v>
      </c>
      <c r="AV1016" s="692">
        <f ca="1">IF(AND(AR1016+AT1016&gt;0,AS1016+AU1016&gt;0),COUNTIF(AV$6:AV1015,"&gt;0")+1,0)</f>
        <v>0</v>
      </c>
    </row>
    <row r="1017" spans="41:48">
      <c r="AO1017" s="692">
        <v>29</v>
      </c>
      <c r="AP1017" s="692">
        <v>1</v>
      </c>
      <c r="AQ1017" s="692">
        <v>4</v>
      </c>
      <c r="AR1017" s="693">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692">
        <f ca="1">COUNTIF(INDIRECT("H"&amp;(ROW()+12*(($AO1017-1)*3+$AP1017)-ROW())/12+5):INDIRECT("S"&amp;(ROW()+12*(($AO1017-1)*3+$AP1017)-ROW())/12+5),AR1017)</f>
        <v>0</v>
      </c>
      <c r="AT1017" s="693">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692">
        <f ca="1">COUNTIF(INDIRECT("U"&amp;(ROW()+12*(($AO1017-1)*3+$AP1017)-ROW())/12+5):INDIRECT("AF"&amp;(ROW()+12*(($AO1017-1)*3+$AP1017)-ROW())/12+5),AT1017)</f>
        <v>0</v>
      </c>
      <c r="AV1017" s="692">
        <f ca="1">IF(AND(AR1017+AT1017&gt;0,AS1017+AU1017&gt;0),COUNTIF(AV$6:AV1016,"&gt;0")+1,0)</f>
        <v>0</v>
      </c>
    </row>
    <row r="1018" spans="41:48">
      <c r="AO1018" s="692">
        <v>29</v>
      </c>
      <c r="AP1018" s="692">
        <v>1</v>
      </c>
      <c r="AQ1018" s="692">
        <v>5</v>
      </c>
      <c r="AR1018" s="693">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692">
        <f ca="1">COUNTIF(INDIRECT("H"&amp;(ROW()+12*(($AO1018-1)*3+$AP1018)-ROW())/12+5):INDIRECT("S"&amp;(ROW()+12*(($AO1018-1)*3+$AP1018)-ROW())/12+5),AR1018)</f>
        <v>0</v>
      </c>
      <c r="AT1018" s="693">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692">
        <f ca="1">COUNTIF(INDIRECT("U"&amp;(ROW()+12*(($AO1018-1)*3+$AP1018)-ROW())/12+5):INDIRECT("AF"&amp;(ROW()+12*(($AO1018-1)*3+$AP1018)-ROW())/12+5),AT1018)</f>
        <v>0</v>
      </c>
      <c r="AV1018" s="692">
        <f ca="1">IF(AND(AR1018+AT1018&gt;0,AS1018+AU1018&gt;0),COUNTIF(AV$6:AV1017,"&gt;0")+1,0)</f>
        <v>0</v>
      </c>
    </row>
    <row r="1019" spans="41:48">
      <c r="AO1019" s="692">
        <v>29</v>
      </c>
      <c r="AP1019" s="692">
        <v>1</v>
      </c>
      <c r="AQ1019" s="692">
        <v>6</v>
      </c>
      <c r="AR1019" s="693">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692">
        <f ca="1">COUNTIF(INDIRECT("H"&amp;(ROW()+12*(($AO1019-1)*3+$AP1019)-ROW())/12+5):INDIRECT("S"&amp;(ROW()+12*(($AO1019-1)*3+$AP1019)-ROW())/12+5),AR1019)</f>
        <v>0</v>
      </c>
      <c r="AT1019" s="693">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692">
        <f ca="1">COUNTIF(INDIRECT("U"&amp;(ROW()+12*(($AO1019-1)*3+$AP1019)-ROW())/12+5):INDIRECT("AF"&amp;(ROW()+12*(($AO1019-1)*3+$AP1019)-ROW())/12+5),AT1019)</f>
        <v>0</v>
      </c>
      <c r="AV1019" s="692">
        <f ca="1">IF(AND(AR1019+AT1019&gt;0,AS1019+AU1019&gt;0),COUNTIF(AV$6:AV1018,"&gt;0")+1,0)</f>
        <v>0</v>
      </c>
    </row>
    <row r="1020" spans="41:48">
      <c r="AO1020" s="692">
        <v>29</v>
      </c>
      <c r="AP1020" s="692">
        <v>1</v>
      </c>
      <c r="AQ1020" s="692">
        <v>7</v>
      </c>
      <c r="AR1020" s="693">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692">
        <f ca="1">COUNTIF(INDIRECT("H"&amp;(ROW()+12*(($AO1020-1)*3+$AP1020)-ROW())/12+5):INDIRECT("S"&amp;(ROW()+12*(($AO1020-1)*3+$AP1020)-ROW())/12+5),AR1020)</f>
        <v>0</v>
      </c>
      <c r="AT1020" s="693">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692">
        <f ca="1">COUNTIF(INDIRECT("U"&amp;(ROW()+12*(($AO1020-1)*3+$AP1020)-ROW())/12+5):INDIRECT("AF"&amp;(ROW()+12*(($AO1020-1)*3+$AP1020)-ROW())/12+5),AT1020)</f>
        <v>0</v>
      </c>
      <c r="AV1020" s="692">
        <f ca="1">IF(AND(AR1020+AT1020&gt;0,AS1020+AU1020&gt;0),COUNTIF(AV$6:AV1019,"&gt;0")+1,0)</f>
        <v>0</v>
      </c>
    </row>
    <row r="1021" spans="41:48">
      <c r="AO1021" s="692">
        <v>29</v>
      </c>
      <c r="AP1021" s="692">
        <v>1</v>
      </c>
      <c r="AQ1021" s="692">
        <v>8</v>
      </c>
      <c r="AR1021" s="693">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692">
        <f ca="1">COUNTIF(INDIRECT("H"&amp;(ROW()+12*(($AO1021-1)*3+$AP1021)-ROW())/12+5):INDIRECT("S"&amp;(ROW()+12*(($AO1021-1)*3+$AP1021)-ROW())/12+5),AR1021)</f>
        <v>0</v>
      </c>
      <c r="AT1021" s="693">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692">
        <f ca="1">COUNTIF(INDIRECT("U"&amp;(ROW()+12*(($AO1021-1)*3+$AP1021)-ROW())/12+5):INDIRECT("AF"&amp;(ROW()+12*(($AO1021-1)*3+$AP1021)-ROW())/12+5),AT1021)</f>
        <v>0</v>
      </c>
      <c r="AV1021" s="692">
        <f ca="1">IF(AND(AR1021+AT1021&gt;0,AS1021+AU1021&gt;0),COUNTIF(AV$6:AV1020,"&gt;0")+1,0)</f>
        <v>0</v>
      </c>
    </row>
    <row r="1022" spans="41:48">
      <c r="AO1022" s="692">
        <v>29</v>
      </c>
      <c r="AP1022" s="692">
        <v>1</v>
      </c>
      <c r="AQ1022" s="692">
        <v>9</v>
      </c>
      <c r="AR1022" s="693">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692">
        <f ca="1">COUNTIF(INDIRECT("H"&amp;(ROW()+12*(($AO1022-1)*3+$AP1022)-ROW())/12+5):INDIRECT("S"&amp;(ROW()+12*(($AO1022-1)*3+$AP1022)-ROW())/12+5),AR1022)</f>
        <v>0</v>
      </c>
      <c r="AT1022" s="693">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692">
        <f ca="1">COUNTIF(INDIRECT("U"&amp;(ROW()+12*(($AO1022-1)*3+$AP1022)-ROW())/12+5):INDIRECT("AF"&amp;(ROW()+12*(($AO1022-1)*3+$AP1022)-ROW())/12+5),AT1022)</f>
        <v>0</v>
      </c>
      <c r="AV1022" s="692">
        <f ca="1">IF(AND(AR1022+AT1022&gt;0,AS1022+AU1022&gt;0),COUNTIF(AV$6:AV1021,"&gt;0")+1,0)</f>
        <v>0</v>
      </c>
    </row>
    <row r="1023" spans="41:48">
      <c r="AO1023" s="692">
        <v>29</v>
      </c>
      <c r="AP1023" s="692">
        <v>1</v>
      </c>
      <c r="AQ1023" s="692">
        <v>10</v>
      </c>
      <c r="AR1023" s="693">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692">
        <f ca="1">COUNTIF(INDIRECT("H"&amp;(ROW()+12*(($AO1023-1)*3+$AP1023)-ROW())/12+5):INDIRECT("S"&amp;(ROW()+12*(($AO1023-1)*3+$AP1023)-ROW())/12+5),AR1023)</f>
        <v>0</v>
      </c>
      <c r="AT1023" s="693">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692">
        <f ca="1">COUNTIF(INDIRECT("U"&amp;(ROW()+12*(($AO1023-1)*3+$AP1023)-ROW())/12+5):INDIRECT("AF"&amp;(ROW()+12*(($AO1023-1)*3+$AP1023)-ROW())/12+5),AT1023)</f>
        <v>0</v>
      </c>
      <c r="AV1023" s="692">
        <f ca="1">IF(AND(AR1023+AT1023&gt;0,AS1023+AU1023&gt;0),COUNTIF(AV$6:AV1022,"&gt;0")+1,0)</f>
        <v>0</v>
      </c>
    </row>
    <row r="1024" spans="41:48">
      <c r="AO1024" s="692">
        <v>29</v>
      </c>
      <c r="AP1024" s="692">
        <v>1</v>
      </c>
      <c r="AQ1024" s="692">
        <v>11</v>
      </c>
      <c r="AR1024" s="693">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692">
        <f ca="1">COUNTIF(INDIRECT("H"&amp;(ROW()+12*(($AO1024-1)*3+$AP1024)-ROW())/12+5):INDIRECT("S"&amp;(ROW()+12*(($AO1024-1)*3+$AP1024)-ROW())/12+5),AR1024)</f>
        <v>0</v>
      </c>
      <c r="AT1024" s="693">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692">
        <f ca="1">COUNTIF(INDIRECT("U"&amp;(ROW()+12*(($AO1024-1)*3+$AP1024)-ROW())/12+5):INDIRECT("AF"&amp;(ROW()+12*(($AO1024-1)*3+$AP1024)-ROW())/12+5),AT1024)</f>
        <v>0</v>
      </c>
      <c r="AV1024" s="692">
        <f ca="1">IF(AND(AR1024+AT1024&gt;0,AS1024+AU1024&gt;0),COUNTIF(AV$6:AV1023,"&gt;0")+1,0)</f>
        <v>0</v>
      </c>
    </row>
    <row r="1025" spans="41:48">
      <c r="AO1025" s="692">
        <v>29</v>
      </c>
      <c r="AP1025" s="692">
        <v>1</v>
      </c>
      <c r="AQ1025" s="692">
        <v>12</v>
      </c>
      <c r="AR1025" s="693">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692">
        <f ca="1">COUNTIF(INDIRECT("H"&amp;(ROW()+12*(($AO1025-1)*3+$AP1025)-ROW())/12+5):INDIRECT("S"&amp;(ROW()+12*(($AO1025-1)*3+$AP1025)-ROW())/12+5),AR1025)</f>
        <v>0</v>
      </c>
      <c r="AT1025" s="693">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692">
        <f ca="1">COUNTIF(INDIRECT("U"&amp;(ROW()+12*(($AO1025-1)*3+$AP1025)-ROW())/12+5):INDIRECT("AF"&amp;(ROW()+12*(($AO1025-1)*3+$AP1025)-ROW())/12+5),AT1025)</f>
        <v>0</v>
      </c>
      <c r="AV1025" s="692">
        <f ca="1">IF(AND(AR1025+AT1025&gt;0,AS1025+AU1025&gt;0),COUNTIF(AV$6:AV1024,"&gt;0")+1,0)</f>
        <v>0</v>
      </c>
    </row>
    <row r="1026" spans="41:48">
      <c r="AO1026" s="692">
        <v>29</v>
      </c>
      <c r="AP1026" s="692">
        <v>2</v>
      </c>
      <c r="AQ1026" s="692">
        <v>1</v>
      </c>
      <c r="AR1026" s="693">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692">
        <f ca="1">COUNTIF(INDIRECT("H"&amp;(ROW()+12*(($AO1026-1)*3+$AP1026)-ROW())/12+5):INDIRECT("S"&amp;(ROW()+12*(($AO1026-1)*3+$AP1026)-ROW())/12+5),AR1026)</f>
        <v>0</v>
      </c>
      <c r="AT1026" s="693">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692">
        <f ca="1">COUNTIF(INDIRECT("U"&amp;(ROW()+12*(($AO1026-1)*3+$AP1026)-ROW())/12+5):INDIRECT("AF"&amp;(ROW()+12*(($AO1026-1)*3+$AP1026)-ROW())/12+5),AT1026)</f>
        <v>0</v>
      </c>
      <c r="AV1026" s="692">
        <f ca="1">IF(AND(AR1026+AT1026&gt;0,AS1026+AU1026&gt;0),COUNTIF(AV$6:AV1025,"&gt;0")+1,0)</f>
        <v>0</v>
      </c>
    </row>
    <row r="1027" spans="41:48">
      <c r="AO1027" s="692">
        <v>29</v>
      </c>
      <c r="AP1027" s="692">
        <v>2</v>
      </c>
      <c r="AQ1027" s="692">
        <v>2</v>
      </c>
      <c r="AR1027" s="693">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692">
        <f ca="1">COUNTIF(INDIRECT("H"&amp;(ROW()+12*(($AO1027-1)*3+$AP1027)-ROW())/12+5):INDIRECT("S"&amp;(ROW()+12*(($AO1027-1)*3+$AP1027)-ROW())/12+5),AR1027)</f>
        <v>0</v>
      </c>
      <c r="AT1027" s="693">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692">
        <f ca="1">COUNTIF(INDIRECT("U"&amp;(ROW()+12*(($AO1027-1)*3+$AP1027)-ROW())/12+5):INDIRECT("AF"&amp;(ROW()+12*(($AO1027-1)*3+$AP1027)-ROW())/12+5),AT1027)</f>
        <v>0</v>
      </c>
      <c r="AV1027" s="692">
        <f ca="1">IF(AND(AR1027+AT1027&gt;0,AS1027+AU1027&gt;0),COUNTIF(AV$6:AV1026,"&gt;0")+1,0)</f>
        <v>0</v>
      </c>
    </row>
    <row r="1028" spans="41:48">
      <c r="AO1028" s="692">
        <v>29</v>
      </c>
      <c r="AP1028" s="692">
        <v>2</v>
      </c>
      <c r="AQ1028" s="692">
        <v>3</v>
      </c>
      <c r="AR1028" s="693">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692">
        <f ca="1">COUNTIF(INDIRECT("H"&amp;(ROW()+12*(($AO1028-1)*3+$AP1028)-ROW())/12+5):INDIRECT("S"&amp;(ROW()+12*(($AO1028-1)*3+$AP1028)-ROW())/12+5),AR1028)</f>
        <v>0</v>
      </c>
      <c r="AT1028" s="693">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692">
        <f ca="1">COUNTIF(INDIRECT("U"&amp;(ROW()+12*(($AO1028-1)*3+$AP1028)-ROW())/12+5):INDIRECT("AF"&amp;(ROW()+12*(($AO1028-1)*3+$AP1028)-ROW())/12+5),AT1028)</f>
        <v>0</v>
      </c>
      <c r="AV1028" s="692">
        <f ca="1">IF(AND(AR1028+AT1028&gt;0,AS1028+AU1028&gt;0),COUNTIF(AV$6:AV1027,"&gt;0")+1,0)</f>
        <v>0</v>
      </c>
    </row>
    <row r="1029" spans="41:48">
      <c r="AO1029" s="692">
        <v>29</v>
      </c>
      <c r="AP1029" s="692">
        <v>2</v>
      </c>
      <c r="AQ1029" s="692">
        <v>4</v>
      </c>
      <c r="AR1029" s="693">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692">
        <f ca="1">COUNTIF(INDIRECT("H"&amp;(ROW()+12*(($AO1029-1)*3+$AP1029)-ROW())/12+5):INDIRECT("S"&amp;(ROW()+12*(($AO1029-1)*3+$AP1029)-ROW())/12+5),AR1029)</f>
        <v>0</v>
      </c>
      <c r="AT1029" s="693">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692">
        <f ca="1">COUNTIF(INDIRECT("U"&amp;(ROW()+12*(($AO1029-1)*3+$AP1029)-ROW())/12+5):INDIRECT("AF"&amp;(ROW()+12*(($AO1029-1)*3+$AP1029)-ROW())/12+5),AT1029)</f>
        <v>0</v>
      </c>
      <c r="AV1029" s="692">
        <f ca="1">IF(AND(AR1029+AT1029&gt;0,AS1029+AU1029&gt;0),COUNTIF(AV$6:AV1028,"&gt;0")+1,0)</f>
        <v>0</v>
      </c>
    </row>
    <row r="1030" spans="41:48">
      <c r="AO1030" s="692">
        <v>29</v>
      </c>
      <c r="AP1030" s="692">
        <v>2</v>
      </c>
      <c r="AQ1030" s="692">
        <v>5</v>
      </c>
      <c r="AR1030" s="693">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692">
        <f ca="1">COUNTIF(INDIRECT("H"&amp;(ROW()+12*(($AO1030-1)*3+$AP1030)-ROW())/12+5):INDIRECT("S"&amp;(ROW()+12*(($AO1030-1)*3+$AP1030)-ROW())/12+5),AR1030)</f>
        <v>0</v>
      </c>
      <c r="AT1030" s="693">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692">
        <f ca="1">COUNTIF(INDIRECT("U"&amp;(ROW()+12*(($AO1030-1)*3+$AP1030)-ROW())/12+5):INDIRECT("AF"&amp;(ROW()+12*(($AO1030-1)*3+$AP1030)-ROW())/12+5),AT1030)</f>
        <v>0</v>
      </c>
      <c r="AV1030" s="692">
        <f ca="1">IF(AND(AR1030+AT1030&gt;0,AS1030+AU1030&gt;0),COUNTIF(AV$6:AV1029,"&gt;0")+1,0)</f>
        <v>0</v>
      </c>
    </row>
    <row r="1031" spans="41:48">
      <c r="AO1031" s="692">
        <v>29</v>
      </c>
      <c r="AP1031" s="692">
        <v>2</v>
      </c>
      <c r="AQ1031" s="692">
        <v>6</v>
      </c>
      <c r="AR1031" s="693">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692">
        <f ca="1">COUNTIF(INDIRECT("H"&amp;(ROW()+12*(($AO1031-1)*3+$AP1031)-ROW())/12+5):INDIRECT("S"&amp;(ROW()+12*(($AO1031-1)*3+$AP1031)-ROW())/12+5),AR1031)</f>
        <v>0</v>
      </c>
      <c r="AT1031" s="693">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692">
        <f ca="1">COUNTIF(INDIRECT("U"&amp;(ROW()+12*(($AO1031-1)*3+$AP1031)-ROW())/12+5):INDIRECT("AF"&amp;(ROW()+12*(($AO1031-1)*3+$AP1031)-ROW())/12+5),AT1031)</f>
        <v>0</v>
      </c>
      <c r="AV1031" s="692">
        <f ca="1">IF(AND(AR1031+AT1031&gt;0,AS1031+AU1031&gt;0),COUNTIF(AV$6:AV1030,"&gt;0")+1,0)</f>
        <v>0</v>
      </c>
    </row>
    <row r="1032" spans="41:48">
      <c r="AO1032" s="692">
        <v>29</v>
      </c>
      <c r="AP1032" s="692">
        <v>2</v>
      </c>
      <c r="AQ1032" s="692">
        <v>7</v>
      </c>
      <c r="AR1032" s="693">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692">
        <f ca="1">COUNTIF(INDIRECT("H"&amp;(ROW()+12*(($AO1032-1)*3+$AP1032)-ROW())/12+5):INDIRECT("S"&amp;(ROW()+12*(($AO1032-1)*3+$AP1032)-ROW())/12+5),AR1032)</f>
        <v>0</v>
      </c>
      <c r="AT1032" s="693">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692">
        <f ca="1">COUNTIF(INDIRECT("U"&amp;(ROW()+12*(($AO1032-1)*3+$AP1032)-ROW())/12+5):INDIRECT("AF"&amp;(ROW()+12*(($AO1032-1)*3+$AP1032)-ROW())/12+5),AT1032)</f>
        <v>0</v>
      </c>
      <c r="AV1032" s="692">
        <f ca="1">IF(AND(AR1032+AT1032&gt;0,AS1032+AU1032&gt;0),COUNTIF(AV$6:AV1031,"&gt;0")+1,0)</f>
        <v>0</v>
      </c>
    </row>
    <row r="1033" spans="41:48">
      <c r="AO1033" s="692">
        <v>29</v>
      </c>
      <c r="AP1033" s="692">
        <v>2</v>
      </c>
      <c r="AQ1033" s="692">
        <v>8</v>
      </c>
      <c r="AR1033" s="693">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692">
        <f ca="1">COUNTIF(INDIRECT("H"&amp;(ROW()+12*(($AO1033-1)*3+$AP1033)-ROW())/12+5):INDIRECT("S"&amp;(ROW()+12*(($AO1033-1)*3+$AP1033)-ROW())/12+5),AR1033)</f>
        <v>0</v>
      </c>
      <c r="AT1033" s="693">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692">
        <f ca="1">COUNTIF(INDIRECT("U"&amp;(ROW()+12*(($AO1033-1)*3+$AP1033)-ROW())/12+5):INDIRECT("AF"&amp;(ROW()+12*(($AO1033-1)*3+$AP1033)-ROW())/12+5),AT1033)</f>
        <v>0</v>
      </c>
      <c r="AV1033" s="692">
        <f ca="1">IF(AND(AR1033+AT1033&gt;0,AS1033+AU1033&gt;0),COUNTIF(AV$6:AV1032,"&gt;0")+1,0)</f>
        <v>0</v>
      </c>
    </row>
    <row r="1034" spans="41:48">
      <c r="AO1034" s="692">
        <v>29</v>
      </c>
      <c r="AP1034" s="692">
        <v>2</v>
      </c>
      <c r="AQ1034" s="692">
        <v>9</v>
      </c>
      <c r="AR1034" s="693">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692">
        <f ca="1">COUNTIF(INDIRECT("H"&amp;(ROW()+12*(($AO1034-1)*3+$AP1034)-ROW())/12+5):INDIRECT("S"&amp;(ROW()+12*(($AO1034-1)*3+$AP1034)-ROW())/12+5),AR1034)</f>
        <v>0</v>
      </c>
      <c r="AT1034" s="693">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692">
        <f ca="1">COUNTIF(INDIRECT("U"&amp;(ROW()+12*(($AO1034-1)*3+$AP1034)-ROW())/12+5):INDIRECT("AF"&amp;(ROW()+12*(($AO1034-1)*3+$AP1034)-ROW())/12+5),AT1034)</f>
        <v>0</v>
      </c>
      <c r="AV1034" s="692">
        <f ca="1">IF(AND(AR1034+AT1034&gt;0,AS1034+AU1034&gt;0),COUNTIF(AV$6:AV1033,"&gt;0")+1,0)</f>
        <v>0</v>
      </c>
    </row>
    <row r="1035" spans="41:48">
      <c r="AO1035" s="692">
        <v>29</v>
      </c>
      <c r="AP1035" s="692">
        <v>2</v>
      </c>
      <c r="AQ1035" s="692">
        <v>10</v>
      </c>
      <c r="AR1035" s="693">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692">
        <f ca="1">COUNTIF(INDIRECT("H"&amp;(ROW()+12*(($AO1035-1)*3+$AP1035)-ROW())/12+5):INDIRECT("S"&amp;(ROW()+12*(($AO1035-1)*3+$AP1035)-ROW())/12+5),AR1035)</f>
        <v>0</v>
      </c>
      <c r="AT1035" s="693">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692">
        <f ca="1">COUNTIF(INDIRECT("U"&amp;(ROW()+12*(($AO1035-1)*3+$AP1035)-ROW())/12+5):INDIRECT("AF"&amp;(ROW()+12*(($AO1035-1)*3+$AP1035)-ROW())/12+5),AT1035)</f>
        <v>0</v>
      </c>
      <c r="AV1035" s="692">
        <f ca="1">IF(AND(AR1035+AT1035&gt;0,AS1035+AU1035&gt;0),COUNTIF(AV$6:AV1034,"&gt;0")+1,0)</f>
        <v>0</v>
      </c>
    </row>
    <row r="1036" spans="41:48">
      <c r="AO1036" s="692">
        <v>29</v>
      </c>
      <c r="AP1036" s="692">
        <v>2</v>
      </c>
      <c r="AQ1036" s="692">
        <v>11</v>
      </c>
      <c r="AR1036" s="693">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692">
        <f ca="1">COUNTIF(INDIRECT("H"&amp;(ROW()+12*(($AO1036-1)*3+$AP1036)-ROW())/12+5):INDIRECT("S"&amp;(ROW()+12*(($AO1036-1)*3+$AP1036)-ROW())/12+5),AR1036)</f>
        <v>0</v>
      </c>
      <c r="AT1036" s="693">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692">
        <f ca="1">COUNTIF(INDIRECT("U"&amp;(ROW()+12*(($AO1036-1)*3+$AP1036)-ROW())/12+5):INDIRECT("AF"&amp;(ROW()+12*(($AO1036-1)*3+$AP1036)-ROW())/12+5),AT1036)</f>
        <v>0</v>
      </c>
      <c r="AV1036" s="692">
        <f ca="1">IF(AND(AR1036+AT1036&gt;0,AS1036+AU1036&gt;0),COUNTIF(AV$6:AV1035,"&gt;0")+1,0)</f>
        <v>0</v>
      </c>
    </row>
    <row r="1037" spans="41:48">
      <c r="AO1037" s="692">
        <v>29</v>
      </c>
      <c r="AP1037" s="692">
        <v>2</v>
      </c>
      <c r="AQ1037" s="692">
        <v>12</v>
      </c>
      <c r="AR1037" s="693">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692">
        <f ca="1">COUNTIF(INDIRECT("H"&amp;(ROW()+12*(($AO1037-1)*3+$AP1037)-ROW())/12+5):INDIRECT("S"&amp;(ROW()+12*(($AO1037-1)*3+$AP1037)-ROW())/12+5),AR1037)</f>
        <v>0</v>
      </c>
      <c r="AT1037" s="693">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692">
        <f ca="1">COUNTIF(INDIRECT("U"&amp;(ROW()+12*(($AO1037-1)*3+$AP1037)-ROW())/12+5):INDIRECT("AF"&amp;(ROW()+12*(($AO1037-1)*3+$AP1037)-ROW())/12+5),AT1037)</f>
        <v>0</v>
      </c>
      <c r="AV1037" s="692">
        <f ca="1">IF(AND(AR1037+AT1037&gt;0,AS1037+AU1037&gt;0),COUNTIF(AV$6:AV1036,"&gt;0")+1,0)</f>
        <v>0</v>
      </c>
    </row>
    <row r="1038" spans="41:48">
      <c r="AO1038" s="692">
        <v>29</v>
      </c>
      <c r="AP1038" s="692">
        <v>3</v>
      </c>
      <c r="AQ1038" s="692">
        <v>1</v>
      </c>
      <c r="AR1038" s="693">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692">
        <f ca="1">COUNTIF(INDIRECT("H"&amp;(ROW()+12*(($AO1038-1)*3+$AP1038)-ROW())/12+5):INDIRECT("S"&amp;(ROW()+12*(($AO1038-1)*3+$AP1038)-ROW())/12+5),AR1038)</f>
        <v>0</v>
      </c>
      <c r="AT1038" s="693">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692">
        <f ca="1">COUNTIF(INDIRECT("U"&amp;(ROW()+12*(($AO1038-1)*3+$AP1038)-ROW())/12+5):INDIRECT("AF"&amp;(ROW()+12*(($AO1038-1)*3+$AP1038)-ROW())/12+5),AT1038)</f>
        <v>0</v>
      </c>
      <c r="AV1038" s="692">
        <f ca="1">IF(AND(AR1038+AT1038&gt;0,AS1038+AU1038&gt;0),COUNTIF(AV$6:AV1037,"&gt;0")+1,0)</f>
        <v>0</v>
      </c>
    </row>
    <row r="1039" spans="41:48">
      <c r="AO1039" s="692">
        <v>29</v>
      </c>
      <c r="AP1039" s="692">
        <v>3</v>
      </c>
      <c r="AQ1039" s="692">
        <v>2</v>
      </c>
      <c r="AR1039" s="693">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692">
        <f ca="1">COUNTIF(INDIRECT("H"&amp;(ROW()+12*(($AO1039-1)*3+$AP1039)-ROW())/12+5):INDIRECT("S"&amp;(ROW()+12*(($AO1039-1)*3+$AP1039)-ROW())/12+5),AR1039)</f>
        <v>0</v>
      </c>
      <c r="AT1039" s="693">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692">
        <f ca="1">COUNTIF(INDIRECT("U"&amp;(ROW()+12*(($AO1039-1)*3+$AP1039)-ROW())/12+5):INDIRECT("AF"&amp;(ROW()+12*(($AO1039-1)*3+$AP1039)-ROW())/12+5),AT1039)</f>
        <v>0</v>
      </c>
      <c r="AV1039" s="692">
        <f ca="1">IF(AND(AR1039+AT1039&gt;0,AS1039+AU1039&gt;0),COUNTIF(AV$6:AV1038,"&gt;0")+1,0)</f>
        <v>0</v>
      </c>
    </row>
    <row r="1040" spans="41:48">
      <c r="AO1040" s="692">
        <v>29</v>
      </c>
      <c r="AP1040" s="692">
        <v>3</v>
      </c>
      <c r="AQ1040" s="692">
        <v>3</v>
      </c>
      <c r="AR1040" s="693">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692">
        <f ca="1">COUNTIF(INDIRECT("H"&amp;(ROW()+12*(($AO1040-1)*3+$AP1040)-ROW())/12+5):INDIRECT("S"&amp;(ROW()+12*(($AO1040-1)*3+$AP1040)-ROW())/12+5),AR1040)</f>
        <v>0</v>
      </c>
      <c r="AT1040" s="693">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692">
        <f ca="1">COUNTIF(INDIRECT("U"&amp;(ROW()+12*(($AO1040-1)*3+$AP1040)-ROW())/12+5):INDIRECT("AF"&amp;(ROW()+12*(($AO1040-1)*3+$AP1040)-ROW())/12+5),AT1040)</f>
        <v>0</v>
      </c>
      <c r="AV1040" s="692">
        <f ca="1">IF(AND(AR1040+AT1040&gt;0,AS1040+AU1040&gt;0),COUNTIF(AV$6:AV1039,"&gt;0")+1,0)</f>
        <v>0</v>
      </c>
    </row>
    <row r="1041" spans="41:48">
      <c r="AO1041" s="692">
        <v>29</v>
      </c>
      <c r="AP1041" s="692">
        <v>3</v>
      </c>
      <c r="AQ1041" s="692">
        <v>4</v>
      </c>
      <c r="AR1041" s="693">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692">
        <f ca="1">COUNTIF(INDIRECT("H"&amp;(ROW()+12*(($AO1041-1)*3+$AP1041)-ROW())/12+5):INDIRECT("S"&amp;(ROW()+12*(($AO1041-1)*3+$AP1041)-ROW())/12+5),AR1041)</f>
        <v>0</v>
      </c>
      <c r="AT1041" s="693">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692">
        <f ca="1">COUNTIF(INDIRECT("U"&amp;(ROW()+12*(($AO1041-1)*3+$AP1041)-ROW())/12+5):INDIRECT("AF"&amp;(ROW()+12*(($AO1041-1)*3+$AP1041)-ROW())/12+5),AT1041)</f>
        <v>0</v>
      </c>
      <c r="AV1041" s="692">
        <f ca="1">IF(AND(AR1041+AT1041&gt;0,AS1041+AU1041&gt;0),COUNTIF(AV$6:AV1040,"&gt;0")+1,0)</f>
        <v>0</v>
      </c>
    </row>
    <row r="1042" spans="41:48">
      <c r="AO1042" s="692">
        <v>29</v>
      </c>
      <c r="AP1042" s="692">
        <v>3</v>
      </c>
      <c r="AQ1042" s="692">
        <v>5</v>
      </c>
      <c r="AR1042" s="693">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692">
        <f ca="1">COUNTIF(INDIRECT("H"&amp;(ROW()+12*(($AO1042-1)*3+$AP1042)-ROW())/12+5):INDIRECT("S"&amp;(ROW()+12*(($AO1042-1)*3+$AP1042)-ROW())/12+5),AR1042)</f>
        <v>0</v>
      </c>
      <c r="AT1042" s="693">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692">
        <f ca="1">COUNTIF(INDIRECT("U"&amp;(ROW()+12*(($AO1042-1)*3+$AP1042)-ROW())/12+5):INDIRECT("AF"&amp;(ROW()+12*(($AO1042-1)*3+$AP1042)-ROW())/12+5),AT1042)</f>
        <v>0</v>
      </c>
      <c r="AV1042" s="692">
        <f ca="1">IF(AND(AR1042+AT1042&gt;0,AS1042+AU1042&gt;0),COUNTIF(AV$6:AV1041,"&gt;0")+1,0)</f>
        <v>0</v>
      </c>
    </row>
    <row r="1043" spans="41:48">
      <c r="AO1043" s="692">
        <v>29</v>
      </c>
      <c r="AP1043" s="692">
        <v>3</v>
      </c>
      <c r="AQ1043" s="692">
        <v>6</v>
      </c>
      <c r="AR1043" s="693">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692">
        <f ca="1">COUNTIF(INDIRECT("H"&amp;(ROW()+12*(($AO1043-1)*3+$AP1043)-ROW())/12+5):INDIRECT("S"&amp;(ROW()+12*(($AO1043-1)*3+$AP1043)-ROW())/12+5),AR1043)</f>
        <v>0</v>
      </c>
      <c r="AT1043" s="693">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692">
        <f ca="1">COUNTIF(INDIRECT("U"&amp;(ROW()+12*(($AO1043-1)*3+$AP1043)-ROW())/12+5):INDIRECT("AF"&amp;(ROW()+12*(($AO1043-1)*3+$AP1043)-ROW())/12+5),AT1043)</f>
        <v>0</v>
      </c>
      <c r="AV1043" s="692">
        <f ca="1">IF(AND(AR1043+AT1043&gt;0,AS1043+AU1043&gt;0),COUNTIF(AV$6:AV1042,"&gt;0")+1,0)</f>
        <v>0</v>
      </c>
    </row>
    <row r="1044" spans="41:48">
      <c r="AO1044" s="692">
        <v>29</v>
      </c>
      <c r="AP1044" s="692">
        <v>3</v>
      </c>
      <c r="AQ1044" s="692">
        <v>7</v>
      </c>
      <c r="AR1044" s="693">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692">
        <f ca="1">COUNTIF(INDIRECT("H"&amp;(ROW()+12*(($AO1044-1)*3+$AP1044)-ROW())/12+5):INDIRECT("S"&amp;(ROW()+12*(($AO1044-1)*3+$AP1044)-ROW())/12+5),AR1044)</f>
        <v>0</v>
      </c>
      <c r="AT1044" s="693">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692">
        <f ca="1">COUNTIF(INDIRECT("U"&amp;(ROW()+12*(($AO1044-1)*3+$AP1044)-ROW())/12+5):INDIRECT("AF"&amp;(ROW()+12*(($AO1044-1)*3+$AP1044)-ROW())/12+5),AT1044)</f>
        <v>0</v>
      </c>
      <c r="AV1044" s="692">
        <f ca="1">IF(AND(AR1044+AT1044&gt;0,AS1044+AU1044&gt;0),COUNTIF(AV$6:AV1043,"&gt;0")+1,0)</f>
        <v>0</v>
      </c>
    </row>
    <row r="1045" spans="41:48">
      <c r="AO1045" s="692">
        <v>29</v>
      </c>
      <c r="AP1045" s="692">
        <v>3</v>
      </c>
      <c r="AQ1045" s="692">
        <v>8</v>
      </c>
      <c r="AR1045" s="693">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692">
        <f ca="1">COUNTIF(INDIRECT("H"&amp;(ROW()+12*(($AO1045-1)*3+$AP1045)-ROW())/12+5):INDIRECT("S"&amp;(ROW()+12*(($AO1045-1)*3+$AP1045)-ROW())/12+5),AR1045)</f>
        <v>0</v>
      </c>
      <c r="AT1045" s="693">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692">
        <f ca="1">COUNTIF(INDIRECT("U"&amp;(ROW()+12*(($AO1045-1)*3+$AP1045)-ROW())/12+5):INDIRECT("AF"&amp;(ROW()+12*(($AO1045-1)*3+$AP1045)-ROW())/12+5),AT1045)</f>
        <v>0</v>
      </c>
      <c r="AV1045" s="692">
        <f ca="1">IF(AND(AR1045+AT1045&gt;0,AS1045+AU1045&gt;0),COUNTIF(AV$6:AV1044,"&gt;0")+1,0)</f>
        <v>0</v>
      </c>
    </row>
    <row r="1046" spans="41:48">
      <c r="AO1046" s="692">
        <v>29</v>
      </c>
      <c r="AP1046" s="692">
        <v>3</v>
      </c>
      <c r="AQ1046" s="692">
        <v>9</v>
      </c>
      <c r="AR1046" s="693">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692">
        <f ca="1">COUNTIF(INDIRECT("H"&amp;(ROW()+12*(($AO1046-1)*3+$AP1046)-ROW())/12+5):INDIRECT("S"&amp;(ROW()+12*(($AO1046-1)*3+$AP1046)-ROW())/12+5),AR1046)</f>
        <v>0</v>
      </c>
      <c r="AT1046" s="693">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692">
        <f ca="1">COUNTIF(INDIRECT("U"&amp;(ROW()+12*(($AO1046-1)*3+$AP1046)-ROW())/12+5):INDIRECT("AF"&amp;(ROW()+12*(($AO1046-1)*3+$AP1046)-ROW())/12+5),AT1046)</f>
        <v>0</v>
      </c>
      <c r="AV1046" s="692">
        <f ca="1">IF(AND(AR1046+AT1046&gt;0,AS1046+AU1046&gt;0),COUNTIF(AV$6:AV1045,"&gt;0")+1,0)</f>
        <v>0</v>
      </c>
    </row>
    <row r="1047" spans="41:48">
      <c r="AO1047" s="692">
        <v>29</v>
      </c>
      <c r="AP1047" s="692">
        <v>3</v>
      </c>
      <c r="AQ1047" s="692">
        <v>10</v>
      </c>
      <c r="AR1047" s="693">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692">
        <f ca="1">COUNTIF(INDIRECT("H"&amp;(ROW()+12*(($AO1047-1)*3+$AP1047)-ROW())/12+5):INDIRECT("S"&amp;(ROW()+12*(($AO1047-1)*3+$AP1047)-ROW())/12+5),AR1047)</f>
        <v>0</v>
      </c>
      <c r="AT1047" s="693">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692">
        <f ca="1">COUNTIF(INDIRECT("U"&amp;(ROW()+12*(($AO1047-1)*3+$AP1047)-ROW())/12+5):INDIRECT("AF"&amp;(ROW()+12*(($AO1047-1)*3+$AP1047)-ROW())/12+5),AT1047)</f>
        <v>0</v>
      </c>
      <c r="AV1047" s="692">
        <f ca="1">IF(AND(AR1047+AT1047&gt;0,AS1047+AU1047&gt;0),COUNTIF(AV$6:AV1046,"&gt;0")+1,0)</f>
        <v>0</v>
      </c>
    </row>
    <row r="1048" spans="41:48">
      <c r="AO1048" s="692">
        <v>29</v>
      </c>
      <c r="AP1048" s="692">
        <v>3</v>
      </c>
      <c r="AQ1048" s="692">
        <v>11</v>
      </c>
      <c r="AR1048" s="693">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692">
        <f ca="1">COUNTIF(INDIRECT("H"&amp;(ROW()+12*(($AO1048-1)*3+$AP1048)-ROW())/12+5):INDIRECT("S"&amp;(ROW()+12*(($AO1048-1)*3+$AP1048)-ROW())/12+5),AR1048)</f>
        <v>0</v>
      </c>
      <c r="AT1048" s="693">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692">
        <f ca="1">COUNTIF(INDIRECT("U"&amp;(ROW()+12*(($AO1048-1)*3+$AP1048)-ROW())/12+5):INDIRECT("AF"&amp;(ROW()+12*(($AO1048-1)*3+$AP1048)-ROW())/12+5),AT1048)</f>
        <v>0</v>
      </c>
      <c r="AV1048" s="692">
        <f ca="1">IF(AND(AR1048+AT1048&gt;0,AS1048+AU1048&gt;0),COUNTIF(AV$6:AV1047,"&gt;0")+1,0)</f>
        <v>0</v>
      </c>
    </row>
    <row r="1049" spans="41:48">
      <c r="AO1049" s="692">
        <v>29</v>
      </c>
      <c r="AP1049" s="692">
        <v>3</v>
      </c>
      <c r="AQ1049" s="692">
        <v>12</v>
      </c>
      <c r="AR1049" s="693">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692">
        <f ca="1">COUNTIF(INDIRECT("H"&amp;(ROW()+12*(($AO1049-1)*3+$AP1049)-ROW())/12+5):INDIRECT("S"&amp;(ROW()+12*(($AO1049-1)*3+$AP1049)-ROW())/12+5),AR1049)</f>
        <v>0</v>
      </c>
      <c r="AT1049" s="693">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692">
        <f ca="1">COUNTIF(INDIRECT("U"&amp;(ROW()+12*(($AO1049-1)*3+$AP1049)-ROW())/12+5):INDIRECT("AF"&amp;(ROW()+12*(($AO1049-1)*3+$AP1049)-ROW())/12+5),AT1049)</f>
        <v>0</v>
      </c>
      <c r="AV1049" s="692">
        <f ca="1">IF(AND(AR1049+AT1049&gt;0,AS1049+AU1049&gt;0),COUNTIF(AV$6:AV1048,"&gt;0")+1,0)</f>
        <v>0</v>
      </c>
    </row>
    <row r="1050" spans="41:48">
      <c r="AO1050" s="692">
        <v>30</v>
      </c>
      <c r="AP1050" s="692">
        <v>1</v>
      </c>
      <c r="AQ1050" s="692">
        <v>1</v>
      </c>
      <c r="AR1050" s="693">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692">
        <f ca="1">COUNTIF(INDIRECT("H"&amp;(ROW()+12*(($AO1050-1)*3+$AP1050)-ROW())/12+5):INDIRECT("S"&amp;(ROW()+12*(($AO1050-1)*3+$AP1050)-ROW())/12+5),AR1050)</f>
        <v>0</v>
      </c>
      <c r="AT1050" s="693">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692">
        <f ca="1">COUNTIF(INDIRECT("U"&amp;(ROW()+12*(($AO1050-1)*3+$AP1050)-ROW())/12+5):INDIRECT("AF"&amp;(ROW()+12*(($AO1050-1)*3+$AP1050)-ROW())/12+5),AT1050)</f>
        <v>0</v>
      </c>
      <c r="AV1050" s="692">
        <f ca="1">IF(AND(AR1050+AT1050&gt;0,AS1050+AU1050&gt;0),COUNTIF(AV$6:AV1049,"&gt;0")+1,0)</f>
        <v>0</v>
      </c>
    </row>
    <row r="1051" spans="41:48">
      <c r="AO1051" s="692">
        <v>30</v>
      </c>
      <c r="AP1051" s="692">
        <v>1</v>
      </c>
      <c r="AQ1051" s="692">
        <v>2</v>
      </c>
      <c r="AR1051" s="693">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692">
        <f ca="1">COUNTIF(INDIRECT("H"&amp;(ROW()+12*(($AO1051-1)*3+$AP1051)-ROW())/12+5):INDIRECT("S"&amp;(ROW()+12*(($AO1051-1)*3+$AP1051)-ROW())/12+5),AR1051)</f>
        <v>0</v>
      </c>
      <c r="AT1051" s="693">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692">
        <f ca="1">COUNTIF(INDIRECT("U"&amp;(ROW()+12*(($AO1051-1)*3+$AP1051)-ROW())/12+5):INDIRECT("AF"&amp;(ROW()+12*(($AO1051-1)*3+$AP1051)-ROW())/12+5),AT1051)</f>
        <v>0</v>
      </c>
      <c r="AV1051" s="692">
        <f ca="1">IF(AND(AR1051+AT1051&gt;0,AS1051+AU1051&gt;0),COUNTIF(AV$6:AV1050,"&gt;0")+1,0)</f>
        <v>0</v>
      </c>
    </row>
    <row r="1052" spans="41:48">
      <c r="AO1052" s="692">
        <v>30</v>
      </c>
      <c r="AP1052" s="692">
        <v>1</v>
      </c>
      <c r="AQ1052" s="692">
        <v>3</v>
      </c>
      <c r="AR1052" s="693">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692">
        <f ca="1">COUNTIF(INDIRECT("H"&amp;(ROW()+12*(($AO1052-1)*3+$AP1052)-ROW())/12+5):INDIRECT("S"&amp;(ROW()+12*(($AO1052-1)*3+$AP1052)-ROW())/12+5),AR1052)</f>
        <v>0</v>
      </c>
      <c r="AT1052" s="693">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692">
        <f ca="1">COUNTIF(INDIRECT("U"&amp;(ROW()+12*(($AO1052-1)*3+$AP1052)-ROW())/12+5):INDIRECT("AF"&amp;(ROW()+12*(($AO1052-1)*3+$AP1052)-ROW())/12+5),AT1052)</f>
        <v>0</v>
      </c>
      <c r="AV1052" s="692">
        <f ca="1">IF(AND(AR1052+AT1052&gt;0,AS1052+AU1052&gt;0),COUNTIF(AV$6:AV1051,"&gt;0")+1,0)</f>
        <v>0</v>
      </c>
    </row>
    <row r="1053" spans="41:48">
      <c r="AO1053" s="692">
        <v>30</v>
      </c>
      <c r="AP1053" s="692">
        <v>1</v>
      </c>
      <c r="AQ1053" s="692">
        <v>4</v>
      </c>
      <c r="AR1053" s="693">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692">
        <f ca="1">COUNTIF(INDIRECT("H"&amp;(ROW()+12*(($AO1053-1)*3+$AP1053)-ROW())/12+5):INDIRECT("S"&amp;(ROW()+12*(($AO1053-1)*3+$AP1053)-ROW())/12+5),AR1053)</f>
        <v>0</v>
      </c>
      <c r="AT1053" s="693">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692">
        <f ca="1">COUNTIF(INDIRECT("U"&amp;(ROW()+12*(($AO1053-1)*3+$AP1053)-ROW())/12+5):INDIRECT("AF"&amp;(ROW()+12*(($AO1053-1)*3+$AP1053)-ROW())/12+5),AT1053)</f>
        <v>0</v>
      </c>
      <c r="AV1053" s="692">
        <f ca="1">IF(AND(AR1053+AT1053&gt;0,AS1053+AU1053&gt;0),COUNTIF(AV$6:AV1052,"&gt;0")+1,0)</f>
        <v>0</v>
      </c>
    </row>
    <row r="1054" spans="41:48">
      <c r="AO1054" s="692">
        <v>30</v>
      </c>
      <c r="AP1054" s="692">
        <v>1</v>
      </c>
      <c r="AQ1054" s="692">
        <v>5</v>
      </c>
      <c r="AR1054" s="693">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692">
        <f ca="1">COUNTIF(INDIRECT("H"&amp;(ROW()+12*(($AO1054-1)*3+$AP1054)-ROW())/12+5):INDIRECT("S"&amp;(ROW()+12*(($AO1054-1)*3+$AP1054)-ROW())/12+5),AR1054)</f>
        <v>0</v>
      </c>
      <c r="AT1054" s="693">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692">
        <f ca="1">COUNTIF(INDIRECT("U"&amp;(ROW()+12*(($AO1054-1)*3+$AP1054)-ROW())/12+5):INDIRECT("AF"&amp;(ROW()+12*(($AO1054-1)*3+$AP1054)-ROW())/12+5),AT1054)</f>
        <v>0</v>
      </c>
      <c r="AV1054" s="692">
        <f ca="1">IF(AND(AR1054+AT1054&gt;0,AS1054+AU1054&gt;0),COUNTIF(AV$6:AV1053,"&gt;0")+1,0)</f>
        <v>0</v>
      </c>
    </row>
    <row r="1055" spans="41:48">
      <c r="AO1055" s="692">
        <v>30</v>
      </c>
      <c r="AP1055" s="692">
        <v>1</v>
      </c>
      <c r="AQ1055" s="692">
        <v>6</v>
      </c>
      <c r="AR1055" s="693">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692">
        <f ca="1">COUNTIF(INDIRECT("H"&amp;(ROW()+12*(($AO1055-1)*3+$AP1055)-ROW())/12+5):INDIRECT("S"&amp;(ROW()+12*(($AO1055-1)*3+$AP1055)-ROW())/12+5),AR1055)</f>
        <v>0</v>
      </c>
      <c r="AT1055" s="693">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692">
        <f ca="1">COUNTIF(INDIRECT("U"&amp;(ROW()+12*(($AO1055-1)*3+$AP1055)-ROW())/12+5):INDIRECT("AF"&amp;(ROW()+12*(($AO1055-1)*3+$AP1055)-ROW())/12+5),AT1055)</f>
        <v>0</v>
      </c>
      <c r="AV1055" s="692">
        <f ca="1">IF(AND(AR1055+AT1055&gt;0,AS1055+AU1055&gt;0),COUNTIF(AV$6:AV1054,"&gt;0")+1,0)</f>
        <v>0</v>
      </c>
    </row>
    <row r="1056" spans="41:48">
      <c r="AO1056" s="692">
        <v>30</v>
      </c>
      <c r="AP1056" s="692">
        <v>1</v>
      </c>
      <c r="AQ1056" s="692">
        <v>7</v>
      </c>
      <c r="AR1056" s="693">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692">
        <f ca="1">COUNTIF(INDIRECT("H"&amp;(ROW()+12*(($AO1056-1)*3+$AP1056)-ROW())/12+5):INDIRECT("S"&amp;(ROW()+12*(($AO1056-1)*3+$AP1056)-ROW())/12+5),AR1056)</f>
        <v>0</v>
      </c>
      <c r="AT1056" s="693">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692">
        <f ca="1">COUNTIF(INDIRECT("U"&amp;(ROW()+12*(($AO1056-1)*3+$AP1056)-ROW())/12+5):INDIRECT("AF"&amp;(ROW()+12*(($AO1056-1)*3+$AP1056)-ROW())/12+5),AT1056)</f>
        <v>0</v>
      </c>
      <c r="AV1056" s="692">
        <f ca="1">IF(AND(AR1056+AT1056&gt;0,AS1056+AU1056&gt;0),COUNTIF(AV$6:AV1055,"&gt;0")+1,0)</f>
        <v>0</v>
      </c>
    </row>
    <row r="1057" spans="41:48">
      <c r="AO1057" s="692">
        <v>30</v>
      </c>
      <c r="AP1057" s="692">
        <v>1</v>
      </c>
      <c r="AQ1057" s="692">
        <v>8</v>
      </c>
      <c r="AR1057" s="693">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692">
        <f ca="1">COUNTIF(INDIRECT("H"&amp;(ROW()+12*(($AO1057-1)*3+$AP1057)-ROW())/12+5):INDIRECT("S"&amp;(ROW()+12*(($AO1057-1)*3+$AP1057)-ROW())/12+5),AR1057)</f>
        <v>0</v>
      </c>
      <c r="AT1057" s="693">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692">
        <f ca="1">COUNTIF(INDIRECT("U"&amp;(ROW()+12*(($AO1057-1)*3+$AP1057)-ROW())/12+5):INDIRECT("AF"&amp;(ROW()+12*(($AO1057-1)*3+$AP1057)-ROW())/12+5),AT1057)</f>
        <v>0</v>
      </c>
      <c r="AV1057" s="692">
        <f ca="1">IF(AND(AR1057+AT1057&gt;0,AS1057+AU1057&gt;0),COUNTIF(AV$6:AV1056,"&gt;0")+1,0)</f>
        <v>0</v>
      </c>
    </row>
    <row r="1058" spans="41:48">
      <c r="AO1058" s="692">
        <v>30</v>
      </c>
      <c r="AP1058" s="692">
        <v>1</v>
      </c>
      <c r="AQ1058" s="692">
        <v>9</v>
      </c>
      <c r="AR1058" s="693">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692">
        <f ca="1">COUNTIF(INDIRECT("H"&amp;(ROW()+12*(($AO1058-1)*3+$AP1058)-ROW())/12+5):INDIRECT("S"&amp;(ROW()+12*(($AO1058-1)*3+$AP1058)-ROW())/12+5),AR1058)</f>
        <v>0</v>
      </c>
      <c r="AT1058" s="693">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692">
        <f ca="1">COUNTIF(INDIRECT("U"&amp;(ROW()+12*(($AO1058-1)*3+$AP1058)-ROW())/12+5):INDIRECT("AF"&amp;(ROW()+12*(($AO1058-1)*3+$AP1058)-ROW())/12+5),AT1058)</f>
        <v>0</v>
      </c>
      <c r="AV1058" s="692">
        <f ca="1">IF(AND(AR1058+AT1058&gt;0,AS1058+AU1058&gt;0),COUNTIF(AV$6:AV1057,"&gt;0")+1,0)</f>
        <v>0</v>
      </c>
    </row>
    <row r="1059" spans="41:48">
      <c r="AO1059" s="692">
        <v>30</v>
      </c>
      <c r="AP1059" s="692">
        <v>1</v>
      </c>
      <c r="AQ1059" s="692">
        <v>10</v>
      </c>
      <c r="AR1059" s="693">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692">
        <f ca="1">COUNTIF(INDIRECT("H"&amp;(ROW()+12*(($AO1059-1)*3+$AP1059)-ROW())/12+5):INDIRECT("S"&amp;(ROW()+12*(($AO1059-1)*3+$AP1059)-ROW())/12+5),AR1059)</f>
        <v>0</v>
      </c>
      <c r="AT1059" s="693">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692">
        <f ca="1">COUNTIF(INDIRECT("U"&amp;(ROW()+12*(($AO1059-1)*3+$AP1059)-ROW())/12+5):INDIRECT("AF"&amp;(ROW()+12*(($AO1059-1)*3+$AP1059)-ROW())/12+5),AT1059)</f>
        <v>0</v>
      </c>
      <c r="AV1059" s="692">
        <f ca="1">IF(AND(AR1059+AT1059&gt;0,AS1059+AU1059&gt;0),COUNTIF(AV$6:AV1058,"&gt;0")+1,0)</f>
        <v>0</v>
      </c>
    </row>
    <row r="1060" spans="41:48">
      <c r="AO1060" s="692">
        <v>30</v>
      </c>
      <c r="AP1060" s="692">
        <v>1</v>
      </c>
      <c r="AQ1060" s="692">
        <v>11</v>
      </c>
      <c r="AR1060" s="693">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692">
        <f ca="1">COUNTIF(INDIRECT("H"&amp;(ROW()+12*(($AO1060-1)*3+$AP1060)-ROW())/12+5):INDIRECT("S"&amp;(ROW()+12*(($AO1060-1)*3+$AP1060)-ROW())/12+5),AR1060)</f>
        <v>0</v>
      </c>
      <c r="AT1060" s="693">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692">
        <f ca="1">COUNTIF(INDIRECT("U"&amp;(ROW()+12*(($AO1060-1)*3+$AP1060)-ROW())/12+5):INDIRECT("AF"&amp;(ROW()+12*(($AO1060-1)*3+$AP1060)-ROW())/12+5),AT1060)</f>
        <v>0</v>
      </c>
      <c r="AV1060" s="692">
        <f ca="1">IF(AND(AR1060+AT1060&gt;0,AS1060+AU1060&gt;0),COUNTIF(AV$6:AV1059,"&gt;0")+1,0)</f>
        <v>0</v>
      </c>
    </row>
    <row r="1061" spans="41:48">
      <c r="AO1061" s="692">
        <v>30</v>
      </c>
      <c r="AP1061" s="692">
        <v>1</v>
      </c>
      <c r="AQ1061" s="692">
        <v>12</v>
      </c>
      <c r="AR1061" s="693">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692">
        <f ca="1">COUNTIF(INDIRECT("H"&amp;(ROW()+12*(($AO1061-1)*3+$AP1061)-ROW())/12+5):INDIRECT("S"&amp;(ROW()+12*(($AO1061-1)*3+$AP1061)-ROW())/12+5),AR1061)</f>
        <v>0</v>
      </c>
      <c r="AT1061" s="693">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692">
        <f ca="1">COUNTIF(INDIRECT("U"&amp;(ROW()+12*(($AO1061-1)*3+$AP1061)-ROW())/12+5):INDIRECT("AF"&amp;(ROW()+12*(($AO1061-1)*3+$AP1061)-ROW())/12+5),AT1061)</f>
        <v>0</v>
      </c>
      <c r="AV1061" s="692">
        <f ca="1">IF(AND(AR1061+AT1061&gt;0,AS1061+AU1061&gt;0),COUNTIF(AV$6:AV1060,"&gt;0")+1,0)</f>
        <v>0</v>
      </c>
    </row>
    <row r="1062" spans="41:48">
      <c r="AO1062" s="692">
        <v>30</v>
      </c>
      <c r="AP1062" s="692">
        <v>2</v>
      </c>
      <c r="AQ1062" s="692">
        <v>1</v>
      </c>
      <c r="AR1062" s="693">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692">
        <f ca="1">COUNTIF(INDIRECT("H"&amp;(ROW()+12*(($AO1062-1)*3+$AP1062)-ROW())/12+5):INDIRECT("S"&amp;(ROW()+12*(($AO1062-1)*3+$AP1062)-ROW())/12+5),AR1062)</f>
        <v>0</v>
      </c>
      <c r="AT1062" s="693">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692">
        <f ca="1">COUNTIF(INDIRECT("U"&amp;(ROW()+12*(($AO1062-1)*3+$AP1062)-ROW())/12+5):INDIRECT("AF"&amp;(ROW()+12*(($AO1062-1)*3+$AP1062)-ROW())/12+5),AT1062)</f>
        <v>0</v>
      </c>
      <c r="AV1062" s="692">
        <f ca="1">IF(AND(AR1062+AT1062&gt;0,AS1062+AU1062&gt;0),COUNTIF(AV$6:AV1061,"&gt;0")+1,0)</f>
        <v>0</v>
      </c>
    </row>
    <row r="1063" spans="41:48">
      <c r="AO1063" s="692">
        <v>30</v>
      </c>
      <c r="AP1063" s="692">
        <v>2</v>
      </c>
      <c r="AQ1063" s="692">
        <v>2</v>
      </c>
      <c r="AR1063" s="693">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692">
        <f ca="1">COUNTIF(INDIRECT("H"&amp;(ROW()+12*(($AO1063-1)*3+$AP1063)-ROW())/12+5):INDIRECT("S"&amp;(ROW()+12*(($AO1063-1)*3+$AP1063)-ROW())/12+5),AR1063)</f>
        <v>0</v>
      </c>
      <c r="AT1063" s="693">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692">
        <f ca="1">COUNTIF(INDIRECT("U"&amp;(ROW()+12*(($AO1063-1)*3+$AP1063)-ROW())/12+5):INDIRECT("AF"&amp;(ROW()+12*(($AO1063-1)*3+$AP1063)-ROW())/12+5),AT1063)</f>
        <v>0</v>
      </c>
      <c r="AV1063" s="692">
        <f ca="1">IF(AND(AR1063+AT1063&gt;0,AS1063+AU1063&gt;0),COUNTIF(AV$6:AV1062,"&gt;0")+1,0)</f>
        <v>0</v>
      </c>
    </row>
    <row r="1064" spans="41:48">
      <c r="AO1064" s="692">
        <v>30</v>
      </c>
      <c r="AP1064" s="692">
        <v>2</v>
      </c>
      <c r="AQ1064" s="692">
        <v>3</v>
      </c>
      <c r="AR1064" s="693">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692">
        <f ca="1">COUNTIF(INDIRECT("H"&amp;(ROW()+12*(($AO1064-1)*3+$AP1064)-ROW())/12+5):INDIRECT("S"&amp;(ROW()+12*(($AO1064-1)*3+$AP1064)-ROW())/12+5),AR1064)</f>
        <v>0</v>
      </c>
      <c r="AT1064" s="693">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692">
        <f ca="1">COUNTIF(INDIRECT("U"&amp;(ROW()+12*(($AO1064-1)*3+$AP1064)-ROW())/12+5):INDIRECT("AF"&amp;(ROW()+12*(($AO1064-1)*3+$AP1064)-ROW())/12+5),AT1064)</f>
        <v>0</v>
      </c>
      <c r="AV1064" s="692">
        <f ca="1">IF(AND(AR1064+AT1064&gt;0,AS1064+AU1064&gt;0),COUNTIF(AV$6:AV1063,"&gt;0")+1,0)</f>
        <v>0</v>
      </c>
    </row>
    <row r="1065" spans="41:48">
      <c r="AO1065" s="692">
        <v>30</v>
      </c>
      <c r="AP1065" s="692">
        <v>2</v>
      </c>
      <c r="AQ1065" s="692">
        <v>4</v>
      </c>
      <c r="AR1065" s="693">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692">
        <f ca="1">COUNTIF(INDIRECT("H"&amp;(ROW()+12*(($AO1065-1)*3+$AP1065)-ROW())/12+5):INDIRECT("S"&amp;(ROW()+12*(($AO1065-1)*3+$AP1065)-ROW())/12+5),AR1065)</f>
        <v>0</v>
      </c>
      <c r="AT1065" s="693">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692">
        <f ca="1">COUNTIF(INDIRECT("U"&amp;(ROW()+12*(($AO1065-1)*3+$AP1065)-ROW())/12+5):INDIRECT("AF"&amp;(ROW()+12*(($AO1065-1)*3+$AP1065)-ROW())/12+5),AT1065)</f>
        <v>0</v>
      </c>
      <c r="AV1065" s="692">
        <f ca="1">IF(AND(AR1065+AT1065&gt;0,AS1065+AU1065&gt;0),COUNTIF(AV$6:AV1064,"&gt;0")+1,0)</f>
        <v>0</v>
      </c>
    </row>
    <row r="1066" spans="41:48">
      <c r="AO1066" s="692">
        <v>30</v>
      </c>
      <c r="AP1066" s="692">
        <v>2</v>
      </c>
      <c r="AQ1066" s="692">
        <v>5</v>
      </c>
      <c r="AR1066" s="693">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692">
        <f ca="1">COUNTIF(INDIRECT("H"&amp;(ROW()+12*(($AO1066-1)*3+$AP1066)-ROW())/12+5):INDIRECT("S"&amp;(ROW()+12*(($AO1066-1)*3+$AP1066)-ROW())/12+5),AR1066)</f>
        <v>0</v>
      </c>
      <c r="AT1066" s="693">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692">
        <f ca="1">COUNTIF(INDIRECT("U"&amp;(ROW()+12*(($AO1066-1)*3+$AP1066)-ROW())/12+5):INDIRECT("AF"&amp;(ROW()+12*(($AO1066-1)*3+$AP1066)-ROW())/12+5),AT1066)</f>
        <v>0</v>
      </c>
      <c r="AV1066" s="692">
        <f ca="1">IF(AND(AR1066+AT1066&gt;0,AS1066+AU1066&gt;0),COUNTIF(AV$6:AV1065,"&gt;0")+1,0)</f>
        <v>0</v>
      </c>
    </row>
    <row r="1067" spans="41:48">
      <c r="AO1067" s="692">
        <v>30</v>
      </c>
      <c r="AP1067" s="692">
        <v>2</v>
      </c>
      <c r="AQ1067" s="692">
        <v>6</v>
      </c>
      <c r="AR1067" s="693">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692">
        <f ca="1">COUNTIF(INDIRECT("H"&amp;(ROW()+12*(($AO1067-1)*3+$AP1067)-ROW())/12+5):INDIRECT("S"&amp;(ROW()+12*(($AO1067-1)*3+$AP1067)-ROW())/12+5),AR1067)</f>
        <v>0</v>
      </c>
      <c r="AT1067" s="693">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692">
        <f ca="1">COUNTIF(INDIRECT("U"&amp;(ROW()+12*(($AO1067-1)*3+$AP1067)-ROW())/12+5):INDIRECT("AF"&amp;(ROW()+12*(($AO1067-1)*3+$AP1067)-ROW())/12+5),AT1067)</f>
        <v>0</v>
      </c>
      <c r="AV1067" s="692">
        <f ca="1">IF(AND(AR1067+AT1067&gt;0,AS1067+AU1067&gt;0),COUNTIF(AV$6:AV1066,"&gt;0")+1,0)</f>
        <v>0</v>
      </c>
    </row>
    <row r="1068" spans="41:48">
      <c r="AO1068" s="692">
        <v>30</v>
      </c>
      <c r="AP1068" s="692">
        <v>2</v>
      </c>
      <c r="AQ1068" s="692">
        <v>7</v>
      </c>
      <c r="AR1068" s="693">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692">
        <f ca="1">COUNTIF(INDIRECT("H"&amp;(ROW()+12*(($AO1068-1)*3+$AP1068)-ROW())/12+5):INDIRECT("S"&amp;(ROW()+12*(($AO1068-1)*3+$AP1068)-ROW())/12+5),AR1068)</f>
        <v>0</v>
      </c>
      <c r="AT1068" s="693">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692">
        <f ca="1">COUNTIF(INDIRECT("U"&amp;(ROW()+12*(($AO1068-1)*3+$AP1068)-ROW())/12+5):INDIRECT("AF"&amp;(ROW()+12*(($AO1068-1)*3+$AP1068)-ROW())/12+5),AT1068)</f>
        <v>0</v>
      </c>
      <c r="AV1068" s="692">
        <f ca="1">IF(AND(AR1068+AT1068&gt;0,AS1068+AU1068&gt;0),COUNTIF(AV$6:AV1067,"&gt;0")+1,0)</f>
        <v>0</v>
      </c>
    </row>
    <row r="1069" spans="41:48">
      <c r="AO1069" s="692">
        <v>30</v>
      </c>
      <c r="AP1069" s="692">
        <v>2</v>
      </c>
      <c r="AQ1069" s="692">
        <v>8</v>
      </c>
      <c r="AR1069" s="693">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692">
        <f ca="1">COUNTIF(INDIRECT("H"&amp;(ROW()+12*(($AO1069-1)*3+$AP1069)-ROW())/12+5):INDIRECT("S"&amp;(ROW()+12*(($AO1069-1)*3+$AP1069)-ROW())/12+5),AR1069)</f>
        <v>0</v>
      </c>
      <c r="AT1069" s="693">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692">
        <f ca="1">COUNTIF(INDIRECT("U"&amp;(ROW()+12*(($AO1069-1)*3+$AP1069)-ROW())/12+5):INDIRECT("AF"&amp;(ROW()+12*(($AO1069-1)*3+$AP1069)-ROW())/12+5),AT1069)</f>
        <v>0</v>
      </c>
      <c r="AV1069" s="692">
        <f ca="1">IF(AND(AR1069+AT1069&gt;0,AS1069+AU1069&gt;0),COUNTIF(AV$6:AV1068,"&gt;0")+1,0)</f>
        <v>0</v>
      </c>
    </row>
    <row r="1070" spans="41:48">
      <c r="AO1070" s="692">
        <v>30</v>
      </c>
      <c r="AP1070" s="692">
        <v>2</v>
      </c>
      <c r="AQ1070" s="692">
        <v>9</v>
      </c>
      <c r="AR1070" s="693">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692">
        <f ca="1">COUNTIF(INDIRECT("H"&amp;(ROW()+12*(($AO1070-1)*3+$AP1070)-ROW())/12+5):INDIRECT("S"&amp;(ROW()+12*(($AO1070-1)*3+$AP1070)-ROW())/12+5),AR1070)</f>
        <v>0</v>
      </c>
      <c r="AT1070" s="693">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692">
        <f ca="1">COUNTIF(INDIRECT("U"&amp;(ROW()+12*(($AO1070-1)*3+$AP1070)-ROW())/12+5):INDIRECT("AF"&amp;(ROW()+12*(($AO1070-1)*3+$AP1070)-ROW())/12+5),AT1070)</f>
        <v>0</v>
      </c>
      <c r="AV1070" s="692">
        <f ca="1">IF(AND(AR1070+AT1070&gt;0,AS1070+AU1070&gt;0),COUNTIF(AV$6:AV1069,"&gt;0")+1,0)</f>
        <v>0</v>
      </c>
    </row>
    <row r="1071" spans="41:48">
      <c r="AO1071" s="692">
        <v>30</v>
      </c>
      <c r="AP1071" s="692">
        <v>2</v>
      </c>
      <c r="AQ1071" s="692">
        <v>10</v>
      </c>
      <c r="AR1071" s="693">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692">
        <f ca="1">COUNTIF(INDIRECT("H"&amp;(ROW()+12*(($AO1071-1)*3+$AP1071)-ROW())/12+5):INDIRECT("S"&amp;(ROW()+12*(($AO1071-1)*3+$AP1071)-ROW())/12+5),AR1071)</f>
        <v>0</v>
      </c>
      <c r="AT1071" s="693">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692">
        <f ca="1">COUNTIF(INDIRECT("U"&amp;(ROW()+12*(($AO1071-1)*3+$AP1071)-ROW())/12+5):INDIRECT("AF"&amp;(ROW()+12*(($AO1071-1)*3+$AP1071)-ROW())/12+5),AT1071)</f>
        <v>0</v>
      </c>
      <c r="AV1071" s="692">
        <f ca="1">IF(AND(AR1071+AT1071&gt;0,AS1071+AU1071&gt;0),COUNTIF(AV$6:AV1070,"&gt;0")+1,0)</f>
        <v>0</v>
      </c>
    </row>
    <row r="1072" spans="41:48">
      <c r="AO1072" s="692">
        <v>30</v>
      </c>
      <c r="AP1072" s="692">
        <v>2</v>
      </c>
      <c r="AQ1072" s="692">
        <v>11</v>
      </c>
      <c r="AR1072" s="693">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692">
        <f ca="1">COUNTIF(INDIRECT("H"&amp;(ROW()+12*(($AO1072-1)*3+$AP1072)-ROW())/12+5):INDIRECT("S"&amp;(ROW()+12*(($AO1072-1)*3+$AP1072)-ROW())/12+5),AR1072)</f>
        <v>0</v>
      </c>
      <c r="AT1072" s="693">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692">
        <f ca="1">COUNTIF(INDIRECT("U"&amp;(ROW()+12*(($AO1072-1)*3+$AP1072)-ROW())/12+5):INDIRECT("AF"&amp;(ROW()+12*(($AO1072-1)*3+$AP1072)-ROW())/12+5),AT1072)</f>
        <v>0</v>
      </c>
      <c r="AV1072" s="692">
        <f ca="1">IF(AND(AR1072+AT1072&gt;0,AS1072+AU1072&gt;0),COUNTIF(AV$6:AV1071,"&gt;0")+1,0)</f>
        <v>0</v>
      </c>
    </row>
    <row r="1073" spans="41:48">
      <c r="AO1073" s="692">
        <v>30</v>
      </c>
      <c r="AP1073" s="692">
        <v>2</v>
      </c>
      <c r="AQ1073" s="692">
        <v>12</v>
      </c>
      <c r="AR1073" s="693">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692">
        <f ca="1">COUNTIF(INDIRECT("H"&amp;(ROW()+12*(($AO1073-1)*3+$AP1073)-ROW())/12+5):INDIRECT("S"&amp;(ROW()+12*(($AO1073-1)*3+$AP1073)-ROW())/12+5),AR1073)</f>
        <v>0</v>
      </c>
      <c r="AT1073" s="693">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692">
        <f ca="1">COUNTIF(INDIRECT("U"&amp;(ROW()+12*(($AO1073-1)*3+$AP1073)-ROW())/12+5):INDIRECT("AF"&amp;(ROW()+12*(($AO1073-1)*3+$AP1073)-ROW())/12+5),AT1073)</f>
        <v>0</v>
      </c>
      <c r="AV1073" s="692">
        <f ca="1">IF(AND(AR1073+AT1073&gt;0,AS1073+AU1073&gt;0),COUNTIF(AV$6:AV1072,"&gt;0")+1,0)</f>
        <v>0</v>
      </c>
    </row>
    <row r="1074" spans="41:48">
      <c r="AO1074" s="692">
        <v>30</v>
      </c>
      <c r="AP1074" s="692">
        <v>3</v>
      </c>
      <c r="AQ1074" s="692">
        <v>1</v>
      </c>
      <c r="AR1074" s="693">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692">
        <f ca="1">COUNTIF(INDIRECT("H"&amp;(ROW()+12*(($AO1074-1)*3+$AP1074)-ROW())/12+5):INDIRECT("S"&amp;(ROW()+12*(($AO1074-1)*3+$AP1074)-ROW())/12+5),AR1074)</f>
        <v>0</v>
      </c>
      <c r="AT1074" s="693">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692">
        <f ca="1">COUNTIF(INDIRECT("U"&amp;(ROW()+12*(($AO1074-1)*3+$AP1074)-ROW())/12+5):INDIRECT("AF"&amp;(ROW()+12*(($AO1074-1)*3+$AP1074)-ROW())/12+5),AT1074)</f>
        <v>0</v>
      </c>
      <c r="AV1074" s="692">
        <f ca="1">IF(AND(AR1074+AT1074&gt;0,AS1074+AU1074&gt;0),COUNTIF(AV$6:AV1073,"&gt;0")+1,0)</f>
        <v>0</v>
      </c>
    </row>
    <row r="1075" spans="41:48">
      <c r="AO1075" s="692">
        <v>30</v>
      </c>
      <c r="AP1075" s="692">
        <v>3</v>
      </c>
      <c r="AQ1075" s="692">
        <v>2</v>
      </c>
      <c r="AR1075" s="693">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692">
        <f ca="1">COUNTIF(INDIRECT("H"&amp;(ROW()+12*(($AO1075-1)*3+$AP1075)-ROW())/12+5):INDIRECT("S"&amp;(ROW()+12*(($AO1075-1)*3+$AP1075)-ROW())/12+5),AR1075)</f>
        <v>0</v>
      </c>
      <c r="AT1075" s="693">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692">
        <f ca="1">COUNTIF(INDIRECT("U"&amp;(ROW()+12*(($AO1075-1)*3+$AP1075)-ROW())/12+5):INDIRECT("AF"&amp;(ROW()+12*(($AO1075-1)*3+$AP1075)-ROW())/12+5),AT1075)</f>
        <v>0</v>
      </c>
      <c r="AV1075" s="692">
        <f ca="1">IF(AND(AR1075+AT1075&gt;0,AS1075+AU1075&gt;0),COUNTIF(AV$6:AV1074,"&gt;0")+1,0)</f>
        <v>0</v>
      </c>
    </row>
    <row r="1076" spans="41:48">
      <c r="AO1076" s="692">
        <v>30</v>
      </c>
      <c r="AP1076" s="692">
        <v>3</v>
      </c>
      <c r="AQ1076" s="692">
        <v>3</v>
      </c>
      <c r="AR1076" s="693">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692">
        <f ca="1">COUNTIF(INDIRECT("H"&amp;(ROW()+12*(($AO1076-1)*3+$AP1076)-ROW())/12+5):INDIRECT("S"&amp;(ROW()+12*(($AO1076-1)*3+$AP1076)-ROW())/12+5),AR1076)</f>
        <v>0</v>
      </c>
      <c r="AT1076" s="693">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692">
        <f ca="1">COUNTIF(INDIRECT("U"&amp;(ROW()+12*(($AO1076-1)*3+$AP1076)-ROW())/12+5):INDIRECT("AF"&amp;(ROW()+12*(($AO1076-1)*3+$AP1076)-ROW())/12+5),AT1076)</f>
        <v>0</v>
      </c>
      <c r="AV1076" s="692">
        <f ca="1">IF(AND(AR1076+AT1076&gt;0,AS1076+AU1076&gt;0),COUNTIF(AV$6:AV1075,"&gt;0")+1,0)</f>
        <v>0</v>
      </c>
    </row>
    <row r="1077" spans="41:48">
      <c r="AO1077" s="692">
        <v>30</v>
      </c>
      <c r="AP1077" s="692">
        <v>3</v>
      </c>
      <c r="AQ1077" s="692">
        <v>4</v>
      </c>
      <c r="AR1077" s="693">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692">
        <f ca="1">COUNTIF(INDIRECT("H"&amp;(ROW()+12*(($AO1077-1)*3+$AP1077)-ROW())/12+5):INDIRECT("S"&amp;(ROW()+12*(($AO1077-1)*3+$AP1077)-ROW())/12+5),AR1077)</f>
        <v>0</v>
      </c>
      <c r="AT1077" s="693">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692">
        <f ca="1">COUNTIF(INDIRECT("U"&amp;(ROW()+12*(($AO1077-1)*3+$AP1077)-ROW())/12+5):INDIRECT("AF"&amp;(ROW()+12*(($AO1077-1)*3+$AP1077)-ROW())/12+5),AT1077)</f>
        <v>0</v>
      </c>
      <c r="AV1077" s="692">
        <f ca="1">IF(AND(AR1077+AT1077&gt;0,AS1077+AU1077&gt;0),COUNTIF(AV$6:AV1076,"&gt;0")+1,0)</f>
        <v>0</v>
      </c>
    </row>
    <row r="1078" spans="41:48">
      <c r="AO1078" s="692">
        <v>30</v>
      </c>
      <c r="AP1078" s="692">
        <v>3</v>
      </c>
      <c r="AQ1078" s="692">
        <v>5</v>
      </c>
      <c r="AR1078" s="693">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692">
        <f ca="1">COUNTIF(INDIRECT("H"&amp;(ROW()+12*(($AO1078-1)*3+$AP1078)-ROW())/12+5):INDIRECT("S"&amp;(ROW()+12*(($AO1078-1)*3+$AP1078)-ROW())/12+5),AR1078)</f>
        <v>0</v>
      </c>
      <c r="AT1078" s="693">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692">
        <f ca="1">COUNTIF(INDIRECT("U"&amp;(ROW()+12*(($AO1078-1)*3+$AP1078)-ROW())/12+5):INDIRECT("AF"&amp;(ROW()+12*(($AO1078-1)*3+$AP1078)-ROW())/12+5),AT1078)</f>
        <v>0</v>
      </c>
      <c r="AV1078" s="692">
        <f ca="1">IF(AND(AR1078+AT1078&gt;0,AS1078+AU1078&gt;0),COUNTIF(AV$6:AV1077,"&gt;0")+1,0)</f>
        <v>0</v>
      </c>
    </row>
    <row r="1079" spans="41:48">
      <c r="AO1079" s="692">
        <v>30</v>
      </c>
      <c r="AP1079" s="692">
        <v>3</v>
      </c>
      <c r="AQ1079" s="692">
        <v>6</v>
      </c>
      <c r="AR1079" s="693">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692">
        <f ca="1">COUNTIF(INDIRECT("H"&amp;(ROW()+12*(($AO1079-1)*3+$AP1079)-ROW())/12+5):INDIRECT("S"&amp;(ROW()+12*(($AO1079-1)*3+$AP1079)-ROW())/12+5),AR1079)</f>
        <v>0</v>
      </c>
      <c r="AT1079" s="693">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692">
        <f ca="1">COUNTIF(INDIRECT("U"&amp;(ROW()+12*(($AO1079-1)*3+$AP1079)-ROW())/12+5):INDIRECT("AF"&amp;(ROW()+12*(($AO1079-1)*3+$AP1079)-ROW())/12+5),AT1079)</f>
        <v>0</v>
      </c>
      <c r="AV1079" s="692">
        <f ca="1">IF(AND(AR1079+AT1079&gt;0,AS1079+AU1079&gt;0),COUNTIF(AV$6:AV1078,"&gt;0")+1,0)</f>
        <v>0</v>
      </c>
    </row>
    <row r="1080" spans="41:48">
      <c r="AO1080" s="692">
        <v>30</v>
      </c>
      <c r="AP1080" s="692">
        <v>3</v>
      </c>
      <c r="AQ1080" s="692">
        <v>7</v>
      </c>
      <c r="AR1080" s="693">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692">
        <f ca="1">COUNTIF(INDIRECT("H"&amp;(ROW()+12*(($AO1080-1)*3+$AP1080)-ROW())/12+5):INDIRECT("S"&amp;(ROW()+12*(($AO1080-1)*3+$AP1080)-ROW())/12+5),AR1080)</f>
        <v>0</v>
      </c>
      <c r="AT1080" s="693">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692">
        <f ca="1">COUNTIF(INDIRECT("U"&amp;(ROW()+12*(($AO1080-1)*3+$AP1080)-ROW())/12+5):INDIRECT("AF"&amp;(ROW()+12*(($AO1080-1)*3+$AP1080)-ROW())/12+5),AT1080)</f>
        <v>0</v>
      </c>
      <c r="AV1080" s="692">
        <f ca="1">IF(AND(AR1080+AT1080&gt;0,AS1080+AU1080&gt;0),COUNTIF(AV$6:AV1079,"&gt;0")+1,0)</f>
        <v>0</v>
      </c>
    </row>
    <row r="1081" spans="41:48">
      <c r="AO1081" s="692">
        <v>30</v>
      </c>
      <c r="AP1081" s="692">
        <v>3</v>
      </c>
      <c r="AQ1081" s="692">
        <v>8</v>
      </c>
      <c r="AR1081" s="693">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692">
        <f ca="1">COUNTIF(INDIRECT("H"&amp;(ROW()+12*(($AO1081-1)*3+$AP1081)-ROW())/12+5):INDIRECT("S"&amp;(ROW()+12*(($AO1081-1)*3+$AP1081)-ROW())/12+5),AR1081)</f>
        <v>0</v>
      </c>
      <c r="AT1081" s="693">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692">
        <f ca="1">COUNTIF(INDIRECT("U"&amp;(ROW()+12*(($AO1081-1)*3+$AP1081)-ROW())/12+5):INDIRECT("AF"&amp;(ROW()+12*(($AO1081-1)*3+$AP1081)-ROW())/12+5),AT1081)</f>
        <v>0</v>
      </c>
      <c r="AV1081" s="692">
        <f ca="1">IF(AND(AR1081+AT1081&gt;0,AS1081+AU1081&gt;0),COUNTIF(AV$6:AV1080,"&gt;0")+1,0)</f>
        <v>0</v>
      </c>
    </row>
    <row r="1082" spans="41:48">
      <c r="AO1082" s="692">
        <v>30</v>
      </c>
      <c r="AP1082" s="692">
        <v>3</v>
      </c>
      <c r="AQ1082" s="692">
        <v>9</v>
      </c>
      <c r="AR1082" s="693">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692">
        <f ca="1">COUNTIF(INDIRECT("H"&amp;(ROW()+12*(($AO1082-1)*3+$AP1082)-ROW())/12+5):INDIRECT("S"&amp;(ROW()+12*(($AO1082-1)*3+$AP1082)-ROW())/12+5),AR1082)</f>
        <v>0</v>
      </c>
      <c r="AT1082" s="693">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692">
        <f ca="1">COUNTIF(INDIRECT("U"&amp;(ROW()+12*(($AO1082-1)*3+$AP1082)-ROW())/12+5):INDIRECT("AF"&amp;(ROW()+12*(($AO1082-1)*3+$AP1082)-ROW())/12+5),AT1082)</f>
        <v>0</v>
      </c>
      <c r="AV1082" s="692">
        <f ca="1">IF(AND(AR1082+AT1082&gt;0,AS1082+AU1082&gt;0),COUNTIF(AV$6:AV1081,"&gt;0")+1,0)</f>
        <v>0</v>
      </c>
    </row>
    <row r="1083" spans="41:48">
      <c r="AO1083" s="692">
        <v>30</v>
      </c>
      <c r="AP1083" s="692">
        <v>3</v>
      </c>
      <c r="AQ1083" s="692">
        <v>10</v>
      </c>
      <c r="AR1083" s="693">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692">
        <f ca="1">COUNTIF(INDIRECT("H"&amp;(ROW()+12*(($AO1083-1)*3+$AP1083)-ROW())/12+5):INDIRECT("S"&amp;(ROW()+12*(($AO1083-1)*3+$AP1083)-ROW())/12+5),AR1083)</f>
        <v>0</v>
      </c>
      <c r="AT1083" s="693">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692">
        <f ca="1">COUNTIF(INDIRECT("U"&amp;(ROW()+12*(($AO1083-1)*3+$AP1083)-ROW())/12+5):INDIRECT("AF"&amp;(ROW()+12*(($AO1083-1)*3+$AP1083)-ROW())/12+5),AT1083)</f>
        <v>0</v>
      </c>
      <c r="AV1083" s="692">
        <f ca="1">IF(AND(AR1083+AT1083&gt;0,AS1083+AU1083&gt;0),COUNTIF(AV$6:AV1082,"&gt;0")+1,0)</f>
        <v>0</v>
      </c>
    </row>
    <row r="1084" spans="41:48">
      <c r="AO1084" s="692">
        <v>30</v>
      </c>
      <c r="AP1084" s="692">
        <v>3</v>
      </c>
      <c r="AQ1084" s="692">
        <v>11</v>
      </c>
      <c r="AR1084" s="693">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692">
        <f ca="1">COUNTIF(INDIRECT("H"&amp;(ROW()+12*(($AO1084-1)*3+$AP1084)-ROW())/12+5):INDIRECT("S"&amp;(ROW()+12*(($AO1084-1)*3+$AP1084)-ROW())/12+5),AR1084)</f>
        <v>0</v>
      </c>
      <c r="AT1084" s="693">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692">
        <f ca="1">COUNTIF(INDIRECT("U"&amp;(ROW()+12*(($AO1084-1)*3+$AP1084)-ROW())/12+5):INDIRECT("AF"&amp;(ROW()+12*(($AO1084-1)*3+$AP1084)-ROW())/12+5),AT1084)</f>
        <v>0</v>
      </c>
      <c r="AV1084" s="692">
        <f ca="1">IF(AND(AR1084+AT1084&gt;0,AS1084+AU1084&gt;0),COUNTIF(AV$6:AV1083,"&gt;0")+1,0)</f>
        <v>0</v>
      </c>
    </row>
    <row r="1085" spans="41:48">
      <c r="AO1085" s="692">
        <v>30</v>
      </c>
      <c r="AP1085" s="692">
        <v>3</v>
      </c>
      <c r="AQ1085" s="692">
        <v>12</v>
      </c>
      <c r="AR1085" s="693">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692">
        <f ca="1">COUNTIF(INDIRECT("H"&amp;(ROW()+12*(($AO1085-1)*3+$AP1085)-ROW())/12+5):INDIRECT("S"&amp;(ROW()+12*(($AO1085-1)*3+$AP1085)-ROW())/12+5),AR1085)</f>
        <v>0</v>
      </c>
      <c r="AT1085" s="693">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692">
        <f ca="1">COUNTIF(INDIRECT("U"&amp;(ROW()+12*(($AO1085-1)*3+$AP1085)-ROW())/12+5):INDIRECT("AF"&amp;(ROW()+12*(($AO1085-1)*3+$AP1085)-ROW())/12+5),AT1085)</f>
        <v>0</v>
      </c>
      <c r="AV1085" s="692">
        <f ca="1">IF(AND(AR1085+AT1085&gt;0,AS1085+AU1085&gt;0),COUNTIF(AV$6:AV1084,"&gt;0")+1,0)</f>
        <v>0</v>
      </c>
    </row>
    <row r="1086" spans="41:48">
      <c r="AO1086" s="692">
        <v>31</v>
      </c>
      <c r="AP1086" s="692">
        <v>1</v>
      </c>
      <c r="AQ1086" s="692">
        <v>1</v>
      </c>
      <c r="AR1086" s="693">
        <f ca="1">IF($AQ1086=1,IF(INDIRECT(ADDRESS(($AO1086-1)*3+$AP1086+5,$AQ1086+7))="",0,INDIRECT(ADDRESS(($AO1086-1)*3+$AP1086+5,$AQ1086+7))),IF(INDIRECT(ADDRESS(($AO1086-1)*3+$AP1086+5,$AQ1086+7))="",0,IF(COUNTIF(INDIRECT(ADDRESS(($AO1086-1)*36+($AP1086-1)*12+6,COLUMN())):INDIRECT(ADDRESS(($AO1086-1)*36+($AP1086-1)*12+$AQ1086+4,COLUMN())),INDIRECT(ADDRESS(($AO1086-1)*3+$AP1086+5,$AQ1086+7)))&gt;=1,0,INDIRECT(ADDRESS(($AO1086-1)*3+$AP1086+5,$AQ1086+7)))))</f>
        <v>0</v>
      </c>
      <c r="AS1086" s="692">
        <f ca="1">COUNTIF(INDIRECT("H"&amp;(ROW()+12*(($AO1086-1)*3+$AP1086)-ROW())/12+5):INDIRECT("S"&amp;(ROW()+12*(($AO1086-1)*3+$AP1086)-ROW())/12+5),AR1086)</f>
        <v>0</v>
      </c>
      <c r="AT1086" s="693">
        <f ca="1">IF($AQ1086=1,IF(INDIRECT(ADDRESS(($AO1086-1)*3+$AP1086+5,$AQ1086+20))="",0,INDIRECT(ADDRESS(($AO1086-1)*3+$AP1086+5,$AQ1086+20))),IF(INDIRECT(ADDRESS(($AO1086-1)*3+$AP1086+5,$AQ1086+20))="",0,IF(COUNTIF(INDIRECT(ADDRESS(($AO1086-1)*36+($AP1086-1)*12+6,COLUMN())):INDIRECT(ADDRESS(($AO1086-1)*36+($AP1086-1)*12+$AQ1086+4,COLUMN())),INDIRECT(ADDRESS(($AO1086-1)*3+$AP1086+5,$AQ1086+20)))&gt;=1,0,INDIRECT(ADDRESS(($AO1086-1)*3+$AP1086+5,$AQ1086+20)))))</f>
        <v>0</v>
      </c>
      <c r="AU1086" s="692">
        <f ca="1">COUNTIF(INDIRECT("U"&amp;(ROW()+12*(($AO1086-1)*3+$AP1086)-ROW())/12+5):INDIRECT("AF"&amp;(ROW()+12*(($AO1086-1)*3+$AP1086)-ROW())/12+5),AT1086)</f>
        <v>0</v>
      </c>
      <c r="AV1086" s="692">
        <f ca="1">IF(AND(AR1086+AT1086&gt;0,AS1086+AU1086&gt;0),COUNTIF(AV$6:AV1085,"&gt;0")+1,0)</f>
        <v>0</v>
      </c>
    </row>
    <row r="1087" spans="41:48">
      <c r="AO1087" s="692">
        <v>31</v>
      </c>
      <c r="AP1087" s="692">
        <v>1</v>
      </c>
      <c r="AQ1087" s="692">
        <v>2</v>
      </c>
      <c r="AR1087" s="693">
        <f ca="1">IF($AQ1087=1,IF(INDIRECT(ADDRESS(($AO1087-1)*3+$AP1087+5,$AQ1087+7))="",0,INDIRECT(ADDRESS(($AO1087-1)*3+$AP1087+5,$AQ1087+7))),IF(INDIRECT(ADDRESS(($AO1087-1)*3+$AP1087+5,$AQ1087+7))="",0,IF(COUNTIF(INDIRECT(ADDRESS(($AO1087-1)*36+($AP1087-1)*12+6,COLUMN())):INDIRECT(ADDRESS(($AO1087-1)*36+($AP1087-1)*12+$AQ1087+4,COLUMN())),INDIRECT(ADDRESS(($AO1087-1)*3+$AP1087+5,$AQ1087+7)))&gt;=1,0,INDIRECT(ADDRESS(($AO1087-1)*3+$AP1087+5,$AQ1087+7)))))</f>
        <v>0</v>
      </c>
      <c r="AS1087" s="692">
        <f ca="1">COUNTIF(INDIRECT("H"&amp;(ROW()+12*(($AO1087-1)*3+$AP1087)-ROW())/12+5):INDIRECT("S"&amp;(ROW()+12*(($AO1087-1)*3+$AP1087)-ROW())/12+5),AR1087)</f>
        <v>0</v>
      </c>
      <c r="AT1087" s="693">
        <f ca="1">IF($AQ1087=1,IF(INDIRECT(ADDRESS(($AO1087-1)*3+$AP1087+5,$AQ1087+20))="",0,INDIRECT(ADDRESS(($AO1087-1)*3+$AP1087+5,$AQ1087+20))),IF(INDIRECT(ADDRESS(($AO1087-1)*3+$AP1087+5,$AQ1087+20))="",0,IF(COUNTIF(INDIRECT(ADDRESS(($AO1087-1)*36+($AP1087-1)*12+6,COLUMN())):INDIRECT(ADDRESS(($AO1087-1)*36+($AP1087-1)*12+$AQ1087+4,COLUMN())),INDIRECT(ADDRESS(($AO1087-1)*3+$AP1087+5,$AQ1087+20)))&gt;=1,0,INDIRECT(ADDRESS(($AO1087-1)*3+$AP1087+5,$AQ1087+20)))))</f>
        <v>0</v>
      </c>
      <c r="AU1087" s="692">
        <f ca="1">COUNTIF(INDIRECT("U"&amp;(ROW()+12*(($AO1087-1)*3+$AP1087)-ROW())/12+5):INDIRECT("AF"&amp;(ROW()+12*(($AO1087-1)*3+$AP1087)-ROW())/12+5),AT1087)</f>
        <v>0</v>
      </c>
      <c r="AV1087" s="692">
        <f ca="1">IF(AND(AR1087+AT1087&gt;0,AS1087+AU1087&gt;0),COUNTIF(AV$6:AV1086,"&gt;0")+1,0)</f>
        <v>0</v>
      </c>
    </row>
    <row r="1088" spans="41:48">
      <c r="AO1088" s="692">
        <v>31</v>
      </c>
      <c r="AP1088" s="692">
        <v>1</v>
      </c>
      <c r="AQ1088" s="692">
        <v>3</v>
      </c>
      <c r="AR1088" s="693">
        <f ca="1">IF($AQ1088=1,IF(INDIRECT(ADDRESS(($AO1088-1)*3+$AP1088+5,$AQ1088+7))="",0,INDIRECT(ADDRESS(($AO1088-1)*3+$AP1088+5,$AQ1088+7))),IF(INDIRECT(ADDRESS(($AO1088-1)*3+$AP1088+5,$AQ1088+7))="",0,IF(COUNTIF(INDIRECT(ADDRESS(($AO1088-1)*36+($AP1088-1)*12+6,COLUMN())):INDIRECT(ADDRESS(($AO1088-1)*36+($AP1088-1)*12+$AQ1088+4,COLUMN())),INDIRECT(ADDRESS(($AO1088-1)*3+$AP1088+5,$AQ1088+7)))&gt;=1,0,INDIRECT(ADDRESS(($AO1088-1)*3+$AP1088+5,$AQ1088+7)))))</f>
        <v>0</v>
      </c>
      <c r="AS1088" s="692">
        <f ca="1">COUNTIF(INDIRECT("H"&amp;(ROW()+12*(($AO1088-1)*3+$AP1088)-ROW())/12+5):INDIRECT("S"&amp;(ROW()+12*(($AO1088-1)*3+$AP1088)-ROW())/12+5),AR1088)</f>
        <v>0</v>
      </c>
      <c r="AT1088" s="693">
        <f ca="1">IF($AQ1088=1,IF(INDIRECT(ADDRESS(($AO1088-1)*3+$AP1088+5,$AQ1088+20))="",0,INDIRECT(ADDRESS(($AO1088-1)*3+$AP1088+5,$AQ1088+20))),IF(INDIRECT(ADDRESS(($AO1088-1)*3+$AP1088+5,$AQ1088+20))="",0,IF(COUNTIF(INDIRECT(ADDRESS(($AO1088-1)*36+($AP1088-1)*12+6,COLUMN())):INDIRECT(ADDRESS(($AO1088-1)*36+($AP1088-1)*12+$AQ1088+4,COLUMN())),INDIRECT(ADDRESS(($AO1088-1)*3+$AP1088+5,$AQ1088+20)))&gt;=1,0,INDIRECT(ADDRESS(($AO1088-1)*3+$AP1088+5,$AQ1088+20)))))</f>
        <v>0</v>
      </c>
      <c r="AU1088" s="692">
        <f ca="1">COUNTIF(INDIRECT("U"&amp;(ROW()+12*(($AO1088-1)*3+$AP1088)-ROW())/12+5):INDIRECT("AF"&amp;(ROW()+12*(($AO1088-1)*3+$AP1088)-ROW())/12+5),AT1088)</f>
        <v>0</v>
      </c>
      <c r="AV1088" s="692">
        <f ca="1">IF(AND(AR1088+AT1088&gt;0,AS1088+AU1088&gt;0),COUNTIF(AV$6:AV1087,"&gt;0")+1,0)</f>
        <v>0</v>
      </c>
    </row>
    <row r="1089" spans="41:48">
      <c r="AO1089" s="692">
        <v>31</v>
      </c>
      <c r="AP1089" s="692">
        <v>1</v>
      </c>
      <c r="AQ1089" s="692">
        <v>4</v>
      </c>
      <c r="AR1089" s="693">
        <f ca="1">IF($AQ1089=1,IF(INDIRECT(ADDRESS(($AO1089-1)*3+$AP1089+5,$AQ1089+7))="",0,INDIRECT(ADDRESS(($AO1089-1)*3+$AP1089+5,$AQ1089+7))),IF(INDIRECT(ADDRESS(($AO1089-1)*3+$AP1089+5,$AQ1089+7))="",0,IF(COUNTIF(INDIRECT(ADDRESS(($AO1089-1)*36+($AP1089-1)*12+6,COLUMN())):INDIRECT(ADDRESS(($AO1089-1)*36+($AP1089-1)*12+$AQ1089+4,COLUMN())),INDIRECT(ADDRESS(($AO1089-1)*3+$AP1089+5,$AQ1089+7)))&gt;=1,0,INDIRECT(ADDRESS(($AO1089-1)*3+$AP1089+5,$AQ1089+7)))))</f>
        <v>0</v>
      </c>
      <c r="AS1089" s="692">
        <f ca="1">COUNTIF(INDIRECT("H"&amp;(ROW()+12*(($AO1089-1)*3+$AP1089)-ROW())/12+5):INDIRECT("S"&amp;(ROW()+12*(($AO1089-1)*3+$AP1089)-ROW())/12+5),AR1089)</f>
        <v>0</v>
      </c>
      <c r="AT1089" s="693">
        <f ca="1">IF($AQ1089=1,IF(INDIRECT(ADDRESS(($AO1089-1)*3+$AP1089+5,$AQ1089+20))="",0,INDIRECT(ADDRESS(($AO1089-1)*3+$AP1089+5,$AQ1089+20))),IF(INDIRECT(ADDRESS(($AO1089-1)*3+$AP1089+5,$AQ1089+20))="",0,IF(COUNTIF(INDIRECT(ADDRESS(($AO1089-1)*36+($AP1089-1)*12+6,COLUMN())):INDIRECT(ADDRESS(($AO1089-1)*36+($AP1089-1)*12+$AQ1089+4,COLUMN())),INDIRECT(ADDRESS(($AO1089-1)*3+$AP1089+5,$AQ1089+20)))&gt;=1,0,INDIRECT(ADDRESS(($AO1089-1)*3+$AP1089+5,$AQ1089+20)))))</f>
        <v>0</v>
      </c>
      <c r="AU1089" s="692">
        <f ca="1">COUNTIF(INDIRECT("U"&amp;(ROW()+12*(($AO1089-1)*3+$AP1089)-ROW())/12+5):INDIRECT("AF"&amp;(ROW()+12*(($AO1089-1)*3+$AP1089)-ROW())/12+5),AT1089)</f>
        <v>0</v>
      </c>
      <c r="AV1089" s="692">
        <f ca="1">IF(AND(AR1089+AT1089&gt;0,AS1089+AU1089&gt;0),COUNTIF(AV$6:AV1088,"&gt;0")+1,0)</f>
        <v>0</v>
      </c>
    </row>
    <row r="1090" spans="41:48">
      <c r="AO1090" s="692">
        <v>31</v>
      </c>
      <c r="AP1090" s="692">
        <v>1</v>
      </c>
      <c r="AQ1090" s="692">
        <v>5</v>
      </c>
      <c r="AR1090" s="693">
        <f ca="1">IF($AQ1090=1,IF(INDIRECT(ADDRESS(($AO1090-1)*3+$AP1090+5,$AQ1090+7))="",0,INDIRECT(ADDRESS(($AO1090-1)*3+$AP1090+5,$AQ1090+7))),IF(INDIRECT(ADDRESS(($AO1090-1)*3+$AP1090+5,$AQ1090+7))="",0,IF(COUNTIF(INDIRECT(ADDRESS(($AO1090-1)*36+($AP1090-1)*12+6,COLUMN())):INDIRECT(ADDRESS(($AO1090-1)*36+($AP1090-1)*12+$AQ1090+4,COLUMN())),INDIRECT(ADDRESS(($AO1090-1)*3+$AP1090+5,$AQ1090+7)))&gt;=1,0,INDIRECT(ADDRESS(($AO1090-1)*3+$AP1090+5,$AQ1090+7)))))</f>
        <v>0</v>
      </c>
      <c r="AS1090" s="692">
        <f ca="1">COUNTIF(INDIRECT("H"&amp;(ROW()+12*(($AO1090-1)*3+$AP1090)-ROW())/12+5):INDIRECT("S"&amp;(ROW()+12*(($AO1090-1)*3+$AP1090)-ROW())/12+5),AR1090)</f>
        <v>0</v>
      </c>
      <c r="AT1090" s="693">
        <f ca="1">IF($AQ1090=1,IF(INDIRECT(ADDRESS(($AO1090-1)*3+$AP1090+5,$AQ1090+20))="",0,INDIRECT(ADDRESS(($AO1090-1)*3+$AP1090+5,$AQ1090+20))),IF(INDIRECT(ADDRESS(($AO1090-1)*3+$AP1090+5,$AQ1090+20))="",0,IF(COUNTIF(INDIRECT(ADDRESS(($AO1090-1)*36+($AP1090-1)*12+6,COLUMN())):INDIRECT(ADDRESS(($AO1090-1)*36+($AP1090-1)*12+$AQ1090+4,COLUMN())),INDIRECT(ADDRESS(($AO1090-1)*3+$AP1090+5,$AQ1090+20)))&gt;=1,0,INDIRECT(ADDRESS(($AO1090-1)*3+$AP1090+5,$AQ1090+20)))))</f>
        <v>0</v>
      </c>
      <c r="AU1090" s="692">
        <f ca="1">COUNTIF(INDIRECT("U"&amp;(ROW()+12*(($AO1090-1)*3+$AP1090)-ROW())/12+5):INDIRECT("AF"&amp;(ROW()+12*(($AO1090-1)*3+$AP1090)-ROW())/12+5),AT1090)</f>
        <v>0</v>
      </c>
      <c r="AV1090" s="692">
        <f ca="1">IF(AND(AR1090+AT1090&gt;0,AS1090+AU1090&gt;0),COUNTIF(AV$6:AV1089,"&gt;0")+1,0)</f>
        <v>0</v>
      </c>
    </row>
    <row r="1091" spans="41:48">
      <c r="AO1091" s="692">
        <v>31</v>
      </c>
      <c r="AP1091" s="692">
        <v>1</v>
      </c>
      <c r="AQ1091" s="692">
        <v>6</v>
      </c>
      <c r="AR1091" s="693">
        <f ca="1">IF($AQ1091=1,IF(INDIRECT(ADDRESS(($AO1091-1)*3+$AP1091+5,$AQ1091+7))="",0,INDIRECT(ADDRESS(($AO1091-1)*3+$AP1091+5,$AQ1091+7))),IF(INDIRECT(ADDRESS(($AO1091-1)*3+$AP1091+5,$AQ1091+7))="",0,IF(COUNTIF(INDIRECT(ADDRESS(($AO1091-1)*36+($AP1091-1)*12+6,COLUMN())):INDIRECT(ADDRESS(($AO1091-1)*36+($AP1091-1)*12+$AQ1091+4,COLUMN())),INDIRECT(ADDRESS(($AO1091-1)*3+$AP1091+5,$AQ1091+7)))&gt;=1,0,INDIRECT(ADDRESS(($AO1091-1)*3+$AP1091+5,$AQ1091+7)))))</f>
        <v>0</v>
      </c>
      <c r="AS1091" s="692">
        <f ca="1">COUNTIF(INDIRECT("H"&amp;(ROW()+12*(($AO1091-1)*3+$AP1091)-ROW())/12+5):INDIRECT("S"&amp;(ROW()+12*(($AO1091-1)*3+$AP1091)-ROW())/12+5),AR1091)</f>
        <v>0</v>
      </c>
      <c r="AT1091" s="693">
        <f ca="1">IF($AQ1091=1,IF(INDIRECT(ADDRESS(($AO1091-1)*3+$AP1091+5,$AQ1091+20))="",0,INDIRECT(ADDRESS(($AO1091-1)*3+$AP1091+5,$AQ1091+20))),IF(INDIRECT(ADDRESS(($AO1091-1)*3+$AP1091+5,$AQ1091+20))="",0,IF(COUNTIF(INDIRECT(ADDRESS(($AO1091-1)*36+($AP1091-1)*12+6,COLUMN())):INDIRECT(ADDRESS(($AO1091-1)*36+($AP1091-1)*12+$AQ1091+4,COLUMN())),INDIRECT(ADDRESS(($AO1091-1)*3+$AP1091+5,$AQ1091+20)))&gt;=1,0,INDIRECT(ADDRESS(($AO1091-1)*3+$AP1091+5,$AQ1091+20)))))</f>
        <v>0</v>
      </c>
      <c r="AU1091" s="692">
        <f ca="1">COUNTIF(INDIRECT("U"&amp;(ROW()+12*(($AO1091-1)*3+$AP1091)-ROW())/12+5):INDIRECT("AF"&amp;(ROW()+12*(($AO1091-1)*3+$AP1091)-ROW())/12+5),AT1091)</f>
        <v>0</v>
      </c>
      <c r="AV1091" s="692">
        <f ca="1">IF(AND(AR1091+AT1091&gt;0,AS1091+AU1091&gt;0),COUNTIF(AV$6:AV1090,"&gt;0")+1,0)</f>
        <v>0</v>
      </c>
    </row>
    <row r="1092" spans="41:48">
      <c r="AO1092" s="692">
        <v>31</v>
      </c>
      <c r="AP1092" s="692">
        <v>1</v>
      </c>
      <c r="AQ1092" s="692">
        <v>7</v>
      </c>
      <c r="AR1092" s="693">
        <f ca="1">IF($AQ1092=1,IF(INDIRECT(ADDRESS(($AO1092-1)*3+$AP1092+5,$AQ1092+7))="",0,INDIRECT(ADDRESS(($AO1092-1)*3+$AP1092+5,$AQ1092+7))),IF(INDIRECT(ADDRESS(($AO1092-1)*3+$AP1092+5,$AQ1092+7))="",0,IF(COUNTIF(INDIRECT(ADDRESS(($AO1092-1)*36+($AP1092-1)*12+6,COLUMN())):INDIRECT(ADDRESS(($AO1092-1)*36+($AP1092-1)*12+$AQ1092+4,COLUMN())),INDIRECT(ADDRESS(($AO1092-1)*3+$AP1092+5,$AQ1092+7)))&gt;=1,0,INDIRECT(ADDRESS(($AO1092-1)*3+$AP1092+5,$AQ1092+7)))))</f>
        <v>0</v>
      </c>
      <c r="AS1092" s="692">
        <f ca="1">COUNTIF(INDIRECT("H"&amp;(ROW()+12*(($AO1092-1)*3+$AP1092)-ROW())/12+5):INDIRECT("S"&amp;(ROW()+12*(($AO1092-1)*3+$AP1092)-ROW())/12+5),AR1092)</f>
        <v>0</v>
      </c>
      <c r="AT1092" s="693">
        <f ca="1">IF($AQ1092=1,IF(INDIRECT(ADDRESS(($AO1092-1)*3+$AP1092+5,$AQ1092+20))="",0,INDIRECT(ADDRESS(($AO1092-1)*3+$AP1092+5,$AQ1092+20))),IF(INDIRECT(ADDRESS(($AO1092-1)*3+$AP1092+5,$AQ1092+20))="",0,IF(COUNTIF(INDIRECT(ADDRESS(($AO1092-1)*36+($AP1092-1)*12+6,COLUMN())):INDIRECT(ADDRESS(($AO1092-1)*36+($AP1092-1)*12+$AQ1092+4,COLUMN())),INDIRECT(ADDRESS(($AO1092-1)*3+$AP1092+5,$AQ1092+20)))&gt;=1,0,INDIRECT(ADDRESS(($AO1092-1)*3+$AP1092+5,$AQ1092+20)))))</f>
        <v>0</v>
      </c>
      <c r="AU1092" s="692">
        <f ca="1">COUNTIF(INDIRECT("U"&amp;(ROW()+12*(($AO1092-1)*3+$AP1092)-ROW())/12+5):INDIRECT("AF"&amp;(ROW()+12*(($AO1092-1)*3+$AP1092)-ROW())/12+5),AT1092)</f>
        <v>0</v>
      </c>
      <c r="AV1092" s="692">
        <f ca="1">IF(AND(AR1092+AT1092&gt;0,AS1092+AU1092&gt;0),COUNTIF(AV$6:AV1091,"&gt;0")+1,0)</f>
        <v>0</v>
      </c>
    </row>
    <row r="1093" spans="41:48">
      <c r="AO1093" s="692">
        <v>31</v>
      </c>
      <c r="AP1093" s="692">
        <v>1</v>
      </c>
      <c r="AQ1093" s="692">
        <v>8</v>
      </c>
      <c r="AR1093" s="693">
        <f ca="1">IF($AQ1093=1,IF(INDIRECT(ADDRESS(($AO1093-1)*3+$AP1093+5,$AQ1093+7))="",0,INDIRECT(ADDRESS(($AO1093-1)*3+$AP1093+5,$AQ1093+7))),IF(INDIRECT(ADDRESS(($AO1093-1)*3+$AP1093+5,$AQ1093+7))="",0,IF(COUNTIF(INDIRECT(ADDRESS(($AO1093-1)*36+($AP1093-1)*12+6,COLUMN())):INDIRECT(ADDRESS(($AO1093-1)*36+($AP1093-1)*12+$AQ1093+4,COLUMN())),INDIRECT(ADDRESS(($AO1093-1)*3+$AP1093+5,$AQ1093+7)))&gt;=1,0,INDIRECT(ADDRESS(($AO1093-1)*3+$AP1093+5,$AQ1093+7)))))</f>
        <v>0</v>
      </c>
      <c r="AS1093" s="692">
        <f ca="1">COUNTIF(INDIRECT("H"&amp;(ROW()+12*(($AO1093-1)*3+$AP1093)-ROW())/12+5):INDIRECT("S"&amp;(ROW()+12*(($AO1093-1)*3+$AP1093)-ROW())/12+5),AR1093)</f>
        <v>0</v>
      </c>
      <c r="AT1093" s="693">
        <f ca="1">IF($AQ1093=1,IF(INDIRECT(ADDRESS(($AO1093-1)*3+$AP1093+5,$AQ1093+20))="",0,INDIRECT(ADDRESS(($AO1093-1)*3+$AP1093+5,$AQ1093+20))),IF(INDIRECT(ADDRESS(($AO1093-1)*3+$AP1093+5,$AQ1093+20))="",0,IF(COUNTIF(INDIRECT(ADDRESS(($AO1093-1)*36+($AP1093-1)*12+6,COLUMN())):INDIRECT(ADDRESS(($AO1093-1)*36+($AP1093-1)*12+$AQ1093+4,COLUMN())),INDIRECT(ADDRESS(($AO1093-1)*3+$AP1093+5,$AQ1093+20)))&gt;=1,0,INDIRECT(ADDRESS(($AO1093-1)*3+$AP1093+5,$AQ1093+20)))))</f>
        <v>0</v>
      </c>
      <c r="AU1093" s="692">
        <f ca="1">COUNTIF(INDIRECT("U"&amp;(ROW()+12*(($AO1093-1)*3+$AP1093)-ROW())/12+5):INDIRECT("AF"&amp;(ROW()+12*(($AO1093-1)*3+$AP1093)-ROW())/12+5),AT1093)</f>
        <v>0</v>
      </c>
      <c r="AV1093" s="692">
        <f ca="1">IF(AND(AR1093+AT1093&gt;0,AS1093+AU1093&gt;0),COUNTIF(AV$6:AV1092,"&gt;0")+1,0)</f>
        <v>0</v>
      </c>
    </row>
    <row r="1094" spans="41:48">
      <c r="AO1094" s="692">
        <v>31</v>
      </c>
      <c r="AP1094" s="692">
        <v>1</v>
      </c>
      <c r="AQ1094" s="692">
        <v>9</v>
      </c>
      <c r="AR1094" s="693">
        <f ca="1">IF($AQ1094=1,IF(INDIRECT(ADDRESS(($AO1094-1)*3+$AP1094+5,$AQ1094+7))="",0,INDIRECT(ADDRESS(($AO1094-1)*3+$AP1094+5,$AQ1094+7))),IF(INDIRECT(ADDRESS(($AO1094-1)*3+$AP1094+5,$AQ1094+7))="",0,IF(COUNTIF(INDIRECT(ADDRESS(($AO1094-1)*36+($AP1094-1)*12+6,COLUMN())):INDIRECT(ADDRESS(($AO1094-1)*36+($AP1094-1)*12+$AQ1094+4,COLUMN())),INDIRECT(ADDRESS(($AO1094-1)*3+$AP1094+5,$AQ1094+7)))&gt;=1,0,INDIRECT(ADDRESS(($AO1094-1)*3+$AP1094+5,$AQ1094+7)))))</f>
        <v>0</v>
      </c>
      <c r="AS1094" s="692">
        <f ca="1">COUNTIF(INDIRECT("H"&amp;(ROW()+12*(($AO1094-1)*3+$AP1094)-ROW())/12+5):INDIRECT("S"&amp;(ROW()+12*(($AO1094-1)*3+$AP1094)-ROW())/12+5),AR1094)</f>
        <v>0</v>
      </c>
      <c r="AT1094" s="693">
        <f ca="1">IF($AQ1094=1,IF(INDIRECT(ADDRESS(($AO1094-1)*3+$AP1094+5,$AQ1094+20))="",0,INDIRECT(ADDRESS(($AO1094-1)*3+$AP1094+5,$AQ1094+20))),IF(INDIRECT(ADDRESS(($AO1094-1)*3+$AP1094+5,$AQ1094+20))="",0,IF(COUNTIF(INDIRECT(ADDRESS(($AO1094-1)*36+($AP1094-1)*12+6,COLUMN())):INDIRECT(ADDRESS(($AO1094-1)*36+($AP1094-1)*12+$AQ1094+4,COLUMN())),INDIRECT(ADDRESS(($AO1094-1)*3+$AP1094+5,$AQ1094+20)))&gt;=1,0,INDIRECT(ADDRESS(($AO1094-1)*3+$AP1094+5,$AQ1094+20)))))</f>
        <v>0</v>
      </c>
      <c r="AU1094" s="692">
        <f ca="1">COUNTIF(INDIRECT("U"&amp;(ROW()+12*(($AO1094-1)*3+$AP1094)-ROW())/12+5):INDIRECT("AF"&amp;(ROW()+12*(($AO1094-1)*3+$AP1094)-ROW())/12+5),AT1094)</f>
        <v>0</v>
      </c>
      <c r="AV1094" s="692">
        <f ca="1">IF(AND(AR1094+AT1094&gt;0,AS1094+AU1094&gt;0),COUNTIF(AV$6:AV1093,"&gt;0")+1,0)</f>
        <v>0</v>
      </c>
    </row>
    <row r="1095" spans="41:48">
      <c r="AO1095" s="692">
        <v>31</v>
      </c>
      <c r="AP1095" s="692">
        <v>1</v>
      </c>
      <c r="AQ1095" s="692">
        <v>10</v>
      </c>
      <c r="AR1095" s="693">
        <f ca="1">IF($AQ1095=1,IF(INDIRECT(ADDRESS(($AO1095-1)*3+$AP1095+5,$AQ1095+7))="",0,INDIRECT(ADDRESS(($AO1095-1)*3+$AP1095+5,$AQ1095+7))),IF(INDIRECT(ADDRESS(($AO1095-1)*3+$AP1095+5,$AQ1095+7))="",0,IF(COUNTIF(INDIRECT(ADDRESS(($AO1095-1)*36+($AP1095-1)*12+6,COLUMN())):INDIRECT(ADDRESS(($AO1095-1)*36+($AP1095-1)*12+$AQ1095+4,COLUMN())),INDIRECT(ADDRESS(($AO1095-1)*3+$AP1095+5,$AQ1095+7)))&gt;=1,0,INDIRECT(ADDRESS(($AO1095-1)*3+$AP1095+5,$AQ1095+7)))))</f>
        <v>0</v>
      </c>
      <c r="AS1095" s="692">
        <f ca="1">COUNTIF(INDIRECT("H"&amp;(ROW()+12*(($AO1095-1)*3+$AP1095)-ROW())/12+5):INDIRECT("S"&amp;(ROW()+12*(($AO1095-1)*3+$AP1095)-ROW())/12+5),AR1095)</f>
        <v>0</v>
      </c>
      <c r="AT1095" s="693">
        <f ca="1">IF($AQ1095=1,IF(INDIRECT(ADDRESS(($AO1095-1)*3+$AP1095+5,$AQ1095+20))="",0,INDIRECT(ADDRESS(($AO1095-1)*3+$AP1095+5,$AQ1095+20))),IF(INDIRECT(ADDRESS(($AO1095-1)*3+$AP1095+5,$AQ1095+20))="",0,IF(COUNTIF(INDIRECT(ADDRESS(($AO1095-1)*36+($AP1095-1)*12+6,COLUMN())):INDIRECT(ADDRESS(($AO1095-1)*36+($AP1095-1)*12+$AQ1095+4,COLUMN())),INDIRECT(ADDRESS(($AO1095-1)*3+$AP1095+5,$AQ1095+20)))&gt;=1,0,INDIRECT(ADDRESS(($AO1095-1)*3+$AP1095+5,$AQ1095+20)))))</f>
        <v>0</v>
      </c>
      <c r="AU1095" s="692">
        <f ca="1">COUNTIF(INDIRECT("U"&amp;(ROW()+12*(($AO1095-1)*3+$AP1095)-ROW())/12+5):INDIRECT("AF"&amp;(ROW()+12*(($AO1095-1)*3+$AP1095)-ROW())/12+5),AT1095)</f>
        <v>0</v>
      </c>
      <c r="AV1095" s="692">
        <f ca="1">IF(AND(AR1095+AT1095&gt;0,AS1095+AU1095&gt;0),COUNTIF(AV$6:AV1094,"&gt;0")+1,0)</f>
        <v>0</v>
      </c>
    </row>
    <row r="1096" spans="41:48">
      <c r="AO1096" s="692">
        <v>31</v>
      </c>
      <c r="AP1096" s="692">
        <v>1</v>
      </c>
      <c r="AQ1096" s="692">
        <v>11</v>
      </c>
      <c r="AR1096" s="693">
        <f ca="1">IF($AQ1096=1,IF(INDIRECT(ADDRESS(($AO1096-1)*3+$AP1096+5,$AQ1096+7))="",0,INDIRECT(ADDRESS(($AO1096-1)*3+$AP1096+5,$AQ1096+7))),IF(INDIRECT(ADDRESS(($AO1096-1)*3+$AP1096+5,$AQ1096+7))="",0,IF(COUNTIF(INDIRECT(ADDRESS(($AO1096-1)*36+($AP1096-1)*12+6,COLUMN())):INDIRECT(ADDRESS(($AO1096-1)*36+($AP1096-1)*12+$AQ1096+4,COLUMN())),INDIRECT(ADDRESS(($AO1096-1)*3+$AP1096+5,$AQ1096+7)))&gt;=1,0,INDIRECT(ADDRESS(($AO1096-1)*3+$AP1096+5,$AQ1096+7)))))</f>
        <v>0</v>
      </c>
      <c r="AS1096" s="692">
        <f ca="1">COUNTIF(INDIRECT("H"&amp;(ROW()+12*(($AO1096-1)*3+$AP1096)-ROW())/12+5):INDIRECT("S"&amp;(ROW()+12*(($AO1096-1)*3+$AP1096)-ROW())/12+5),AR1096)</f>
        <v>0</v>
      </c>
      <c r="AT1096" s="693">
        <f ca="1">IF($AQ1096=1,IF(INDIRECT(ADDRESS(($AO1096-1)*3+$AP1096+5,$AQ1096+20))="",0,INDIRECT(ADDRESS(($AO1096-1)*3+$AP1096+5,$AQ1096+20))),IF(INDIRECT(ADDRESS(($AO1096-1)*3+$AP1096+5,$AQ1096+20))="",0,IF(COUNTIF(INDIRECT(ADDRESS(($AO1096-1)*36+($AP1096-1)*12+6,COLUMN())):INDIRECT(ADDRESS(($AO1096-1)*36+($AP1096-1)*12+$AQ1096+4,COLUMN())),INDIRECT(ADDRESS(($AO1096-1)*3+$AP1096+5,$AQ1096+20)))&gt;=1,0,INDIRECT(ADDRESS(($AO1096-1)*3+$AP1096+5,$AQ1096+20)))))</f>
        <v>0</v>
      </c>
      <c r="AU1096" s="692">
        <f ca="1">COUNTIF(INDIRECT("U"&amp;(ROW()+12*(($AO1096-1)*3+$AP1096)-ROW())/12+5):INDIRECT("AF"&amp;(ROW()+12*(($AO1096-1)*3+$AP1096)-ROW())/12+5),AT1096)</f>
        <v>0</v>
      </c>
      <c r="AV1096" s="692">
        <f ca="1">IF(AND(AR1096+AT1096&gt;0,AS1096+AU1096&gt;0),COUNTIF(AV$6:AV1095,"&gt;0")+1,0)</f>
        <v>0</v>
      </c>
    </row>
    <row r="1097" spans="41:48">
      <c r="AO1097" s="692">
        <v>31</v>
      </c>
      <c r="AP1097" s="692">
        <v>1</v>
      </c>
      <c r="AQ1097" s="692">
        <v>12</v>
      </c>
      <c r="AR1097" s="693">
        <f ca="1">IF($AQ1097=1,IF(INDIRECT(ADDRESS(($AO1097-1)*3+$AP1097+5,$AQ1097+7))="",0,INDIRECT(ADDRESS(($AO1097-1)*3+$AP1097+5,$AQ1097+7))),IF(INDIRECT(ADDRESS(($AO1097-1)*3+$AP1097+5,$AQ1097+7))="",0,IF(COUNTIF(INDIRECT(ADDRESS(($AO1097-1)*36+($AP1097-1)*12+6,COLUMN())):INDIRECT(ADDRESS(($AO1097-1)*36+($AP1097-1)*12+$AQ1097+4,COLUMN())),INDIRECT(ADDRESS(($AO1097-1)*3+$AP1097+5,$AQ1097+7)))&gt;=1,0,INDIRECT(ADDRESS(($AO1097-1)*3+$AP1097+5,$AQ1097+7)))))</f>
        <v>0</v>
      </c>
      <c r="AS1097" s="692">
        <f ca="1">COUNTIF(INDIRECT("H"&amp;(ROW()+12*(($AO1097-1)*3+$AP1097)-ROW())/12+5):INDIRECT("S"&amp;(ROW()+12*(($AO1097-1)*3+$AP1097)-ROW())/12+5),AR1097)</f>
        <v>0</v>
      </c>
      <c r="AT1097" s="693">
        <f ca="1">IF($AQ1097=1,IF(INDIRECT(ADDRESS(($AO1097-1)*3+$AP1097+5,$AQ1097+20))="",0,INDIRECT(ADDRESS(($AO1097-1)*3+$AP1097+5,$AQ1097+20))),IF(INDIRECT(ADDRESS(($AO1097-1)*3+$AP1097+5,$AQ1097+20))="",0,IF(COUNTIF(INDIRECT(ADDRESS(($AO1097-1)*36+($AP1097-1)*12+6,COLUMN())):INDIRECT(ADDRESS(($AO1097-1)*36+($AP1097-1)*12+$AQ1097+4,COLUMN())),INDIRECT(ADDRESS(($AO1097-1)*3+$AP1097+5,$AQ1097+20)))&gt;=1,0,INDIRECT(ADDRESS(($AO1097-1)*3+$AP1097+5,$AQ1097+20)))))</f>
        <v>0</v>
      </c>
      <c r="AU1097" s="692">
        <f ca="1">COUNTIF(INDIRECT("U"&amp;(ROW()+12*(($AO1097-1)*3+$AP1097)-ROW())/12+5):INDIRECT("AF"&amp;(ROW()+12*(($AO1097-1)*3+$AP1097)-ROW())/12+5),AT1097)</f>
        <v>0</v>
      </c>
      <c r="AV1097" s="692">
        <f ca="1">IF(AND(AR1097+AT1097&gt;0,AS1097+AU1097&gt;0),COUNTIF(AV$6:AV1096,"&gt;0")+1,0)</f>
        <v>0</v>
      </c>
    </row>
    <row r="1098" spans="41:48">
      <c r="AO1098" s="692">
        <v>31</v>
      </c>
      <c r="AP1098" s="692">
        <v>2</v>
      </c>
      <c r="AQ1098" s="692">
        <v>1</v>
      </c>
      <c r="AR1098" s="693">
        <f ca="1">IF($AQ1098=1,IF(INDIRECT(ADDRESS(($AO1098-1)*3+$AP1098+5,$AQ1098+7))="",0,INDIRECT(ADDRESS(($AO1098-1)*3+$AP1098+5,$AQ1098+7))),IF(INDIRECT(ADDRESS(($AO1098-1)*3+$AP1098+5,$AQ1098+7))="",0,IF(COUNTIF(INDIRECT(ADDRESS(($AO1098-1)*36+($AP1098-1)*12+6,COLUMN())):INDIRECT(ADDRESS(($AO1098-1)*36+($AP1098-1)*12+$AQ1098+4,COLUMN())),INDIRECT(ADDRESS(($AO1098-1)*3+$AP1098+5,$AQ1098+7)))&gt;=1,0,INDIRECT(ADDRESS(($AO1098-1)*3+$AP1098+5,$AQ1098+7)))))</f>
        <v>0</v>
      </c>
      <c r="AS1098" s="692">
        <f ca="1">COUNTIF(INDIRECT("H"&amp;(ROW()+12*(($AO1098-1)*3+$AP1098)-ROW())/12+5):INDIRECT("S"&amp;(ROW()+12*(($AO1098-1)*3+$AP1098)-ROW())/12+5),AR1098)</f>
        <v>0</v>
      </c>
      <c r="AT1098" s="693">
        <f ca="1">IF($AQ1098=1,IF(INDIRECT(ADDRESS(($AO1098-1)*3+$AP1098+5,$AQ1098+20))="",0,INDIRECT(ADDRESS(($AO1098-1)*3+$AP1098+5,$AQ1098+20))),IF(INDIRECT(ADDRESS(($AO1098-1)*3+$AP1098+5,$AQ1098+20))="",0,IF(COUNTIF(INDIRECT(ADDRESS(($AO1098-1)*36+($AP1098-1)*12+6,COLUMN())):INDIRECT(ADDRESS(($AO1098-1)*36+($AP1098-1)*12+$AQ1098+4,COLUMN())),INDIRECT(ADDRESS(($AO1098-1)*3+$AP1098+5,$AQ1098+20)))&gt;=1,0,INDIRECT(ADDRESS(($AO1098-1)*3+$AP1098+5,$AQ1098+20)))))</f>
        <v>0</v>
      </c>
      <c r="AU1098" s="692">
        <f ca="1">COUNTIF(INDIRECT("U"&amp;(ROW()+12*(($AO1098-1)*3+$AP1098)-ROW())/12+5):INDIRECT("AF"&amp;(ROW()+12*(($AO1098-1)*3+$AP1098)-ROW())/12+5),AT1098)</f>
        <v>0</v>
      </c>
      <c r="AV1098" s="692">
        <f ca="1">IF(AND(AR1098+AT1098&gt;0,AS1098+AU1098&gt;0),COUNTIF(AV$6:AV1097,"&gt;0")+1,0)</f>
        <v>0</v>
      </c>
    </row>
    <row r="1099" spans="41:48">
      <c r="AO1099" s="692">
        <v>31</v>
      </c>
      <c r="AP1099" s="692">
        <v>2</v>
      </c>
      <c r="AQ1099" s="692">
        <v>2</v>
      </c>
      <c r="AR1099" s="693">
        <f ca="1">IF($AQ1099=1,IF(INDIRECT(ADDRESS(($AO1099-1)*3+$AP1099+5,$AQ1099+7))="",0,INDIRECT(ADDRESS(($AO1099-1)*3+$AP1099+5,$AQ1099+7))),IF(INDIRECT(ADDRESS(($AO1099-1)*3+$AP1099+5,$AQ1099+7))="",0,IF(COUNTIF(INDIRECT(ADDRESS(($AO1099-1)*36+($AP1099-1)*12+6,COLUMN())):INDIRECT(ADDRESS(($AO1099-1)*36+($AP1099-1)*12+$AQ1099+4,COLUMN())),INDIRECT(ADDRESS(($AO1099-1)*3+$AP1099+5,$AQ1099+7)))&gt;=1,0,INDIRECT(ADDRESS(($AO1099-1)*3+$AP1099+5,$AQ1099+7)))))</f>
        <v>0</v>
      </c>
      <c r="AS1099" s="692">
        <f ca="1">COUNTIF(INDIRECT("H"&amp;(ROW()+12*(($AO1099-1)*3+$AP1099)-ROW())/12+5):INDIRECT("S"&amp;(ROW()+12*(($AO1099-1)*3+$AP1099)-ROW())/12+5),AR1099)</f>
        <v>0</v>
      </c>
      <c r="AT1099" s="693">
        <f ca="1">IF($AQ1099=1,IF(INDIRECT(ADDRESS(($AO1099-1)*3+$AP1099+5,$AQ1099+20))="",0,INDIRECT(ADDRESS(($AO1099-1)*3+$AP1099+5,$AQ1099+20))),IF(INDIRECT(ADDRESS(($AO1099-1)*3+$AP1099+5,$AQ1099+20))="",0,IF(COUNTIF(INDIRECT(ADDRESS(($AO1099-1)*36+($AP1099-1)*12+6,COLUMN())):INDIRECT(ADDRESS(($AO1099-1)*36+($AP1099-1)*12+$AQ1099+4,COLUMN())),INDIRECT(ADDRESS(($AO1099-1)*3+$AP1099+5,$AQ1099+20)))&gt;=1,0,INDIRECT(ADDRESS(($AO1099-1)*3+$AP1099+5,$AQ1099+20)))))</f>
        <v>0</v>
      </c>
      <c r="AU1099" s="692">
        <f ca="1">COUNTIF(INDIRECT("U"&amp;(ROW()+12*(($AO1099-1)*3+$AP1099)-ROW())/12+5):INDIRECT("AF"&amp;(ROW()+12*(($AO1099-1)*3+$AP1099)-ROW())/12+5),AT1099)</f>
        <v>0</v>
      </c>
      <c r="AV1099" s="692">
        <f ca="1">IF(AND(AR1099+AT1099&gt;0,AS1099+AU1099&gt;0),COUNTIF(AV$6:AV1098,"&gt;0")+1,0)</f>
        <v>0</v>
      </c>
    </row>
    <row r="1100" spans="41:48">
      <c r="AO1100" s="692">
        <v>31</v>
      </c>
      <c r="AP1100" s="692">
        <v>2</v>
      </c>
      <c r="AQ1100" s="692">
        <v>3</v>
      </c>
      <c r="AR1100" s="693">
        <f ca="1">IF($AQ1100=1,IF(INDIRECT(ADDRESS(($AO1100-1)*3+$AP1100+5,$AQ1100+7))="",0,INDIRECT(ADDRESS(($AO1100-1)*3+$AP1100+5,$AQ1100+7))),IF(INDIRECT(ADDRESS(($AO1100-1)*3+$AP1100+5,$AQ1100+7))="",0,IF(COUNTIF(INDIRECT(ADDRESS(($AO1100-1)*36+($AP1100-1)*12+6,COLUMN())):INDIRECT(ADDRESS(($AO1100-1)*36+($AP1100-1)*12+$AQ1100+4,COLUMN())),INDIRECT(ADDRESS(($AO1100-1)*3+$AP1100+5,$AQ1100+7)))&gt;=1,0,INDIRECT(ADDRESS(($AO1100-1)*3+$AP1100+5,$AQ1100+7)))))</f>
        <v>0</v>
      </c>
      <c r="AS1100" s="692">
        <f ca="1">COUNTIF(INDIRECT("H"&amp;(ROW()+12*(($AO1100-1)*3+$AP1100)-ROW())/12+5):INDIRECT("S"&amp;(ROW()+12*(($AO1100-1)*3+$AP1100)-ROW())/12+5),AR1100)</f>
        <v>0</v>
      </c>
      <c r="AT1100" s="693">
        <f ca="1">IF($AQ1100=1,IF(INDIRECT(ADDRESS(($AO1100-1)*3+$AP1100+5,$AQ1100+20))="",0,INDIRECT(ADDRESS(($AO1100-1)*3+$AP1100+5,$AQ1100+20))),IF(INDIRECT(ADDRESS(($AO1100-1)*3+$AP1100+5,$AQ1100+20))="",0,IF(COUNTIF(INDIRECT(ADDRESS(($AO1100-1)*36+($AP1100-1)*12+6,COLUMN())):INDIRECT(ADDRESS(($AO1100-1)*36+($AP1100-1)*12+$AQ1100+4,COLUMN())),INDIRECT(ADDRESS(($AO1100-1)*3+$AP1100+5,$AQ1100+20)))&gt;=1,0,INDIRECT(ADDRESS(($AO1100-1)*3+$AP1100+5,$AQ1100+20)))))</f>
        <v>0</v>
      </c>
      <c r="AU1100" s="692">
        <f ca="1">COUNTIF(INDIRECT("U"&amp;(ROW()+12*(($AO1100-1)*3+$AP1100)-ROW())/12+5):INDIRECT("AF"&amp;(ROW()+12*(($AO1100-1)*3+$AP1100)-ROW())/12+5),AT1100)</f>
        <v>0</v>
      </c>
      <c r="AV1100" s="692">
        <f ca="1">IF(AND(AR1100+AT1100&gt;0,AS1100+AU1100&gt;0),COUNTIF(AV$6:AV1099,"&gt;0")+1,0)</f>
        <v>0</v>
      </c>
    </row>
    <row r="1101" spans="41:48">
      <c r="AO1101" s="692">
        <v>31</v>
      </c>
      <c r="AP1101" s="692">
        <v>2</v>
      </c>
      <c r="AQ1101" s="692">
        <v>4</v>
      </c>
      <c r="AR1101" s="693">
        <f ca="1">IF($AQ1101=1,IF(INDIRECT(ADDRESS(($AO1101-1)*3+$AP1101+5,$AQ1101+7))="",0,INDIRECT(ADDRESS(($AO1101-1)*3+$AP1101+5,$AQ1101+7))),IF(INDIRECT(ADDRESS(($AO1101-1)*3+$AP1101+5,$AQ1101+7))="",0,IF(COUNTIF(INDIRECT(ADDRESS(($AO1101-1)*36+($AP1101-1)*12+6,COLUMN())):INDIRECT(ADDRESS(($AO1101-1)*36+($AP1101-1)*12+$AQ1101+4,COLUMN())),INDIRECT(ADDRESS(($AO1101-1)*3+$AP1101+5,$AQ1101+7)))&gt;=1,0,INDIRECT(ADDRESS(($AO1101-1)*3+$AP1101+5,$AQ1101+7)))))</f>
        <v>0</v>
      </c>
      <c r="AS1101" s="692">
        <f ca="1">COUNTIF(INDIRECT("H"&amp;(ROW()+12*(($AO1101-1)*3+$AP1101)-ROW())/12+5):INDIRECT("S"&amp;(ROW()+12*(($AO1101-1)*3+$AP1101)-ROW())/12+5),AR1101)</f>
        <v>0</v>
      </c>
      <c r="AT1101" s="693">
        <f ca="1">IF($AQ1101=1,IF(INDIRECT(ADDRESS(($AO1101-1)*3+$AP1101+5,$AQ1101+20))="",0,INDIRECT(ADDRESS(($AO1101-1)*3+$AP1101+5,$AQ1101+20))),IF(INDIRECT(ADDRESS(($AO1101-1)*3+$AP1101+5,$AQ1101+20))="",0,IF(COUNTIF(INDIRECT(ADDRESS(($AO1101-1)*36+($AP1101-1)*12+6,COLUMN())):INDIRECT(ADDRESS(($AO1101-1)*36+($AP1101-1)*12+$AQ1101+4,COLUMN())),INDIRECT(ADDRESS(($AO1101-1)*3+$AP1101+5,$AQ1101+20)))&gt;=1,0,INDIRECT(ADDRESS(($AO1101-1)*3+$AP1101+5,$AQ1101+20)))))</f>
        <v>0</v>
      </c>
      <c r="AU1101" s="692">
        <f ca="1">COUNTIF(INDIRECT("U"&amp;(ROW()+12*(($AO1101-1)*3+$AP1101)-ROW())/12+5):INDIRECT("AF"&amp;(ROW()+12*(($AO1101-1)*3+$AP1101)-ROW())/12+5),AT1101)</f>
        <v>0</v>
      </c>
      <c r="AV1101" s="692">
        <f ca="1">IF(AND(AR1101+AT1101&gt;0,AS1101+AU1101&gt;0),COUNTIF(AV$6:AV1100,"&gt;0")+1,0)</f>
        <v>0</v>
      </c>
    </row>
    <row r="1102" spans="41:48">
      <c r="AO1102" s="692">
        <v>31</v>
      </c>
      <c r="AP1102" s="692">
        <v>2</v>
      </c>
      <c r="AQ1102" s="692">
        <v>5</v>
      </c>
      <c r="AR1102" s="693">
        <f ca="1">IF($AQ1102=1,IF(INDIRECT(ADDRESS(($AO1102-1)*3+$AP1102+5,$AQ1102+7))="",0,INDIRECT(ADDRESS(($AO1102-1)*3+$AP1102+5,$AQ1102+7))),IF(INDIRECT(ADDRESS(($AO1102-1)*3+$AP1102+5,$AQ1102+7))="",0,IF(COUNTIF(INDIRECT(ADDRESS(($AO1102-1)*36+($AP1102-1)*12+6,COLUMN())):INDIRECT(ADDRESS(($AO1102-1)*36+($AP1102-1)*12+$AQ1102+4,COLUMN())),INDIRECT(ADDRESS(($AO1102-1)*3+$AP1102+5,$AQ1102+7)))&gt;=1,0,INDIRECT(ADDRESS(($AO1102-1)*3+$AP1102+5,$AQ1102+7)))))</f>
        <v>0</v>
      </c>
      <c r="AS1102" s="692">
        <f ca="1">COUNTIF(INDIRECT("H"&amp;(ROW()+12*(($AO1102-1)*3+$AP1102)-ROW())/12+5):INDIRECT("S"&amp;(ROW()+12*(($AO1102-1)*3+$AP1102)-ROW())/12+5),AR1102)</f>
        <v>0</v>
      </c>
      <c r="AT1102" s="693">
        <f ca="1">IF($AQ1102=1,IF(INDIRECT(ADDRESS(($AO1102-1)*3+$AP1102+5,$AQ1102+20))="",0,INDIRECT(ADDRESS(($AO1102-1)*3+$AP1102+5,$AQ1102+20))),IF(INDIRECT(ADDRESS(($AO1102-1)*3+$AP1102+5,$AQ1102+20))="",0,IF(COUNTIF(INDIRECT(ADDRESS(($AO1102-1)*36+($AP1102-1)*12+6,COLUMN())):INDIRECT(ADDRESS(($AO1102-1)*36+($AP1102-1)*12+$AQ1102+4,COLUMN())),INDIRECT(ADDRESS(($AO1102-1)*3+$AP1102+5,$AQ1102+20)))&gt;=1,0,INDIRECT(ADDRESS(($AO1102-1)*3+$AP1102+5,$AQ1102+20)))))</f>
        <v>0</v>
      </c>
      <c r="AU1102" s="692">
        <f ca="1">COUNTIF(INDIRECT("U"&amp;(ROW()+12*(($AO1102-1)*3+$AP1102)-ROW())/12+5):INDIRECT("AF"&amp;(ROW()+12*(($AO1102-1)*3+$AP1102)-ROW())/12+5),AT1102)</f>
        <v>0</v>
      </c>
      <c r="AV1102" s="692">
        <f ca="1">IF(AND(AR1102+AT1102&gt;0,AS1102+AU1102&gt;0),COUNTIF(AV$6:AV1101,"&gt;0")+1,0)</f>
        <v>0</v>
      </c>
    </row>
    <row r="1103" spans="41:48">
      <c r="AO1103" s="692">
        <v>31</v>
      </c>
      <c r="AP1103" s="692">
        <v>2</v>
      </c>
      <c r="AQ1103" s="692">
        <v>6</v>
      </c>
      <c r="AR1103" s="693">
        <f ca="1">IF($AQ1103=1,IF(INDIRECT(ADDRESS(($AO1103-1)*3+$AP1103+5,$AQ1103+7))="",0,INDIRECT(ADDRESS(($AO1103-1)*3+$AP1103+5,$AQ1103+7))),IF(INDIRECT(ADDRESS(($AO1103-1)*3+$AP1103+5,$AQ1103+7))="",0,IF(COUNTIF(INDIRECT(ADDRESS(($AO1103-1)*36+($AP1103-1)*12+6,COLUMN())):INDIRECT(ADDRESS(($AO1103-1)*36+($AP1103-1)*12+$AQ1103+4,COLUMN())),INDIRECT(ADDRESS(($AO1103-1)*3+$AP1103+5,$AQ1103+7)))&gt;=1,0,INDIRECT(ADDRESS(($AO1103-1)*3+$AP1103+5,$AQ1103+7)))))</f>
        <v>0</v>
      </c>
      <c r="AS1103" s="692">
        <f ca="1">COUNTIF(INDIRECT("H"&amp;(ROW()+12*(($AO1103-1)*3+$AP1103)-ROW())/12+5):INDIRECT("S"&amp;(ROW()+12*(($AO1103-1)*3+$AP1103)-ROW())/12+5),AR1103)</f>
        <v>0</v>
      </c>
      <c r="AT1103" s="693">
        <f ca="1">IF($AQ1103=1,IF(INDIRECT(ADDRESS(($AO1103-1)*3+$AP1103+5,$AQ1103+20))="",0,INDIRECT(ADDRESS(($AO1103-1)*3+$AP1103+5,$AQ1103+20))),IF(INDIRECT(ADDRESS(($AO1103-1)*3+$AP1103+5,$AQ1103+20))="",0,IF(COUNTIF(INDIRECT(ADDRESS(($AO1103-1)*36+($AP1103-1)*12+6,COLUMN())):INDIRECT(ADDRESS(($AO1103-1)*36+($AP1103-1)*12+$AQ1103+4,COLUMN())),INDIRECT(ADDRESS(($AO1103-1)*3+$AP1103+5,$AQ1103+20)))&gt;=1,0,INDIRECT(ADDRESS(($AO1103-1)*3+$AP1103+5,$AQ1103+20)))))</f>
        <v>0</v>
      </c>
      <c r="AU1103" s="692">
        <f ca="1">COUNTIF(INDIRECT("U"&amp;(ROW()+12*(($AO1103-1)*3+$AP1103)-ROW())/12+5):INDIRECT("AF"&amp;(ROW()+12*(($AO1103-1)*3+$AP1103)-ROW())/12+5),AT1103)</f>
        <v>0</v>
      </c>
      <c r="AV1103" s="692">
        <f ca="1">IF(AND(AR1103+AT1103&gt;0,AS1103+AU1103&gt;0),COUNTIF(AV$6:AV1102,"&gt;0")+1,0)</f>
        <v>0</v>
      </c>
    </row>
    <row r="1104" spans="41:48">
      <c r="AO1104" s="692">
        <v>31</v>
      </c>
      <c r="AP1104" s="692">
        <v>2</v>
      </c>
      <c r="AQ1104" s="692">
        <v>7</v>
      </c>
      <c r="AR1104" s="693">
        <f ca="1">IF($AQ1104=1,IF(INDIRECT(ADDRESS(($AO1104-1)*3+$AP1104+5,$AQ1104+7))="",0,INDIRECT(ADDRESS(($AO1104-1)*3+$AP1104+5,$AQ1104+7))),IF(INDIRECT(ADDRESS(($AO1104-1)*3+$AP1104+5,$AQ1104+7))="",0,IF(COUNTIF(INDIRECT(ADDRESS(($AO1104-1)*36+($AP1104-1)*12+6,COLUMN())):INDIRECT(ADDRESS(($AO1104-1)*36+($AP1104-1)*12+$AQ1104+4,COLUMN())),INDIRECT(ADDRESS(($AO1104-1)*3+$AP1104+5,$AQ1104+7)))&gt;=1,0,INDIRECT(ADDRESS(($AO1104-1)*3+$AP1104+5,$AQ1104+7)))))</f>
        <v>0</v>
      </c>
      <c r="AS1104" s="692">
        <f ca="1">COUNTIF(INDIRECT("H"&amp;(ROW()+12*(($AO1104-1)*3+$AP1104)-ROW())/12+5):INDIRECT("S"&amp;(ROW()+12*(($AO1104-1)*3+$AP1104)-ROW())/12+5),AR1104)</f>
        <v>0</v>
      </c>
      <c r="AT1104" s="693">
        <f ca="1">IF($AQ1104=1,IF(INDIRECT(ADDRESS(($AO1104-1)*3+$AP1104+5,$AQ1104+20))="",0,INDIRECT(ADDRESS(($AO1104-1)*3+$AP1104+5,$AQ1104+20))),IF(INDIRECT(ADDRESS(($AO1104-1)*3+$AP1104+5,$AQ1104+20))="",0,IF(COUNTIF(INDIRECT(ADDRESS(($AO1104-1)*36+($AP1104-1)*12+6,COLUMN())):INDIRECT(ADDRESS(($AO1104-1)*36+($AP1104-1)*12+$AQ1104+4,COLUMN())),INDIRECT(ADDRESS(($AO1104-1)*3+$AP1104+5,$AQ1104+20)))&gt;=1,0,INDIRECT(ADDRESS(($AO1104-1)*3+$AP1104+5,$AQ1104+20)))))</f>
        <v>0</v>
      </c>
      <c r="AU1104" s="692">
        <f ca="1">COUNTIF(INDIRECT("U"&amp;(ROW()+12*(($AO1104-1)*3+$AP1104)-ROW())/12+5):INDIRECT("AF"&amp;(ROW()+12*(($AO1104-1)*3+$AP1104)-ROW())/12+5),AT1104)</f>
        <v>0</v>
      </c>
      <c r="AV1104" s="692">
        <f ca="1">IF(AND(AR1104+AT1104&gt;0,AS1104+AU1104&gt;0),COUNTIF(AV$6:AV1103,"&gt;0")+1,0)</f>
        <v>0</v>
      </c>
    </row>
    <row r="1105" spans="41:48">
      <c r="AO1105" s="692">
        <v>31</v>
      </c>
      <c r="AP1105" s="692">
        <v>2</v>
      </c>
      <c r="AQ1105" s="692">
        <v>8</v>
      </c>
      <c r="AR1105" s="693">
        <f ca="1">IF($AQ1105=1,IF(INDIRECT(ADDRESS(($AO1105-1)*3+$AP1105+5,$AQ1105+7))="",0,INDIRECT(ADDRESS(($AO1105-1)*3+$AP1105+5,$AQ1105+7))),IF(INDIRECT(ADDRESS(($AO1105-1)*3+$AP1105+5,$AQ1105+7))="",0,IF(COUNTIF(INDIRECT(ADDRESS(($AO1105-1)*36+($AP1105-1)*12+6,COLUMN())):INDIRECT(ADDRESS(($AO1105-1)*36+($AP1105-1)*12+$AQ1105+4,COLUMN())),INDIRECT(ADDRESS(($AO1105-1)*3+$AP1105+5,$AQ1105+7)))&gt;=1,0,INDIRECT(ADDRESS(($AO1105-1)*3+$AP1105+5,$AQ1105+7)))))</f>
        <v>0</v>
      </c>
      <c r="AS1105" s="692">
        <f ca="1">COUNTIF(INDIRECT("H"&amp;(ROW()+12*(($AO1105-1)*3+$AP1105)-ROW())/12+5):INDIRECT("S"&amp;(ROW()+12*(($AO1105-1)*3+$AP1105)-ROW())/12+5),AR1105)</f>
        <v>0</v>
      </c>
      <c r="AT1105" s="693">
        <f ca="1">IF($AQ1105=1,IF(INDIRECT(ADDRESS(($AO1105-1)*3+$AP1105+5,$AQ1105+20))="",0,INDIRECT(ADDRESS(($AO1105-1)*3+$AP1105+5,$AQ1105+20))),IF(INDIRECT(ADDRESS(($AO1105-1)*3+$AP1105+5,$AQ1105+20))="",0,IF(COUNTIF(INDIRECT(ADDRESS(($AO1105-1)*36+($AP1105-1)*12+6,COLUMN())):INDIRECT(ADDRESS(($AO1105-1)*36+($AP1105-1)*12+$AQ1105+4,COLUMN())),INDIRECT(ADDRESS(($AO1105-1)*3+$AP1105+5,$AQ1105+20)))&gt;=1,0,INDIRECT(ADDRESS(($AO1105-1)*3+$AP1105+5,$AQ1105+20)))))</f>
        <v>0</v>
      </c>
      <c r="AU1105" s="692">
        <f ca="1">COUNTIF(INDIRECT("U"&amp;(ROW()+12*(($AO1105-1)*3+$AP1105)-ROW())/12+5):INDIRECT("AF"&amp;(ROW()+12*(($AO1105-1)*3+$AP1105)-ROW())/12+5),AT1105)</f>
        <v>0</v>
      </c>
      <c r="AV1105" s="692">
        <f ca="1">IF(AND(AR1105+AT1105&gt;0,AS1105+AU1105&gt;0),COUNTIF(AV$6:AV1104,"&gt;0")+1,0)</f>
        <v>0</v>
      </c>
    </row>
    <row r="1106" spans="41:48">
      <c r="AO1106" s="692">
        <v>31</v>
      </c>
      <c r="AP1106" s="692">
        <v>2</v>
      </c>
      <c r="AQ1106" s="692">
        <v>9</v>
      </c>
      <c r="AR1106" s="693">
        <f ca="1">IF($AQ1106=1,IF(INDIRECT(ADDRESS(($AO1106-1)*3+$AP1106+5,$AQ1106+7))="",0,INDIRECT(ADDRESS(($AO1106-1)*3+$AP1106+5,$AQ1106+7))),IF(INDIRECT(ADDRESS(($AO1106-1)*3+$AP1106+5,$AQ1106+7))="",0,IF(COUNTIF(INDIRECT(ADDRESS(($AO1106-1)*36+($AP1106-1)*12+6,COLUMN())):INDIRECT(ADDRESS(($AO1106-1)*36+($AP1106-1)*12+$AQ1106+4,COLUMN())),INDIRECT(ADDRESS(($AO1106-1)*3+$AP1106+5,$AQ1106+7)))&gt;=1,0,INDIRECT(ADDRESS(($AO1106-1)*3+$AP1106+5,$AQ1106+7)))))</f>
        <v>0</v>
      </c>
      <c r="AS1106" s="692">
        <f ca="1">COUNTIF(INDIRECT("H"&amp;(ROW()+12*(($AO1106-1)*3+$AP1106)-ROW())/12+5):INDIRECT("S"&amp;(ROW()+12*(($AO1106-1)*3+$AP1106)-ROW())/12+5),AR1106)</f>
        <v>0</v>
      </c>
      <c r="AT1106" s="693">
        <f ca="1">IF($AQ1106=1,IF(INDIRECT(ADDRESS(($AO1106-1)*3+$AP1106+5,$AQ1106+20))="",0,INDIRECT(ADDRESS(($AO1106-1)*3+$AP1106+5,$AQ1106+20))),IF(INDIRECT(ADDRESS(($AO1106-1)*3+$AP1106+5,$AQ1106+20))="",0,IF(COUNTIF(INDIRECT(ADDRESS(($AO1106-1)*36+($AP1106-1)*12+6,COLUMN())):INDIRECT(ADDRESS(($AO1106-1)*36+($AP1106-1)*12+$AQ1106+4,COLUMN())),INDIRECT(ADDRESS(($AO1106-1)*3+$AP1106+5,$AQ1106+20)))&gt;=1,0,INDIRECT(ADDRESS(($AO1106-1)*3+$AP1106+5,$AQ1106+20)))))</f>
        <v>0</v>
      </c>
      <c r="AU1106" s="692">
        <f ca="1">COUNTIF(INDIRECT("U"&amp;(ROW()+12*(($AO1106-1)*3+$AP1106)-ROW())/12+5):INDIRECT("AF"&amp;(ROW()+12*(($AO1106-1)*3+$AP1106)-ROW())/12+5),AT1106)</f>
        <v>0</v>
      </c>
      <c r="AV1106" s="692">
        <f ca="1">IF(AND(AR1106+AT1106&gt;0,AS1106+AU1106&gt;0),COUNTIF(AV$6:AV1105,"&gt;0")+1,0)</f>
        <v>0</v>
      </c>
    </row>
    <row r="1107" spans="41:48">
      <c r="AO1107" s="692">
        <v>31</v>
      </c>
      <c r="AP1107" s="692">
        <v>2</v>
      </c>
      <c r="AQ1107" s="692">
        <v>10</v>
      </c>
      <c r="AR1107" s="693">
        <f ca="1">IF($AQ1107=1,IF(INDIRECT(ADDRESS(($AO1107-1)*3+$AP1107+5,$AQ1107+7))="",0,INDIRECT(ADDRESS(($AO1107-1)*3+$AP1107+5,$AQ1107+7))),IF(INDIRECT(ADDRESS(($AO1107-1)*3+$AP1107+5,$AQ1107+7))="",0,IF(COUNTIF(INDIRECT(ADDRESS(($AO1107-1)*36+($AP1107-1)*12+6,COLUMN())):INDIRECT(ADDRESS(($AO1107-1)*36+($AP1107-1)*12+$AQ1107+4,COLUMN())),INDIRECT(ADDRESS(($AO1107-1)*3+$AP1107+5,$AQ1107+7)))&gt;=1,0,INDIRECT(ADDRESS(($AO1107-1)*3+$AP1107+5,$AQ1107+7)))))</f>
        <v>0</v>
      </c>
      <c r="AS1107" s="692">
        <f ca="1">COUNTIF(INDIRECT("H"&amp;(ROW()+12*(($AO1107-1)*3+$AP1107)-ROW())/12+5):INDIRECT("S"&amp;(ROW()+12*(($AO1107-1)*3+$AP1107)-ROW())/12+5),AR1107)</f>
        <v>0</v>
      </c>
      <c r="AT1107" s="693">
        <f ca="1">IF($AQ1107=1,IF(INDIRECT(ADDRESS(($AO1107-1)*3+$AP1107+5,$AQ1107+20))="",0,INDIRECT(ADDRESS(($AO1107-1)*3+$AP1107+5,$AQ1107+20))),IF(INDIRECT(ADDRESS(($AO1107-1)*3+$AP1107+5,$AQ1107+20))="",0,IF(COUNTIF(INDIRECT(ADDRESS(($AO1107-1)*36+($AP1107-1)*12+6,COLUMN())):INDIRECT(ADDRESS(($AO1107-1)*36+($AP1107-1)*12+$AQ1107+4,COLUMN())),INDIRECT(ADDRESS(($AO1107-1)*3+$AP1107+5,$AQ1107+20)))&gt;=1,0,INDIRECT(ADDRESS(($AO1107-1)*3+$AP1107+5,$AQ1107+20)))))</f>
        <v>0</v>
      </c>
      <c r="AU1107" s="692">
        <f ca="1">COUNTIF(INDIRECT("U"&amp;(ROW()+12*(($AO1107-1)*3+$AP1107)-ROW())/12+5):INDIRECT("AF"&amp;(ROW()+12*(($AO1107-1)*3+$AP1107)-ROW())/12+5),AT1107)</f>
        <v>0</v>
      </c>
      <c r="AV1107" s="692">
        <f ca="1">IF(AND(AR1107+AT1107&gt;0,AS1107+AU1107&gt;0),COUNTIF(AV$6:AV1106,"&gt;0")+1,0)</f>
        <v>0</v>
      </c>
    </row>
    <row r="1108" spans="41:48">
      <c r="AO1108" s="692">
        <v>31</v>
      </c>
      <c r="AP1108" s="692">
        <v>2</v>
      </c>
      <c r="AQ1108" s="692">
        <v>11</v>
      </c>
      <c r="AR1108" s="693">
        <f ca="1">IF($AQ1108=1,IF(INDIRECT(ADDRESS(($AO1108-1)*3+$AP1108+5,$AQ1108+7))="",0,INDIRECT(ADDRESS(($AO1108-1)*3+$AP1108+5,$AQ1108+7))),IF(INDIRECT(ADDRESS(($AO1108-1)*3+$AP1108+5,$AQ1108+7))="",0,IF(COUNTIF(INDIRECT(ADDRESS(($AO1108-1)*36+($AP1108-1)*12+6,COLUMN())):INDIRECT(ADDRESS(($AO1108-1)*36+($AP1108-1)*12+$AQ1108+4,COLUMN())),INDIRECT(ADDRESS(($AO1108-1)*3+$AP1108+5,$AQ1108+7)))&gt;=1,0,INDIRECT(ADDRESS(($AO1108-1)*3+$AP1108+5,$AQ1108+7)))))</f>
        <v>0</v>
      </c>
      <c r="AS1108" s="692">
        <f ca="1">COUNTIF(INDIRECT("H"&amp;(ROW()+12*(($AO1108-1)*3+$AP1108)-ROW())/12+5):INDIRECT("S"&amp;(ROW()+12*(($AO1108-1)*3+$AP1108)-ROW())/12+5),AR1108)</f>
        <v>0</v>
      </c>
      <c r="AT1108" s="693">
        <f ca="1">IF($AQ1108=1,IF(INDIRECT(ADDRESS(($AO1108-1)*3+$AP1108+5,$AQ1108+20))="",0,INDIRECT(ADDRESS(($AO1108-1)*3+$AP1108+5,$AQ1108+20))),IF(INDIRECT(ADDRESS(($AO1108-1)*3+$AP1108+5,$AQ1108+20))="",0,IF(COUNTIF(INDIRECT(ADDRESS(($AO1108-1)*36+($AP1108-1)*12+6,COLUMN())):INDIRECT(ADDRESS(($AO1108-1)*36+($AP1108-1)*12+$AQ1108+4,COLUMN())),INDIRECT(ADDRESS(($AO1108-1)*3+$AP1108+5,$AQ1108+20)))&gt;=1,0,INDIRECT(ADDRESS(($AO1108-1)*3+$AP1108+5,$AQ1108+20)))))</f>
        <v>0</v>
      </c>
      <c r="AU1108" s="692">
        <f ca="1">COUNTIF(INDIRECT("U"&amp;(ROW()+12*(($AO1108-1)*3+$AP1108)-ROW())/12+5):INDIRECT("AF"&amp;(ROW()+12*(($AO1108-1)*3+$AP1108)-ROW())/12+5),AT1108)</f>
        <v>0</v>
      </c>
      <c r="AV1108" s="692">
        <f ca="1">IF(AND(AR1108+AT1108&gt;0,AS1108+AU1108&gt;0),COUNTIF(AV$6:AV1107,"&gt;0")+1,0)</f>
        <v>0</v>
      </c>
    </row>
    <row r="1109" spans="41:48">
      <c r="AO1109" s="692">
        <v>31</v>
      </c>
      <c r="AP1109" s="692">
        <v>2</v>
      </c>
      <c r="AQ1109" s="692">
        <v>12</v>
      </c>
      <c r="AR1109" s="693">
        <f ca="1">IF($AQ1109=1,IF(INDIRECT(ADDRESS(($AO1109-1)*3+$AP1109+5,$AQ1109+7))="",0,INDIRECT(ADDRESS(($AO1109-1)*3+$AP1109+5,$AQ1109+7))),IF(INDIRECT(ADDRESS(($AO1109-1)*3+$AP1109+5,$AQ1109+7))="",0,IF(COUNTIF(INDIRECT(ADDRESS(($AO1109-1)*36+($AP1109-1)*12+6,COLUMN())):INDIRECT(ADDRESS(($AO1109-1)*36+($AP1109-1)*12+$AQ1109+4,COLUMN())),INDIRECT(ADDRESS(($AO1109-1)*3+$AP1109+5,$AQ1109+7)))&gt;=1,0,INDIRECT(ADDRESS(($AO1109-1)*3+$AP1109+5,$AQ1109+7)))))</f>
        <v>0</v>
      </c>
      <c r="AS1109" s="692">
        <f ca="1">COUNTIF(INDIRECT("H"&amp;(ROW()+12*(($AO1109-1)*3+$AP1109)-ROW())/12+5):INDIRECT("S"&amp;(ROW()+12*(($AO1109-1)*3+$AP1109)-ROW())/12+5),AR1109)</f>
        <v>0</v>
      </c>
      <c r="AT1109" s="693">
        <f ca="1">IF($AQ1109=1,IF(INDIRECT(ADDRESS(($AO1109-1)*3+$AP1109+5,$AQ1109+20))="",0,INDIRECT(ADDRESS(($AO1109-1)*3+$AP1109+5,$AQ1109+20))),IF(INDIRECT(ADDRESS(($AO1109-1)*3+$AP1109+5,$AQ1109+20))="",0,IF(COUNTIF(INDIRECT(ADDRESS(($AO1109-1)*36+($AP1109-1)*12+6,COLUMN())):INDIRECT(ADDRESS(($AO1109-1)*36+($AP1109-1)*12+$AQ1109+4,COLUMN())),INDIRECT(ADDRESS(($AO1109-1)*3+$AP1109+5,$AQ1109+20)))&gt;=1,0,INDIRECT(ADDRESS(($AO1109-1)*3+$AP1109+5,$AQ1109+20)))))</f>
        <v>0</v>
      </c>
      <c r="AU1109" s="692">
        <f ca="1">COUNTIF(INDIRECT("U"&amp;(ROW()+12*(($AO1109-1)*3+$AP1109)-ROW())/12+5):INDIRECT("AF"&amp;(ROW()+12*(($AO1109-1)*3+$AP1109)-ROW())/12+5),AT1109)</f>
        <v>0</v>
      </c>
      <c r="AV1109" s="692">
        <f ca="1">IF(AND(AR1109+AT1109&gt;0,AS1109+AU1109&gt;0),COUNTIF(AV$6:AV1108,"&gt;0")+1,0)</f>
        <v>0</v>
      </c>
    </row>
    <row r="1110" spans="41:48">
      <c r="AO1110" s="692">
        <v>31</v>
      </c>
      <c r="AP1110" s="692">
        <v>3</v>
      </c>
      <c r="AQ1110" s="692">
        <v>1</v>
      </c>
      <c r="AR1110" s="693">
        <f ca="1">IF($AQ1110=1,IF(INDIRECT(ADDRESS(($AO1110-1)*3+$AP1110+5,$AQ1110+7))="",0,INDIRECT(ADDRESS(($AO1110-1)*3+$AP1110+5,$AQ1110+7))),IF(INDIRECT(ADDRESS(($AO1110-1)*3+$AP1110+5,$AQ1110+7))="",0,IF(COUNTIF(INDIRECT(ADDRESS(($AO1110-1)*36+($AP1110-1)*12+6,COLUMN())):INDIRECT(ADDRESS(($AO1110-1)*36+($AP1110-1)*12+$AQ1110+4,COLUMN())),INDIRECT(ADDRESS(($AO1110-1)*3+$AP1110+5,$AQ1110+7)))&gt;=1,0,INDIRECT(ADDRESS(($AO1110-1)*3+$AP1110+5,$AQ1110+7)))))</f>
        <v>0</v>
      </c>
      <c r="AS1110" s="692">
        <f ca="1">COUNTIF(INDIRECT("H"&amp;(ROW()+12*(($AO1110-1)*3+$AP1110)-ROW())/12+5):INDIRECT("S"&amp;(ROW()+12*(($AO1110-1)*3+$AP1110)-ROW())/12+5),AR1110)</f>
        <v>0</v>
      </c>
      <c r="AT1110" s="693">
        <f ca="1">IF($AQ1110=1,IF(INDIRECT(ADDRESS(($AO1110-1)*3+$AP1110+5,$AQ1110+20))="",0,INDIRECT(ADDRESS(($AO1110-1)*3+$AP1110+5,$AQ1110+20))),IF(INDIRECT(ADDRESS(($AO1110-1)*3+$AP1110+5,$AQ1110+20))="",0,IF(COUNTIF(INDIRECT(ADDRESS(($AO1110-1)*36+($AP1110-1)*12+6,COLUMN())):INDIRECT(ADDRESS(($AO1110-1)*36+($AP1110-1)*12+$AQ1110+4,COLUMN())),INDIRECT(ADDRESS(($AO1110-1)*3+$AP1110+5,$AQ1110+20)))&gt;=1,0,INDIRECT(ADDRESS(($AO1110-1)*3+$AP1110+5,$AQ1110+20)))))</f>
        <v>0</v>
      </c>
      <c r="AU1110" s="692">
        <f ca="1">COUNTIF(INDIRECT("U"&amp;(ROW()+12*(($AO1110-1)*3+$AP1110)-ROW())/12+5):INDIRECT("AF"&amp;(ROW()+12*(($AO1110-1)*3+$AP1110)-ROW())/12+5),AT1110)</f>
        <v>0</v>
      </c>
      <c r="AV1110" s="692">
        <f ca="1">IF(AND(AR1110+AT1110&gt;0,AS1110+AU1110&gt;0),COUNTIF(AV$6:AV1109,"&gt;0")+1,0)</f>
        <v>0</v>
      </c>
    </row>
    <row r="1111" spans="41:48">
      <c r="AO1111" s="692">
        <v>31</v>
      </c>
      <c r="AP1111" s="692">
        <v>3</v>
      </c>
      <c r="AQ1111" s="692">
        <v>2</v>
      </c>
      <c r="AR1111" s="693">
        <f ca="1">IF($AQ1111=1,IF(INDIRECT(ADDRESS(($AO1111-1)*3+$AP1111+5,$AQ1111+7))="",0,INDIRECT(ADDRESS(($AO1111-1)*3+$AP1111+5,$AQ1111+7))),IF(INDIRECT(ADDRESS(($AO1111-1)*3+$AP1111+5,$AQ1111+7))="",0,IF(COUNTIF(INDIRECT(ADDRESS(($AO1111-1)*36+($AP1111-1)*12+6,COLUMN())):INDIRECT(ADDRESS(($AO1111-1)*36+($AP1111-1)*12+$AQ1111+4,COLUMN())),INDIRECT(ADDRESS(($AO1111-1)*3+$AP1111+5,$AQ1111+7)))&gt;=1,0,INDIRECT(ADDRESS(($AO1111-1)*3+$AP1111+5,$AQ1111+7)))))</f>
        <v>0</v>
      </c>
      <c r="AS1111" s="692">
        <f ca="1">COUNTIF(INDIRECT("H"&amp;(ROW()+12*(($AO1111-1)*3+$AP1111)-ROW())/12+5):INDIRECT("S"&amp;(ROW()+12*(($AO1111-1)*3+$AP1111)-ROW())/12+5),AR1111)</f>
        <v>0</v>
      </c>
      <c r="AT1111" s="693">
        <f ca="1">IF($AQ1111=1,IF(INDIRECT(ADDRESS(($AO1111-1)*3+$AP1111+5,$AQ1111+20))="",0,INDIRECT(ADDRESS(($AO1111-1)*3+$AP1111+5,$AQ1111+20))),IF(INDIRECT(ADDRESS(($AO1111-1)*3+$AP1111+5,$AQ1111+20))="",0,IF(COUNTIF(INDIRECT(ADDRESS(($AO1111-1)*36+($AP1111-1)*12+6,COLUMN())):INDIRECT(ADDRESS(($AO1111-1)*36+($AP1111-1)*12+$AQ1111+4,COLUMN())),INDIRECT(ADDRESS(($AO1111-1)*3+$AP1111+5,$AQ1111+20)))&gt;=1,0,INDIRECT(ADDRESS(($AO1111-1)*3+$AP1111+5,$AQ1111+20)))))</f>
        <v>0</v>
      </c>
      <c r="AU1111" s="692">
        <f ca="1">COUNTIF(INDIRECT("U"&amp;(ROW()+12*(($AO1111-1)*3+$AP1111)-ROW())/12+5):INDIRECT("AF"&amp;(ROW()+12*(($AO1111-1)*3+$AP1111)-ROW())/12+5),AT1111)</f>
        <v>0</v>
      </c>
      <c r="AV1111" s="692">
        <f ca="1">IF(AND(AR1111+AT1111&gt;0,AS1111+AU1111&gt;0),COUNTIF(AV$6:AV1110,"&gt;0")+1,0)</f>
        <v>0</v>
      </c>
    </row>
    <row r="1112" spans="41:48">
      <c r="AO1112" s="692">
        <v>31</v>
      </c>
      <c r="AP1112" s="692">
        <v>3</v>
      </c>
      <c r="AQ1112" s="692">
        <v>3</v>
      </c>
      <c r="AR1112" s="693">
        <f ca="1">IF($AQ1112=1,IF(INDIRECT(ADDRESS(($AO1112-1)*3+$AP1112+5,$AQ1112+7))="",0,INDIRECT(ADDRESS(($AO1112-1)*3+$AP1112+5,$AQ1112+7))),IF(INDIRECT(ADDRESS(($AO1112-1)*3+$AP1112+5,$AQ1112+7))="",0,IF(COUNTIF(INDIRECT(ADDRESS(($AO1112-1)*36+($AP1112-1)*12+6,COLUMN())):INDIRECT(ADDRESS(($AO1112-1)*36+($AP1112-1)*12+$AQ1112+4,COLUMN())),INDIRECT(ADDRESS(($AO1112-1)*3+$AP1112+5,$AQ1112+7)))&gt;=1,0,INDIRECT(ADDRESS(($AO1112-1)*3+$AP1112+5,$AQ1112+7)))))</f>
        <v>0</v>
      </c>
      <c r="AS1112" s="692">
        <f ca="1">COUNTIF(INDIRECT("H"&amp;(ROW()+12*(($AO1112-1)*3+$AP1112)-ROW())/12+5):INDIRECT("S"&amp;(ROW()+12*(($AO1112-1)*3+$AP1112)-ROW())/12+5),AR1112)</f>
        <v>0</v>
      </c>
      <c r="AT1112" s="693">
        <f ca="1">IF($AQ1112=1,IF(INDIRECT(ADDRESS(($AO1112-1)*3+$AP1112+5,$AQ1112+20))="",0,INDIRECT(ADDRESS(($AO1112-1)*3+$AP1112+5,$AQ1112+20))),IF(INDIRECT(ADDRESS(($AO1112-1)*3+$AP1112+5,$AQ1112+20))="",0,IF(COUNTIF(INDIRECT(ADDRESS(($AO1112-1)*36+($AP1112-1)*12+6,COLUMN())):INDIRECT(ADDRESS(($AO1112-1)*36+($AP1112-1)*12+$AQ1112+4,COLUMN())),INDIRECT(ADDRESS(($AO1112-1)*3+$AP1112+5,$AQ1112+20)))&gt;=1,0,INDIRECT(ADDRESS(($AO1112-1)*3+$AP1112+5,$AQ1112+20)))))</f>
        <v>0</v>
      </c>
      <c r="AU1112" s="692">
        <f ca="1">COUNTIF(INDIRECT("U"&amp;(ROW()+12*(($AO1112-1)*3+$AP1112)-ROW())/12+5):INDIRECT("AF"&amp;(ROW()+12*(($AO1112-1)*3+$AP1112)-ROW())/12+5),AT1112)</f>
        <v>0</v>
      </c>
      <c r="AV1112" s="692">
        <f ca="1">IF(AND(AR1112+AT1112&gt;0,AS1112+AU1112&gt;0),COUNTIF(AV$6:AV1111,"&gt;0")+1,0)</f>
        <v>0</v>
      </c>
    </row>
    <row r="1113" spans="41:48">
      <c r="AO1113" s="692">
        <v>31</v>
      </c>
      <c r="AP1113" s="692">
        <v>3</v>
      </c>
      <c r="AQ1113" s="692">
        <v>4</v>
      </c>
      <c r="AR1113" s="693">
        <f ca="1">IF($AQ1113=1,IF(INDIRECT(ADDRESS(($AO1113-1)*3+$AP1113+5,$AQ1113+7))="",0,INDIRECT(ADDRESS(($AO1113-1)*3+$AP1113+5,$AQ1113+7))),IF(INDIRECT(ADDRESS(($AO1113-1)*3+$AP1113+5,$AQ1113+7))="",0,IF(COUNTIF(INDIRECT(ADDRESS(($AO1113-1)*36+($AP1113-1)*12+6,COLUMN())):INDIRECT(ADDRESS(($AO1113-1)*36+($AP1113-1)*12+$AQ1113+4,COLUMN())),INDIRECT(ADDRESS(($AO1113-1)*3+$AP1113+5,$AQ1113+7)))&gt;=1,0,INDIRECT(ADDRESS(($AO1113-1)*3+$AP1113+5,$AQ1113+7)))))</f>
        <v>0</v>
      </c>
      <c r="AS1113" s="692">
        <f ca="1">COUNTIF(INDIRECT("H"&amp;(ROW()+12*(($AO1113-1)*3+$AP1113)-ROW())/12+5):INDIRECT("S"&amp;(ROW()+12*(($AO1113-1)*3+$AP1113)-ROW())/12+5),AR1113)</f>
        <v>0</v>
      </c>
      <c r="AT1113" s="693">
        <f ca="1">IF($AQ1113=1,IF(INDIRECT(ADDRESS(($AO1113-1)*3+$AP1113+5,$AQ1113+20))="",0,INDIRECT(ADDRESS(($AO1113-1)*3+$AP1113+5,$AQ1113+20))),IF(INDIRECT(ADDRESS(($AO1113-1)*3+$AP1113+5,$AQ1113+20))="",0,IF(COUNTIF(INDIRECT(ADDRESS(($AO1113-1)*36+($AP1113-1)*12+6,COLUMN())):INDIRECT(ADDRESS(($AO1113-1)*36+($AP1113-1)*12+$AQ1113+4,COLUMN())),INDIRECT(ADDRESS(($AO1113-1)*3+$AP1113+5,$AQ1113+20)))&gt;=1,0,INDIRECT(ADDRESS(($AO1113-1)*3+$AP1113+5,$AQ1113+20)))))</f>
        <v>0</v>
      </c>
      <c r="AU1113" s="692">
        <f ca="1">COUNTIF(INDIRECT("U"&amp;(ROW()+12*(($AO1113-1)*3+$AP1113)-ROW())/12+5):INDIRECT("AF"&amp;(ROW()+12*(($AO1113-1)*3+$AP1113)-ROW())/12+5),AT1113)</f>
        <v>0</v>
      </c>
      <c r="AV1113" s="692">
        <f ca="1">IF(AND(AR1113+AT1113&gt;0,AS1113+AU1113&gt;0),COUNTIF(AV$6:AV1112,"&gt;0")+1,0)</f>
        <v>0</v>
      </c>
    </row>
    <row r="1114" spans="41:48">
      <c r="AO1114" s="692">
        <v>31</v>
      </c>
      <c r="AP1114" s="692">
        <v>3</v>
      </c>
      <c r="AQ1114" s="692">
        <v>5</v>
      </c>
      <c r="AR1114" s="693">
        <f ca="1">IF($AQ1114=1,IF(INDIRECT(ADDRESS(($AO1114-1)*3+$AP1114+5,$AQ1114+7))="",0,INDIRECT(ADDRESS(($AO1114-1)*3+$AP1114+5,$AQ1114+7))),IF(INDIRECT(ADDRESS(($AO1114-1)*3+$AP1114+5,$AQ1114+7))="",0,IF(COUNTIF(INDIRECT(ADDRESS(($AO1114-1)*36+($AP1114-1)*12+6,COLUMN())):INDIRECT(ADDRESS(($AO1114-1)*36+($AP1114-1)*12+$AQ1114+4,COLUMN())),INDIRECT(ADDRESS(($AO1114-1)*3+$AP1114+5,$AQ1114+7)))&gt;=1,0,INDIRECT(ADDRESS(($AO1114-1)*3+$AP1114+5,$AQ1114+7)))))</f>
        <v>0</v>
      </c>
      <c r="AS1114" s="692">
        <f ca="1">COUNTIF(INDIRECT("H"&amp;(ROW()+12*(($AO1114-1)*3+$AP1114)-ROW())/12+5):INDIRECT("S"&amp;(ROW()+12*(($AO1114-1)*3+$AP1114)-ROW())/12+5),AR1114)</f>
        <v>0</v>
      </c>
      <c r="AT1114" s="693">
        <f ca="1">IF($AQ1114=1,IF(INDIRECT(ADDRESS(($AO1114-1)*3+$AP1114+5,$AQ1114+20))="",0,INDIRECT(ADDRESS(($AO1114-1)*3+$AP1114+5,$AQ1114+20))),IF(INDIRECT(ADDRESS(($AO1114-1)*3+$AP1114+5,$AQ1114+20))="",0,IF(COUNTIF(INDIRECT(ADDRESS(($AO1114-1)*36+($AP1114-1)*12+6,COLUMN())):INDIRECT(ADDRESS(($AO1114-1)*36+($AP1114-1)*12+$AQ1114+4,COLUMN())),INDIRECT(ADDRESS(($AO1114-1)*3+$AP1114+5,$AQ1114+20)))&gt;=1,0,INDIRECT(ADDRESS(($AO1114-1)*3+$AP1114+5,$AQ1114+20)))))</f>
        <v>0</v>
      </c>
      <c r="AU1114" s="692">
        <f ca="1">COUNTIF(INDIRECT("U"&amp;(ROW()+12*(($AO1114-1)*3+$AP1114)-ROW())/12+5):INDIRECT("AF"&amp;(ROW()+12*(($AO1114-1)*3+$AP1114)-ROW())/12+5),AT1114)</f>
        <v>0</v>
      </c>
      <c r="AV1114" s="692">
        <f ca="1">IF(AND(AR1114+AT1114&gt;0,AS1114+AU1114&gt;0),COUNTIF(AV$6:AV1113,"&gt;0")+1,0)</f>
        <v>0</v>
      </c>
    </row>
    <row r="1115" spans="41:48">
      <c r="AO1115" s="692">
        <v>31</v>
      </c>
      <c r="AP1115" s="692">
        <v>3</v>
      </c>
      <c r="AQ1115" s="692">
        <v>6</v>
      </c>
      <c r="AR1115" s="693">
        <f ca="1">IF($AQ1115=1,IF(INDIRECT(ADDRESS(($AO1115-1)*3+$AP1115+5,$AQ1115+7))="",0,INDIRECT(ADDRESS(($AO1115-1)*3+$AP1115+5,$AQ1115+7))),IF(INDIRECT(ADDRESS(($AO1115-1)*3+$AP1115+5,$AQ1115+7))="",0,IF(COUNTIF(INDIRECT(ADDRESS(($AO1115-1)*36+($AP1115-1)*12+6,COLUMN())):INDIRECT(ADDRESS(($AO1115-1)*36+($AP1115-1)*12+$AQ1115+4,COLUMN())),INDIRECT(ADDRESS(($AO1115-1)*3+$AP1115+5,$AQ1115+7)))&gt;=1,0,INDIRECT(ADDRESS(($AO1115-1)*3+$AP1115+5,$AQ1115+7)))))</f>
        <v>0</v>
      </c>
      <c r="AS1115" s="692">
        <f ca="1">COUNTIF(INDIRECT("H"&amp;(ROW()+12*(($AO1115-1)*3+$AP1115)-ROW())/12+5):INDIRECT("S"&amp;(ROW()+12*(($AO1115-1)*3+$AP1115)-ROW())/12+5),AR1115)</f>
        <v>0</v>
      </c>
      <c r="AT1115" s="693">
        <f ca="1">IF($AQ1115=1,IF(INDIRECT(ADDRESS(($AO1115-1)*3+$AP1115+5,$AQ1115+20))="",0,INDIRECT(ADDRESS(($AO1115-1)*3+$AP1115+5,$AQ1115+20))),IF(INDIRECT(ADDRESS(($AO1115-1)*3+$AP1115+5,$AQ1115+20))="",0,IF(COUNTIF(INDIRECT(ADDRESS(($AO1115-1)*36+($AP1115-1)*12+6,COLUMN())):INDIRECT(ADDRESS(($AO1115-1)*36+($AP1115-1)*12+$AQ1115+4,COLUMN())),INDIRECT(ADDRESS(($AO1115-1)*3+$AP1115+5,$AQ1115+20)))&gt;=1,0,INDIRECT(ADDRESS(($AO1115-1)*3+$AP1115+5,$AQ1115+20)))))</f>
        <v>0</v>
      </c>
      <c r="AU1115" s="692">
        <f ca="1">COUNTIF(INDIRECT("U"&amp;(ROW()+12*(($AO1115-1)*3+$AP1115)-ROW())/12+5):INDIRECT("AF"&amp;(ROW()+12*(($AO1115-1)*3+$AP1115)-ROW())/12+5),AT1115)</f>
        <v>0</v>
      </c>
      <c r="AV1115" s="692">
        <f ca="1">IF(AND(AR1115+AT1115&gt;0,AS1115+AU1115&gt;0),COUNTIF(AV$6:AV1114,"&gt;0")+1,0)</f>
        <v>0</v>
      </c>
    </row>
    <row r="1116" spans="41:48">
      <c r="AO1116" s="692">
        <v>31</v>
      </c>
      <c r="AP1116" s="692">
        <v>3</v>
      </c>
      <c r="AQ1116" s="692">
        <v>7</v>
      </c>
      <c r="AR1116" s="693">
        <f ca="1">IF($AQ1116=1,IF(INDIRECT(ADDRESS(($AO1116-1)*3+$AP1116+5,$AQ1116+7))="",0,INDIRECT(ADDRESS(($AO1116-1)*3+$AP1116+5,$AQ1116+7))),IF(INDIRECT(ADDRESS(($AO1116-1)*3+$AP1116+5,$AQ1116+7))="",0,IF(COUNTIF(INDIRECT(ADDRESS(($AO1116-1)*36+($AP1116-1)*12+6,COLUMN())):INDIRECT(ADDRESS(($AO1116-1)*36+($AP1116-1)*12+$AQ1116+4,COLUMN())),INDIRECT(ADDRESS(($AO1116-1)*3+$AP1116+5,$AQ1116+7)))&gt;=1,0,INDIRECT(ADDRESS(($AO1116-1)*3+$AP1116+5,$AQ1116+7)))))</f>
        <v>0</v>
      </c>
      <c r="AS1116" s="692">
        <f ca="1">COUNTIF(INDIRECT("H"&amp;(ROW()+12*(($AO1116-1)*3+$AP1116)-ROW())/12+5):INDIRECT("S"&amp;(ROW()+12*(($AO1116-1)*3+$AP1116)-ROW())/12+5),AR1116)</f>
        <v>0</v>
      </c>
      <c r="AT1116" s="693">
        <f ca="1">IF($AQ1116=1,IF(INDIRECT(ADDRESS(($AO1116-1)*3+$AP1116+5,$AQ1116+20))="",0,INDIRECT(ADDRESS(($AO1116-1)*3+$AP1116+5,$AQ1116+20))),IF(INDIRECT(ADDRESS(($AO1116-1)*3+$AP1116+5,$AQ1116+20))="",0,IF(COUNTIF(INDIRECT(ADDRESS(($AO1116-1)*36+($AP1116-1)*12+6,COLUMN())):INDIRECT(ADDRESS(($AO1116-1)*36+($AP1116-1)*12+$AQ1116+4,COLUMN())),INDIRECT(ADDRESS(($AO1116-1)*3+$AP1116+5,$AQ1116+20)))&gt;=1,0,INDIRECT(ADDRESS(($AO1116-1)*3+$AP1116+5,$AQ1116+20)))))</f>
        <v>0</v>
      </c>
      <c r="AU1116" s="692">
        <f ca="1">COUNTIF(INDIRECT("U"&amp;(ROW()+12*(($AO1116-1)*3+$AP1116)-ROW())/12+5):INDIRECT("AF"&amp;(ROW()+12*(($AO1116-1)*3+$AP1116)-ROW())/12+5),AT1116)</f>
        <v>0</v>
      </c>
      <c r="AV1116" s="692">
        <f ca="1">IF(AND(AR1116+AT1116&gt;0,AS1116+AU1116&gt;0),COUNTIF(AV$6:AV1115,"&gt;0")+1,0)</f>
        <v>0</v>
      </c>
    </row>
    <row r="1117" spans="41:48">
      <c r="AO1117" s="692">
        <v>31</v>
      </c>
      <c r="AP1117" s="692">
        <v>3</v>
      </c>
      <c r="AQ1117" s="692">
        <v>8</v>
      </c>
      <c r="AR1117" s="693">
        <f ca="1">IF($AQ1117=1,IF(INDIRECT(ADDRESS(($AO1117-1)*3+$AP1117+5,$AQ1117+7))="",0,INDIRECT(ADDRESS(($AO1117-1)*3+$AP1117+5,$AQ1117+7))),IF(INDIRECT(ADDRESS(($AO1117-1)*3+$AP1117+5,$AQ1117+7))="",0,IF(COUNTIF(INDIRECT(ADDRESS(($AO1117-1)*36+($AP1117-1)*12+6,COLUMN())):INDIRECT(ADDRESS(($AO1117-1)*36+($AP1117-1)*12+$AQ1117+4,COLUMN())),INDIRECT(ADDRESS(($AO1117-1)*3+$AP1117+5,$AQ1117+7)))&gt;=1,0,INDIRECT(ADDRESS(($AO1117-1)*3+$AP1117+5,$AQ1117+7)))))</f>
        <v>0</v>
      </c>
      <c r="AS1117" s="692">
        <f ca="1">COUNTIF(INDIRECT("H"&amp;(ROW()+12*(($AO1117-1)*3+$AP1117)-ROW())/12+5):INDIRECT("S"&amp;(ROW()+12*(($AO1117-1)*3+$AP1117)-ROW())/12+5),AR1117)</f>
        <v>0</v>
      </c>
      <c r="AT1117" s="693">
        <f ca="1">IF($AQ1117=1,IF(INDIRECT(ADDRESS(($AO1117-1)*3+$AP1117+5,$AQ1117+20))="",0,INDIRECT(ADDRESS(($AO1117-1)*3+$AP1117+5,$AQ1117+20))),IF(INDIRECT(ADDRESS(($AO1117-1)*3+$AP1117+5,$AQ1117+20))="",0,IF(COUNTIF(INDIRECT(ADDRESS(($AO1117-1)*36+($AP1117-1)*12+6,COLUMN())):INDIRECT(ADDRESS(($AO1117-1)*36+($AP1117-1)*12+$AQ1117+4,COLUMN())),INDIRECT(ADDRESS(($AO1117-1)*3+$AP1117+5,$AQ1117+20)))&gt;=1,0,INDIRECT(ADDRESS(($AO1117-1)*3+$AP1117+5,$AQ1117+20)))))</f>
        <v>0</v>
      </c>
      <c r="AU1117" s="692">
        <f ca="1">COUNTIF(INDIRECT("U"&amp;(ROW()+12*(($AO1117-1)*3+$AP1117)-ROW())/12+5):INDIRECT("AF"&amp;(ROW()+12*(($AO1117-1)*3+$AP1117)-ROW())/12+5),AT1117)</f>
        <v>0</v>
      </c>
      <c r="AV1117" s="692">
        <f ca="1">IF(AND(AR1117+AT1117&gt;0,AS1117+AU1117&gt;0),COUNTIF(AV$6:AV1116,"&gt;0")+1,0)</f>
        <v>0</v>
      </c>
    </row>
    <row r="1118" spans="41:48">
      <c r="AO1118" s="692">
        <v>31</v>
      </c>
      <c r="AP1118" s="692">
        <v>3</v>
      </c>
      <c r="AQ1118" s="692">
        <v>9</v>
      </c>
      <c r="AR1118" s="693">
        <f ca="1">IF($AQ1118=1,IF(INDIRECT(ADDRESS(($AO1118-1)*3+$AP1118+5,$AQ1118+7))="",0,INDIRECT(ADDRESS(($AO1118-1)*3+$AP1118+5,$AQ1118+7))),IF(INDIRECT(ADDRESS(($AO1118-1)*3+$AP1118+5,$AQ1118+7))="",0,IF(COUNTIF(INDIRECT(ADDRESS(($AO1118-1)*36+($AP1118-1)*12+6,COLUMN())):INDIRECT(ADDRESS(($AO1118-1)*36+($AP1118-1)*12+$AQ1118+4,COLUMN())),INDIRECT(ADDRESS(($AO1118-1)*3+$AP1118+5,$AQ1118+7)))&gt;=1,0,INDIRECT(ADDRESS(($AO1118-1)*3+$AP1118+5,$AQ1118+7)))))</f>
        <v>0</v>
      </c>
      <c r="AS1118" s="692">
        <f ca="1">COUNTIF(INDIRECT("H"&amp;(ROW()+12*(($AO1118-1)*3+$AP1118)-ROW())/12+5):INDIRECT("S"&amp;(ROW()+12*(($AO1118-1)*3+$AP1118)-ROW())/12+5),AR1118)</f>
        <v>0</v>
      </c>
      <c r="AT1118" s="693">
        <f ca="1">IF($AQ1118=1,IF(INDIRECT(ADDRESS(($AO1118-1)*3+$AP1118+5,$AQ1118+20))="",0,INDIRECT(ADDRESS(($AO1118-1)*3+$AP1118+5,$AQ1118+20))),IF(INDIRECT(ADDRESS(($AO1118-1)*3+$AP1118+5,$AQ1118+20))="",0,IF(COUNTIF(INDIRECT(ADDRESS(($AO1118-1)*36+($AP1118-1)*12+6,COLUMN())):INDIRECT(ADDRESS(($AO1118-1)*36+($AP1118-1)*12+$AQ1118+4,COLUMN())),INDIRECT(ADDRESS(($AO1118-1)*3+$AP1118+5,$AQ1118+20)))&gt;=1,0,INDIRECT(ADDRESS(($AO1118-1)*3+$AP1118+5,$AQ1118+20)))))</f>
        <v>0</v>
      </c>
      <c r="AU1118" s="692">
        <f ca="1">COUNTIF(INDIRECT("U"&amp;(ROW()+12*(($AO1118-1)*3+$AP1118)-ROW())/12+5):INDIRECT("AF"&amp;(ROW()+12*(($AO1118-1)*3+$AP1118)-ROW())/12+5),AT1118)</f>
        <v>0</v>
      </c>
      <c r="AV1118" s="692">
        <f ca="1">IF(AND(AR1118+AT1118&gt;0,AS1118+AU1118&gt;0),COUNTIF(AV$6:AV1117,"&gt;0")+1,0)</f>
        <v>0</v>
      </c>
    </row>
    <row r="1119" spans="41:48">
      <c r="AO1119" s="692">
        <v>31</v>
      </c>
      <c r="AP1119" s="692">
        <v>3</v>
      </c>
      <c r="AQ1119" s="692">
        <v>10</v>
      </c>
      <c r="AR1119" s="693">
        <f ca="1">IF($AQ1119=1,IF(INDIRECT(ADDRESS(($AO1119-1)*3+$AP1119+5,$AQ1119+7))="",0,INDIRECT(ADDRESS(($AO1119-1)*3+$AP1119+5,$AQ1119+7))),IF(INDIRECT(ADDRESS(($AO1119-1)*3+$AP1119+5,$AQ1119+7))="",0,IF(COUNTIF(INDIRECT(ADDRESS(($AO1119-1)*36+($AP1119-1)*12+6,COLUMN())):INDIRECT(ADDRESS(($AO1119-1)*36+($AP1119-1)*12+$AQ1119+4,COLUMN())),INDIRECT(ADDRESS(($AO1119-1)*3+$AP1119+5,$AQ1119+7)))&gt;=1,0,INDIRECT(ADDRESS(($AO1119-1)*3+$AP1119+5,$AQ1119+7)))))</f>
        <v>0</v>
      </c>
      <c r="AS1119" s="692">
        <f ca="1">COUNTIF(INDIRECT("H"&amp;(ROW()+12*(($AO1119-1)*3+$AP1119)-ROW())/12+5):INDIRECT("S"&amp;(ROW()+12*(($AO1119-1)*3+$AP1119)-ROW())/12+5),AR1119)</f>
        <v>0</v>
      </c>
      <c r="AT1119" s="693">
        <f ca="1">IF($AQ1119=1,IF(INDIRECT(ADDRESS(($AO1119-1)*3+$AP1119+5,$AQ1119+20))="",0,INDIRECT(ADDRESS(($AO1119-1)*3+$AP1119+5,$AQ1119+20))),IF(INDIRECT(ADDRESS(($AO1119-1)*3+$AP1119+5,$AQ1119+20))="",0,IF(COUNTIF(INDIRECT(ADDRESS(($AO1119-1)*36+($AP1119-1)*12+6,COLUMN())):INDIRECT(ADDRESS(($AO1119-1)*36+($AP1119-1)*12+$AQ1119+4,COLUMN())),INDIRECT(ADDRESS(($AO1119-1)*3+$AP1119+5,$AQ1119+20)))&gt;=1,0,INDIRECT(ADDRESS(($AO1119-1)*3+$AP1119+5,$AQ1119+20)))))</f>
        <v>0</v>
      </c>
      <c r="AU1119" s="692">
        <f ca="1">COUNTIF(INDIRECT("U"&amp;(ROW()+12*(($AO1119-1)*3+$AP1119)-ROW())/12+5):INDIRECT("AF"&amp;(ROW()+12*(($AO1119-1)*3+$AP1119)-ROW())/12+5),AT1119)</f>
        <v>0</v>
      </c>
      <c r="AV1119" s="692">
        <f ca="1">IF(AND(AR1119+AT1119&gt;0,AS1119+AU1119&gt;0),COUNTIF(AV$6:AV1118,"&gt;0")+1,0)</f>
        <v>0</v>
      </c>
    </row>
    <row r="1120" spans="41:48">
      <c r="AO1120" s="692">
        <v>31</v>
      </c>
      <c r="AP1120" s="692">
        <v>3</v>
      </c>
      <c r="AQ1120" s="692">
        <v>11</v>
      </c>
      <c r="AR1120" s="693">
        <f ca="1">IF($AQ1120=1,IF(INDIRECT(ADDRESS(($AO1120-1)*3+$AP1120+5,$AQ1120+7))="",0,INDIRECT(ADDRESS(($AO1120-1)*3+$AP1120+5,$AQ1120+7))),IF(INDIRECT(ADDRESS(($AO1120-1)*3+$AP1120+5,$AQ1120+7))="",0,IF(COUNTIF(INDIRECT(ADDRESS(($AO1120-1)*36+($AP1120-1)*12+6,COLUMN())):INDIRECT(ADDRESS(($AO1120-1)*36+($AP1120-1)*12+$AQ1120+4,COLUMN())),INDIRECT(ADDRESS(($AO1120-1)*3+$AP1120+5,$AQ1120+7)))&gt;=1,0,INDIRECT(ADDRESS(($AO1120-1)*3+$AP1120+5,$AQ1120+7)))))</f>
        <v>0</v>
      </c>
      <c r="AS1120" s="692">
        <f ca="1">COUNTIF(INDIRECT("H"&amp;(ROW()+12*(($AO1120-1)*3+$AP1120)-ROW())/12+5):INDIRECT("S"&amp;(ROW()+12*(($AO1120-1)*3+$AP1120)-ROW())/12+5),AR1120)</f>
        <v>0</v>
      </c>
      <c r="AT1120" s="693">
        <f ca="1">IF($AQ1120=1,IF(INDIRECT(ADDRESS(($AO1120-1)*3+$AP1120+5,$AQ1120+20))="",0,INDIRECT(ADDRESS(($AO1120-1)*3+$AP1120+5,$AQ1120+20))),IF(INDIRECT(ADDRESS(($AO1120-1)*3+$AP1120+5,$AQ1120+20))="",0,IF(COUNTIF(INDIRECT(ADDRESS(($AO1120-1)*36+($AP1120-1)*12+6,COLUMN())):INDIRECT(ADDRESS(($AO1120-1)*36+($AP1120-1)*12+$AQ1120+4,COLUMN())),INDIRECT(ADDRESS(($AO1120-1)*3+$AP1120+5,$AQ1120+20)))&gt;=1,0,INDIRECT(ADDRESS(($AO1120-1)*3+$AP1120+5,$AQ1120+20)))))</f>
        <v>0</v>
      </c>
      <c r="AU1120" s="692">
        <f ca="1">COUNTIF(INDIRECT("U"&amp;(ROW()+12*(($AO1120-1)*3+$AP1120)-ROW())/12+5):INDIRECT("AF"&amp;(ROW()+12*(($AO1120-1)*3+$AP1120)-ROW())/12+5),AT1120)</f>
        <v>0</v>
      </c>
      <c r="AV1120" s="692">
        <f ca="1">IF(AND(AR1120+AT1120&gt;0,AS1120+AU1120&gt;0),COUNTIF(AV$6:AV1119,"&gt;0")+1,0)</f>
        <v>0</v>
      </c>
    </row>
    <row r="1121" spans="41:48">
      <c r="AO1121" s="692">
        <v>31</v>
      </c>
      <c r="AP1121" s="692">
        <v>3</v>
      </c>
      <c r="AQ1121" s="692">
        <v>12</v>
      </c>
      <c r="AR1121" s="693">
        <f ca="1">IF($AQ1121=1,IF(INDIRECT(ADDRESS(($AO1121-1)*3+$AP1121+5,$AQ1121+7))="",0,INDIRECT(ADDRESS(($AO1121-1)*3+$AP1121+5,$AQ1121+7))),IF(INDIRECT(ADDRESS(($AO1121-1)*3+$AP1121+5,$AQ1121+7))="",0,IF(COUNTIF(INDIRECT(ADDRESS(($AO1121-1)*36+($AP1121-1)*12+6,COLUMN())):INDIRECT(ADDRESS(($AO1121-1)*36+($AP1121-1)*12+$AQ1121+4,COLUMN())),INDIRECT(ADDRESS(($AO1121-1)*3+$AP1121+5,$AQ1121+7)))&gt;=1,0,INDIRECT(ADDRESS(($AO1121-1)*3+$AP1121+5,$AQ1121+7)))))</f>
        <v>0</v>
      </c>
      <c r="AS1121" s="692">
        <f ca="1">COUNTIF(INDIRECT("H"&amp;(ROW()+12*(($AO1121-1)*3+$AP1121)-ROW())/12+5):INDIRECT("S"&amp;(ROW()+12*(($AO1121-1)*3+$AP1121)-ROW())/12+5),AR1121)</f>
        <v>0</v>
      </c>
      <c r="AT1121" s="693">
        <f ca="1">IF($AQ1121=1,IF(INDIRECT(ADDRESS(($AO1121-1)*3+$AP1121+5,$AQ1121+20))="",0,INDIRECT(ADDRESS(($AO1121-1)*3+$AP1121+5,$AQ1121+20))),IF(INDIRECT(ADDRESS(($AO1121-1)*3+$AP1121+5,$AQ1121+20))="",0,IF(COUNTIF(INDIRECT(ADDRESS(($AO1121-1)*36+($AP1121-1)*12+6,COLUMN())):INDIRECT(ADDRESS(($AO1121-1)*36+($AP1121-1)*12+$AQ1121+4,COLUMN())),INDIRECT(ADDRESS(($AO1121-1)*3+$AP1121+5,$AQ1121+20)))&gt;=1,0,INDIRECT(ADDRESS(($AO1121-1)*3+$AP1121+5,$AQ1121+20)))))</f>
        <v>0</v>
      </c>
      <c r="AU1121" s="692">
        <f ca="1">COUNTIF(INDIRECT("U"&amp;(ROW()+12*(($AO1121-1)*3+$AP1121)-ROW())/12+5):INDIRECT("AF"&amp;(ROW()+12*(($AO1121-1)*3+$AP1121)-ROW())/12+5),AT1121)</f>
        <v>0</v>
      </c>
      <c r="AV1121" s="692">
        <f ca="1">IF(AND(AR1121+AT1121&gt;0,AS1121+AU1121&gt;0),COUNTIF(AV$6:AV1120,"&gt;0")+1,0)</f>
        <v>0</v>
      </c>
    </row>
    <row r="1122" spans="41:48">
      <c r="AO1122" s="692">
        <v>32</v>
      </c>
      <c r="AP1122" s="692">
        <v>1</v>
      </c>
      <c r="AQ1122" s="692">
        <v>1</v>
      </c>
      <c r="AR1122" s="693">
        <f ca="1">IF($AQ1122=1,IF(INDIRECT(ADDRESS(($AO1122-1)*3+$AP1122+5,$AQ1122+7))="",0,INDIRECT(ADDRESS(($AO1122-1)*3+$AP1122+5,$AQ1122+7))),IF(INDIRECT(ADDRESS(($AO1122-1)*3+$AP1122+5,$AQ1122+7))="",0,IF(COUNTIF(INDIRECT(ADDRESS(($AO1122-1)*36+($AP1122-1)*12+6,COLUMN())):INDIRECT(ADDRESS(($AO1122-1)*36+($AP1122-1)*12+$AQ1122+4,COLUMN())),INDIRECT(ADDRESS(($AO1122-1)*3+$AP1122+5,$AQ1122+7)))&gt;=1,0,INDIRECT(ADDRESS(($AO1122-1)*3+$AP1122+5,$AQ1122+7)))))</f>
        <v>0</v>
      </c>
      <c r="AS1122" s="692">
        <f ca="1">COUNTIF(INDIRECT("H"&amp;(ROW()+12*(($AO1122-1)*3+$AP1122)-ROW())/12+5):INDIRECT("S"&amp;(ROW()+12*(($AO1122-1)*3+$AP1122)-ROW())/12+5),AR1122)</f>
        <v>0</v>
      </c>
      <c r="AT1122" s="693">
        <f ca="1">IF($AQ1122=1,IF(INDIRECT(ADDRESS(($AO1122-1)*3+$AP1122+5,$AQ1122+20))="",0,INDIRECT(ADDRESS(($AO1122-1)*3+$AP1122+5,$AQ1122+20))),IF(INDIRECT(ADDRESS(($AO1122-1)*3+$AP1122+5,$AQ1122+20))="",0,IF(COUNTIF(INDIRECT(ADDRESS(($AO1122-1)*36+($AP1122-1)*12+6,COLUMN())):INDIRECT(ADDRESS(($AO1122-1)*36+($AP1122-1)*12+$AQ1122+4,COLUMN())),INDIRECT(ADDRESS(($AO1122-1)*3+$AP1122+5,$AQ1122+20)))&gt;=1,0,INDIRECT(ADDRESS(($AO1122-1)*3+$AP1122+5,$AQ1122+20)))))</f>
        <v>0</v>
      </c>
      <c r="AU1122" s="692">
        <f ca="1">COUNTIF(INDIRECT("U"&amp;(ROW()+12*(($AO1122-1)*3+$AP1122)-ROW())/12+5):INDIRECT("AF"&amp;(ROW()+12*(($AO1122-1)*3+$AP1122)-ROW())/12+5),AT1122)</f>
        <v>0</v>
      </c>
      <c r="AV1122" s="692">
        <f ca="1">IF(AND(AR1122+AT1122&gt;0,AS1122+AU1122&gt;0),COUNTIF(AV$6:AV1121,"&gt;0")+1,0)</f>
        <v>0</v>
      </c>
    </row>
    <row r="1123" spans="41:48">
      <c r="AO1123" s="692">
        <v>32</v>
      </c>
      <c r="AP1123" s="692">
        <v>1</v>
      </c>
      <c r="AQ1123" s="692">
        <v>2</v>
      </c>
      <c r="AR1123" s="693">
        <f ca="1">IF($AQ1123=1,IF(INDIRECT(ADDRESS(($AO1123-1)*3+$AP1123+5,$AQ1123+7))="",0,INDIRECT(ADDRESS(($AO1123-1)*3+$AP1123+5,$AQ1123+7))),IF(INDIRECT(ADDRESS(($AO1123-1)*3+$AP1123+5,$AQ1123+7))="",0,IF(COUNTIF(INDIRECT(ADDRESS(($AO1123-1)*36+($AP1123-1)*12+6,COLUMN())):INDIRECT(ADDRESS(($AO1123-1)*36+($AP1123-1)*12+$AQ1123+4,COLUMN())),INDIRECT(ADDRESS(($AO1123-1)*3+$AP1123+5,$AQ1123+7)))&gt;=1,0,INDIRECT(ADDRESS(($AO1123-1)*3+$AP1123+5,$AQ1123+7)))))</f>
        <v>0</v>
      </c>
      <c r="AS1123" s="692">
        <f ca="1">COUNTIF(INDIRECT("H"&amp;(ROW()+12*(($AO1123-1)*3+$AP1123)-ROW())/12+5):INDIRECT("S"&amp;(ROW()+12*(($AO1123-1)*3+$AP1123)-ROW())/12+5),AR1123)</f>
        <v>0</v>
      </c>
      <c r="AT1123" s="693">
        <f ca="1">IF($AQ1123=1,IF(INDIRECT(ADDRESS(($AO1123-1)*3+$AP1123+5,$AQ1123+20))="",0,INDIRECT(ADDRESS(($AO1123-1)*3+$AP1123+5,$AQ1123+20))),IF(INDIRECT(ADDRESS(($AO1123-1)*3+$AP1123+5,$AQ1123+20))="",0,IF(COUNTIF(INDIRECT(ADDRESS(($AO1123-1)*36+($AP1123-1)*12+6,COLUMN())):INDIRECT(ADDRESS(($AO1123-1)*36+($AP1123-1)*12+$AQ1123+4,COLUMN())),INDIRECT(ADDRESS(($AO1123-1)*3+$AP1123+5,$AQ1123+20)))&gt;=1,0,INDIRECT(ADDRESS(($AO1123-1)*3+$AP1123+5,$AQ1123+20)))))</f>
        <v>0</v>
      </c>
      <c r="AU1123" s="692">
        <f ca="1">COUNTIF(INDIRECT("U"&amp;(ROW()+12*(($AO1123-1)*3+$AP1123)-ROW())/12+5):INDIRECT("AF"&amp;(ROW()+12*(($AO1123-1)*3+$AP1123)-ROW())/12+5),AT1123)</f>
        <v>0</v>
      </c>
      <c r="AV1123" s="692">
        <f ca="1">IF(AND(AR1123+AT1123&gt;0,AS1123+AU1123&gt;0),COUNTIF(AV$6:AV1122,"&gt;0")+1,0)</f>
        <v>0</v>
      </c>
    </row>
    <row r="1124" spans="41:48">
      <c r="AO1124" s="692">
        <v>32</v>
      </c>
      <c r="AP1124" s="692">
        <v>1</v>
      </c>
      <c r="AQ1124" s="692">
        <v>3</v>
      </c>
      <c r="AR1124" s="693">
        <f ca="1">IF($AQ1124=1,IF(INDIRECT(ADDRESS(($AO1124-1)*3+$AP1124+5,$AQ1124+7))="",0,INDIRECT(ADDRESS(($AO1124-1)*3+$AP1124+5,$AQ1124+7))),IF(INDIRECT(ADDRESS(($AO1124-1)*3+$AP1124+5,$AQ1124+7))="",0,IF(COUNTIF(INDIRECT(ADDRESS(($AO1124-1)*36+($AP1124-1)*12+6,COLUMN())):INDIRECT(ADDRESS(($AO1124-1)*36+($AP1124-1)*12+$AQ1124+4,COLUMN())),INDIRECT(ADDRESS(($AO1124-1)*3+$AP1124+5,$AQ1124+7)))&gt;=1,0,INDIRECT(ADDRESS(($AO1124-1)*3+$AP1124+5,$AQ1124+7)))))</f>
        <v>0</v>
      </c>
      <c r="AS1124" s="692">
        <f ca="1">COUNTIF(INDIRECT("H"&amp;(ROW()+12*(($AO1124-1)*3+$AP1124)-ROW())/12+5):INDIRECT("S"&amp;(ROW()+12*(($AO1124-1)*3+$AP1124)-ROW())/12+5),AR1124)</f>
        <v>0</v>
      </c>
      <c r="AT1124" s="693">
        <f ca="1">IF($AQ1124=1,IF(INDIRECT(ADDRESS(($AO1124-1)*3+$AP1124+5,$AQ1124+20))="",0,INDIRECT(ADDRESS(($AO1124-1)*3+$AP1124+5,$AQ1124+20))),IF(INDIRECT(ADDRESS(($AO1124-1)*3+$AP1124+5,$AQ1124+20))="",0,IF(COUNTIF(INDIRECT(ADDRESS(($AO1124-1)*36+($AP1124-1)*12+6,COLUMN())):INDIRECT(ADDRESS(($AO1124-1)*36+($AP1124-1)*12+$AQ1124+4,COLUMN())),INDIRECT(ADDRESS(($AO1124-1)*3+$AP1124+5,$AQ1124+20)))&gt;=1,0,INDIRECT(ADDRESS(($AO1124-1)*3+$AP1124+5,$AQ1124+20)))))</f>
        <v>0</v>
      </c>
      <c r="AU1124" s="692">
        <f ca="1">COUNTIF(INDIRECT("U"&amp;(ROW()+12*(($AO1124-1)*3+$AP1124)-ROW())/12+5):INDIRECT("AF"&amp;(ROW()+12*(($AO1124-1)*3+$AP1124)-ROW())/12+5),AT1124)</f>
        <v>0</v>
      </c>
      <c r="AV1124" s="692">
        <f ca="1">IF(AND(AR1124+AT1124&gt;0,AS1124+AU1124&gt;0),COUNTIF(AV$6:AV1123,"&gt;0")+1,0)</f>
        <v>0</v>
      </c>
    </row>
    <row r="1125" spans="41:48">
      <c r="AO1125" s="692">
        <v>32</v>
      </c>
      <c r="AP1125" s="692">
        <v>1</v>
      </c>
      <c r="AQ1125" s="692">
        <v>4</v>
      </c>
      <c r="AR1125" s="693">
        <f ca="1">IF($AQ1125=1,IF(INDIRECT(ADDRESS(($AO1125-1)*3+$AP1125+5,$AQ1125+7))="",0,INDIRECT(ADDRESS(($AO1125-1)*3+$AP1125+5,$AQ1125+7))),IF(INDIRECT(ADDRESS(($AO1125-1)*3+$AP1125+5,$AQ1125+7))="",0,IF(COUNTIF(INDIRECT(ADDRESS(($AO1125-1)*36+($AP1125-1)*12+6,COLUMN())):INDIRECT(ADDRESS(($AO1125-1)*36+($AP1125-1)*12+$AQ1125+4,COLUMN())),INDIRECT(ADDRESS(($AO1125-1)*3+$AP1125+5,$AQ1125+7)))&gt;=1,0,INDIRECT(ADDRESS(($AO1125-1)*3+$AP1125+5,$AQ1125+7)))))</f>
        <v>0</v>
      </c>
      <c r="AS1125" s="692">
        <f ca="1">COUNTIF(INDIRECT("H"&amp;(ROW()+12*(($AO1125-1)*3+$AP1125)-ROW())/12+5):INDIRECT("S"&amp;(ROW()+12*(($AO1125-1)*3+$AP1125)-ROW())/12+5),AR1125)</f>
        <v>0</v>
      </c>
      <c r="AT1125" s="693">
        <f ca="1">IF($AQ1125=1,IF(INDIRECT(ADDRESS(($AO1125-1)*3+$AP1125+5,$AQ1125+20))="",0,INDIRECT(ADDRESS(($AO1125-1)*3+$AP1125+5,$AQ1125+20))),IF(INDIRECT(ADDRESS(($AO1125-1)*3+$AP1125+5,$AQ1125+20))="",0,IF(COUNTIF(INDIRECT(ADDRESS(($AO1125-1)*36+($AP1125-1)*12+6,COLUMN())):INDIRECT(ADDRESS(($AO1125-1)*36+($AP1125-1)*12+$AQ1125+4,COLUMN())),INDIRECT(ADDRESS(($AO1125-1)*3+$AP1125+5,$AQ1125+20)))&gt;=1,0,INDIRECT(ADDRESS(($AO1125-1)*3+$AP1125+5,$AQ1125+20)))))</f>
        <v>0</v>
      </c>
      <c r="AU1125" s="692">
        <f ca="1">COUNTIF(INDIRECT("U"&amp;(ROW()+12*(($AO1125-1)*3+$AP1125)-ROW())/12+5):INDIRECT("AF"&amp;(ROW()+12*(($AO1125-1)*3+$AP1125)-ROW())/12+5),AT1125)</f>
        <v>0</v>
      </c>
      <c r="AV1125" s="692">
        <f ca="1">IF(AND(AR1125+AT1125&gt;0,AS1125+AU1125&gt;0),COUNTIF(AV$6:AV1124,"&gt;0")+1,0)</f>
        <v>0</v>
      </c>
    </row>
    <row r="1126" spans="41:48">
      <c r="AO1126" s="692">
        <v>32</v>
      </c>
      <c r="AP1126" s="692">
        <v>1</v>
      </c>
      <c r="AQ1126" s="692">
        <v>5</v>
      </c>
      <c r="AR1126" s="693">
        <f ca="1">IF($AQ1126=1,IF(INDIRECT(ADDRESS(($AO1126-1)*3+$AP1126+5,$AQ1126+7))="",0,INDIRECT(ADDRESS(($AO1126-1)*3+$AP1126+5,$AQ1126+7))),IF(INDIRECT(ADDRESS(($AO1126-1)*3+$AP1126+5,$AQ1126+7))="",0,IF(COUNTIF(INDIRECT(ADDRESS(($AO1126-1)*36+($AP1126-1)*12+6,COLUMN())):INDIRECT(ADDRESS(($AO1126-1)*36+($AP1126-1)*12+$AQ1126+4,COLUMN())),INDIRECT(ADDRESS(($AO1126-1)*3+$AP1126+5,$AQ1126+7)))&gt;=1,0,INDIRECT(ADDRESS(($AO1126-1)*3+$AP1126+5,$AQ1126+7)))))</f>
        <v>0</v>
      </c>
      <c r="AS1126" s="692">
        <f ca="1">COUNTIF(INDIRECT("H"&amp;(ROW()+12*(($AO1126-1)*3+$AP1126)-ROW())/12+5):INDIRECT("S"&amp;(ROW()+12*(($AO1126-1)*3+$AP1126)-ROW())/12+5),AR1126)</f>
        <v>0</v>
      </c>
      <c r="AT1126" s="693">
        <f ca="1">IF($AQ1126=1,IF(INDIRECT(ADDRESS(($AO1126-1)*3+$AP1126+5,$AQ1126+20))="",0,INDIRECT(ADDRESS(($AO1126-1)*3+$AP1126+5,$AQ1126+20))),IF(INDIRECT(ADDRESS(($AO1126-1)*3+$AP1126+5,$AQ1126+20))="",0,IF(COUNTIF(INDIRECT(ADDRESS(($AO1126-1)*36+($AP1126-1)*12+6,COLUMN())):INDIRECT(ADDRESS(($AO1126-1)*36+($AP1126-1)*12+$AQ1126+4,COLUMN())),INDIRECT(ADDRESS(($AO1126-1)*3+$AP1126+5,$AQ1126+20)))&gt;=1,0,INDIRECT(ADDRESS(($AO1126-1)*3+$AP1126+5,$AQ1126+20)))))</f>
        <v>0</v>
      </c>
      <c r="AU1126" s="692">
        <f ca="1">COUNTIF(INDIRECT("U"&amp;(ROW()+12*(($AO1126-1)*3+$AP1126)-ROW())/12+5):INDIRECT("AF"&amp;(ROW()+12*(($AO1126-1)*3+$AP1126)-ROW())/12+5),AT1126)</f>
        <v>0</v>
      </c>
      <c r="AV1126" s="692">
        <f ca="1">IF(AND(AR1126+AT1126&gt;0,AS1126+AU1126&gt;0),COUNTIF(AV$6:AV1125,"&gt;0")+1,0)</f>
        <v>0</v>
      </c>
    </row>
    <row r="1127" spans="41:48">
      <c r="AO1127" s="692">
        <v>32</v>
      </c>
      <c r="AP1127" s="692">
        <v>1</v>
      </c>
      <c r="AQ1127" s="692">
        <v>6</v>
      </c>
      <c r="AR1127" s="693">
        <f ca="1">IF($AQ1127=1,IF(INDIRECT(ADDRESS(($AO1127-1)*3+$AP1127+5,$AQ1127+7))="",0,INDIRECT(ADDRESS(($AO1127-1)*3+$AP1127+5,$AQ1127+7))),IF(INDIRECT(ADDRESS(($AO1127-1)*3+$AP1127+5,$AQ1127+7))="",0,IF(COUNTIF(INDIRECT(ADDRESS(($AO1127-1)*36+($AP1127-1)*12+6,COLUMN())):INDIRECT(ADDRESS(($AO1127-1)*36+($AP1127-1)*12+$AQ1127+4,COLUMN())),INDIRECT(ADDRESS(($AO1127-1)*3+$AP1127+5,$AQ1127+7)))&gt;=1,0,INDIRECT(ADDRESS(($AO1127-1)*3+$AP1127+5,$AQ1127+7)))))</f>
        <v>0</v>
      </c>
      <c r="AS1127" s="692">
        <f ca="1">COUNTIF(INDIRECT("H"&amp;(ROW()+12*(($AO1127-1)*3+$AP1127)-ROW())/12+5):INDIRECT("S"&amp;(ROW()+12*(($AO1127-1)*3+$AP1127)-ROW())/12+5),AR1127)</f>
        <v>0</v>
      </c>
      <c r="AT1127" s="693">
        <f ca="1">IF($AQ1127=1,IF(INDIRECT(ADDRESS(($AO1127-1)*3+$AP1127+5,$AQ1127+20))="",0,INDIRECT(ADDRESS(($AO1127-1)*3+$AP1127+5,$AQ1127+20))),IF(INDIRECT(ADDRESS(($AO1127-1)*3+$AP1127+5,$AQ1127+20))="",0,IF(COUNTIF(INDIRECT(ADDRESS(($AO1127-1)*36+($AP1127-1)*12+6,COLUMN())):INDIRECT(ADDRESS(($AO1127-1)*36+($AP1127-1)*12+$AQ1127+4,COLUMN())),INDIRECT(ADDRESS(($AO1127-1)*3+$AP1127+5,$AQ1127+20)))&gt;=1,0,INDIRECT(ADDRESS(($AO1127-1)*3+$AP1127+5,$AQ1127+20)))))</f>
        <v>0</v>
      </c>
      <c r="AU1127" s="692">
        <f ca="1">COUNTIF(INDIRECT("U"&amp;(ROW()+12*(($AO1127-1)*3+$AP1127)-ROW())/12+5):INDIRECT("AF"&amp;(ROW()+12*(($AO1127-1)*3+$AP1127)-ROW())/12+5),AT1127)</f>
        <v>0</v>
      </c>
      <c r="AV1127" s="692">
        <f ca="1">IF(AND(AR1127+AT1127&gt;0,AS1127+AU1127&gt;0),COUNTIF(AV$6:AV1126,"&gt;0")+1,0)</f>
        <v>0</v>
      </c>
    </row>
    <row r="1128" spans="41:48">
      <c r="AO1128" s="692">
        <v>32</v>
      </c>
      <c r="AP1128" s="692">
        <v>1</v>
      </c>
      <c r="AQ1128" s="692">
        <v>7</v>
      </c>
      <c r="AR1128" s="693">
        <f ca="1">IF($AQ1128=1,IF(INDIRECT(ADDRESS(($AO1128-1)*3+$AP1128+5,$AQ1128+7))="",0,INDIRECT(ADDRESS(($AO1128-1)*3+$AP1128+5,$AQ1128+7))),IF(INDIRECT(ADDRESS(($AO1128-1)*3+$AP1128+5,$AQ1128+7))="",0,IF(COUNTIF(INDIRECT(ADDRESS(($AO1128-1)*36+($AP1128-1)*12+6,COLUMN())):INDIRECT(ADDRESS(($AO1128-1)*36+($AP1128-1)*12+$AQ1128+4,COLUMN())),INDIRECT(ADDRESS(($AO1128-1)*3+$AP1128+5,$AQ1128+7)))&gt;=1,0,INDIRECT(ADDRESS(($AO1128-1)*3+$AP1128+5,$AQ1128+7)))))</f>
        <v>0</v>
      </c>
      <c r="AS1128" s="692">
        <f ca="1">COUNTIF(INDIRECT("H"&amp;(ROW()+12*(($AO1128-1)*3+$AP1128)-ROW())/12+5):INDIRECT("S"&amp;(ROW()+12*(($AO1128-1)*3+$AP1128)-ROW())/12+5),AR1128)</f>
        <v>0</v>
      </c>
      <c r="AT1128" s="693">
        <f ca="1">IF($AQ1128=1,IF(INDIRECT(ADDRESS(($AO1128-1)*3+$AP1128+5,$AQ1128+20))="",0,INDIRECT(ADDRESS(($AO1128-1)*3+$AP1128+5,$AQ1128+20))),IF(INDIRECT(ADDRESS(($AO1128-1)*3+$AP1128+5,$AQ1128+20))="",0,IF(COUNTIF(INDIRECT(ADDRESS(($AO1128-1)*36+($AP1128-1)*12+6,COLUMN())):INDIRECT(ADDRESS(($AO1128-1)*36+($AP1128-1)*12+$AQ1128+4,COLUMN())),INDIRECT(ADDRESS(($AO1128-1)*3+$AP1128+5,$AQ1128+20)))&gt;=1,0,INDIRECT(ADDRESS(($AO1128-1)*3+$AP1128+5,$AQ1128+20)))))</f>
        <v>0</v>
      </c>
      <c r="AU1128" s="692">
        <f ca="1">COUNTIF(INDIRECT("U"&amp;(ROW()+12*(($AO1128-1)*3+$AP1128)-ROW())/12+5):INDIRECT("AF"&amp;(ROW()+12*(($AO1128-1)*3+$AP1128)-ROW())/12+5),AT1128)</f>
        <v>0</v>
      </c>
      <c r="AV1128" s="692">
        <f ca="1">IF(AND(AR1128+AT1128&gt;0,AS1128+AU1128&gt;0),COUNTIF(AV$6:AV1127,"&gt;0")+1,0)</f>
        <v>0</v>
      </c>
    </row>
    <row r="1129" spans="41:48">
      <c r="AO1129" s="692">
        <v>32</v>
      </c>
      <c r="AP1129" s="692">
        <v>1</v>
      </c>
      <c r="AQ1129" s="692">
        <v>8</v>
      </c>
      <c r="AR1129" s="693">
        <f ca="1">IF($AQ1129=1,IF(INDIRECT(ADDRESS(($AO1129-1)*3+$AP1129+5,$AQ1129+7))="",0,INDIRECT(ADDRESS(($AO1129-1)*3+$AP1129+5,$AQ1129+7))),IF(INDIRECT(ADDRESS(($AO1129-1)*3+$AP1129+5,$AQ1129+7))="",0,IF(COUNTIF(INDIRECT(ADDRESS(($AO1129-1)*36+($AP1129-1)*12+6,COLUMN())):INDIRECT(ADDRESS(($AO1129-1)*36+($AP1129-1)*12+$AQ1129+4,COLUMN())),INDIRECT(ADDRESS(($AO1129-1)*3+$AP1129+5,$AQ1129+7)))&gt;=1,0,INDIRECT(ADDRESS(($AO1129-1)*3+$AP1129+5,$AQ1129+7)))))</f>
        <v>0</v>
      </c>
      <c r="AS1129" s="692">
        <f ca="1">COUNTIF(INDIRECT("H"&amp;(ROW()+12*(($AO1129-1)*3+$AP1129)-ROW())/12+5):INDIRECT("S"&amp;(ROW()+12*(($AO1129-1)*3+$AP1129)-ROW())/12+5),AR1129)</f>
        <v>0</v>
      </c>
      <c r="AT1129" s="693">
        <f ca="1">IF($AQ1129=1,IF(INDIRECT(ADDRESS(($AO1129-1)*3+$AP1129+5,$AQ1129+20))="",0,INDIRECT(ADDRESS(($AO1129-1)*3+$AP1129+5,$AQ1129+20))),IF(INDIRECT(ADDRESS(($AO1129-1)*3+$AP1129+5,$AQ1129+20))="",0,IF(COUNTIF(INDIRECT(ADDRESS(($AO1129-1)*36+($AP1129-1)*12+6,COLUMN())):INDIRECT(ADDRESS(($AO1129-1)*36+($AP1129-1)*12+$AQ1129+4,COLUMN())),INDIRECT(ADDRESS(($AO1129-1)*3+$AP1129+5,$AQ1129+20)))&gt;=1,0,INDIRECT(ADDRESS(($AO1129-1)*3+$AP1129+5,$AQ1129+20)))))</f>
        <v>0</v>
      </c>
      <c r="AU1129" s="692">
        <f ca="1">COUNTIF(INDIRECT("U"&amp;(ROW()+12*(($AO1129-1)*3+$AP1129)-ROW())/12+5):INDIRECT("AF"&amp;(ROW()+12*(($AO1129-1)*3+$AP1129)-ROW())/12+5),AT1129)</f>
        <v>0</v>
      </c>
      <c r="AV1129" s="692">
        <f ca="1">IF(AND(AR1129+AT1129&gt;0,AS1129+AU1129&gt;0),COUNTIF(AV$6:AV1128,"&gt;0")+1,0)</f>
        <v>0</v>
      </c>
    </row>
    <row r="1130" spans="41:48">
      <c r="AO1130" s="692">
        <v>32</v>
      </c>
      <c r="AP1130" s="692">
        <v>1</v>
      </c>
      <c r="AQ1130" s="692">
        <v>9</v>
      </c>
      <c r="AR1130" s="693">
        <f ca="1">IF($AQ1130=1,IF(INDIRECT(ADDRESS(($AO1130-1)*3+$AP1130+5,$AQ1130+7))="",0,INDIRECT(ADDRESS(($AO1130-1)*3+$AP1130+5,$AQ1130+7))),IF(INDIRECT(ADDRESS(($AO1130-1)*3+$AP1130+5,$AQ1130+7))="",0,IF(COUNTIF(INDIRECT(ADDRESS(($AO1130-1)*36+($AP1130-1)*12+6,COLUMN())):INDIRECT(ADDRESS(($AO1130-1)*36+($AP1130-1)*12+$AQ1130+4,COLUMN())),INDIRECT(ADDRESS(($AO1130-1)*3+$AP1130+5,$AQ1130+7)))&gt;=1,0,INDIRECT(ADDRESS(($AO1130-1)*3+$AP1130+5,$AQ1130+7)))))</f>
        <v>0</v>
      </c>
      <c r="AS1130" s="692">
        <f ca="1">COUNTIF(INDIRECT("H"&amp;(ROW()+12*(($AO1130-1)*3+$AP1130)-ROW())/12+5):INDIRECT("S"&amp;(ROW()+12*(($AO1130-1)*3+$AP1130)-ROW())/12+5),AR1130)</f>
        <v>0</v>
      </c>
      <c r="AT1130" s="693">
        <f ca="1">IF($AQ1130=1,IF(INDIRECT(ADDRESS(($AO1130-1)*3+$AP1130+5,$AQ1130+20))="",0,INDIRECT(ADDRESS(($AO1130-1)*3+$AP1130+5,$AQ1130+20))),IF(INDIRECT(ADDRESS(($AO1130-1)*3+$AP1130+5,$AQ1130+20))="",0,IF(COUNTIF(INDIRECT(ADDRESS(($AO1130-1)*36+($AP1130-1)*12+6,COLUMN())):INDIRECT(ADDRESS(($AO1130-1)*36+($AP1130-1)*12+$AQ1130+4,COLUMN())),INDIRECT(ADDRESS(($AO1130-1)*3+$AP1130+5,$AQ1130+20)))&gt;=1,0,INDIRECT(ADDRESS(($AO1130-1)*3+$AP1130+5,$AQ1130+20)))))</f>
        <v>0</v>
      </c>
      <c r="AU1130" s="692">
        <f ca="1">COUNTIF(INDIRECT("U"&amp;(ROW()+12*(($AO1130-1)*3+$AP1130)-ROW())/12+5):INDIRECT("AF"&amp;(ROW()+12*(($AO1130-1)*3+$AP1130)-ROW())/12+5),AT1130)</f>
        <v>0</v>
      </c>
      <c r="AV1130" s="692">
        <f ca="1">IF(AND(AR1130+AT1130&gt;0,AS1130+AU1130&gt;0),COUNTIF(AV$6:AV1129,"&gt;0")+1,0)</f>
        <v>0</v>
      </c>
    </row>
    <row r="1131" spans="41:48">
      <c r="AO1131" s="692">
        <v>32</v>
      </c>
      <c r="AP1131" s="692">
        <v>1</v>
      </c>
      <c r="AQ1131" s="692">
        <v>10</v>
      </c>
      <c r="AR1131" s="693">
        <f ca="1">IF($AQ1131=1,IF(INDIRECT(ADDRESS(($AO1131-1)*3+$AP1131+5,$AQ1131+7))="",0,INDIRECT(ADDRESS(($AO1131-1)*3+$AP1131+5,$AQ1131+7))),IF(INDIRECT(ADDRESS(($AO1131-1)*3+$AP1131+5,$AQ1131+7))="",0,IF(COUNTIF(INDIRECT(ADDRESS(($AO1131-1)*36+($AP1131-1)*12+6,COLUMN())):INDIRECT(ADDRESS(($AO1131-1)*36+($AP1131-1)*12+$AQ1131+4,COLUMN())),INDIRECT(ADDRESS(($AO1131-1)*3+$AP1131+5,$AQ1131+7)))&gt;=1,0,INDIRECT(ADDRESS(($AO1131-1)*3+$AP1131+5,$AQ1131+7)))))</f>
        <v>0</v>
      </c>
      <c r="AS1131" s="692">
        <f ca="1">COUNTIF(INDIRECT("H"&amp;(ROW()+12*(($AO1131-1)*3+$AP1131)-ROW())/12+5):INDIRECT("S"&amp;(ROW()+12*(($AO1131-1)*3+$AP1131)-ROW())/12+5),AR1131)</f>
        <v>0</v>
      </c>
      <c r="AT1131" s="693">
        <f ca="1">IF($AQ1131=1,IF(INDIRECT(ADDRESS(($AO1131-1)*3+$AP1131+5,$AQ1131+20))="",0,INDIRECT(ADDRESS(($AO1131-1)*3+$AP1131+5,$AQ1131+20))),IF(INDIRECT(ADDRESS(($AO1131-1)*3+$AP1131+5,$AQ1131+20))="",0,IF(COUNTIF(INDIRECT(ADDRESS(($AO1131-1)*36+($AP1131-1)*12+6,COLUMN())):INDIRECT(ADDRESS(($AO1131-1)*36+($AP1131-1)*12+$AQ1131+4,COLUMN())),INDIRECT(ADDRESS(($AO1131-1)*3+$AP1131+5,$AQ1131+20)))&gt;=1,0,INDIRECT(ADDRESS(($AO1131-1)*3+$AP1131+5,$AQ1131+20)))))</f>
        <v>0</v>
      </c>
      <c r="AU1131" s="692">
        <f ca="1">COUNTIF(INDIRECT("U"&amp;(ROW()+12*(($AO1131-1)*3+$AP1131)-ROW())/12+5):INDIRECT("AF"&amp;(ROW()+12*(($AO1131-1)*3+$AP1131)-ROW())/12+5),AT1131)</f>
        <v>0</v>
      </c>
      <c r="AV1131" s="692">
        <f ca="1">IF(AND(AR1131+AT1131&gt;0,AS1131+AU1131&gt;0),COUNTIF(AV$6:AV1130,"&gt;0")+1,0)</f>
        <v>0</v>
      </c>
    </row>
    <row r="1132" spans="41:48">
      <c r="AO1132" s="692">
        <v>32</v>
      </c>
      <c r="AP1132" s="692">
        <v>1</v>
      </c>
      <c r="AQ1132" s="692">
        <v>11</v>
      </c>
      <c r="AR1132" s="693">
        <f ca="1">IF($AQ1132=1,IF(INDIRECT(ADDRESS(($AO1132-1)*3+$AP1132+5,$AQ1132+7))="",0,INDIRECT(ADDRESS(($AO1132-1)*3+$AP1132+5,$AQ1132+7))),IF(INDIRECT(ADDRESS(($AO1132-1)*3+$AP1132+5,$AQ1132+7))="",0,IF(COUNTIF(INDIRECT(ADDRESS(($AO1132-1)*36+($AP1132-1)*12+6,COLUMN())):INDIRECT(ADDRESS(($AO1132-1)*36+($AP1132-1)*12+$AQ1132+4,COLUMN())),INDIRECT(ADDRESS(($AO1132-1)*3+$AP1132+5,$AQ1132+7)))&gt;=1,0,INDIRECT(ADDRESS(($AO1132-1)*3+$AP1132+5,$AQ1132+7)))))</f>
        <v>0</v>
      </c>
      <c r="AS1132" s="692">
        <f ca="1">COUNTIF(INDIRECT("H"&amp;(ROW()+12*(($AO1132-1)*3+$AP1132)-ROW())/12+5):INDIRECT("S"&amp;(ROW()+12*(($AO1132-1)*3+$AP1132)-ROW())/12+5),AR1132)</f>
        <v>0</v>
      </c>
      <c r="AT1132" s="693">
        <f ca="1">IF($AQ1132=1,IF(INDIRECT(ADDRESS(($AO1132-1)*3+$AP1132+5,$AQ1132+20))="",0,INDIRECT(ADDRESS(($AO1132-1)*3+$AP1132+5,$AQ1132+20))),IF(INDIRECT(ADDRESS(($AO1132-1)*3+$AP1132+5,$AQ1132+20))="",0,IF(COUNTIF(INDIRECT(ADDRESS(($AO1132-1)*36+($AP1132-1)*12+6,COLUMN())):INDIRECT(ADDRESS(($AO1132-1)*36+($AP1132-1)*12+$AQ1132+4,COLUMN())),INDIRECT(ADDRESS(($AO1132-1)*3+$AP1132+5,$AQ1132+20)))&gt;=1,0,INDIRECT(ADDRESS(($AO1132-1)*3+$AP1132+5,$AQ1132+20)))))</f>
        <v>0</v>
      </c>
      <c r="AU1132" s="692">
        <f ca="1">COUNTIF(INDIRECT("U"&amp;(ROW()+12*(($AO1132-1)*3+$AP1132)-ROW())/12+5):INDIRECT("AF"&amp;(ROW()+12*(($AO1132-1)*3+$AP1132)-ROW())/12+5),AT1132)</f>
        <v>0</v>
      </c>
      <c r="AV1132" s="692">
        <f ca="1">IF(AND(AR1132+AT1132&gt;0,AS1132+AU1132&gt;0),COUNTIF(AV$6:AV1131,"&gt;0")+1,0)</f>
        <v>0</v>
      </c>
    </row>
    <row r="1133" spans="41:48">
      <c r="AO1133" s="692">
        <v>32</v>
      </c>
      <c r="AP1133" s="692">
        <v>1</v>
      </c>
      <c r="AQ1133" s="692">
        <v>12</v>
      </c>
      <c r="AR1133" s="693">
        <f ca="1">IF($AQ1133=1,IF(INDIRECT(ADDRESS(($AO1133-1)*3+$AP1133+5,$AQ1133+7))="",0,INDIRECT(ADDRESS(($AO1133-1)*3+$AP1133+5,$AQ1133+7))),IF(INDIRECT(ADDRESS(($AO1133-1)*3+$AP1133+5,$AQ1133+7))="",0,IF(COUNTIF(INDIRECT(ADDRESS(($AO1133-1)*36+($AP1133-1)*12+6,COLUMN())):INDIRECT(ADDRESS(($AO1133-1)*36+($AP1133-1)*12+$AQ1133+4,COLUMN())),INDIRECT(ADDRESS(($AO1133-1)*3+$AP1133+5,$AQ1133+7)))&gt;=1,0,INDIRECT(ADDRESS(($AO1133-1)*3+$AP1133+5,$AQ1133+7)))))</f>
        <v>0</v>
      </c>
      <c r="AS1133" s="692">
        <f ca="1">COUNTIF(INDIRECT("H"&amp;(ROW()+12*(($AO1133-1)*3+$AP1133)-ROW())/12+5):INDIRECT("S"&amp;(ROW()+12*(($AO1133-1)*3+$AP1133)-ROW())/12+5),AR1133)</f>
        <v>0</v>
      </c>
      <c r="AT1133" s="693">
        <f ca="1">IF($AQ1133=1,IF(INDIRECT(ADDRESS(($AO1133-1)*3+$AP1133+5,$AQ1133+20))="",0,INDIRECT(ADDRESS(($AO1133-1)*3+$AP1133+5,$AQ1133+20))),IF(INDIRECT(ADDRESS(($AO1133-1)*3+$AP1133+5,$AQ1133+20))="",0,IF(COUNTIF(INDIRECT(ADDRESS(($AO1133-1)*36+($AP1133-1)*12+6,COLUMN())):INDIRECT(ADDRESS(($AO1133-1)*36+($AP1133-1)*12+$AQ1133+4,COLUMN())),INDIRECT(ADDRESS(($AO1133-1)*3+$AP1133+5,$AQ1133+20)))&gt;=1,0,INDIRECT(ADDRESS(($AO1133-1)*3+$AP1133+5,$AQ1133+20)))))</f>
        <v>0</v>
      </c>
      <c r="AU1133" s="692">
        <f ca="1">COUNTIF(INDIRECT("U"&amp;(ROW()+12*(($AO1133-1)*3+$AP1133)-ROW())/12+5):INDIRECT("AF"&amp;(ROW()+12*(($AO1133-1)*3+$AP1133)-ROW())/12+5),AT1133)</f>
        <v>0</v>
      </c>
      <c r="AV1133" s="692">
        <f ca="1">IF(AND(AR1133+AT1133&gt;0,AS1133+AU1133&gt;0),COUNTIF(AV$6:AV1132,"&gt;0")+1,0)</f>
        <v>0</v>
      </c>
    </row>
    <row r="1134" spans="41:48">
      <c r="AO1134" s="692">
        <v>32</v>
      </c>
      <c r="AP1134" s="692">
        <v>2</v>
      </c>
      <c r="AQ1134" s="692">
        <v>1</v>
      </c>
      <c r="AR1134" s="693">
        <f ca="1">IF($AQ1134=1,IF(INDIRECT(ADDRESS(($AO1134-1)*3+$AP1134+5,$AQ1134+7))="",0,INDIRECT(ADDRESS(($AO1134-1)*3+$AP1134+5,$AQ1134+7))),IF(INDIRECT(ADDRESS(($AO1134-1)*3+$AP1134+5,$AQ1134+7))="",0,IF(COUNTIF(INDIRECT(ADDRESS(($AO1134-1)*36+($AP1134-1)*12+6,COLUMN())):INDIRECT(ADDRESS(($AO1134-1)*36+($AP1134-1)*12+$AQ1134+4,COLUMN())),INDIRECT(ADDRESS(($AO1134-1)*3+$AP1134+5,$AQ1134+7)))&gt;=1,0,INDIRECT(ADDRESS(($AO1134-1)*3+$AP1134+5,$AQ1134+7)))))</f>
        <v>0</v>
      </c>
      <c r="AS1134" s="692">
        <f ca="1">COUNTIF(INDIRECT("H"&amp;(ROW()+12*(($AO1134-1)*3+$AP1134)-ROW())/12+5):INDIRECT("S"&amp;(ROW()+12*(($AO1134-1)*3+$AP1134)-ROW())/12+5),AR1134)</f>
        <v>0</v>
      </c>
      <c r="AT1134" s="693">
        <f ca="1">IF($AQ1134=1,IF(INDIRECT(ADDRESS(($AO1134-1)*3+$AP1134+5,$AQ1134+20))="",0,INDIRECT(ADDRESS(($AO1134-1)*3+$AP1134+5,$AQ1134+20))),IF(INDIRECT(ADDRESS(($AO1134-1)*3+$AP1134+5,$AQ1134+20))="",0,IF(COUNTIF(INDIRECT(ADDRESS(($AO1134-1)*36+($AP1134-1)*12+6,COLUMN())):INDIRECT(ADDRESS(($AO1134-1)*36+($AP1134-1)*12+$AQ1134+4,COLUMN())),INDIRECT(ADDRESS(($AO1134-1)*3+$AP1134+5,$AQ1134+20)))&gt;=1,0,INDIRECT(ADDRESS(($AO1134-1)*3+$AP1134+5,$AQ1134+20)))))</f>
        <v>0</v>
      </c>
      <c r="AU1134" s="692">
        <f ca="1">COUNTIF(INDIRECT("U"&amp;(ROW()+12*(($AO1134-1)*3+$AP1134)-ROW())/12+5):INDIRECT("AF"&amp;(ROW()+12*(($AO1134-1)*3+$AP1134)-ROW())/12+5),AT1134)</f>
        <v>0</v>
      </c>
      <c r="AV1134" s="692">
        <f ca="1">IF(AND(AR1134+AT1134&gt;0,AS1134+AU1134&gt;0),COUNTIF(AV$6:AV1133,"&gt;0")+1,0)</f>
        <v>0</v>
      </c>
    </row>
    <row r="1135" spans="41:48">
      <c r="AO1135" s="692">
        <v>32</v>
      </c>
      <c r="AP1135" s="692">
        <v>2</v>
      </c>
      <c r="AQ1135" s="692">
        <v>2</v>
      </c>
      <c r="AR1135" s="693">
        <f ca="1">IF($AQ1135=1,IF(INDIRECT(ADDRESS(($AO1135-1)*3+$AP1135+5,$AQ1135+7))="",0,INDIRECT(ADDRESS(($AO1135-1)*3+$AP1135+5,$AQ1135+7))),IF(INDIRECT(ADDRESS(($AO1135-1)*3+$AP1135+5,$AQ1135+7))="",0,IF(COUNTIF(INDIRECT(ADDRESS(($AO1135-1)*36+($AP1135-1)*12+6,COLUMN())):INDIRECT(ADDRESS(($AO1135-1)*36+($AP1135-1)*12+$AQ1135+4,COLUMN())),INDIRECT(ADDRESS(($AO1135-1)*3+$AP1135+5,$AQ1135+7)))&gt;=1,0,INDIRECT(ADDRESS(($AO1135-1)*3+$AP1135+5,$AQ1135+7)))))</f>
        <v>0</v>
      </c>
      <c r="AS1135" s="692">
        <f ca="1">COUNTIF(INDIRECT("H"&amp;(ROW()+12*(($AO1135-1)*3+$AP1135)-ROW())/12+5):INDIRECT("S"&amp;(ROW()+12*(($AO1135-1)*3+$AP1135)-ROW())/12+5),AR1135)</f>
        <v>0</v>
      </c>
      <c r="AT1135" s="693">
        <f ca="1">IF($AQ1135=1,IF(INDIRECT(ADDRESS(($AO1135-1)*3+$AP1135+5,$AQ1135+20))="",0,INDIRECT(ADDRESS(($AO1135-1)*3+$AP1135+5,$AQ1135+20))),IF(INDIRECT(ADDRESS(($AO1135-1)*3+$AP1135+5,$AQ1135+20))="",0,IF(COUNTIF(INDIRECT(ADDRESS(($AO1135-1)*36+($AP1135-1)*12+6,COLUMN())):INDIRECT(ADDRESS(($AO1135-1)*36+($AP1135-1)*12+$AQ1135+4,COLUMN())),INDIRECT(ADDRESS(($AO1135-1)*3+$AP1135+5,$AQ1135+20)))&gt;=1,0,INDIRECT(ADDRESS(($AO1135-1)*3+$AP1135+5,$AQ1135+20)))))</f>
        <v>0</v>
      </c>
      <c r="AU1135" s="692">
        <f ca="1">COUNTIF(INDIRECT("U"&amp;(ROW()+12*(($AO1135-1)*3+$AP1135)-ROW())/12+5):INDIRECT("AF"&amp;(ROW()+12*(($AO1135-1)*3+$AP1135)-ROW())/12+5),AT1135)</f>
        <v>0</v>
      </c>
      <c r="AV1135" s="692">
        <f ca="1">IF(AND(AR1135+AT1135&gt;0,AS1135+AU1135&gt;0),COUNTIF(AV$6:AV1134,"&gt;0")+1,0)</f>
        <v>0</v>
      </c>
    </row>
    <row r="1136" spans="41:48">
      <c r="AO1136" s="692">
        <v>32</v>
      </c>
      <c r="AP1136" s="692">
        <v>2</v>
      </c>
      <c r="AQ1136" s="692">
        <v>3</v>
      </c>
      <c r="AR1136" s="693">
        <f ca="1">IF($AQ1136=1,IF(INDIRECT(ADDRESS(($AO1136-1)*3+$AP1136+5,$AQ1136+7))="",0,INDIRECT(ADDRESS(($AO1136-1)*3+$AP1136+5,$AQ1136+7))),IF(INDIRECT(ADDRESS(($AO1136-1)*3+$AP1136+5,$AQ1136+7))="",0,IF(COUNTIF(INDIRECT(ADDRESS(($AO1136-1)*36+($AP1136-1)*12+6,COLUMN())):INDIRECT(ADDRESS(($AO1136-1)*36+($AP1136-1)*12+$AQ1136+4,COLUMN())),INDIRECT(ADDRESS(($AO1136-1)*3+$AP1136+5,$AQ1136+7)))&gt;=1,0,INDIRECT(ADDRESS(($AO1136-1)*3+$AP1136+5,$AQ1136+7)))))</f>
        <v>0</v>
      </c>
      <c r="AS1136" s="692">
        <f ca="1">COUNTIF(INDIRECT("H"&amp;(ROW()+12*(($AO1136-1)*3+$AP1136)-ROW())/12+5):INDIRECT("S"&amp;(ROW()+12*(($AO1136-1)*3+$AP1136)-ROW())/12+5),AR1136)</f>
        <v>0</v>
      </c>
      <c r="AT1136" s="693">
        <f ca="1">IF($AQ1136=1,IF(INDIRECT(ADDRESS(($AO1136-1)*3+$AP1136+5,$AQ1136+20))="",0,INDIRECT(ADDRESS(($AO1136-1)*3+$AP1136+5,$AQ1136+20))),IF(INDIRECT(ADDRESS(($AO1136-1)*3+$AP1136+5,$AQ1136+20))="",0,IF(COUNTIF(INDIRECT(ADDRESS(($AO1136-1)*36+($AP1136-1)*12+6,COLUMN())):INDIRECT(ADDRESS(($AO1136-1)*36+($AP1136-1)*12+$AQ1136+4,COLUMN())),INDIRECT(ADDRESS(($AO1136-1)*3+$AP1136+5,$AQ1136+20)))&gt;=1,0,INDIRECT(ADDRESS(($AO1136-1)*3+$AP1136+5,$AQ1136+20)))))</f>
        <v>0</v>
      </c>
      <c r="AU1136" s="692">
        <f ca="1">COUNTIF(INDIRECT("U"&amp;(ROW()+12*(($AO1136-1)*3+$AP1136)-ROW())/12+5):INDIRECT("AF"&amp;(ROW()+12*(($AO1136-1)*3+$AP1136)-ROW())/12+5),AT1136)</f>
        <v>0</v>
      </c>
      <c r="AV1136" s="692">
        <f ca="1">IF(AND(AR1136+AT1136&gt;0,AS1136+AU1136&gt;0),COUNTIF(AV$6:AV1135,"&gt;0")+1,0)</f>
        <v>0</v>
      </c>
    </row>
    <row r="1137" spans="41:48">
      <c r="AO1137" s="692">
        <v>32</v>
      </c>
      <c r="AP1137" s="692">
        <v>2</v>
      </c>
      <c r="AQ1137" s="692">
        <v>4</v>
      </c>
      <c r="AR1137" s="693">
        <f ca="1">IF($AQ1137=1,IF(INDIRECT(ADDRESS(($AO1137-1)*3+$AP1137+5,$AQ1137+7))="",0,INDIRECT(ADDRESS(($AO1137-1)*3+$AP1137+5,$AQ1137+7))),IF(INDIRECT(ADDRESS(($AO1137-1)*3+$AP1137+5,$AQ1137+7))="",0,IF(COUNTIF(INDIRECT(ADDRESS(($AO1137-1)*36+($AP1137-1)*12+6,COLUMN())):INDIRECT(ADDRESS(($AO1137-1)*36+($AP1137-1)*12+$AQ1137+4,COLUMN())),INDIRECT(ADDRESS(($AO1137-1)*3+$AP1137+5,$AQ1137+7)))&gt;=1,0,INDIRECT(ADDRESS(($AO1137-1)*3+$AP1137+5,$AQ1137+7)))))</f>
        <v>0</v>
      </c>
      <c r="AS1137" s="692">
        <f ca="1">COUNTIF(INDIRECT("H"&amp;(ROW()+12*(($AO1137-1)*3+$AP1137)-ROW())/12+5):INDIRECT("S"&amp;(ROW()+12*(($AO1137-1)*3+$AP1137)-ROW())/12+5),AR1137)</f>
        <v>0</v>
      </c>
      <c r="AT1137" s="693">
        <f ca="1">IF($AQ1137=1,IF(INDIRECT(ADDRESS(($AO1137-1)*3+$AP1137+5,$AQ1137+20))="",0,INDIRECT(ADDRESS(($AO1137-1)*3+$AP1137+5,$AQ1137+20))),IF(INDIRECT(ADDRESS(($AO1137-1)*3+$AP1137+5,$AQ1137+20))="",0,IF(COUNTIF(INDIRECT(ADDRESS(($AO1137-1)*36+($AP1137-1)*12+6,COLUMN())):INDIRECT(ADDRESS(($AO1137-1)*36+($AP1137-1)*12+$AQ1137+4,COLUMN())),INDIRECT(ADDRESS(($AO1137-1)*3+$AP1137+5,$AQ1137+20)))&gt;=1,0,INDIRECT(ADDRESS(($AO1137-1)*3+$AP1137+5,$AQ1137+20)))))</f>
        <v>0</v>
      </c>
      <c r="AU1137" s="692">
        <f ca="1">COUNTIF(INDIRECT("U"&amp;(ROW()+12*(($AO1137-1)*3+$AP1137)-ROW())/12+5):INDIRECT("AF"&amp;(ROW()+12*(($AO1137-1)*3+$AP1137)-ROW())/12+5),AT1137)</f>
        <v>0</v>
      </c>
      <c r="AV1137" s="692">
        <f ca="1">IF(AND(AR1137+AT1137&gt;0,AS1137+AU1137&gt;0),COUNTIF(AV$6:AV1136,"&gt;0")+1,0)</f>
        <v>0</v>
      </c>
    </row>
    <row r="1138" spans="41:48">
      <c r="AO1138" s="692">
        <v>32</v>
      </c>
      <c r="AP1138" s="692">
        <v>2</v>
      </c>
      <c r="AQ1138" s="692">
        <v>5</v>
      </c>
      <c r="AR1138" s="693">
        <f ca="1">IF($AQ1138=1,IF(INDIRECT(ADDRESS(($AO1138-1)*3+$AP1138+5,$AQ1138+7))="",0,INDIRECT(ADDRESS(($AO1138-1)*3+$AP1138+5,$AQ1138+7))),IF(INDIRECT(ADDRESS(($AO1138-1)*3+$AP1138+5,$AQ1138+7))="",0,IF(COUNTIF(INDIRECT(ADDRESS(($AO1138-1)*36+($AP1138-1)*12+6,COLUMN())):INDIRECT(ADDRESS(($AO1138-1)*36+($AP1138-1)*12+$AQ1138+4,COLUMN())),INDIRECT(ADDRESS(($AO1138-1)*3+$AP1138+5,$AQ1138+7)))&gt;=1,0,INDIRECT(ADDRESS(($AO1138-1)*3+$AP1138+5,$AQ1138+7)))))</f>
        <v>0</v>
      </c>
      <c r="AS1138" s="692">
        <f ca="1">COUNTIF(INDIRECT("H"&amp;(ROW()+12*(($AO1138-1)*3+$AP1138)-ROW())/12+5):INDIRECT("S"&amp;(ROW()+12*(($AO1138-1)*3+$AP1138)-ROW())/12+5),AR1138)</f>
        <v>0</v>
      </c>
      <c r="AT1138" s="693">
        <f ca="1">IF($AQ1138=1,IF(INDIRECT(ADDRESS(($AO1138-1)*3+$AP1138+5,$AQ1138+20))="",0,INDIRECT(ADDRESS(($AO1138-1)*3+$AP1138+5,$AQ1138+20))),IF(INDIRECT(ADDRESS(($AO1138-1)*3+$AP1138+5,$AQ1138+20))="",0,IF(COUNTIF(INDIRECT(ADDRESS(($AO1138-1)*36+($AP1138-1)*12+6,COLUMN())):INDIRECT(ADDRESS(($AO1138-1)*36+($AP1138-1)*12+$AQ1138+4,COLUMN())),INDIRECT(ADDRESS(($AO1138-1)*3+$AP1138+5,$AQ1138+20)))&gt;=1,0,INDIRECT(ADDRESS(($AO1138-1)*3+$AP1138+5,$AQ1138+20)))))</f>
        <v>0</v>
      </c>
      <c r="AU1138" s="692">
        <f ca="1">COUNTIF(INDIRECT("U"&amp;(ROW()+12*(($AO1138-1)*3+$AP1138)-ROW())/12+5):INDIRECT("AF"&amp;(ROW()+12*(($AO1138-1)*3+$AP1138)-ROW())/12+5),AT1138)</f>
        <v>0</v>
      </c>
      <c r="AV1138" s="692">
        <f ca="1">IF(AND(AR1138+AT1138&gt;0,AS1138+AU1138&gt;0),COUNTIF(AV$6:AV1137,"&gt;0")+1,0)</f>
        <v>0</v>
      </c>
    </row>
    <row r="1139" spans="41:48">
      <c r="AO1139" s="692">
        <v>32</v>
      </c>
      <c r="AP1139" s="692">
        <v>2</v>
      </c>
      <c r="AQ1139" s="692">
        <v>6</v>
      </c>
      <c r="AR1139" s="693">
        <f ca="1">IF($AQ1139=1,IF(INDIRECT(ADDRESS(($AO1139-1)*3+$AP1139+5,$AQ1139+7))="",0,INDIRECT(ADDRESS(($AO1139-1)*3+$AP1139+5,$AQ1139+7))),IF(INDIRECT(ADDRESS(($AO1139-1)*3+$AP1139+5,$AQ1139+7))="",0,IF(COUNTIF(INDIRECT(ADDRESS(($AO1139-1)*36+($AP1139-1)*12+6,COLUMN())):INDIRECT(ADDRESS(($AO1139-1)*36+($AP1139-1)*12+$AQ1139+4,COLUMN())),INDIRECT(ADDRESS(($AO1139-1)*3+$AP1139+5,$AQ1139+7)))&gt;=1,0,INDIRECT(ADDRESS(($AO1139-1)*3+$AP1139+5,$AQ1139+7)))))</f>
        <v>0</v>
      </c>
      <c r="AS1139" s="692">
        <f ca="1">COUNTIF(INDIRECT("H"&amp;(ROW()+12*(($AO1139-1)*3+$AP1139)-ROW())/12+5):INDIRECT("S"&amp;(ROW()+12*(($AO1139-1)*3+$AP1139)-ROW())/12+5),AR1139)</f>
        <v>0</v>
      </c>
      <c r="AT1139" s="693">
        <f ca="1">IF($AQ1139=1,IF(INDIRECT(ADDRESS(($AO1139-1)*3+$AP1139+5,$AQ1139+20))="",0,INDIRECT(ADDRESS(($AO1139-1)*3+$AP1139+5,$AQ1139+20))),IF(INDIRECT(ADDRESS(($AO1139-1)*3+$AP1139+5,$AQ1139+20))="",0,IF(COUNTIF(INDIRECT(ADDRESS(($AO1139-1)*36+($AP1139-1)*12+6,COLUMN())):INDIRECT(ADDRESS(($AO1139-1)*36+($AP1139-1)*12+$AQ1139+4,COLUMN())),INDIRECT(ADDRESS(($AO1139-1)*3+$AP1139+5,$AQ1139+20)))&gt;=1,0,INDIRECT(ADDRESS(($AO1139-1)*3+$AP1139+5,$AQ1139+20)))))</f>
        <v>0</v>
      </c>
      <c r="AU1139" s="692">
        <f ca="1">COUNTIF(INDIRECT("U"&amp;(ROW()+12*(($AO1139-1)*3+$AP1139)-ROW())/12+5):INDIRECT("AF"&amp;(ROW()+12*(($AO1139-1)*3+$AP1139)-ROW())/12+5),AT1139)</f>
        <v>0</v>
      </c>
      <c r="AV1139" s="692">
        <f ca="1">IF(AND(AR1139+AT1139&gt;0,AS1139+AU1139&gt;0),COUNTIF(AV$6:AV1138,"&gt;0")+1,0)</f>
        <v>0</v>
      </c>
    </row>
    <row r="1140" spans="41:48">
      <c r="AO1140" s="692">
        <v>32</v>
      </c>
      <c r="AP1140" s="692">
        <v>2</v>
      </c>
      <c r="AQ1140" s="692">
        <v>7</v>
      </c>
      <c r="AR1140" s="693">
        <f ca="1">IF($AQ1140=1,IF(INDIRECT(ADDRESS(($AO1140-1)*3+$AP1140+5,$AQ1140+7))="",0,INDIRECT(ADDRESS(($AO1140-1)*3+$AP1140+5,$AQ1140+7))),IF(INDIRECT(ADDRESS(($AO1140-1)*3+$AP1140+5,$AQ1140+7))="",0,IF(COUNTIF(INDIRECT(ADDRESS(($AO1140-1)*36+($AP1140-1)*12+6,COLUMN())):INDIRECT(ADDRESS(($AO1140-1)*36+($AP1140-1)*12+$AQ1140+4,COLUMN())),INDIRECT(ADDRESS(($AO1140-1)*3+$AP1140+5,$AQ1140+7)))&gt;=1,0,INDIRECT(ADDRESS(($AO1140-1)*3+$AP1140+5,$AQ1140+7)))))</f>
        <v>0</v>
      </c>
      <c r="AS1140" s="692">
        <f ca="1">COUNTIF(INDIRECT("H"&amp;(ROW()+12*(($AO1140-1)*3+$AP1140)-ROW())/12+5):INDIRECT("S"&amp;(ROW()+12*(($AO1140-1)*3+$AP1140)-ROW())/12+5),AR1140)</f>
        <v>0</v>
      </c>
      <c r="AT1140" s="693">
        <f ca="1">IF($AQ1140=1,IF(INDIRECT(ADDRESS(($AO1140-1)*3+$AP1140+5,$AQ1140+20))="",0,INDIRECT(ADDRESS(($AO1140-1)*3+$AP1140+5,$AQ1140+20))),IF(INDIRECT(ADDRESS(($AO1140-1)*3+$AP1140+5,$AQ1140+20))="",0,IF(COUNTIF(INDIRECT(ADDRESS(($AO1140-1)*36+($AP1140-1)*12+6,COLUMN())):INDIRECT(ADDRESS(($AO1140-1)*36+($AP1140-1)*12+$AQ1140+4,COLUMN())),INDIRECT(ADDRESS(($AO1140-1)*3+$AP1140+5,$AQ1140+20)))&gt;=1,0,INDIRECT(ADDRESS(($AO1140-1)*3+$AP1140+5,$AQ1140+20)))))</f>
        <v>0</v>
      </c>
      <c r="AU1140" s="692">
        <f ca="1">COUNTIF(INDIRECT("U"&amp;(ROW()+12*(($AO1140-1)*3+$AP1140)-ROW())/12+5):INDIRECT("AF"&amp;(ROW()+12*(($AO1140-1)*3+$AP1140)-ROW())/12+5),AT1140)</f>
        <v>0</v>
      </c>
      <c r="AV1140" s="692">
        <f ca="1">IF(AND(AR1140+AT1140&gt;0,AS1140+AU1140&gt;0),COUNTIF(AV$6:AV1139,"&gt;0")+1,0)</f>
        <v>0</v>
      </c>
    </row>
    <row r="1141" spans="41:48">
      <c r="AO1141" s="692">
        <v>32</v>
      </c>
      <c r="AP1141" s="692">
        <v>2</v>
      </c>
      <c r="AQ1141" s="692">
        <v>8</v>
      </c>
      <c r="AR1141" s="693">
        <f ca="1">IF($AQ1141=1,IF(INDIRECT(ADDRESS(($AO1141-1)*3+$AP1141+5,$AQ1141+7))="",0,INDIRECT(ADDRESS(($AO1141-1)*3+$AP1141+5,$AQ1141+7))),IF(INDIRECT(ADDRESS(($AO1141-1)*3+$AP1141+5,$AQ1141+7))="",0,IF(COUNTIF(INDIRECT(ADDRESS(($AO1141-1)*36+($AP1141-1)*12+6,COLUMN())):INDIRECT(ADDRESS(($AO1141-1)*36+($AP1141-1)*12+$AQ1141+4,COLUMN())),INDIRECT(ADDRESS(($AO1141-1)*3+$AP1141+5,$AQ1141+7)))&gt;=1,0,INDIRECT(ADDRESS(($AO1141-1)*3+$AP1141+5,$AQ1141+7)))))</f>
        <v>0</v>
      </c>
      <c r="AS1141" s="692">
        <f ca="1">COUNTIF(INDIRECT("H"&amp;(ROW()+12*(($AO1141-1)*3+$AP1141)-ROW())/12+5):INDIRECT("S"&amp;(ROW()+12*(($AO1141-1)*3+$AP1141)-ROW())/12+5),AR1141)</f>
        <v>0</v>
      </c>
      <c r="AT1141" s="693">
        <f ca="1">IF($AQ1141=1,IF(INDIRECT(ADDRESS(($AO1141-1)*3+$AP1141+5,$AQ1141+20))="",0,INDIRECT(ADDRESS(($AO1141-1)*3+$AP1141+5,$AQ1141+20))),IF(INDIRECT(ADDRESS(($AO1141-1)*3+$AP1141+5,$AQ1141+20))="",0,IF(COUNTIF(INDIRECT(ADDRESS(($AO1141-1)*36+($AP1141-1)*12+6,COLUMN())):INDIRECT(ADDRESS(($AO1141-1)*36+($AP1141-1)*12+$AQ1141+4,COLUMN())),INDIRECT(ADDRESS(($AO1141-1)*3+$AP1141+5,$AQ1141+20)))&gt;=1,0,INDIRECT(ADDRESS(($AO1141-1)*3+$AP1141+5,$AQ1141+20)))))</f>
        <v>0</v>
      </c>
      <c r="AU1141" s="692">
        <f ca="1">COUNTIF(INDIRECT("U"&amp;(ROW()+12*(($AO1141-1)*3+$AP1141)-ROW())/12+5):INDIRECT("AF"&amp;(ROW()+12*(($AO1141-1)*3+$AP1141)-ROW())/12+5),AT1141)</f>
        <v>0</v>
      </c>
      <c r="AV1141" s="692">
        <f ca="1">IF(AND(AR1141+AT1141&gt;0,AS1141+AU1141&gt;0),COUNTIF(AV$6:AV1140,"&gt;0")+1,0)</f>
        <v>0</v>
      </c>
    </row>
    <row r="1142" spans="41:48">
      <c r="AO1142" s="692">
        <v>32</v>
      </c>
      <c r="AP1142" s="692">
        <v>2</v>
      </c>
      <c r="AQ1142" s="692">
        <v>9</v>
      </c>
      <c r="AR1142" s="693">
        <f ca="1">IF($AQ1142=1,IF(INDIRECT(ADDRESS(($AO1142-1)*3+$AP1142+5,$AQ1142+7))="",0,INDIRECT(ADDRESS(($AO1142-1)*3+$AP1142+5,$AQ1142+7))),IF(INDIRECT(ADDRESS(($AO1142-1)*3+$AP1142+5,$AQ1142+7))="",0,IF(COUNTIF(INDIRECT(ADDRESS(($AO1142-1)*36+($AP1142-1)*12+6,COLUMN())):INDIRECT(ADDRESS(($AO1142-1)*36+($AP1142-1)*12+$AQ1142+4,COLUMN())),INDIRECT(ADDRESS(($AO1142-1)*3+$AP1142+5,$AQ1142+7)))&gt;=1,0,INDIRECT(ADDRESS(($AO1142-1)*3+$AP1142+5,$AQ1142+7)))))</f>
        <v>0</v>
      </c>
      <c r="AS1142" s="692">
        <f ca="1">COUNTIF(INDIRECT("H"&amp;(ROW()+12*(($AO1142-1)*3+$AP1142)-ROW())/12+5):INDIRECT("S"&amp;(ROW()+12*(($AO1142-1)*3+$AP1142)-ROW())/12+5),AR1142)</f>
        <v>0</v>
      </c>
      <c r="AT1142" s="693">
        <f ca="1">IF($AQ1142=1,IF(INDIRECT(ADDRESS(($AO1142-1)*3+$AP1142+5,$AQ1142+20))="",0,INDIRECT(ADDRESS(($AO1142-1)*3+$AP1142+5,$AQ1142+20))),IF(INDIRECT(ADDRESS(($AO1142-1)*3+$AP1142+5,$AQ1142+20))="",0,IF(COUNTIF(INDIRECT(ADDRESS(($AO1142-1)*36+($AP1142-1)*12+6,COLUMN())):INDIRECT(ADDRESS(($AO1142-1)*36+($AP1142-1)*12+$AQ1142+4,COLUMN())),INDIRECT(ADDRESS(($AO1142-1)*3+$AP1142+5,$AQ1142+20)))&gt;=1,0,INDIRECT(ADDRESS(($AO1142-1)*3+$AP1142+5,$AQ1142+20)))))</f>
        <v>0</v>
      </c>
      <c r="AU1142" s="692">
        <f ca="1">COUNTIF(INDIRECT("U"&amp;(ROW()+12*(($AO1142-1)*3+$AP1142)-ROW())/12+5):INDIRECT("AF"&amp;(ROW()+12*(($AO1142-1)*3+$AP1142)-ROW())/12+5),AT1142)</f>
        <v>0</v>
      </c>
      <c r="AV1142" s="692">
        <f ca="1">IF(AND(AR1142+AT1142&gt;0,AS1142+AU1142&gt;0),COUNTIF(AV$6:AV1141,"&gt;0")+1,0)</f>
        <v>0</v>
      </c>
    </row>
    <row r="1143" spans="41:48">
      <c r="AO1143" s="692">
        <v>32</v>
      </c>
      <c r="AP1143" s="692">
        <v>2</v>
      </c>
      <c r="AQ1143" s="692">
        <v>10</v>
      </c>
      <c r="AR1143" s="693">
        <f ca="1">IF($AQ1143=1,IF(INDIRECT(ADDRESS(($AO1143-1)*3+$AP1143+5,$AQ1143+7))="",0,INDIRECT(ADDRESS(($AO1143-1)*3+$AP1143+5,$AQ1143+7))),IF(INDIRECT(ADDRESS(($AO1143-1)*3+$AP1143+5,$AQ1143+7))="",0,IF(COUNTIF(INDIRECT(ADDRESS(($AO1143-1)*36+($AP1143-1)*12+6,COLUMN())):INDIRECT(ADDRESS(($AO1143-1)*36+($AP1143-1)*12+$AQ1143+4,COLUMN())),INDIRECT(ADDRESS(($AO1143-1)*3+$AP1143+5,$AQ1143+7)))&gt;=1,0,INDIRECT(ADDRESS(($AO1143-1)*3+$AP1143+5,$AQ1143+7)))))</f>
        <v>0</v>
      </c>
      <c r="AS1143" s="692">
        <f ca="1">COUNTIF(INDIRECT("H"&amp;(ROW()+12*(($AO1143-1)*3+$AP1143)-ROW())/12+5):INDIRECT("S"&amp;(ROW()+12*(($AO1143-1)*3+$AP1143)-ROW())/12+5),AR1143)</f>
        <v>0</v>
      </c>
      <c r="AT1143" s="693">
        <f ca="1">IF($AQ1143=1,IF(INDIRECT(ADDRESS(($AO1143-1)*3+$AP1143+5,$AQ1143+20))="",0,INDIRECT(ADDRESS(($AO1143-1)*3+$AP1143+5,$AQ1143+20))),IF(INDIRECT(ADDRESS(($AO1143-1)*3+$AP1143+5,$AQ1143+20))="",0,IF(COUNTIF(INDIRECT(ADDRESS(($AO1143-1)*36+($AP1143-1)*12+6,COLUMN())):INDIRECT(ADDRESS(($AO1143-1)*36+($AP1143-1)*12+$AQ1143+4,COLUMN())),INDIRECT(ADDRESS(($AO1143-1)*3+$AP1143+5,$AQ1143+20)))&gt;=1,0,INDIRECT(ADDRESS(($AO1143-1)*3+$AP1143+5,$AQ1143+20)))))</f>
        <v>0</v>
      </c>
      <c r="AU1143" s="692">
        <f ca="1">COUNTIF(INDIRECT("U"&amp;(ROW()+12*(($AO1143-1)*3+$AP1143)-ROW())/12+5):INDIRECT("AF"&amp;(ROW()+12*(($AO1143-1)*3+$AP1143)-ROW())/12+5),AT1143)</f>
        <v>0</v>
      </c>
      <c r="AV1143" s="692">
        <f ca="1">IF(AND(AR1143+AT1143&gt;0,AS1143+AU1143&gt;0),COUNTIF(AV$6:AV1142,"&gt;0")+1,0)</f>
        <v>0</v>
      </c>
    </row>
    <row r="1144" spans="41:48">
      <c r="AO1144" s="692">
        <v>32</v>
      </c>
      <c r="AP1144" s="692">
        <v>2</v>
      </c>
      <c r="AQ1144" s="692">
        <v>11</v>
      </c>
      <c r="AR1144" s="693">
        <f ca="1">IF($AQ1144=1,IF(INDIRECT(ADDRESS(($AO1144-1)*3+$AP1144+5,$AQ1144+7))="",0,INDIRECT(ADDRESS(($AO1144-1)*3+$AP1144+5,$AQ1144+7))),IF(INDIRECT(ADDRESS(($AO1144-1)*3+$AP1144+5,$AQ1144+7))="",0,IF(COUNTIF(INDIRECT(ADDRESS(($AO1144-1)*36+($AP1144-1)*12+6,COLUMN())):INDIRECT(ADDRESS(($AO1144-1)*36+($AP1144-1)*12+$AQ1144+4,COLUMN())),INDIRECT(ADDRESS(($AO1144-1)*3+$AP1144+5,$AQ1144+7)))&gt;=1,0,INDIRECT(ADDRESS(($AO1144-1)*3+$AP1144+5,$AQ1144+7)))))</f>
        <v>0</v>
      </c>
      <c r="AS1144" s="692">
        <f ca="1">COUNTIF(INDIRECT("H"&amp;(ROW()+12*(($AO1144-1)*3+$AP1144)-ROW())/12+5):INDIRECT("S"&amp;(ROW()+12*(($AO1144-1)*3+$AP1144)-ROW())/12+5),AR1144)</f>
        <v>0</v>
      </c>
      <c r="AT1144" s="693">
        <f ca="1">IF($AQ1144=1,IF(INDIRECT(ADDRESS(($AO1144-1)*3+$AP1144+5,$AQ1144+20))="",0,INDIRECT(ADDRESS(($AO1144-1)*3+$AP1144+5,$AQ1144+20))),IF(INDIRECT(ADDRESS(($AO1144-1)*3+$AP1144+5,$AQ1144+20))="",0,IF(COUNTIF(INDIRECT(ADDRESS(($AO1144-1)*36+($AP1144-1)*12+6,COLUMN())):INDIRECT(ADDRESS(($AO1144-1)*36+($AP1144-1)*12+$AQ1144+4,COLUMN())),INDIRECT(ADDRESS(($AO1144-1)*3+$AP1144+5,$AQ1144+20)))&gt;=1,0,INDIRECT(ADDRESS(($AO1144-1)*3+$AP1144+5,$AQ1144+20)))))</f>
        <v>0</v>
      </c>
      <c r="AU1144" s="692">
        <f ca="1">COUNTIF(INDIRECT("U"&amp;(ROW()+12*(($AO1144-1)*3+$AP1144)-ROW())/12+5):INDIRECT("AF"&amp;(ROW()+12*(($AO1144-1)*3+$AP1144)-ROW())/12+5),AT1144)</f>
        <v>0</v>
      </c>
      <c r="AV1144" s="692">
        <f ca="1">IF(AND(AR1144+AT1144&gt;0,AS1144+AU1144&gt;0),COUNTIF(AV$6:AV1143,"&gt;0")+1,0)</f>
        <v>0</v>
      </c>
    </row>
    <row r="1145" spans="41:48">
      <c r="AO1145" s="692">
        <v>32</v>
      </c>
      <c r="AP1145" s="692">
        <v>2</v>
      </c>
      <c r="AQ1145" s="692">
        <v>12</v>
      </c>
      <c r="AR1145" s="693">
        <f ca="1">IF($AQ1145=1,IF(INDIRECT(ADDRESS(($AO1145-1)*3+$AP1145+5,$AQ1145+7))="",0,INDIRECT(ADDRESS(($AO1145-1)*3+$AP1145+5,$AQ1145+7))),IF(INDIRECT(ADDRESS(($AO1145-1)*3+$AP1145+5,$AQ1145+7))="",0,IF(COUNTIF(INDIRECT(ADDRESS(($AO1145-1)*36+($AP1145-1)*12+6,COLUMN())):INDIRECT(ADDRESS(($AO1145-1)*36+($AP1145-1)*12+$AQ1145+4,COLUMN())),INDIRECT(ADDRESS(($AO1145-1)*3+$AP1145+5,$AQ1145+7)))&gt;=1,0,INDIRECT(ADDRESS(($AO1145-1)*3+$AP1145+5,$AQ1145+7)))))</f>
        <v>0</v>
      </c>
      <c r="AS1145" s="692">
        <f ca="1">COUNTIF(INDIRECT("H"&amp;(ROW()+12*(($AO1145-1)*3+$AP1145)-ROW())/12+5):INDIRECT("S"&amp;(ROW()+12*(($AO1145-1)*3+$AP1145)-ROW())/12+5),AR1145)</f>
        <v>0</v>
      </c>
      <c r="AT1145" s="693">
        <f ca="1">IF($AQ1145=1,IF(INDIRECT(ADDRESS(($AO1145-1)*3+$AP1145+5,$AQ1145+20))="",0,INDIRECT(ADDRESS(($AO1145-1)*3+$AP1145+5,$AQ1145+20))),IF(INDIRECT(ADDRESS(($AO1145-1)*3+$AP1145+5,$AQ1145+20))="",0,IF(COUNTIF(INDIRECT(ADDRESS(($AO1145-1)*36+($AP1145-1)*12+6,COLUMN())):INDIRECT(ADDRESS(($AO1145-1)*36+($AP1145-1)*12+$AQ1145+4,COLUMN())),INDIRECT(ADDRESS(($AO1145-1)*3+$AP1145+5,$AQ1145+20)))&gt;=1,0,INDIRECT(ADDRESS(($AO1145-1)*3+$AP1145+5,$AQ1145+20)))))</f>
        <v>0</v>
      </c>
      <c r="AU1145" s="692">
        <f ca="1">COUNTIF(INDIRECT("U"&amp;(ROW()+12*(($AO1145-1)*3+$AP1145)-ROW())/12+5):INDIRECT("AF"&amp;(ROW()+12*(($AO1145-1)*3+$AP1145)-ROW())/12+5),AT1145)</f>
        <v>0</v>
      </c>
      <c r="AV1145" s="692">
        <f ca="1">IF(AND(AR1145+AT1145&gt;0,AS1145+AU1145&gt;0),COUNTIF(AV$6:AV1144,"&gt;0")+1,0)</f>
        <v>0</v>
      </c>
    </row>
    <row r="1146" spans="41:48">
      <c r="AO1146" s="692">
        <v>32</v>
      </c>
      <c r="AP1146" s="692">
        <v>3</v>
      </c>
      <c r="AQ1146" s="692">
        <v>1</v>
      </c>
      <c r="AR1146" s="693">
        <f ca="1">IF($AQ1146=1,IF(INDIRECT(ADDRESS(($AO1146-1)*3+$AP1146+5,$AQ1146+7))="",0,INDIRECT(ADDRESS(($AO1146-1)*3+$AP1146+5,$AQ1146+7))),IF(INDIRECT(ADDRESS(($AO1146-1)*3+$AP1146+5,$AQ1146+7))="",0,IF(COUNTIF(INDIRECT(ADDRESS(($AO1146-1)*36+($AP1146-1)*12+6,COLUMN())):INDIRECT(ADDRESS(($AO1146-1)*36+($AP1146-1)*12+$AQ1146+4,COLUMN())),INDIRECT(ADDRESS(($AO1146-1)*3+$AP1146+5,$AQ1146+7)))&gt;=1,0,INDIRECT(ADDRESS(($AO1146-1)*3+$AP1146+5,$AQ1146+7)))))</f>
        <v>0</v>
      </c>
      <c r="AS1146" s="692">
        <f ca="1">COUNTIF(INDIRECT("H"&amp;(ROW()+12*(($AO1146-1)*3+$AP1146)-ROW())/12+5):INDIRECT("S"&amp;(ROW()+12*(($AO1146-1)*3+$AP1146)-ROW())/12+5),AR1146)</f>
        <v>0</v>
      </c>
      <c r="AT1146" s="693">
        <f ca="1">IF($AQ1146=1,IF(INDIRECT(ADDRESS(($AO1146-1)*3+$AP1146+5,$AQ1146+20))="",0,INDIRECT(ADDRESS(($AO1146-1)*3+$AP1146+5,$AQ1146+20))),IF(INDIRECT(ADDRESS(($AO1146-1)*3+$AP1146+5,$AQ1146+20))="",0,IF(COUNTIF(INDIRECT(ADDRESS(($AO1146-1)*36+($AP1146-1)*12+6,COLUMN())):INDIRECT(ADDRESS(($AO1146-1)*36+($AP1146-1)*12+$AQ1146+4,COLUMN())),INDIRECT(ADDRESS(($AO1146-1)*3+$AP1146+5,$AQ1146+20)))&gt;=1,0,INDIRECT(ADDRESS(($AO1146-1)*3+$AP1146+5,$AQ1146+20)))))</f>
        <v>0</v>
      </c>
      <c r="AU1146" s="692">
        <f ca="1">COUNTIF(INDIRECT("U"&amp;(ROW()+12*(($AO1146-1)*3+$AP1146)-ROW())/12+5):INDIRECT("AF"&amp;(ROW()+12*(($AO1146-1)*3+$AP1146)-ROW())/12+5),AT1146)</f>
        <v>0</v>
      </c>
      <c r="AV1146" s="692">
        <f ca="1">IF(AND(AR1146+AT1146&gt;0,AS1146+AU1146&gt;0),COUNTIF(AV$6:AV1145,"&gt;0")+1,0)</f>
        <v>0</v>
      </c>
    </row>
    <row r="1147" spans="41:48">
      <c r="AO1147" s="692">
        <v>32</v>
      </c>
      <c r="AP1147" s="692">
        <v>3</v>
      </c>
      <c r="AQ1147" s="692">
        <v>2</v>
      </c>
      <c r="AR1147" s="693">
        <f ca="1">IF($AQ1147=1,IF(INDIRECT(ADDRESS(($AO1147-1)*3+$AP1147+5,$AQ1147+7))="",0,INDIRECT(ADDRESS(($AO1147-1)*3+$AP1147+5,$AQ1147+7))),IF(INDIRECT(ADDRESS(($AO1147-1)*3+$AP1147+5,$AQ1147+7))="",0,IF(COUNTIF(INDIRECT(ADDRESS(($AO1147-1)*36+($AP1147-1)*12+6,COLUMN())):INDIRECT(ADDRESS(($AO1147-1)*36+($AP1147-1)*12+$AQ1147+4,COLUMN())),INDIRECT(ADDRESS(($AO1147-1)*3+$AP1147+5,$AQ1147+7)))&gt;=1,0,INDIRECT(ADDRESS(($AO1147-1)*3+$AP1147+5,$AQ1147+7)))))</f>
        <v>0</v>
      </c>
      <c r="AS1147" s="692">
        <f ca="1">COUNTIF(INDIRECT("H"&amp;(ROW()+12*(($AO1147-1)*3+$AP1147)-ROW())/12+5):INDIRECT("S"&amp;(ROW()+12*(($AO1147-1)*3+$AP1147)-ROW())/12+5),AR1147)</f>
        <v>0</v>
      </c>
      <c r="AT1147" s="693">
        <f ca="1">IF($AQ1147=1,IF(INDIRECT(ADDRESS(($AO1147-1)*3+$AP1147+5,$AQ1147+20))="",0,INDIRECT(ADDRESS(($AO1147-1)*3+$AP1147+5,$AQ1147+20))),IF(INDIRECT(ADDRESS(($AO1147-1)*3+$AP1147+5,$AQ1147+20))="",0,IF(COUNTIF(INDIRECT(ADDRESS(($AO1147-1)*36+($AP1147-1)*12+6,COLUMN())):INDIRECT(ADDRESS(($AO1147-1)*36+($AP1147-1)*12+$AQ1147+4,COLUMN())),INDIRECT(ADDRESS(($AO1147-1)*3+$AP1147+5,$AQ1147+20)))&gt;=1,0,INDIRECT(ADDRESS(($AO1147-1)*3+$AP1147+5,$AQ1147+20)))))</f>
        <v>0</v>
      </c>
      <c r="AU1147" s="692">
        <f ca="1">COUNTIF(INDIRECT("U"&amp;(ROW()+12*(($AO1147-1)*3+$AP1147)-ROW())/12+5):INDIRECT("AF"&amp;(ROW()+12*(($AO1147-1)*3+$AP1147)-ROW())/12+5),AT1147)</f>
        <v>0</v>
      </c>
      <c r="AV1147" s="692">
        <f ca="1">IF(AND(AR1147+AT1147&gt;0,AS1147+AU1147&gt;0),COUNTIF(AV$6:AV1146,"&gt;0")+1,0)</f>
        <v>0</v>
      </c>
    </row>
    <row r="1148" spans="41:48">
      <c r="AO1148" s="692">
        <v>32</v>
      </c>
      <c r="AP1148" s="692">
        <v>3</v>
      </c>
      <c r="AQ1148" s="692">
        <v>3</v>
      </c>
      <c r="AR1148" s="693">
        <f ca="1">IF($AQ1148=1,IF(INDIRECT(ADDRESS(($AO1148-1)*3+$AP1148+5,$AQ1148+7))="",0,INDIRECT(ADDRESS(($AO1148-1)*3+$AP1148+5,$AQ1148+7))),IF(INDIRECT(ADDRESS(($AO1148-1)*3+$AP1148+5,$AQ1148+7))="",0,IF(COUNTIF(INDIRECT(ADDRESS(($AO1148-1)*36+($AP1148-1)*12+6,COLUMN())):INDIRECT(ADDRESS(($AO1148-1)*36+($AP1148-1)*12+$AQ1148+4,COLUMN())),INDIRECT(ADDRESS(($AO1148-1)*3+$AP1148+5,$AQ1148+7)))&gt;=1,0,INDIRECT(ADDRESS(($AO1148-1)*3+$AP1148+5,$AQ1148+7)))))</f>
        <v>0</v>
      </c>
      <c r="AS1148" s="692">
        <f ca="1">COUNTIF(INDIRECT("H"&amp;(ROW()+12*(($AO1148-1)*3+$AP1148)-ROW())/12+5):INDIRECT("S"&amp;(ROW()+12*(($AO1148-1)*3+$AP1148)-ROW())/12+5),AR1148)</f>
        <v>0</v>
      </c>
      <c r="AT1148" s="693">
        <f ca="1">IF($AQ1148=1,IF(INDIRECT(ADDRESS(($AO1148-1)*3+$AP1148+5,$AQ1148+20))="",0,INDIRECT(ADDRESS(($AO1148-1)*3+$AP1148+5,$AQ1148+20))),IF(INDIRECT(ADDRESS(($AO1148-1)*3+$AP1148+5,$AQ1148+20))="",0,IF(COUNTIF(INDIRECT(ADDRESS(($AO1148-1)*36+($AP1148-1)*12+6,COLUMN())):INDIRECT(ADDRESS(($AO1148-1)*36+($AP1148-1)*12+$AQ1148+4,COLUMN())),INDIRECT(ADDRESS(($AO1148-1)*3+$AP1148+5,$AQ1148+20)))&gt;=1,0,INDIRECT(ADDRESS(($AO1148-1)*3+$AP1148+5,$AQ1148+20)))))</f>
        <v>0</v>
      </c>
      <c r="AU1148" s="692">
        <f ca="1">COUNTIF(INDIRECT("U"&amp;(ROW()+12*(($AO1148-1)*3+$AP1148)-ROW())/12+5):INDIRECT("AF"&amp;(ROW()+12*(($AO1148-1)*3+$AP1148)-ROW())/12+5),AT1148)</f>
        <v>0</v>
      </c>
      <c r="AV1148" s="692">
        <f ca="1">IF(AND(AR1148+AT1148&gt;0,AS1148+AU1148&gt;0),COUNTIF(AV$6:AV1147,"&gt;0")+1,0)</f>
        <v>0</v>
      </c>
    </row>
    <row r="1149" spans="41:48">
      <c r="AO1149" s="692">
        <v>32</v>
      </c>
      <c r="AP1149" s="692">
        <v>3</v>
      </c>
      <c r="AQ1149" s="692">
        <v>4</v>
      </c>
      <c r="AR1149" s="693">
        <f ca="1">IF($AQ1149=1,IF(INDIRECT(ADDRESS(($AO1149-1)*3+$AP1149+5,$AQ1149+7))="",0,INDIRECT(ADDRESS(($AO1149-1)*3+$AP1149+5,$AQ1149+7))),IF(INDIRECT(ADDRESS(($AO1149-1)*3+$AP1149+5,$AQ1149+7))="",0,IF(COUNTIF(INDIRECT(ADDRESS(($AO1149-1)*36+($AP1149-1)*12+6,COLUMN())):INDIRECT(ADDRESS(($AO1149-1)*36+($AP1149-1)*12+$AQ1149+4,COLUMN())),INDIRECT(ADDRESS(($AO1149-1)*3+$AP1149+5,$AQ1149+7)))&gt;=1,0,INDIRECT(ADDRESS(($AO1149-1)*3+$AP1149+5,$AQ1149+7)))))</f>
        <v>0</v>
      </c>
      <c r="AS1149" s="692">
        <f ca="1">COUNTIF(INDIRECT("H"&amp;(ROW()+12*(($AO1149-1)*3+$AP1149)-ROW())/12+5):INDIRECT("S"&amp;(ROW()+12*(($AO1149-1)*3+$AP1149)-ROW())/12+5),AR1149)</f>
        <v>0</v>
      </c>
      <c r="AT1149" s="693">
        <f ca="1">IF($AQ1149=1,IF(INDIRECT(ADDRESS(($AO1149-1)*3+$AP1149+5,$AQ1149+20))="",0,INDIRECT(ADDRESS(($AO1149-1)*3+$AP1149+5,$AQ1149+20))),IF(INDIRECT(ADDRESS(($AO1149-1)*3+$AP1149+5,$AQ1149+20))="",0,IF(COUNTIF(INDIRECT(ADDRESS(($AO1149-1)*36+($AP1149-1)*12+6,COLUMN())):INDIRECT(ADDRESS(($AO1149-1)*36+($AP1149-1)*12+$AQ1149+4,COLUMN())),INDIRECT(ADDRESS(($AO1149-1)*3+$AP1149+5,$AQ1149+20)))&gt;=1,0,INDIRECT(ADDRESS(($AO1149-1)*3+$AP1149+5,$AQ1149+20)))))</f>
        <v>0</v>
      </c>
      <c r="AU1149" s="692">
        <f ca="1">COUNTIF(INDIRECT("U"&amp;(ROW()+12*(($AO1149-1)*3+$AP1149)-ROW())/12+5):INDIRECT("AF"&amp;(ROW()+12*(($AO1149-1)*3+$AP1149)-ROW())/12+5),AT1149)</f>
        <v>0</v>
      </c>
      <c r="AV1149" s="692">
        <f ca="1">IF(AND(AR1149+AT1149&gt;0,AS1149+AU1149&gt;0),COUNTIF(AV$6:AV1148,"&gt;0")+1,0)</f>
        <v>0</v>
      </c>
    </row>
    <row r="1150" spans="41:48">
      <c r="AO1150" s="692">
        <v>32</v>
      </c>
      <c r="AP1150" s="692">
        <v>3</v>
      </c>
      <c r="AQ1150" s="692">
        <v>5</v>
      </c>
      <c r="AR1150" s="693">
        <f ca="1">IF($AQ1150=1,IF(INDIRECT(ADDRESS(($AO1150-1)*3+$AP1150+5,$AQ1150+7))="",0,INDIRECT(ADDRESS(($AO1150-1)*3+$AP1150+5,$AQ1150+7))),IF(INDIRECT(ADDRESS(($AO1150-1)*3+$AP1150+5,$AQ1150+7))="",0,IF(COUNTIF(INDIRECT(ADDRESS(($AO1150-1)*36+($AP1150-1)*12+6,COLUMN())):INDIRECT(ADDRESS(($AO1150-1)*36+($AP1150-1)*12+$AQ1150+4,COLUMN())),INDIRECT(ADDRESS(($AO1150-1)*3+$AP1150+5,$AQ1150+7)))&gt;=1,0,INDIRECT(ADDRESS(($AO1150-1)*3+$AP1150+5,$AQ1150+7)))))</f>
        <v>0</v>
      </c>
      <c r="AS1150" s="692">
        <f ca="1">COUNTIF(INDIRECT("H"&amp;(ROW()+12*(($AO1150-1)*3+$AP1150)-ROW())/12+5):INDIRECT("S"&amp;(ROW()+12*(($AO1150-1)*3+$AP1150)-ROW())/12+5),AR1150)</f>
        <v>0</v>
      </c>
      <c r="AT1150" s="693">
        <f ca="1">IF($AQ1150=1,IF(INDIRECT(ADDRESS(($AO1150-1)*3+$AP1150+5,$AQ1150+20))="",0,INDIRECT(ADDRESS(($AO1150-1)*3+$AP1150+5,$AQ1150+20))),IF(INDIRECT(ADDRESS(($AO1150-1)*3+$AP1150+5,$AQ1150+20))="",0,IF(COUNTIF(INDIRECT(ADDRESS(($AO1150-1)*36+($AP1150-1)*12+6,COLUMN())):INDIRECT(ADDRESS(($AO1150-1)*36+($AP1150-1)*12+$AQ1150+4,COLUMN())),INDIRECT(ADDRESS(($AO1150-1)*3+$AP1150+5,$AQ1150+20)))&gt;=1,0,INDIRECT(ADDRESS(($AO1150-1)*3+$AP1150+5,$AQ1150+20)))))</f>
        <v>0</v>
      </c>
      <c r="AU1150" s="692">
        <f ca="1">COUNTIF(INDIRECT("U"&amp;(ROW()+12*(($AO1150-1)*3+$AP1150)-ROW())/12+5):INDIRECT("AF"&amp;(ROW()+12*(($AO1150-1)*3+$AP1150)-ROW())/12+5),AT1150)</f>
        <v>0</v>
      </c>
      <c r="AV1150" s="692">
        <f ca="1">IF(AND(AR1150+AT1150&gt;0,AS1150+AU1150&gt;0),COUNTIF(AV$6:AV1149,"&gt;0")+1,0)</f>
        <v>0</v>
      </c>
    </row>
    <row r="1151" spans="41:48">
      <c r="AO1151" s="692">
        <v>32</v>
      </c>
      <c r="AP1151" s="692">
        <v>3</v>
      </c>
      <c r="AQ1151" s="692">
        <v>6</v>
      </c>
      <c r="AR1151" s="693">
        <f ca="1">IF($AQ1151=1,IF(INDIRECT(ADDRESS(($AO1151-1)*3+$AP1151+5,$AQ1151+7))="",0,INDIRECT(ADDRESS(($AO1151-1)*3+$AP1151+5,$AQ1151+7))),IF(INDIRECT(ADDRESS(($AO1151-1)*3+$AP1151+5,$AQ1151+7))="",0,IF(COUNTIF(INDIRECT(ADDRESS(($AO1151-1)*36+($AP1151-1)*12+6,COLUMN())):INDIRECT(ADDRESS(($AO1151-1)*36+($AP1151-1)*12+$AQ1151+4,COLUMN())),INDIRECT(ADDRESS(($AO1151-1)*3+$AP1151+5,$AQ1151+7)))&gt;=1,0,INDIRECT(ADDRESS(($AO1151-1)*3+$AP1151+5,$AQ1151+7)))))</f>
        <v>0</v>
      </c>
      <c r="AS1151" s="692">
        <f ca="1">COUNTIF(INDIRECT("H"&amp;(ROW()+12*(($AO1151-1)*3+$AP1151)-ROW())/12+5):INDIRECT("S"&amp;(ROW()+12*(($AO1151-1)*3+$AP1151)-ROW())/12+5),AR1151)</f>
        <v>0</v>
      </c>
      <c r="AT1151" s="693">
        <f ca="1">IF($AQ1151=1,IF(INDIRECT(ADDRESS(($AO1151-1)*3+$AP1151+5,$AQ1151+20))="",0,INDIRECT(ADDRESS(($AO1151-1)*3+$AP1151+5,$AQ1151+20))),IF(INDIRECT(ADDRESS(($AO1151-1)*3+$AP1151+5,$AQ1151+20))="",0,IF(COUNTIF(INDIRECT(ADDRESS(($AO1151-1)*36+($AP1151-1)*12+6,COLUMN())):INDIRECT(ADDRESS(($AO1151-1)*36+($AP1151-1)*12+$AQ1151+4,COLUMN())),INDIRECT(ADDRESS(($AO1151-1)*3+$AP1151+5,$AQ1151+20)))&gt;=1,0,INDIRECT(ADDRESS(($AO1151-1)*3+$AP1151+5,$AQ1151+20)))))</f>
        <v>0</v>
      </c>
      <c r="AU1151" s="692">
        <f ca="1">COUNTIF(INDIRECT("U"&amp;(ROW()+12*(($AO1151-1)*3+$AP1151)-ROW())/12+5):INDIRECT("AF"&amp;(ROW()+12*(($AO1151-1)*3+$AP1151)-ROW())/12+5),AT1151)</f>
        <v>0</v>
      </c>
      <c r="AV1151" s="692">
        <f ca="1">IF(AND(AR1151+AT1151&gt;0,AS1151+AU1151&gt;0),COUNTIF(AV$6:AV1150,"&gt;0")+1,0)</f>
        <v>0</v>
      </c>
    </row>
    <row r="1152" spans="41:48">
      <c r="AO1152" s="692">
        <v>32</v>
      </c>
      <c r="AP1152" s="692">
        <v>3</v>
      </c>
      <c r="AQ1152" s="692">
        <v>7</v>
      </c>
      <c r="AR1152" s="693">
        <f ca="1">IF($AQ1152=1,IF(INDIRECT(ADDRESS(($AO1152-1)*3+$AP1152+5,$AQ1152+7))="",0,INDIRECT(ADDRESS(($AO1152-1)*3+$AP1152+5,$AQ1152+7))),IF(INDIRECT(ADDRESS(($AO1152-1)*3+$AP1152+5,$AQ1152+7))="",0,IF(COUNTIF(INDIRECT(ADDRESS(($AO1152-1)*36+($AP1152-1)*12+6,COLUMN())):INDIRECT(ADDRESS(($AO1152-1)*36+($AP1152-1)*12+$AQ1152+4,COLUMN())),INDIRECT(ADDRESS(($AO1152-1)*3+$AP1152+5,$AQ1152+7)))&gt;=1,0,INDIRECT(ADDRESS(($AO1152-1)*3+$AP1152+5,$AQ1152+7)))))</f>
        <v>0</v>
      </c>
      <c r="AS1152" s="692">
        <f ca="1">COUNTIF(INDIRECT("H"&amp;(ROW()+12*(($AO1152-1)*3+$AP1152)-ROW())/12+5):INDIRECT("S"&amp;(ROW()+12*(($AO1152-1)*3+$AP1152)-ROW())/12+5),AR1152)</f>
        <v>0</v>
      </c>
      <c r="AT1152" s="693">
        <f ca="1">IF($AQ1152=1,IF(INDIRECT(ADDRESS(($AO1152-1)*3+$AP1152+5,$AQ1152+20))="",0,INDIRECT(ADDRESS(($AO1152-1)*3+$AP1152+5,$AQ1152+20))),IF(INDIRECT(ADDRESS(($AO1152-1)*3+$AP1152+5,$AQ1152+20))="",0,IF(COUNTIF(INDIRECT(ADDRESS(($AO1152-1)*36+($AP1152-1)*12+6,COLUMN())):INDIRECT(ADDRESS(($AO1152-1)*36+($AP1152-1)*12+$AQ1152+4,COLUMN())),INDIRECT(ADDRESS(($AO1152-1)*3+$AP1152+5,$AQ1152+20)))&gt;=1,0,INDIRECT(ADDRESS(($AO1152-1)*3+$AP1152+5,$AQ1152+20)))))</f>
        <v>0</v>
      </c>
      <c r="AU1152" s="692">
        <f ca="1">COUNTIF(INDIRECT("U"&amp;(ROW()+12*(($AO1152-1)*3+$AP1152)-ROW())/12+5):INDIRECT("AF"&amp;(ROW()+12*(($AO1152-1)*3+$AP1152)-ROW())/12+5),AT1152)</f>
        <v>0</v>
      </c>
      <c r="AV1152" s="692">
        <f ca="1">IF(AND(AR1152+AT1152&gt;0,AS1152+AU1152&gt;0),COUNTIF(AV$6:AV1151,"&gt;0")+1,0)</f>
        <v>0</v>
      </c>
    </row>
    <row r="1153" spans="41:48">
      <c r="AO1153" s="692">
        <v>32</v>
      </c>
      <c r="AP1153" s="692">
        <v>3</v>
      </c>
      <c r="AQ1153" s="692">
        <v>8</v>
      </c>
      <c r="AR1153" s="693">
        <f ca="1">IF($AQ1153=1,IF(INDIRECT(ADDRESS(($AO1153-1)*3+$AP1153+5,$AQ1153+7))="",0,INDIRECT(ADDRESS(($AO1153-1)*3+$AP1153+5,$AQ1153+7))),IF(INDIRECT(ADDRESS(($AO1153-1)*3+$AP1153+5,$AQ1153+7))="",0,IF(COUNTIF(INDIRECT(ADDRESS(($AO1153-1)*36+($AP1153-1)*12+6,COLUMN())):INDIRECT(ADDRESS(($AO1153-1)*36+($AP1153-1)*12+$AQ1153+4,COLUMN())),INDIRECT(ADDRESS(($AO1153-1)*3+$AP1153+5,$AQ1153+7)))&gt;=1,0,INDIRECT(ADDRESS(($AO1153-1)*3+$AP1153+5,$AQ1153+7)))))</f>
        <v>0</v>
      </c>
      <c r="AS1153" s="692">
        <f ca="1">COUNTIF(INDIRECT("H"&amp;(ROW()+12*(($AO1153-1)*3+$AP1153)-ROW())/12+5):INDIRECT("S"&amp;(ROW()+12*(($AO1153-1)*3+$AP1153)-ROW())/12+5),AR1153)</f>
        <v>0</v>
      </c>
      <c r="AT1153" s="693">
        <f ca="1">IF($AQ1153=1,IF(INDIRECT(ADDRESS(($AO1153-1)*3+$AP1153+5,$AQ1153+20))="",0,INDIRECT(ADDRESS(($AO1153-1)*3+$AP1153+5,$AQ1153+20))),IF(INDIRECT(ADDRESS(($AO1153-1)*3+$AP1153+5,$AQ1153+20))="",0,IF(COUNTIF(INDIRECT(ADDRESS(($AO1153-1)*36+($AP1153-1)*12+6,COLUMN())):INDIRECT(ADDRESS(($AO1153-1)*36+($AP1153-1)*12+$AQ1153+4,COLUMN())),INDIRECT(ADDRESS(($AO1153-1)*3+$AP1153+5,$AQ1153+20)))&gt;=1,0,INDIRECT(ADDRESS(($AO1153-1)*3+$AP1153+5,$AQ1153+20)))))</f>
        <v>0</v>
      </c>
      <c r="AU1153" s="692">
        <f ca="1">COUNTIF(INDIRECT("U"&amp;(ROW()+12*(($AO1153-1)*3+$AP1153)-ROW())/12+5):INDIRECT("AF"&amp;(ROW()+12*(($AO1153-1)*3+$AP1153)-ROW())/12+5),AT1153)</f>
        <v>0</v>
      </c>
      <c r="AV1153" s="692">
        <f ca="1">IF(AND(AR1153+AT1153&gt;0,AS1153+AU1153&gt;0),COUNTIF(AV$6:AV1152,"&gt;0")+1,0)</f>
        <v>0</v>
      </c>
    </row>
    <row r="1154" spans="41:48">
      <c r="AO1154" s="692">
        <v>32</v>
      </c>
      <c r="AP1154" s="692">
        <v>3</v>
      </c>
      <c r="AQ1154" s="692">
        <v>9</v>
      </c>
      <c r="AR1154" s="693">
        <f ca="1">IF($AQ1154=1,IF(INDIRECT(ADDRESS(($AO1154-1)*3+$AP1154+5,$AQ1154+7))="",0,INDIRECT(ADDRESS(($AO1154-1)*3+$AP1154+5,$AQ1154+7))),IF(INDIRECT(ADDRESS(($AO1154-1)*3+$AP1154+5,$AQ1154+7))="",0,IF(COUNTIF(INDIRECT(ADDRESS(($AO1154-1)*36+($AP1154-1)*12+6,COLUMN())):INDIRECT(ADDRESS(($AO1154-1)*36+($AP1154-1)*12+$AQ1154+4,COLUMN())),INDIRECT(ADDRESS(($AO1154-1)*3+$AP1154+5,$AQ1154+7)))&gt;=1,0,INDIRECT(ADDRESS(($AO1154-1)*3+$AP1154+5,$AQ1154+7)))))</f>
        <v>0</v>
      </c>
      <c r="AS1154" s="692">
        <f ca="1">COUNTIF(INDIRECT("H"&amp;(ROW()+12*(($AO1154-1)*3+$AP1154)-ROW())/12+5):INDIRECT("S"&amp;(ROW()+12*(($AO1154-1)*3+$AP1154)-ROW())/12+5),AR1154)</f>
        <v>0</v>
      </c>
      <c r="AT1154" s="693">
        <f ca="1">IF($AQ1154=1,IF(INDIRECT(ADDRESS(($AO1154-1)*3+$AP1154+5,$AQ1154+20))="",0,INDIRECT(ADDRESS(($AO1154-1)*3+$AP1154+5,$AQ1154+20))),IF(INDIRECT(ADDRESS(($AO1154-1)*3+$AP1154+5,$AQ1154+20))="",0,IF(COUNTIF(INDIRECT(ADDRESS(($AO1154-1)*36+($AP1154-1)*12+6,COLUMN())):INDIRECT(ADDRESS(($AO1154-1)*36+($AP1154-1)*12+$AQ1154+4,COLUMN())),INDIRECT(ADDRESS(($AO1154-1)*3+$AP1154+5,$AQ1154+20)))&gt;=1,0,INDIRECT(ADDRESS(($AO1154-1)*3+$AP1154+5,$AQ1154+20)))))</f>
        <v>0</v>
      </c>
      <c r="AU1154" s="692">
        <f ca="1">COUNTIF(INDIRECT("U"&amp;(ROW()+12*(($AO1154-1)*3+$AP1154)-ROW())/12+5):INDIRECT("AF"&amp;(ROW()+12*(($AO1154-1)*3+$AP1154)-ROW())/12+5),AT1154)</f>
        <v>0</v>
      </c>
      <c r="AV1154" s="692">
        <f ca="1">IF(AND(AR1154+AT1154&gt;0,AS1154+AU1154&gt;0),COUNTIF(AV$6:AV1153,"&gt;0")+1,0)</f>
        <v>0</v>
      </c>
    </row>
    <row r="1155" spans="41:48">
      <c r="AO1155" s="692">
        <v>32</v>
      </c>
      <c r="AP1155" s="692">
        <v>3</v>
      </c>
      <c r="AQ1155" s="692">
        <v>10</v>
      </c>
      <c r="AR1155" s="693">
        <f ca="1">IF($AQ1155=1,IF(INDIRECT(ADDRESS(($AO1155-1)*3+$AP1155+5,$AQ1155+7))="",0,INDIRECT(ADDRESS(($AO1155-1)*3+$AP1155+5,$AQ1155+7))),IF(INDIRECT(ADDRESS(($AO1155-1)*3+$AP1155+5,$AQ1155+7))="",0,IF(COUNTIF(INDIRECT(ADDRESS(($AO1155-1)*36+($AP1155-1)*12+6,COLUMN())):INDIRECT(ADDRESS(($AO1155-1)*36+($AP1155-1)*12+$AQ1155+4,COLUMN())),INDIRECT(ADDRESS(($AO1155-1)*3+$AP1155+5,$AQ1155+7)))&gt;=1,0,INDIRECT(ADDRESS(($AO1155-1)*3+$AP1155+5,$AQ1155+7)))))</f>
        <v>0</v>
      </c>
      <c r="AS1155" s="692">
        <f ca="1">COUNTIF(INDIRECT("H"&amp;(ROW()+12*(($AO1155-1)*3+$AP1155)-ROW())/12+5):INDIRECT("S"&amp;(ROW()+12*(($AO1155-1)*3+$AP1155)-ROW())/12+5),AR1155)</f>
        <v>0</v>
      </c>
      <c r="AT1155" s="693">
        <f ca="1">IF($AQ1155=1,IF(INDIRECT(ADDRESS(($AO1155-1)*3+$AP1155+5,$AQ1155+20))="",0,INDIRECT(ADDRESS(($AO1155-1)*3+$AP1155+5,$AQ1155+20))),IF(INDIRECT(ADDRESS(($AO1155-1)*3+$AP1155+5,$AQ1155+20))="",0,IF(COUNTIF(INDIRECT(ADDRESS(($AO1155-1)*36+($AP1155-1)*12+6,COLUMN())):INDIRECT(ADDRESS(($AO1155-1)*36+($AP1155-1)*12+$AQ1155+4,COLUMN())),INDIRECT(ADDRESS(($AO1155-1)*3+$AP1155+5,$AQ1155+20)))&gt;=1,0,INDIRECT(ADDRESS(($AO1155-1)*3+$AP1155+5,$AQ1155+20)))))</f>
        <v>0</v>
      </c>
      <c r="AU1155" s="692">
        <f ca="1">COUNTIF(INDIRECT("U"&amp;(ROW()+12*(($AO1155-1)*3+$AP1155)-ROW())/12+5):INDIRECT("AF"&amp;(ROW()+12*(($AO1155-1)*3+$AP1155)-ROW())/12+5),AT1155)</f>
        <v>0</v>
      </c>
      <c r="AV1155" s="692">
        <f ca="1">IF(AND(AR1155+AT1155&gt;0,AS1155+AU1155&gt;0),COUNTIF(AV$6:AV1154,"&gt;0")+1,0)</f>
        <v>0</v>
      </c>
    </row>
    <row r="1156" spans="41:48">
      <c r="AO1156" s="692">
        <v>32</v>
      </c>
      <c r="AP1156" s="692">
        <v>3</v>
      </c>
      <c r="AQ1156" s="692">
        <v>11</v>
      </c>
      <c r="AR1156" s="693">
        <f ca="1">IF($AQ1156=1,IF(INDIRECT(ADDRESS(($AO1156-1)*3+$AP1156+5,$AQ1156+7))="",0,INDIRECT(ADDRESS(($AO1156-1)*3+$AP1156+5,$AQ1156+7))),IF(INDIRECT(ADDRESS(($AO1156-1)*3+$AP1156+5,$AQ1156+7))="",0,IF(COUNTIF(INDIRECT(ADDRESS(($AO1156-1)*36+($AP1156-1)*12+6,COLUMN())):INDIRECT(ADDRESS(($AO1156-1)*36+($AP1156-1)*12+$AQ1156+4,COLUMN())),INDIRECT(ADDRESS(($AO1156-1)*3+$AP1156+5,$AQ1156+7)))&gt;=1,0,INDIRECT(ADDRESS(($AO1156-1)*3+$AP1156+5,$AQ1156+7)))))</f>
        <v>0</v>
      </c>
      <c r="AS1156" s="692">
        <f ca="1">COUNTIF(INDIRECT("H"&amp;(ROW()+12*(($AO1156-1)*3+$AP1156)-ROW())/12+5):INDIRECT("S"&amp;(ROW()+12*(($AO1156-1)*3+$AP1156)-ROW())/12+5),AR1156)</f>
        <v>0</v>
      </c>
      <c r="AT1156" s="693">
        <f ca="1">IF($AQ1156=1,IF(INDIRECT(ADDRESS(($AO1156-1)*3+$AP1156+5,$AQ1156+20))="",0,INDIRECT(ADDRESS(($AO1156-1)*3+$AP1156+5,$AQ1156+20))),IF(INDIRECT(ADDRESS(($AO1156-1)*3+$AP1156+5,$AQ1156+20))="",0,IF(COUNTIF(INDIRECT(ADDRESS(($AO1156-1)*36+($AP1156-1)*12+6,COLUMN())):INDIRECT(ADDRESS(($AO1156-1)*36+($AP1156-1)*12+$AQ1156+4,COLUMN())),INDIRECT(ADDRESS(($AO1156-1)*3+$AP1156+5,$AQ1156+20)))&gt;=1,0,INDIRECT(ADDRESS(($AO1156-1)*3+$AP1156+5,$AQ1156+20)))))</f>
        <v>0</v>
      </c>
      <c r="AU1156" s="692">
        <f ca="1">COUNTIF(INDIRECT("U"&amp;(ROW()+12*(($AO1156-1)*3+$AP1156)-ROW())/12+5):INDIRECT("AF"&amp;(ROW()+12*(($AO1156-1)*3+$AP1156)-ROW())/12+5),AT1156)</f>
        <v>0</v>
      </c>
      <c r="AV1156" s="692">
        <f ca="1">IF(AND(AR1156+AT1156&gt;0,AS1156+AU1156&gt;0),COUNTIF(AV$6:AV1155,"&gt;0")+1,0)</f>
        <v>0</v>
      </c>
    </row>
    <row r="1157" spans="41:48">
      <c r="AO1157" s="692">
        <v>32</v>
      </c>
      <c r="AP1157" s="692">
        <v>3</v>
      </c>
      <c r="AQ1157" s="692">
        <v>12</v>
      </c>
      <c r="AR1157" s="693">
        <f ca="1">IF($AQ1157=1,IF(INDIRECT(ADDRESS(($AO1157-1)*3+$AP1157+5,$AQ1157+7))="",0,INDIRECT(ADDRESS(($AO1157-1)*3+$AP1157+5,$AQ1157+7))),IF(INDIRECT(ADDRESS(($AO1157-1)*3+$AP1157+5,$AQ1157+7))="",0,IF(COUNTIF(INDIRECT(ADDRESS(($AO1157-1)*36+($AP1157-1)*12+6,COLUMN())):INDIRECT(ADDRESS(($AO1157-1)*36+($AP1157-1)*12+$AQ1157+4,COLUMN())),INDIRECT(ADDRESS(($AO1157-1)*3+$AP1157+5,$AQ1157+7)))&gt;=1,0,INDIRECT(ADDRESS(($AO1157-1)*3+$AP1157+5,$AQ1157+7)))))</f>
        <v>0</v>
      </c>
      <c r="AS1157" s="692">
        <f ca="1">COUNTIF(INDIRECT("H"&amp;(ROW()+12*(($AO1157-1)*3+$AP1157)-ROW())/12+5):INDIRECT("S"&amp;(ROW()+12*(($AO1157-1)*3+$AP1157)-ROW())/12+5),AR1157)</f>
        <v>0</v>
      </c>
      <c r="AT1157" s="693">
        <f ca="1">IF($AQ1157=1,IF(INDIRECT(ADDRESS(($AO1157-1)*3+$AP1157+5,$AQ1157+20))="",0,INDIRECT(ADDRESS(($AO1157-1)*3+$AP1157+5,$AQ1157+20))),IF(INDIRECT(ADDRESS(($AO1157-1)*3+$AP1157+5,$AQ1157+20))="",0,IF(COUNTIF(INDIRECT(ADDRESS(($AO1157-1)*36+($AP1157-1)*12+6,COLUMN())):INDIRECT(ADDRESS(($AO1157-1)*36+($AP1157-1)*12+$AQ1157+4,COLUMN())),INDIRECT(ADDRESS(($AO1157-1)*3+$AP1157+5,$AQ1157+20)))&gt;=1,0,INDIRECT(ADDRESS(($AO1157-1)*3+$AP1157+5,$AQ1157+20)))))</f>
        <v>0</v>
      </c>
      <c r="AU1157" s="692">
        <f ca="1">COUNTIF(INDIRECT("U"&amp;(ROW()+12*(($AO1157-1)*3+$AP1157)-ROW())/12+5):INDIRECT("AF"&amp;(ROW()+12*(($AO1157-1)*3+$AP1157)-ROW())/12+5),AT1157)</f>
        <v>0</v>
      </c>
      <c r="AV1157" s="692">
        <f ca="1">IF(AND(AR1157+AT1157&gt;0,AS1157+AU1157&gt;0),COUNTIF(AV$6:AV1156,"&gt;0")+1,0)</f>
        <v>0</v>
      </c>
    </row>
    <row r="1158" spans="41:48">
      <c r="AO1158" s="692">
        <v>33</v>
      </c>
      <c r="AP1158" s="692">
        <v>1</v>
      </c>
      <c r="AQ1158" s="692">
        <v>1</v>
      </c>
      <c r="AR1158" s="693">
        <f ca="1">IF($AQ1158=1,IF(INDIRECT(ADDRESS(($AO1158-1)*3+$AP1158+5,$AQ1158+7))="",0,INDIRECT(ADDRESS(($AO1158-1)*3+$AP1158+5,$AQ1158+7))),IF(INDIRECT(ADDRESS(($AO1158-1)*3+$AP1158+5,$AQ1158+7))="",0,IF(COUNTIF(INDIRECT(ADDRESS(($AO1158-1)*36+($AP1158-1)*12+6,COLUMN())):INDIRECT(ADDRESS(($AO1158-1)*36+($AP1158-1)*12+$AQ1158+4,COLUMN())),INDIRECT(ADDRESS(($AO1158-1)*3+$AP1158+5,$AQ1158+7)))&gt;=1,0,INDIRECT(ADDRESS(($AO1158-1)*3+$AP1158+5,$AQ1158+7)))))</f>
        <v>0</v>
      </c>
      <c r="AS1158" s="692">
        <f ca="1">COUNTIF(INDIRECT("H"&amp;(ROW()+12*(($AO1158-1)*3+$AP1158)-ROW())/12+5):INDIRECT("S"&amp;(ROW()+12*(($AO1158-1)*3+$AP1158)-ROW())/12+5),AR1158)</f>
        <v>0</v>
      </c>
      <c r="AT1158" s="693">
        <f ca="1">IF($AQ1158=1,IF(INDIRECT(ADDRESS(($AO1158-1)*3+$AP1158+5,$AQ1158+20))="",0,INDIRECT(ADDRESS(($AO1158-1)*3+$AP1158+5,$AQ1158+20))),IF(INDIRECT(ADDRESS(($AO1158-1)*3+$AP1158+5,$AQ1158+20))="",0,IF(COUNTIF(INDIRECT(ADDRESS(($AO1158-1)*36+($AP1158-1)*12+6,COLUMN())):INDIRECT(ADDRESS(($AO1158-1)*36+($AP1158-1)*12+$AQ1158+4,COLUMN())),INDIRECT(ADDRESS(($AO1158-1)*3+$AP1158+5,$AQ1158+20)))&gt;=1,0,INDIRECT(ADDRESS(($AO1158-1)*3+$AP1158+5,$AQ1158+20)))))</f>
        <v>0</v>
      </c>
      <c r="AU1158" s="692">
        <f ca="1">COUNTIF(INDIRECT("U"&amp;(ROW()+12*(($AO1158-1)*3+$AP1158)-ROW())/12+5):INDIRECT("AF"&amp;(ROW()+12*(($AO1158-1)*3+$AP1158)-ROW())/12+5),AT1158)</f>
        <v>0</v>
      </c>
      <c r="AV1158" s="692">
        <f ca="1">IF(AND(AR1158+AT1158&gt;0,AS1158+AU1158&gt;0),COUNTIF(AV$6:AV1157,"&gt;0")+1,0)</f>
        <v>0</v>
      </c>
    </row>
    <row r="1159" spans="41:48">
      <c r="AO1159" s="692">
        <v>33</v>
      </c>
      <c r="AP1159" s="692">
        <v>1</v>
      </c>
      <c r="AQ1159" s="692">
        <v>2</v>
      </c>
      <c r="AR1159" s="693">
        <f ca="1">IF($AQ1159=1,IF(INDIRECT(ADDRESS(($AO1159-1)*3+$AP1159+5,$AQ1159+7))="",0,INDIRECT(ADDRESS(($AO1159-1)*3+$AP1159+5,$AQ1159+7))),IF(INDIRECT(ADDRESS(($AO1159-1)*3+$AP1159+5,$AQ1159+7))="",0,IF(COUNTIF(INDIRECT(ADDRESS(($AO1159-1)*36+($AP1159-1)*12+6,COLUMN())):INDIRECT(ADDRESS(($AO1159-1)*36+($AP1159-1)*12+$AQ1159+4,COLUMN())),INDIRECT(ADDRESS(($AO1159-1)*3+$AP1159+5,$AQ1159+7)))&gt;=1,0,INDIRECT(ADDRESS(($AO1159-1)*3+$AP1159+5,$AQ1159+7)))))</f>
        <v>0</v>
      </c>
      <c r="AS1159" s="692">
        <f ca="1">COUNTIF(INDIRECT("H"&amp;(ROW()+12*(($AO1159-1)*3+$AP1159)-ROW())/12+5):INDIRECT("S"&amp;(ROW()+12*(($AO1159-1)*3+$AP1159)-ROW())/12+5),AR1159)</f>
        <v>0</v>
      </c>
      <c r="AT1159" s="693">
        <f ca="1">IF($AQ1159=1,IF(INDIRECT(ADDRESS(($AO1159-1)*3+$AP1159+5,$AQ1159+20))="",0,INDIRECT(ADDRESS(($AO1159-1)*3+$AP1159+5,$AQ1159+20))),IF(INDIRECT(ADDRESS(($AO1159-1)*3+$AP1159+5,$AQ1159+20))="",0,IF(COUNTIF(INDIRECT(ADDRESS(($AO1159-1)*36+($AP1159-1)*12+6,COLUMN())):INDIRECT(ADDRESS(($AO1159-1)*36+($AP1159-1)*12+$AQ1159+4,COLUMN())),INDIRECT(ADDRESS(($AO1159-1)*3+$AP1159+5,$AQ1159+20)))&gt;=1,0,INDIRECT(ADDRESS(($AO1159-1)*3+$AP1159+5,$AQ1159+20)))))</f>
        <v>0</v>
      </c>
      <c r="AU1159" s="692">
        <f ca="1">COUNTIF(INDIRECT("U"&amp;(ROW()+12*(($AO1159-1)*3+$AP1159)-ROW())/12+5):INDIRECT("AF"&amp;(ROW()+12*(($AO1159-1)*3+$AP1159)-ROW())/12+5),AT1159)</f>
        <v>0</v>
      </c>
      <c r="AV1159" s="692">
        <f ca="1">IF(AND(AR1159+AT1159&gt;0,AS1159+AU1159&gt;0),COUNTIF(AV$6:AV1158,"&gt;0")+1,0)</f>
        <v>0</v>
      </c>
    </row>
    <row r="1160" spans="41:48">
      <c r="AO1160" s="692">
        <v>33</v>
      </c>
      <c r="AP1160" s="692">
        <v>1</v>
      </c>
      <c r="AQ1160" s="692">
        <v>3</v>
      </c>
      <c r="AR1160" s="693">
        <f ca="1">IF($AQ1160=1,IF(INDIRECT(ADDRESS(($AO1160-1)*3+$AP1160+5,$AQ1160+7))="",0,INDIRECT(ADDRESS(($AO1160-1)*3+$AP1160+5,$AQ1160+7))),IF(INDIRECT(ADDRESS(($AO1160-1)*3+$AP1160+5,$AQ1160+7))="",0,IF(COUNTIF(INDIRECT(ADDRESS(($AO1160-1)*36+($AP1160-1)*12+6,COLUMN())):INDIRECT(ADDRESS(($AO1160-1)*36+($AP1160-1)*12+$AQ1160+4,COLUMN())),INDIRECT(ADDRESS(($AO1160-1)*3+$AP1160+5,$AQ1160+7)))&gt;=1,0,INDIRECT(ADDRESS(($AO1160-1)*3+$AP1160+5,$AQ1160+7)))))</f>
        <v>0</v>
      </c>
      <c r="AS1160" s="692">
        <f ca="1">COUNTIF(INDIRECT("H"&amp;(ROW()+12*(($AO1160-1)*3+$AP1160)-ROW())/12+5):INDIRECT("S"&amp;(ROW()+12*(($AO1160-1)*3+$AP1160)-ROW())/12+5),AR1160)</f>
        <v>0</v>
      </c>
      <c r="AT1160" s="693">
        <f ca="1">IF($AQ1160=1,IF(INDIRECT(ADDRESS(($AO1160-1)*3+$AP1160+5,$AQ1160+20))="",0,INDIRECT(ADDRESS(($AO1160-1)*3+$AP1160+5,$AQ1160+20))),IF(INDIRECT(ADDRESS(($AO1160-1)*3+$AP1160+5,$AQ1160+20))="",0,IF(COUNTIF(INDIRECT(ADDRESS(($AO1160-1)*36+($AP1160-1)*12+6,COLUMN())):INDIRECT(ADDRESS(($AO1160-1)*36+($AP1160-1)*12+$AQ1160+4,COLUMN())),INDIRECT(ADDRESS(($AO1160-1)*3+$AP1160+5,$AQ1160+20)))&gt;=1,0,INDIRECT(ADDRESS(($AO1160-1)*3+$AP1160+5,$AQ1160+20)))))</f>
        <v>0</v>
      </c>
      <c r="AU1160" s="692">
        <f ca="1">COUNTIF(INDIRECT("U"&amp;(ROW()+12*(($AO1160-1)*3+$AP1160)-ROW())/12+5):INDIRECT("AF"&amp;(ROW()+12*(($AO1160-1)*3+$AP1160)-ROW())/12+5),AT1160)</f>
        <v>0</v>
      </c>
      <c r="AV1160" s="692">
        <f ca="1">IF(AND(AR1160+AT1160&gt;0,AS1160+AU1160&gt;0),COUNTIF(AV$6:AV1159,"&gt;0")+1,0)</f>
        <v>0</v>
      </c>
    </row>
    <row r="1161" spans="41:48">
      <c r="AO1161" s="692">
        <v>33</v>
      </c>
      <c r="AP1161" s="692">
        <v>1</v>
      </c>
      <c r="AQ1161" s="692">
        <v>4</v>
      </c>
      <c r="AR1161" s="693">
        <f ca="1">IF($AQ1161=1,IF(INDIRECT(ADDRESS(($AO1161-1)*3+$AP1161+5,$AQ1161+7))="",0,INDIRECT(ADDRESS(($AO1161-1)*3+$AP1161+5,$AQ1161+7))),IF(INDIRECT(ADDRESS(($AO1161-1)*3+$AP1161+5,$AQ1161+7))="",0,IF(COUNTIF(INDIRECT(ADDRESS(($AO1161-1)*36+($AP1161-1)*12+6,COLUMN())):INDIRECT(ADDRESS(($AO1161-1)*36+($AP1161-1)*12+$AQ1161+4,COLUMN())),INDIRECT(ADDRESS(($AO1161-1)*3+$AP1161+5,$AQ1161+7)))&gt;=1,0,INDIRECT(ADDRESS(($AO1161-1)*3+$AP1161+5,$AQ1161+7)))))</f>
        <v>0</v>
      </c>
      <c r="AS1161" s="692">
        <f ca="1">COUNTIF(INDIRECT("H"&amp;(ROW()+12*(($AO1161-1)*3+$AP1161)-ROW())/12+5):INDIRECT("S"&amp;(ROW()+12*(($AO1161-1)*3+$AP1161)-ROW())/12+5),AR1161)</f>
        <v>0</v>
      </c>
      <c r="AT1161" s="693">
        <f ca="1">IF($AQ1161=1,IF(INDIRECT(ADDRESS(($AO1161-1)*3+$AP1161+5,$AQ1161+20))="",0,INDIRECT(ADDRESS(($AO1161-1)*3+$AP1161+5,$AQ1161+20))),IF(INDIRECT(ADDRESS(($AO1161-1)*3+$AP1161+5,$AQ1161+20))="",0,IF(COUNTIF(INDIRECT(ADDRESS(($AO1161-1)*36+($AP1161-1)*12+6,COLUMN())):INDIRECT(ADDRESS(($AO1161-1)*36+($AP1161-1)*12+$AQ1161+4,COLUMN())),INDIRECT(ADDRESS(($AO1161-1)*3+$AP1161+5,$AQ1161+20)))&gt;=1,0,INDIRECT(ADDRESS(($AO1161-1)*3+$AP1161+5,$AQ1161+20)))))</f>
        <v>0</v>
      </c>
      <c r="AU1161" s="692">
        <f ca="1">COUNTIF(INDIRECT("U"&amp;(ROW()+12*(($AO1161-1)*3+$AP1161)-ROW())/12+5):INDIRECT("AF"&amp;(ROW()+12*(($AO1161-1)*3+$AP1161)-ROW())/12+5),AT1161)</f>
        <v>0</v>
      </c>
      <c r="AV1161" s="692">
        <f ca="1">IF(AND(AR1161+AT1161&gt;0,AS1161+AU1161&gt;0),COUNTIF(AV$6:AV1160,"&gt;0")+1,0)</f>
        <v>0</v>
      </c>
    </row>
    <row r="1162" spans="41:48">
      <c r="AO1162" s="692">
        <v>33</v>
      </c>
      <c r="AP1162" s="692">
        <v>1</v>
      </c>
      <c r="AQ1162" s="692">
        <v>5</v>
      </c>
      <c r="AR1162" s="693">
        <f ca="1">IF($AQ1162=1,IF(INDIRECT(ADDRESS(($AO1162-1)*3+$AP1162+5,$AQ1162+7))="",0,INDIRECT(ADDRESS(($AO1162-1)*3+$AP1162+5,$AQ1162+7))),IF(INDIRECT(ADDRESS(($AO1162-1)*3+$AP1162+5,$AQ1162+7))="",0,IF(COUNTIF(INDIRECT(ADDRESS(($AO1162-1)*36+($AP1162-1)*12+6,COLUMN())):INDIRECT(ADDRESS(($AO1162-1)*36+($AP1162-1)*12+$AQ1162+4,COLUMN())),INDIRECT(ADDRESS(($AO1162-1)*3+$AP1162+5,$AQ1162+7)))&gt;=1,0,INDIRECT(ADDRESS(($AO1162-1)*3+$AP1162+5,$AQ1162+7)))))</f>
        <v>0</v>
      </c>
      <c r="AS1162" s="692">
        <f ca="1">COUNTIF(INDIRECT("H"&amp;(ROW()+12*(($AO1162-1)*3+$AP1162)-ROW())/12+5):INDIRECT("S"&amp;(ROW()+12*(($AO1162-1)*3+$AP1162)-ROW())/12+5),AR1162)</f>
        <v>0</v>
      </c>
      <c r="AT1162" s="693">
        <f ca="1">IF($AQ1162=1,IF(INDIRECT(ADDRESS(($AO1162-1)*3+$AP1162+5,$AQ1162+20))="",0,INDIRECT(ADDRESS(($AO1162-1)*3+$AP1162+5,$AQ1162+20))),IF(INDIRECT(ADDRESS(($AO1162-1)*3+$AP1162+5,$AQ1162+20))="",0,IF(COUNTIF(INDIRECT(ADDRESS(($AO1162-1)*36+($AP1162-1)*12+6,COLUMN())):INDIRECT(ADDRESS(($AO1162-1)*36+($AP1162-1)*12+$AQ1162+4,COLUMN())),INDIRECT(ADDRESS(($AO1162-1)*3+$AP1162+5,$AQ1162+20)))&gt;=1,0,INDIRECT(ADDRESS(($AO1162-1)*3+$AP1162+5,$AQ1162+20)))))</f>
        <v>0</v>
      </c>
      <c r="AU1162" s="692">
        <f ca="1">COUNTIF(INDIRECT("U"&amp;(ROW()+12*(($AO1162-1)*3+$AP1162)-ROW())/12+5):INDIRECT("AF"&amp;(ROW()+12*(($AO1162-1)*3+$AP1162)-ROW())/12+5),AT1162)</f>
        <v>0</v>
      </c>
      <c r="AV1162" s="692">
        <f ca="1">IF(AND(AR1162+AT1162&gt;0,AS1162+AU1162&gt;0),COUNTIF(AV$6:AV1161,"&gt;0")+1,0)</f>
        <v>0</v>
      </c>
    </row>
    <row r="1163" spans="41:48">
      <c r="AO1163" s="692">
        <v>33</v>
      </c>
      <c r="AP1163" s="692">
        <v>1</v>
      </c>
      <c r="AQ1163" s="692">
        <v>6</v>
      </c>
      <c r="AR1163" s="693">
        <f ca="1">IF($AQ1163=1,IF(INDIRECT(ADDRESS(($AO1163-1)*3+$AP1163+5,$AQ1163+7))="",0,INDIRECT(ADDRESS(($AO1163-1)*3+$AP1163+5,$AQ1163+7))),IF(INDIRECT(ADDRESS(($AO1163-1)*3+$AP1163+5,$AQ1163+7))="",0,IF(COUNTIF(INDIRECT(ADDRESS(($AO1163-1)*36+($AP1163-1)*12+6,COLUMN())):INDIRECT(ADDRESS(($AO1163-1)*36+($AP1163-1)*12+$AQ1163+4,COLUMN())),INDIRECT(ADDRESS(($AO1163-1)*3+$AP1163+5,$AQ1163+7)))&gt;=1,0,INDIRECT(ADDRESS(($AO1163-1)*3+$AP1163+5,$AQ1163+7)))))</f>
        <v>0</v>
      </c>
      <c r="AS1163" s="692">
        <f ca="1">COUNTIF(INDIRECT("H"&amp;(ROW()+12*(($AO1163-1)*3+$AP1163)-ROW())/12+5):INDIRECT("S"&amp;(ROW()+12*(($AO1163-1)*3+$AP1163)-ROW())/12+5),AR1163)</f>
        <v>0</v>
      </c>
      <c r="AT1163" s="693">
        <f ca="1">IF($AQ1163=1,IF(INDIRECT(ADDRESS(($AO1163-1)*3+$AP1163+5,$AQ1163+20))="",0,INDIRECT(ADDRESS(($AO1163-1)*3+$AP1163+5,$AQ1163+20))),IF(INDIRECT(ADDRESS(($AO1163-1)*3+$AP1163+5,$AQ1163+20))="",0,IF(COUNTIF(INDIRECT(ADDRESS(($AO1163-1)*36+($AP1163-1)*12+6,COLUMN())):INDIRECT(ADDRESS(($AO1163-1)*36+($AP1163-1)*12+$AQ1163+4,COLUMN())),INDIRECT(ADDRESS(($AO1163-1)*3+$AP1163+5,$AQ1163+20)))&gt;=1,0,INDIRECT(ADDRESS(($AO1163-1)*3+$AP1163+5,$AQ1163+20)))))</f>
        <v>0</v>
      </c>
      <c r="AU1163" s="692">
        <f ca="1">COUNTIF(INDIRECT("U"&amp;(ROW()+12*(($AO1163-1)*3+$AP1163)-ROW())/12+5):INDIRECT("AF"&amp;(ROW()+12*(($AO1163-1)*3+$AP1163)-ROW())/12+5),AT1163)</f>
        <v>0</v>
      </c>
      <c r="AV1163" s="692">
        <f ca="1">IF(AND(AR1163+AT1163&gt;0,AS1163+AU1163&gt;0),COUNTIF(AV$6:AV1162,"&gt;0")+1,0)</f>
        <v>0</v>
      </c>
    </row>
    <row r="1164" spans="41:48">
      <c r="AO1164" s="692">
        <v>33</v>
      </c>
      <c r="AP1164" s="692">
        <v>1</v>
      </c>
      <c r="AQ1164" s="692">
        <v>7</v>
      </c>
      <c r="AR1164" s="693">
        <f ca="1">IF($AQ1164=1,IF(INDIRECT(ADDRESS(($AO1164-1)*3+$AP1164+5,$AQ1164+7))="",0,INDIRECT(ADDRESS(($AO1164-1)*3+$AP1164+5,$AQ1164+7))),IF(INDIRECT(ADDRESS(($AO1164-1)*3+$AP1164+5,$AQ1164+7))="",0,IF(COUNTIF(INDIRECT(ADDRESS(($AO1164-1)*36+($AP1164-1)*12+6,COLUMN())):INDIRECT(ADDRESS(($AO1164-1)*36+($AP1164-1)*12+$AQ1164+4,COLUMN())),INDIRECT(ADDRESS(($AO1164-1)*3+$AP1164+5,$AQ1164+7)))&gt;=1,0,INDIRECT(ADDRESS(($AO1164-1)*3+$AP1164+5,$AQ1164+7)))))</f>
        <v>0</v>
      </c>
      <c r="AS1164" s="692">
        <f ca="1">COUNTIF(INDIRECT("H"&amp;(ROW()+12*(($AO1164-1)*3+$AP1164)-ROW())/12+5):INDIRECT("S"&amp;(ROW()+12*(($AO1164-1)*3+$AP1164)-ROW())/12+5),AR1164)</f>
        <v>0</v>
      </c>
      <c r="AT1164" s="693">
        <f ca="1">IF($AQ1164=1,IF(INDIRECT(ADDRESS(($AO1164-1)*3+$AP1164+5,$AQ1164+20))="",0,INDIRECT(ADDRESS(($AO1164-1)*3+$AP1164+5,$AQ1164+20))),IF(INDIRECT(ADDRESS(($AO1164-1)*3+$AP1164+5,$AQ1164+20))="",0,IF(COUNTIF(INDIRECT(ADDRESS(($AO1164-1)*36+($AP1164-1)*12+6,COLUMN())):INDIRECT(ADDRESS(($AO1164-1)*36+($AP1164-1)*12+$AQ1164+4,COLUMN())),INDIRECT(ADDRESS(($AO1164-1)*3+$AP1164+5,$AQ1164+20)))&gt;=1,0,INDIRECT(ADDRESS(($AO1164-1)*3+$AP1164+5,$AQ1164+20)))))</f>
        <v>0</v>
      </c>
      <c r="AU1164" s="692">
        <f ca="1">COUNTIF(INDIRECT("U"&amp;(ROW()+12*(($AO1164-1)*3+$AP1164)-ROW())/12+5):INDIRECT("AF"&amp;(ROW()+12*(($AO1164-1)*3+$AP1164)-ROW())/12+5),AT1164)</f>
        <v>0</v>
      </c>
      <c r="AV1164" s="692">
        <f ca="1">IF(AND(AR1164+AT1164&gt;0,AS1164+AU1164&gt;0),COUNTIF(AV$6:AV1163,"&gt;0")+1,0)</f>
        <v>0</v>
      </c>
    </row>
    <row r="1165" spans="41:48">
      <c r="AO1165" s="692">
        <v>33</v>
      </c>
      <c r="AP1165" s="692">
        <v>1</v>
      </c>
      <c r="AQ1165" s="692">
        <v>8</v>
      </c>
      <c r="AR1165" s="693">
        <f ca="1">IF($AQ1165=1,IF(INDIRECT(ADDRESS(($AO1165-1)*3+$AP1165+5,$AQ1165+7))="",0,INDIRECT(ADDRESS(($AO1165-1)*3+$AP1165+5,$AQ1165+7))),IF(INDIRECT(ADDRESS(($AO1165-1)*3+$AP1165+5,$AQ1165+7))="",0,IF(COUNTIF(INDIRECT(ADDRESS(($AO1165-1)*36+($AP1165-1)*12+6,COLUMN())):INDIRECT(ADDRESS(($AO1165-1)*36+($AP1165-1)*12+$AQ1165+4,COLUMN())),INDIRECT(ADDRESS(($AO1165-1)*3+$AP1165+5,$AQ1165+7)))&gt;=1,0,INDIRECT(ADDRESS(($AO1165-1)*3+$AP1165+5,$AQ1165+7)))))</f>
        <v>0</v>
      </c>
      <c r="AS1165" s="692">
        <f ca="1">COUNTIF(INDIRECT("H"&amp;(ROW()+12*(($AO1165-1)*3+$AP1165)-ROW())/12+5):INDIRECT("S"&amp;(ROW()+12*(($AO1165-1)*3+$AP1165)-ROW())/12+5),AR1165)</f>
        <v>0</v>
      </c>
      <c r="AT1165" s="693">
        <f ca="1">IF($AQ1165=1,IF(INDIRECT(ADDRESS(($AO1165-1)*3+$AP1165+5,$AQ1165+20))="",0,INDIRECT(ADDRESS(($AO1165-1)*3+$AP1165+5,$AQ1165+20))),IF(INDIRECT(ADDRESS(($AO1165-1)*3+$AP1165+5,$AQ1165+20))="",0,IF(COUNTIF(INDIRECT(ADDRESS(($AO1165-1)*36+($AP1165-1)*12+6,COLUMN())):INDIRECT(ADDRESS(($AO1165-1)*36+($AP1165-1)*12+$AQ1165+4,COLUMN())),INDIRECT(ADDRESS(($AO1165-1)*3+$AP1165+5,$AQ1165+20)))&gt;=1,0,INDIRECT(ADDRESS(($AO1165-1)*3+$AP1165+5,$AQ1165+20)))))</f>
        <v>0</v>
      </c>
      <c r="AU1165" s="692">
        <f ca="1">COUNTIF(INDIRECT("U"&amp;(ROW()+12*(($AO1165-1)*3+$AP1165)-ROW())/12+5):INDIRECT("AF"&amp;(ROW()+12*(($AO1165-1)*3+$AP1165)-ROW())/12+5),AT1165)</f>
        <v>0</v>
      </c>
      <c r="AV1165" s="692">
        <f ca="1">IF(AND(AR1165+AT1165&gt;0,AS1165+AU1165&gt;0),COUNTIF(AV$6:AV1164,"&gt;0")+1,0)</f>
        <v>0</v>
      </c>
    </row>
    <row r="1166" spans="41:48">
      <c r="AO1166" s="692">
        <v>33</v>
      </c>
      <c r="AP1166" s="692">
        <v>1</v>
      </c>
      <c r="AQ1166" s="692">
        <v>9</v>
      </c>
      <c r="AR1166" s="693">
        <f ca="1">IF($AQ1166=1,IF(INDIRECT(ADDRESS(($AO1166-1)*3+$AP1166+5,$AQ1166+7))="",0,INDIRECT(ADDRESS(($AO1166-1)*3+$AP1166+5,$AQ1166+7))),IF(INDIRECT(ADDRESS(($AO1166-1)*3+$AP1166+5,$AQ1166+7))="",0,IF(COUNTIF(INDIRECT(ADDRESS(($AO1166-1)*36+($AP1166-1)*12+6,COLUMN())):INDIRECT(ADDRESS(($AO1166-1)*36+($AP1166-1)*12+$AQ1166+4,COLUMN())),INDIRECT(ADDRESS(($AO1166-1)*3+$AP1166+5,$AQ1166+7)))&gt;=1,0,INDIRECT(ADDRESS(($AO1166-1)*3+$AP1166+5,$AQ1166+7)))))</f>
        <v>0</v>
      </c>
      <c r="AS1166" s="692">
        <f ca="1">COUNTIF(INDIRECT("H"&amp;(ROW()+12*(($AO1166-1)*3+$AP1166)-ROW())/12+5):INDIRECT("S"&amp;(ROW()+12*(($AO1166-1)*3+$AP1166)-ROW())/12+5),AR1166)</f>
        <v>0</v>
      </c>
      <c r="AT1166" s="693">
        <f ca="1">IF($AQ1166=1,IF(INDIRECT(ADDRESS(($AO1166-1)*3+$AP1166+5,$AQ1166+20))="",0,INDIRECT(ADDRESS(($AO1166-1)*3+$AP1166+5,$AQ1166+20))),IF(INDIRECT(ADDRESS(($AO1166-1)*3+$AP1166+5,$AQ1166+20))="",0,IF(COUNTIF(INDIRECT(ADDRESS(($AO1166-1)*36+($AP1166-1)*12+6,COLUMN())):INDIRECT(ADDRESS(($AO1166-1)*36+($AP1166-1)*12+$AQ1166+4,COLUMN())),INDIRECT(ADDRESS(($AO1166-1)*3+$AP1166+5,$AQ1166+20)))&gt;=1,0,INDIRECT(ADDRESS(($AO1166-1)*3+$AP1166+5,$AQ1166+20)))))</f>
        <v>0</v>
      </c>
      <c r="AU1166" s="692">
        <f ca="1">COUNTIF(INDIRECT("U"&amp;(ROW()+12*(($AO1166-1)*3+$AP1166)-ROW())/12+5):INDIRECT("AF"&amp;(ROW()+12*(($AO1166-1)*3+$AP1166)-ROW())/12+5),AT1166)</f>
        <v>0</v>
      </c>
      <c r="AV1166" s="692">
        <f ca="1">IF(AND(AR1166+AT1166&gt;0,AS1166+AU1166&gt;0),COUNTIF(AV$6:AV1165,"&gt;0")+1,0)</f>
        <v>0</v>
      </c>
    </row>
    <row r="1167" spans="41:48">
      <c r="AO1167" s="692">
        <v>33</v>
      </c>
      <c r="AP1167" s="692">
        <v>1</v>
      </c>
      <c r="AQ1167" s="692">
        <v>10</v>
      </c>
      <c r="AR1167" s="693">
        <f ca="1">IF($AQ1167=1,IF(INDIRECT(ADDRESS(($AO1167-1)*3+$AP1167+5,$AQ1167+7))="",0,INDIRECT(ADDRESS(($AO1167-1)*3+$AP1167+5,$AQ1167+7))),IF(INDIRECT(ADDRESS(($AO1167-1)*3+$AP1167+5,$AQ1167+7))="",0,IF(COUNTIF(INDIRECT(ADDRESS(($AO1167-1)*36+($AP1167-1)*12+6,COLUMN())):INDIRECT(ADDRESS(($AO1167-1)*36+($AP1167-1)*12+$AQ1167+4,COLUMN())),INDIRECT(ADDRESS(($AO1167-1)*3+$AP1167+5,$AQ1167+7)))&gt;=1,0,INDIRECT(ADDRESS(($AO1167-1)*3+$AP1167+5,$AQ1167+7)))))</f>
        <v>0</v>
      </c>
      <c r="AS1167" s="692">
        <f ca="1">COUNTIF(INDIRECT("H"&amp;(ROW()+12*(($AO1167-1)*3+$AP1167)-ROW())/12+5):INDIRECT("S"&amp;(ROW()+12*(($AO1167-1)*3+$AP1167)-ROW())/12+5),AR1167)</f>
        <v>0</v>
      </c>
      <c r="AT1167" s="693">
        <f ca="1">IF($AQ1167=1,IF(INDIRECT(ADDRESS(($AO1167-1)*3+$AP1167+5,$AQ1167+20))="",0,INDIRECT(ADDRESS(($AO1167-1)*3+$AP1167+5,$AQ1167+20))),IF(INDIRECT(ADDRESS(($AO1167-1)*3+$AP1167+5,$AQ1167+20))="",0,IF(COUNTIF(INDIRECT(ADDRESS(($AO1167-1)*36+($AP1167-1)*12+6,COLUMN())):INDIRECT(ADDRESS(($AO1167-1)*36+($AP1167-1)*12+$AQ1167+4,COLUMN())),INDIRECT(ADDRESS(($AO1167-1)*3+$AP1167+5,$AQ1167+20)))&gt;=1,0,INDIRECT(ADDRESS(($AO1167-1)*3+$AP1167+5,$AQ1167+20)))))</f>
        <v>0</v>
      </c>
      <c r="AU1167" s="692">
        <f ca="1">COUNTIF(INDIRECT("U"&amp;(ROW()+12*(($AO1167-1)*3+$AP1167)-ROW())/12+5):INDIRECT("AF"&amp;(ROW()+12*(($AO1167-1)*3+$AP1167)-ROW())/12+5),AT1167)</f>
        <v>0</v>
      </c>
      <c r="AV1167" s="692">
        <f ca="1">IF(AND(AR1167+AT1167&gt;0,AS1167+AU1167&gt;0),COUNTIF(AV$6:AV1166,"&gt;0")+1,0)</f>
        <v>0</v>
      </c>
    </row>
    <row r="1168" spans="41:48">
      <c r="AO1168" s="692">
        <v>33</v>
      </c>
      <c r="AP1168" s="692">
        <v>1</v>
      </c>
      <c r="AQ1168" s="692">
        <v>11</v>
      </c>
      <c r="AR1168" s="693">
        <f ca="1">IF($AQ1168=1,IF(INDIRECT(ADDRESS(($AO1168-1)*3+$AP1168+5,$AQ1168+7))="",0,INDIRECT(ADDRESS(($AO1168-1)*3+$AP1168+5,$AQ1168+7))),IF(INDIRECT(ADDRESS(($AO1168-1)*3+$AP1168+5,$AQ1168+7))="",0,IF(COUNTIF(INDIRECT(ADDRESS(($AO1168-1)*36+($AP1168-1)*12+6,COLUMN())):INDIRECT(ADDRESS(($AO1168-1)*36+($AP1168-1)*12+$AQ1168+4,COLUMN())),INDIRECT(ADDRESS(($AO1168-1)*3+$AP1168+5,$AQ1168+7)))&gt;=1,0,INDIRECT(ADDRESS(($AO1168-1)*3+$AP1168+5,$AQ1168+7)))))</f>
        <v>0</v>
      </c>
      <c r="AS1168" s="692">
        <f ca="1">COUNTIF(INDIRECT("H"&amp;(ROW()+12*(($AO1168-1)*3+$AP1168)-ROW())/12+5):INDIRECT("S"&amp;(ROW()+12*(($AO1168-1)*3+$AP1168)-ROW())/12+5),AR1168)</f>
        <v>0</v>
      </c>
      <c r="AT1168" s="693">
        <f ca="1">IF($AQ1168=1,IF(INDIRECT(ADDRESS(($AO1168-1)*3+$AP1168+5,$AQ1168+20))="",0,INDIRECT(ADDRESS(($AO1168-1)*3+$AP1168+5,$AQ1168+20))),IF(INDIRECT(ADDRESS(($AO1168-1)*3+$AP1168+5,$AQ1168+20))="",0,IF(COUNTIF(INDIRECT(ADDRESS(($AO1168-1)*36+($AP1168-1)*12+6,COLUMN())):INDIRECT(ADDRESS(($AO1168-1)*36+($AP1168-1)*12+$AQ1168+4,COLUMN())),INDIRECT(ADDRESS(($AO1168-1)*3+$AP1168+5,$AQ1168+20)))&gt;=1,0,INDIRECT(ADDRESS(($AO1168-1)*3+$AP1168+5,$AQ1168+20)))))</f>
        <v>0</v>
      </c>
      <c r="AU1168" s="692">
        <f ca="1">COUNTIF(INDIRECT("U"&amp;(ROW()+12*(($AO1168-1)*3+$AP1168)-ROW())/12+5):INDIRECT("AF"&amp;(ROW()+12*(($AO1168-1)*3+$AP1168)-ROW())/12+5),AT1168)</f>
        <v>0</v>
      </c>
      <c r="AV1168" s="692">
        <f ca="1">IF(AND(AR1168+AT1168&gt;0,AS1168+AU1168&gt;0),COUNTIF(AV$6:AV1167,"&gt;0")+1,0)</f>
        <v>0</v>
      </c>
    </row>
    <row r="1169" spans="41:48">
      <c r="AO1169" s="692">
        <v>33</v>
      </c>
      <c r="AP1169" s="692">
        <v>1</v>
      </c>
      <c r="AQ1169" s="692">
        <v>12</v>
      </c>
      <c r="AR1169" s="693">
        <f ca="1">IF($AQ1169=1,IF(INDIRECT(ADDRESS(($AO1169-1)*3+$AP1169+5,$AQ1169+7))="",0,INDIRECT(ADDRESS(($AO1169-1)*3+$AP1169+5,$AQ1169+7))),IF(INDIRECT(ADDRESS(($AO1169-1)*3+$AP1169+5,$AQ1169+7))="",0,IF(COUNTIF(INDIRECT(ADDRESS(($AO1169-1)*36+($AP1169-1)*12+6,COLUMN())):INDIRECT(ADDRESS(($AO1169-1)*36+($AP1169-1)*12+$AQ1169+4,COLUMN())),INDIRECT(ADDRESS(($AO1169-1)*3+$AP1169+5,$AQ1169+7)))&gt;=1,0,INDIRECT(ADDRESS(($AO1169-1)*3+$AP1169+5,$AQ1169+7)))))</f>
        <v>0</v>
      </c>
      <c r="AS1169" s="692">
        <f ca="1">COUNTIF(INDIRECT("H"&amp;(ROW()+12*(($AO1169-1)*3+$AP1169)-ROW())/12+5):INDIRECT("S"&amp;(ROW()+12*(($AO1169-1)*3+$AP1169)-ROW())/12+5),AR1169)</f>
        <v>0</v>
      </c>
      <c r="AT1169" s="693">
        <f ca="1">IF($AQ1169=1,IF(INDIRECT(ADDRESS(($AO1169-1)*3+$AP1169+5,$AQ1169+20))="",0,INDIRECT(ADDRESS(($AO1169-1)*3+$AP1169+5,$AQ1169+20))),IF(INDIRECT(ADDRESS(($AO1169-1)*3+$AP1169+5,$AQ1169+20))="",0,IF(COUNTIF(INDIRECT(ADDRESS(($AO1169-1)*36+($AP1169-1)*12+6,COLUMN())):INDIRECT(ADDRESS(($AO1169-1)*36+($AP1169-1)*12+$AQ1169+4,COLUMN())),INDIRECT(ADDRESS(($AO1169-1)*3+$AP1169+5,$AQ1169+20)))&gt;=1,0,INDIRECT(ADDRESS(($AO1169-1)*3+$AP1169+5,$AQ1169+20)))))</f>
        <v>0</v>
      </c>
      <c r="AU1169" s="692">
        <f ca="1">COUNTIF(INDIRECT("U"&amp;(ROW()+12*(($AO1169-1)*3+$AP1169)-ROW())/12+5):INDIRECT("AF"&amp;(ROW()+12*(($AO1169-1)*3+$AP1169)-ROW())/12+5),AT1169)</f>
        <v>0</v>
      </c>
      <c r="AV1169" s="692">
        <f ca="1">IF(AND(AR1169+AT1169&gt;0,AS1169+AU1169&gt;0),COUNTIF(AV$6:AV1168,"&gt;0")+1,0)</f>
        <v>0</v>
      </c>
    </row>
    <row r="1170" spans="41:48">
      <c r="AO1170" s="692">
        <v>33</v>
      </c>
      <c r="AP1170" s="692">
        <v>2</v>
      </c>
      <c r="AQ1170" s="692">
        <v>1</v>
      </c>
      <c r="AR1170" s="693">
        <f ca="1">IF($AQ1170=1,IF(INDIRECT(ADDRESS(($AO1170-1)*3+$AP1170+5,$AQ1170+7))="",0,INDIRECT(ADDRESS(($AO1170-1)*3+$AP1170+5,$AQ1170+7))),IF(INDIRECT(ADDRESS(($AO1170-1)*3+$AP1170+5,$AQ1170+7))="",0,IF(COUNTIF(INDIRECT(ADDRESS(($AO1170-1)*36+($AP1170-1)*12+6,COLUMN())):INDIRECT(ADDRESS(($AO1170-1)*36+($AP1170-1)*12+$AQ1170+4,COLUMN())),INDIRECT(ADDRESS(($AO1170-1)*3+$AP1170+5,$AQ1170+7)))&gt;=1,0,INDIRECT(ADDRESS(($AO1170-1)*3+$AP1170+5,$AQ1170+7)))))</f>
        <v>0</v>
      </c>
      <c r="AS1170" s="692">
        <f ca="1">COUNTIF(INDIRECT("H"&amp;(ROW()+12*(($AO1170-1)*3+$AP1170)-ROW())/12+5):INDIRECT("S"&amp;(ROW()+12*(($AO1170-1)*3+$AP1170)-ROW())/12+5),AR1170)</f>
        <v>0</v>
      </c>
      <c r="AT1170" s="693">
        <f ca="1">IF($AQ1170=1,IF(INDIRECT(ADDRESS(($AO1170-1)*3+$AP1170+5,$AQ1170+20))="",0,INDIRECT(ADDRESS(($AO1170-1)*3+$AP1170+5,$AQ1170+20))),IF(INDIRECT(ADDRESS(($AO1170-1)*3+$AP1170+5,$AQ1170+20))="",0,IF(COUNTIF(INDIRECT(ADDRESS(($AO1170-1)*36+($AP1170-1)*12+6,COLUMN())):INDIRECT(ADDRESS(($AO1170-1)*36+($AP1170-1)*12+$AQ1170+4,COLUMN())),INDIRECT(ADDRESS(($AO1170-1)*3+$AP1170+5,$AQ1170+20)))&gt;=1,0,INDIRECT(ADDRESS(($AO1170-1)*3+$AP1170+5,$AQ1170+20)))))</f>
        <v>0</v>
      </c>
      <c r="AU1170" s="692">
        <f ca="1">COUNTIF(INDIRECT("U"&amp;(ROW()+12*(($AO1170-1)*3+$AP1170)-ROW())/12+5):INDIRECT("AF"&amp;(ROW()+12*(($AO1170-1)*3+$AP1170)-ROW())/12+5),AT1170)</f>
        <v>0</v>
      </c>
      <c r="AV1170" s="692">
        <f ca="1">IF(AND(AR1170+AT1170&gt;0,AS1170+AU1170&gt;0),COUNTIF(AV$6:AV1169,"&gt;0")+1,0)</f>
        <v>0</v>
      </c>
    </row>
    <row r="1171" spans="41:48">
      <c r="AO1171" s="692">
        <v>33</v>
      </c>
      <c r="AP1171" s="692">
        <v>2</v>
      </c>
      <c r="AQ1171" s="692">
        <v>2</v>
      </c>
      <c r="AR1171" s="693">
        <f ca="1">IF($AQ1171=1,IF(INDIRECT(ADDRESS(($AO1171-1)*3+$AP1171+5,$AQ1171+7))="",0,INDIRECT(ADDRESS(($AO1171-1)*3+$AP1171+5,$AQ1171+7))),IF(INDIRECT(ADDRESS(($AO1171-1)*3+$AP1171+5,$AQ1171+7))="",0,IF(COUNTIF(INDIRECT(ADDRESS(($AO1171-1)*36+($AP1171-1)*12+6,COLUMN())):INDIRECT(ADDRESS(($AO1171-1)*36+($AP1171-1)*12+$AQ1171+4,COLUMN())),INDIRECT(ADDRESS(($AO1171-1)*3+$AP1171+5,$AQ1171+7)))&gt;=1,0,INDIRECT(ADDRESS(($AO1171-1)*3+$AP1171+5,$AQ1171+7)))))</f>
        <v>0</v>
      </c>
      <c r="AS1171" s="692">
        <f ca="1">COUNTIF(INDIRECT("H"&amp;(ROW()+12*(($AO1171-1)*3+$AP1171)-ROW())/12+5):INDIRECT("S"&amp;(ROW()+12*(($AO1171-1)*3+$AP1171)-ROW())/12+5),AR1171)</f>
        <v>0</v>
      </c>
      <c r="AT1171" s="693">
        <f ca="1">IF($AQ1171=1,IF(INDIRECT(ADDRESS(($AO1171-1)*3+$AP1171+5,$AQ1171+20))="",0,INDIRECT(ADDRESS(($AO1171-1)*3+$AP1171+5,$AQ1171+20))),IF(INDIRECT(ADDRESS(($AO1171-1)*3+$AP1171+5,$AQ1171+20))="",0,IF(COUNTIF(INDIRECT(ADDRESS(($AO1171-1)*36+($AP1171-1)*12+6,COLUMN())):INDIRECT(ADDRESS(($AO1171-1)*36+($AP1171-1)*12+$AQ1171+4,COLUMN())),INDIRECT(ADDRESS(($AO1171-1)*3+$AP1171+5,$AQ1171+20)))&gt;=1,0,INDIRECT(ADDRESS(($AO1171-1)*3+$AP1171+5,$AQ1171+20)))))</f>
        <v>0</v>
      </c>
      <c r="AU1171" s="692">
        <f ca="1">COUNTIF(INDIRECT("U"&amp;(ROW()+12*(($AO1171-1)*3+$AP1171)-ROW())/12+5):INDIRECT("AF"&amp;(ROW()+12*(($AO1171-1)*3+$AP1171)-ROW())/12+5),AT1171)</f>
        <v>0</v>
      </c>
      <c r="AV1171" s="692">
        <f ca="1">IF(AND(AR1171+AT1171&gt;0,AS1171+AU1171&gt;0),COUNTIF(AV$6:AV1170,"&gt;0")+1,0)</f>
        <v>0</v>
      </c>
    </row>
    <row r="1172" spans="41:48">
      <c r="AO1172" s="692">
        <v>33</v>
      </c>
      <c r="AP1172" s="692">
        <v>2</v>
      </c>
      <c r="AQ1172" s="692">
        <v>3</v>
      </c>
      <c r="AR1172" s="693">
        <f ca="1">IF($AQ1172=1,IF(INDIRECT(ADDRESS(($AO1172-1)*3+$AP1172+5,$AQ1172+7))="",0,INDIRECT(ADDRESS(($AO1172-1)*3+$AP1172+5,$AQ1172+7))),IF(INDIRECT(ADDRESS(($AO1172-1)*3+$AP1172+5,$AQ1172+7))="",0,IF(COUNTIF(INDIRECT(ADDRESS(($AO1172-1)*36+($AP1172-1)*12+6,COLUMN())):INDIRECT(ADDRESS(($AO1172-1)*36+($AP1172-1)*12+$AQ1172+4,COLUMN())),INDIRECT(ADDRESS(($AO1172-1)*3+$AP1172+5,$AQ1172+7)))&gt;=1,0,INDIRECT(ADDRESS(($AO1172-1)*3+$AP1172+5,$AQ1172+7)))))</f>
        <v>0</v>
      </c>
      <c r="AS1172" s="692">
        <f ca="1">COUNTIF(INDIRECT("H"&amp;(ROW()+12*(($AO1172-1)*3+$AP1172)-ROW())/12+5):INDIRECT("S"&amp;(ROW()+12*(($AO1172-1)*3+$AP1172)-ROW())/12+5),AR1172)</f>
        <v>0</v>
      </c>
      <c r="AT1172" s="693">
        <f ca="1">IF($AQ1172=1,IF(INDIRECT(ADDRESS(($AO1172-1)*3+$AP1172+5,$AQ1172+20))="",0,INDIRECT(ADDRESS(($AO1172-1)*3+$AP1172+5,$AQ1172+20))),IF(INDIRECT(ADDRESS(($AO1172-1)*3+$AP1172+5,$AQ1172+20))="",0,IF(COUNTIF(INDIRECT(ADDRESS(($AO1172-1)*36+($AP1172-1)*12+6,COLUMN())):INDIRECT(ADDRESS(($AO1172-1)*36+($AP1172-1)*12+$AQ1172+4,COLUMN())),INDIRECT(ADDRESS(($AO1172-1)*3+$AP1172+5,$AQ1172+20)))&gt;=1,0,INDIRECT(ADDRESS(($AO1172-1)*3+$AP1172+5,$AQ1172+20)))))</f>
        <v>0</v>
      </c>
      <c r="AU1172" s="692">
        <f ca="1">COUNTIF(INDIRECT("U"&amp;(ROW()+12*(($AO1172-1)*3+$AP1172)-ROW())/12+5):INDIRECT("AF"&amp;(ROW()+12*(($AO1172-1)*3+$AP1172)-ROW())/12+5),AT1172)</f>
        <v>0</v>
      </c>
      <c r="AV1172" s="692">
        <f ca="1">IF(AND(AR1172+AT1172&gt;0,AS1172+AU1172&gt;0),COUNTIF(AV$6:AV1171,"&gt;0")+1,0)</f>
        <v>0</v>
      </c>
    </row>
    <row r="1173" spans="41:48">
      <c r="AO1173" s="692">
        <v>33</v>
      </c>
      <c r="AP1173" s="692">
        <v>2</v>
      </c>
      <c r="AQ1173" s="692">
        <v>4</v>
      </c>
      <c r="AR1173" s="693">
        <f ca="1">IF($AQ1173=1,IF(INDIRECT(ADDRESS(($AO1173-1)*3+$AP1173+5,$AQ1173+7))="",0,INDIRECT(ADDRESS(($AO1173-1)*3+$AP1173+5,$AQ1173+7))),IF(INDIRECT(ADDRESS(($AO1173-1)*3+$AP1173+5,$AQ1173+7))="",0,IF(COUNTIF(INDIRECT(ADDRESS(($AO1173-1)*36+($AP1173-1)*12+6,COLUMN())):INDIRECT(ADDRESS(($AO1173-1)*36+($AP1173-1)*12+$AQ1173+4,COLUMN())),INDIRECT(ADDRESS(($AO1173-1)*3+$AP1173+5,$AQ1173+7)))&gt;=1,0,INDIRECT(ADDRESS(($AO1173-1)*3+$AP1173+5,$AQ1173+7)))))</f>
        <v>0</v>
      </c>
      <c r="AS1173" s="692">
        <f ca="1">COUNTIF(INDIRECT("H"&amp;(ROW()+12*(($AO1173-1)*3+$AP1173)-ROW())/12+5):INDIRECT("S"&amp;(ROW()+12*(($AO1173-1)*3+$AP1173)-ROW())/12+5),AR1173)</f>
        <v>0</v>
      </c>
      <c r="AT1173" s="693">
        <f ca="1">IF($AQ1173=1,IF(INDIRECT(ADDRESS(($AO1173-1)*3+$AP1173+5,$AQ1173+20))="",0,INDIRECT(ADDRESS(($AO1173-1)*3+$AP1173+5,$AQ1173+20))),IF(INDIRECT(ADDRESS(($AO1173-1)*3+$AP1173+5,$AQ1173+20))="",0,IF(COUNTIF(INDIRECT(ADDRESS(($AO1173-1)*36+($AP1173-1)*12+6,COLUMN())):INDIRECT(ADDRESS(($AO1173-1)*36+($AP1173-1)*12+$AQ1173+4,COLUMN())),INDIRECT(ADDRESS(($AO1173-1)*3+$AP1173+5,$AQ1173+20)))&gt;=1,0,INDIRECT(ADDRESS(($AO1173-1)*3+$AP1173+5,$AQ1173+20)))))</f>
        <v>0</v>
      </c>
      <c r="AU1173" s="692">
        <f ca="1">COUNTIF(INDIRECT("U"&amp;(ROW()+12*(($AO1173-1)*3+$AP1173)-ROW())/12+5):INDIRECT("AF"&amp;(ROW()+12*(($AO1173-1)*3+$AP1173)-ROW())/12+5),AT1173)</f>
        <v>0</v>
      </c>
      <c r="AV1173" s="692">
        <f ca="1">IF(AND(AR1173+AT1173&gt;0,AS1173+AU1173&gt;0),COUNTIF(AV$6:AV1172,"&gt;0")+1,0)</f>
        <v>0</v>
      </c>
    </row>
    <row r="1174" spans="41:48">
      <c r="AO1174" s="692">
        <v>33</v>
      </c>
      <c r="AP1174" s="692">
        <v>2</v>
      </c>
      <c r="AQ1174" s="692">
        <v>5</v>
      </c>
      <c r="AR1174" s="693">
        <f ca="1">IF($AQ1174=1,IF(INDIRECT(ADDRESS(($AO1174-1)*3+$AP1174+5,$AQ1174+7))="",0,INDIRECT(ADDRESS(($AO1174-1)*3+$AP1174+5,$AQ1174+7))),IF(INDIRECT(ADDRESS(($AO1174-1)*3+$AP1174+5,$AQ1174+7))="",0,IF(COUNTIF(INDIRECT(ADDRESS(($AO1174-1)*36+($AP1174-1)*12+6,COLUMN())):INDIRECT(ADDRESS(($AO1174-1)*36+($AP1174-1)*12+$AQ1174+4,COLUMN())),INDIRECT(ADDRESS(($AO1174-1)*3+$AP1174+5,$AQ1174+7)))&gt;=1,0,INDIRECT(ADDRESS(($AO1174-1)*3+$AP1174+5,$AQ1174+7)))))</f>
        <v>0</v>
      </c>
      <c r="AS1174" s="692">
        <f ca="1">COUNTIF(INDIRECT("H"&amp;(ROW()+12*(($AO1174-1)*3+$AP1174)-ROW())/12+5):INDIRECT("S"&amp;(ROW()+12*(($AO1174-1)*3+$AP1174)-ROW())/12+5),AR1174)</f>
        <v>0</v>
      </c>
      <c r="AT1174" s="693">
        <f ca="1">IF($AQ1174=1,IF(INDIRECT(ADDRESS(($AO1174-1)*3+$AP1174+5,$AQ1174+20))="",0,INDIRECT(ADDRESS(($AO1174-1)*3+$AP1174+5,$AQ1174+20))),IF(INDIRECT(ADDRESS(($AO1174-1)*3+$AP1174+5,$AQ1174+20))="",0,IF(COUNTIF(INDIRECT(ADDRESS(($AO1174-1)*36+($AP1174-1)*12+6,COLUMN())):INDIRECT(ADDRESS(($AO1174-1)*36+($AP1174-1)*12+$AQ1174+4,COLUMN())),INDIRECT(ADDRESS(($AO1174-1)*3+$AP1174+5,$AQ1174+20)))&gt;=1,0,INDIRECT(ADDRESS(($AO1174-1)*3+$AP1174+5,$AQ1174+20)))))</f>
        <v>0</v>
      </c>
      <c r="AU1174" s="692">
        <f ca="1">COUNTIF(INDIRECT("U"&amp;(ROW()+12*(($AO1174-1)*3+$AP1174)-ROW())/12+5):INDIRECT("AF"&amp;(ROW()+12*(($AO1174-1)*3+$AP1174)-ROW())/12+5),AT1174)</f>
        <v>0</v>
      </c>
      <c r="AV1174" s="692">
        <f ca="1">IF(AND(AR1174+AT1174&gt;0,AS1174+AU1174&gt;0),COUNTIF(AV$6:AV1173,"&gt;0")+1,0)</f>
        <v>0</v>
      </c>
    </row>
    <row r="1175" spans="41:48">
      <c r="AO1175" s="692">
        <v>33</v>
      </c>
      <c r="AP1175" s="692">
        <v>2</v>
      </c>
      <c r="AQ1175" s="692">
        <v>6</v>
      </c>
      <c r="AR1175" s="693">
        <f ca="1">IF($AQ1175=1,IF(INDIRECT(ADDRESS(($AO1175-1)*3+$AP1175+5,$AQ1175+7))="",0,INDIRECT(ADDRESS(($AO1175-1)*3+$AP1175+5,$AQ1175+7))),IF(INDIRECT(ADDRESS(($AO1175-1)*3+$AP1175+5,$AQ1175+7))="",0,IF(COUNTIF(INDIRECT(ADDRESS(($AO1175-1)*36+($AP1175-1)*12+6,COLUMN())):INDIRECT(ADDRESS(($AO1175-1)*36+($AP1175-1)*12+$AQ1175+4,COLUMN())),INDIRECT(ADDRESS(($AO1175-1)*3+$AP1175+5,$AQ1175+7)))&gt;=1,0,INDIRECT(ADDRESS(($AO1175-1)*3+$AP1175+5,$AQ1175+7)))))</f>
        <v>0</v>
      </c>
      <c r="AS1175" s="692">
        <f ca="1">COUNTIF(INDIRECT("H"&amp;(ROW()+12*(($AO1175-1)*3+$AP1175)-ROW())/12+5):INDIRECT("S"&amp;(ROW()+12*(($AO1175-1)*3+$AP1175)-ROW())/12+5),AR1175)</f>
        <v>0</v>
      </c>
      <c r="AT1175" s="693">
        <f ca="1">IF($AQ1175=1,IF(INDIRECT(ADDRESS(($AO1175-1)*3+$AP1175+5,$AQ1175+20))="",0,INDIRECT(ADDRESS(($AO1175-1)*3+$AP1175+5,$AQ1175+20))),IF(INDIRECT(ADDRESS(($AO1175-1)*3+$AP1175+5,$AQ1175+20))="",0,IF(COUNTIF(INDIRECT(ADDRESS(($AO1175-1)*36+($AP1175-1)*12+6,COLUMN())):INDIRECT(ADDRESS(($AO1175-1)*36+($AP1175-1)*12+$AQ1175+4,COLUMN())),INDIRECT(ADDRESS(($AO1175-1)*3+$AP1175+5,$AQ1175+20)))&gt;=1,0,INDIRECT(ADDRESS(($AO1175-1)*3+$AP1175+5,$AQ1175+20)))))</f>
        <v>0</v>
      </c>
      <c r="AU1175" s="692">
        <f ca="1">COUNTIF(INDIRECT("U"&amp;(ROW()+12*(($AO1175-1)*3+$AP1175)-ROW())/12+5):INDIRECT("AF"&amp;(ROW()+12*(($AO1175-1)*3+$AP1175)-ROW())/12+5),AT1175)</f>
        <v>0</v>
      </c>
      <c r="AV1175" s="692">
        <f ca="1">IF(AND(AR1175+AT1175&gt;0,AS1175+AU1175&gt;0),COUNTIF(AV$6:AV1174,"&gt;0")+1,0)</f>
        <v>0</v>
      </c>
    </row>
    <row r="1176" spans="41:48">
      <c r="AO1176" s="692">
        <v>33</v>
      </c>
      <c r="AP1176" s="692">
        <v>2</v>
      </c>
      <c r="AQ1176" s="692">
        <v>7</v>
      </c>
      <c r="AR1176" s="693">
        <f ca="1">IF($AQ1176=1,IF(INDIRECT(ADDRESS(($AO1176-1)*3+$AP1176+5,$AQ1176+7))="",0,INDIRECT(ADDRESS(($AO1176-1)*3+$AP1176+5,$AQ1176+7))),IF(INDIRECT(ADDRESS(($AO1176-1)*3+$AP1176+5,$AQ1176+7))="",0,IF(COUNTIF(INDIRECT(ADDRESS(($AO1176-1)*36+($AP1176-1)*12+6,COLUMN())):INDIRECT(ADDRESS(($AO1176-1)*36+($AP1176-1)*12+$AQ1176+4,COLUMN())),INDIRECT(ADDRESS(($AO1176-1)*3+$AP1176+5,$AQ1176+7)))&gt;=1,0,INDIRECT(ADDRESS(($AO1176-1)*3+$AP1176+5,$AQ1176+7)))))</f>
        <v>0</v>
      </c>
      <c r="AS1176" s="692">
        <f ca="1">COUNTIF(INDIRECT("H"&amp;(ROW()+12*(($AO1176-1)*3+$AP1176)-ROW())/12+5):INDIRECT("S"&amp;(ROW()+12*(($AO1176-1)*3+$AP1176)-ROW())/12+5),AR1176)</f>
        <v>0</v>
      </c>
      <c r="AT1176" s="693">
        <f ca="1">IF($AQ1176=1,IF(INDIRECT(ADDRESS(($AO1176-1)*3+$AP1176+5,$AQ1176+20))="",0,INDIRECT(ADDRESS(($AO1176-1)*3+$AP1176+5,$AQ1176+20))),IF(INDIRECT(ADDRESS(($AO1176-1)*3+$AP1176+5,$AQ1176+20))="",0,IF(COUNTIF(INDIRECT(ADDRESS(($AO1176-1)*36+($AP1176-1)*12+6,COLUMN())):INDIRECT(ADDRESS(($AO1176-1)*36+($AP1176-1)*12+$AQ1176+4,COLUMN())),INDIRECT(ADDRESS(($AO1176-1)*3+$AP1176+5,$AQ1176+20)))&gt;=1,0,INDIRECT(ADDRESS(($AO1176-1)*3+$AP1176+5,$AQ1176+20)))))</f>
        <v>0</v>
      </c>
      <c r="AU1176" s="692">
        <f ca="1">COUNTIF(INDIRECT("U"&amp;(ROW()+12*(($AO1176-1)*3+$AP1176)-ROW())/12+5):INDIRECT("AF"&amp;(ROW()+12*(($AO1176-1)*3+$AP1176)-ROW())/12+5),AT1176)</f>
        <v>0</v>
      </c>
      <c r="AV1176" s="692">
        <f ca="1">IF(AND(AR1176+AT1176&gt;0,AS1176+AU1176&gt;0),COUNTIF(AV$6:AV1175,"&gt;0")+1,0)</f>
        <v>0</v>
      </c>
    </row>
    <row r="1177" spans="41:48">
      <c r="AO1177" s="692">
        <v>33</v>
      </c>
      <c r="AP1177" s="692">
        <v>2</v>
      </c>
      <c r="AQ1177" s="692">
        <v>8</v>
      </c>
      <c r="AR1177" s="693">
        <f ca="1">IF($AQ1177=1,IF(INDIRECT(ADDRESS(($AO1177-1)*3+$AP1177+5,$AQ1177+7))="",0,INDIRECT(ADDRESS(($AO1177-1)*3+$AP1177+5,$AQ1177+7))),IF(INDIRECT(ADDRESS(($AO1177-1)*3+$AP1177+5,$AQ1177+7))="",0,IF(COUNTIF(INDIRECT(ADDRESS(($AO1177-1)*36+($AP1177-1)*12+6,COLUMN())):INDIRECT(ADDRESS(($AO1177-1)*36+($AP1177-1)*12+$AQ1177+4,COLUMN())),INDIRECT(ADDRESS(($AO1177-1)*3+$AP1177+5,$AQ1177+7)))&gt;=1,0,INDIRECT(ADDRESS(($AO1177-1)*3+$AP1177+5,$AQ1177+7)))))</f>
        <v>0</v>
      </c>
      <c r="AS1177" s="692">
        <f ca="1">COUNTIF(INDIRECT("H"&amp;(ROW()+12*(($AO1177-1)*3+$AP1177)-ROW())/12+5):INDIRECT("S"&amp;(ROW()+12*(($AO1177-1)*3+$AP1177)-ROW())/12+5),AR1177)</f>
        <v>0</v>
      </c>
      <c r="AT1177" s="693">
        <f ca="1">IF($AQ1177=1,IF(INDIRECT(ADDRESS(($AO1177-1)*3+$AP1177+5,$AQ1177+20))="",0,INDIRECT(ADDRESS(($AO1177-1)*3+$AP1177+5,$AQ1177+20))),IF(INDIRECT(ADDRESS(($AO1177-1)*3+$AP1177+5,$AQ1177+20))="",0,IF(COUNTIF(INDIRECT(ADDRESS(($AO1177-1)*36+($AP1177-1)*12+6,COLUMN())):INDIRECT(ADDRESS(($AO1177-1)*36+($AP1177-1)*12+$AQ1177+4,COLUMN())),INDIRECT(ADDRESS(($AO1177-1)*3+$AP1177+5,$AQ1177+20)))&gt;=1,0,INDIRECT(ADDRESS(($AO1177-1)*3+$AP1177+5,$AQ1177+20)))))</f>
        <v>0</v>
      </c>
      <c r="AU1177" s="692">
        <f ca="1">COUNTIF(INDIRECT("U"&amp;(ROW()+12*(($AO1177-1)*3+$AP1177)-ROW())/12+5):INDIRECT("AF"&amp;(ROW()+12*(($AO1177-1)*3+$AP1177)-ROW())/12+5),AT1177)</f>
        <v>0</v>
      </c>
      <c r="AV1177" s="692">
        <f ca="1">IF(AND(AR1177+AT1177&gt;0,AS1177+AU1177&gt;0),COUNTIF(AV$6:AV1176,"&gt;0")+1,0)</f>
        <v>0</v>
      </c>
    </row>
    <row r="1178" spans="41:48">
      <c r="AO1178" s="692">
        <v>33</v>
      </c>
      <c r="AP1178" s="692">
        <v>2</v>
      </c>
      <c r="AQ1178" s="692">
        <v>9</v>
      </c>
      <c r="AR1178" s="693">
        <f ca="1">IF($AQ1178=1,IF(INDIRECT(ADDRESS(($AO1178-1)*3+$AP1178+5,$AQ1178+7))="",0,INDIRECT(ADDRESS(($AO1178-1)*3+$AP1178+5,$AQ1178+7))),IF(INDIRECT(ADDRESS(($AO1178-1)*3+$AP1178+5,$AQ1178+7))="",0,IF(COUNTIF(INDIRECT(ADDRESS(($AO1178-1)*36+($AP1178-1)*12+6,COLUMN())):INDIRECT(ADDRESS(($AO1178-1)*36+($AP1178-1)*12+$AQ1178+4,COLUMN())),INDIRECT(ADDRESS(($AO1178-1)*3+$AP1178+5,$AQ1178+7)))&gt;=1,0,INDIRECT(ADDRESS(($AO1178-1)*3+$AP1178+5,$AQ1178+7)))))</f>
        <v>0</v>
      </c>
      <c r="AS1178" s="692">
        <f ca="1">COUNTIF(INDIRECT("H"&amp;(ROW()+12*(($AO1178-1)*3+$AP1178)-ROW())/12+5):INDIRECT("S"&amp;(ROW()+12*(($AO1178-1)*3+$AP1178)-ROW())/12+5),AR1178)</f>
        <v>0</v>
      </c>
      <c r="AT1178" s="693">
        <f ca="1">IF($AQ1178=1,IF(INDIRECT(ADDRESS(($AO1178-1)*3+$AP1178+5,$AQ1178+20))="",0,INDIRECT(ADDRESS(($AO1178-1)*3+$AP1178+5,$AQ1178+20))),IF(INDIRECT(ADDRESS(($AO1178-1)*3+$AP1178+5,$AQ1178+20))="",0,IF(COUNTIF(INDIRECT(ADDRESS(($AO1178-1)*36+($AP1178-1)*12+6,COLUMN())):INDIRECT(ADDRESS(($AO1178-1)*36+($AP1178-1)*12+$AQ1178+4,COLUMN())),INDIRECT(ADDRESS(($AO1178-1)*3+$AP1178+5,$AQ1178+20)))&gt;=1,0,INDIRECT(ADDRESS(($AO1178-1)*3+$AP1178+5,$AQ1178+20)))))</f>
        <v>0</v>
      </c>
      <c r="AU1178" s="692">
        <f ca="1">COUNTIF(INDIRECT("U"&amp;(ROW()+12*(($AO1178-1)*3+$AP1178)-ROW())/12+5):INDIRECT("AF"&amp;(ROW()+12*(($AO1178-1)*3+$AP1178)-ROW())/12+5),AT1178)</f>
        <v>0</v>
      </c>
      <c r="AV1178" s="692">
        <f ca="1">IF(AND(AR1178+AT1178&gt;0,AS1178+AU1178&gt;0),COUNTIF(AV$6:AV1177,"&gt;0")+1,0)</f>
        <v>0</v>
      </c>
    </row>
    <row r="1179" spans="41:48">
      <c r="AO1179" s="692">
        <v>33</v>
      </c>
      <c r="AP1179" s="692">
        <v>2</v>
      </c>
      <c r="AQ1179" s="692">
        <v>10</v>
      </c>
      <c r="AR1179" s="693">
        <f ca="1">IF($AQ1179=1,IF(INDIRECT(ADDRESS(($AO1179-1)*3+$AP1179+5,$AQ1179+7))="",0,INDIRECT(ADDRESS(($AO1179-1)*3+$AP1179+5,$AQ1179+7))),IF(INDIRECT(ADDRESS(($AO1179-1)*3+$AP1179+5,$AQ1179+7))="",0,IF(COUNTIF(INDIRECT(ADDRESS(($AO1179-1)*36+($AP1179-1)*12+6,COLUMN())):INDIRECT(ADDRESS(($AO1179-1)*36+($AP1179-1)*12+$AQ1179+4,COLUMN())),INDIRECT(ADDRESS(($AO1179-1)*3+$AP1179+5,$AQ1179+7)))&gt;=1,0,INDIRECT(ADDRESS(($AO1179-1)*3+$AP1179+5,$AQ1179+7)))))</f>
        <v>0</v>
      </c>
      <c r="AS1179" s="692">
        <f ca="1">COUNTIF(INDIRECT("H"&amp;(ROW()+12*(($AO1179-1)*3+$AP1179)-ROW())/12+5):INDIRECT("S"&amp;(ROW()+12*(($AO1179-1)*3+$AP1179)-ROW())/12+5),AR1179)</f>
        <v>0</v>
      </c>
      <c r="AT1179" s="693">
        <f ca="1">IF($AQ1179=1,IF(INDIRECT(ADDRESS(($AO1179-1)*3+$AP1179+5,$AQ1179+20))="",0,INDIRECT(ADDRESS(($AO1179-1)*3+$AP1179+5,$AQ1179+20))),IF(INDIRECT(ADDRESS(($AO1179-1)*3+$AP1179+5,$AQ1179+20))="",0,IF(COUNTIF(INDIRECT(ADDRESS(($AO1179-1)*36+($AP1179-1)*12+6,COLUMN())):INDIRECT(ADDRESS(($AO1179-1)*36+($AP1179-1)*12+$AQ1179+4,COLUMN())),INDIRECT(ADDRESS(($AO1179-1)*3+$AP1179+5,$AQ1179+20)))&gt;=1,0,INDIRECT(ADDRESS(($AO1179-1)*3+$AP1179+5,$AQ1179+20)))))</f>
        <v>0</v>
      </c>
      <c r="AU1179" s="692">
        <f ca="1">COUNTIF(INDIRECT("U"&amp;(ROW()+12*(($AO1179-1)*3+$AP1179)-ROW())/12+5):INDIRECT("AF"&amp;(ROW()+12*(($AO1179-1)*3+$AP1179)-ROW())/12+5),AT1179)</f>
        <v>0</v>
      </c>
      <c r="AV1179" s="692">
        <f ca="1">IF(AND(AR1179+AT1179&gt;0,AS1179+AU1179&gt;0),COUNTIF(AV$6:AV1178,"&gt;0")+1,0)</f>
        <v>0</v>
      </c>
    </row>
    <row r="1180" spans="41:48">
      <c r="AO1180" s="692">
        <v>33</v>
      </c>
      <c r="AP1180" s="692">
        <v>2</v>
      </c>
      <c r="AQ1180" s="692">
        <v>11</v>
      </c>
      <c r="AR1180" s="693">
        <f ca="1">IF($AQ1180=1,IF(INDIRECT(ADDRESS(($AO1180-1)*3+$AP1180+5,$AQ1180+7))="",0,INDIRECT(ADDRESS(($AO1180-1)*3+$AP1180+5,$AQ1180+7))),IF(INDIRECT(ADDRESS(($AO1180-1)*3+$AP1180+5,$AQ1180+7))="",0,IF(COUNTIF(INDIRECT(ADDRESS(($AO1180-1)*36+($AP1180-1)*12+6,COLUMN())):INDIRECT(ADDRESS(($AO1180-1)*36+($AP1180-1)*12+$AQ1180+4,COLUMN())),INDIRECT(ADDRESS(($AO1180-1)*3+$AP1180+5,$AQ1180+7)))&gt;=1,0,INDIRECT(ADDRESS(($AO1180-1)*3+$AP1180+5,$AQ1180+7)))))</f>
        <v>0</v>
      </c>
      <c r="AS1180" s="692">
        <f ca="1">COUNTIF(INDIRECT("H"&amp;(ROW()+12*(($AO1180-1)*3+$AP1180)-ROW())/12+5):INDIRECT("S"&amp;(ROW()+12*(($AO1180-1)*3+$AP1180)-ROW())/12+5),AR1180)</f>
        <v>0</v>
      </c>
      <c r="AT1180" s="693">
        <f ca="1">IF($AQ1180=1,IF(INDIRECT(ADDRESS(($AO1180-1)*3+$AP1180+5,$AQ1180+20))="",0,INDIRECT(ADDRESS(($AO1180-1)*3+$AP1180+5,$AQ1180+20))),IF(INDIRECT(ADDRESS(($AO1180-1)*3+$AP1180+5,$AQ1180+20))="",0,IF(COUNTIF(INDIRECT(ADDRESS(($AO1180-1)*36+($AP1180-1)*12+6,COLUMN())):INDIRECT(ADDRESS(($AO1180-1)*36+($AP1180-1)*12+$AQ1180+4,COLUMN())),INDIRECT(ADDRESS(($AO1180-1)*3+$AP1180+5,$AQ1180+20)))&gt;=1,0,INDIRECT(ADDRESS(($AO1180-1)*3+$AP1180+5,$AQ1180+20)))))</f>
        <v>0</v>
      </c>
      <c r="AU1180" s="692">
        <f ca="1">COUNTIF(INDIRECT("U"&amp;(ROW()+12*(($AO1180-1)*3+$AP1180)-ROW())/12+5):INDIRECT("AF"&amp;(ROW()+12*(($AO1180-1)*3+$AP1180)-ROW())/12+5),AT1180)</f>
        <v>0</v>
      </c>
      <c r="AV1180" s="692">
        <f ca="1">IF(AND(AR1180+AT1180&gt;0,AS1180+AU1180&gt;0),COUNTIF(AV$6:AV1179,"&gt;0")+1,0)</f>
        <v>0</v>
      </c>
    </row>
    <row r="1181" spans="41:48">
      <c r="AO1181" s="692">
        <v>33</v>
      </c>
      <c r="AP1181" s="692">
        <v>2</v>
      </c>
      <c r="AQ1181" s="692">
        <v>12</v>
      </c>
      <c r="AR1181" s="693">
        <f ca="1">IF($AQ1181=1,IF(INDIRECT(ADDRESS(($AO1181-1)*3+$AP1181+5,$AQ1181+7))="",0,INDIRECT(ADDRESS(($AO1181-1)*3+$AP1181+5,$AQ1181+7))),IF(INDIRECT(ADDRESS(($AO1181-1)*3+$AP1181+5,$AQ1181+7))="",0,IF(COUNTIF(INDIRECT(ADDRESS(($AO1181-1)*36+($AP1181-1)*12+6,COLUMN())):INDIRECT(ADDRESS(($AO1181-1)*36+($AP1181-1)*12+$AQ1181+4,COLUMN())),INDIRECT(ADDRESS(($AO1181-1)*3+$AP1181+5,$AQ1181+7)))&gt;=1,0,INDIRECT(ADDRESS(($AO1181-1)*3+$AP1181+5,$AQ1181+7)))))</f>
        <v>0</v>
      </c>
      <c r="AS1181" s="692">
        <f ca="1">COUNTIF(INDIRECT("H"&amp;(ROW()+12*(($AO1181-1)*3+$AP1181)-ROW())/12+5):INDIRECT("S"&amp;(ROW()+12*(($AO1181-1)*3+$AP1181)-ROW())/12+5),AR1181)</f>
        <v>0</v>
      </c>
      <c r="AT1181" s="693">
        <f ca="1">IF($AQ1181=1,IF(INDIRECT(ADDRESS(($AO1181-1)*3+$AP1181+5,$AQ1181+20))="",0,INDIRECT(ADDRESS(($AO1181-1)*3+$AP1181+5,$AQ1181+20))),IF(INDIRECT(ADDRESS(($AO1181-1)*3+$AP1181+5,$AQ1181+20))="",0,IF(COUNTIF(INDIRECT(ADDRESS(($AO1181-1)*36+($AP1181-1)*12+6,COLUMN())):INDIRECT(ADDRESS(($AO1181-1)*36+($AP1181-1)*12+$AQ1181+4,COLUMN())),INDIRECT(ADDRESS(($AO1181-1)*3+$AP1181+5,$AQ1181+20)))&gt;=1,0,INDIRECT(ADDRESS(($AO1181-1)*3+$AP1181+5,$AQ1181+20)))))</f>
        <v>0</v>
      </c>
      <c r="AU1181" s="692">
        <f ca="1">COUNTIF(INDIRECT("U"&amp;(ROW()+12*(($AO1181-1)*3+$AP1181)-ROW())/12+5):INDIRECT("AF"&amp;(ROW()+12*(($AO1181-1)*3+$AP1181)-ROW())/12+5),AT1181)</f>
        <v>0</v>
      </c>
      <c r="AV1181" s="692">
        <f ca="1">IF(AND(AR1181+AT1181&gt;0,AS1181+AU1181&gt;0),COUNTIF(AV$6:AV1180,"&gt;0")+1,0)</f>
        <v>0</v>
      </c>
    </row>
    <row r="1182" spans="41:48">
      <c r="AO1182" s="692">
        <v>33</v>
      </c>
      <c r="AP1182" s="692">
        <v>3</v>
      </c>
      <c r="AQ1182" s="692">
        <v>1</v>
      </c>
      <c r="AR1182" s="693">
        <f ca="1">IF($AQ1182=1,IF(INDIRECT(ADDRESS(($AO1182-1)*3+$AP1182+5,$AQ1182+7))="",0,INDIRECT(ADDRESS(($AO1182-1)*3+$AP1182+5,$AQ1182+7))),IF(INDIRECT(ADDRESS(($AO1182-1)*3+$AP1182+5,$AQ1182+7))="",0,IF(COUNTIF(INDIRECT(ADDRESS(($AO1182-1)*36+($AP1182-1)*12+6,COLUMN())):INDIRECT(ADDRESS(($AO1182-1)*36+($AP1182-1)*12+$AQ1182+4,COLUMN())),INDIRECT(ADDRESS(($AO1182-1)*3+$AP1182+5,$AQ1182+7)))&gt;=1,0,INDIRECT(ADDRESS(($AO1182-1)*3+$AP1182+5,$AQ1182+7)))))</f>
        <v>0</v>
      </c>
      <c r="AS1182" s="692">
        <f ca="1">COUNTIF(INDIRECT("H"&amp;(ROW()+12*(($AO1182-1)*3+$AP1182)-ROW())/12+5):INDIRECT("S"&amp;(ROW()+12*(($AO1182-1)*3+$AP1182)-ROW())/12+5),AR1182)</f>
        <v>0</v>
      </c>
      <c r="AT1182" s="693">
        <f ca="1">IF($AQ1182=1,IF(INDIRECT(ADDRESS(($AO1182-1)*3+$AP1182+5,$AQ1182+20))="",0,INDIRECT(ADDRESS(($AO1182-1)*3+$AP1182+5,$AQ1182+20))),IF(INDIRECT(ADDRESS(($AO1182-1)*3+$AP1182+5,$AQ1182+20))="",0,IF(COUNTIF(INDIRECT(ADDRESS(($AO1182-1)*36+($AP1182-1)*12+6,COLUMN())):INDIRECT(ADDRESS(($AO1182-1)*36+($AP1182-1)*12+$AQ1182+4,COLUMN())),INDIRECT(ADDRESS(($AO1182-1)*3+$AP1182+5,$AQ1182+20)))&gt;=1,0,INDIRECT(ADDRESS(($AO1182-1)*3+$AP1182+5,$AQ1182+20)))))</f>
        <v>0</v>
      </c>
      <c r="AU1182" s="692">
        <f ca="1">COUNTIF(INDIRECT("U"&amp;(ROW()+12*(($AO1182-1)*3+$AP1182)-ROW())/12+5):INDIRECT("AF"&amp;(ROW()+12*(($AO1182-1)*3+$AP1182)-ROW())/12+5),AT1182)</f>
        <v>0</v>
      </c>
      <c r="AV1182" s="692">
        <f ca="1">IF(AND(AR1182+AT1182&gt;0,AS1182+AU1182&gt;0),COUNTIF(AV$6:AV1181,"&gt;0")+1,0)</f>
        <v>0</v>
      </c>
    </row>
    <row r="1183" spans="41:48">
      <c r="AO1183" s="692">
        <v>33</v>
      </c>
      <c r="AP1183" s="692">
        <v>3</v>
      </c>
      <c r="AQ1183" s="692">
        <v>2</v>
      </c>
      <c r="AR1183" s="693">
        <f ca="1">IF($AQ1183=1,IF(INDIRECT(ADDRESS(($AO1183-1)*3+$AP1183+5,$AQ1183+7))="",0,INDIRECT(ADDRESS(($AO1183-1)*3+$AP1183+5,$AQ1183+7))),IF(INDIRECT(ADDRESS(($AO1183-1)*3+$AP1183+5,$AQ1183+7))="",0,IF(COUNTIF(INDIRECT(ADDRESS(($AO1183-1)*36+($AP1183-1)*12+6,COLUMN())):INDIRECT(ADDRESS(($AO1183-1)*36+($AP1183-1)*12+$AQ1183+4,COLUMN())),INDIRECT(ADDRESS(($AO1183-1)*3+$AP1183+5,$AQ1183+7)))&gt;=1,0,INDIRECT(ADDRESS(($AO1183-1)*3+$AP1183+5,$AQ1183+7)))))</f>
        <v>0</v>
      </c>
      <c r="AS1183" s="692">
        <f ca="1">COUNTIF(INDIRECT("H"&amp;(ROW()+12*(($AO1183-1)*3+$AP1183)-ROW())/12+5):INDIRECT("S"&amp;(ROW()+12*(($AO1183-1)*3+$AP1183)-ROW())/12+5),AR1183)</f>
        <v>0</v>
      </c>
      <c r="AT1183" s="693">
        <f ca="1">IF($AQ1183=1,IF(INDIRECT(ADDRESS(($AO1183-1)*3+$AP1183+5,$AQ1183+20))="",0,INDIRECT(ADDRESS(($AO1183-1)*3+$AP1183+5,$AQ1183+20))),IF(INDIRECT(ADDRESS(($AO1183-1)*3+$AP1183+5,$AQ1183+20))="",0,IF(COUNTIF(INDIRECT(ADDRESS(($AO1183-1)*36+($AP1183-1)*12+6,COLUMN())):INDIRECT(ADDRESS(($AO1183-1)*36+($AP1183-1)*12+$AQ1183+4,COLUMN())),INDIRECT(ADDRESS(($AO1183-1)*3+$AP1183+5,$AQ1183+20)))&gt;=1,0,INDIRECT(ADDRESS(($AO1183-1)*3+$AP1183+5,$AQ1183+20)))))</f>
        <v>0</v>
      </c>
      <c r="AU1183" s="692">
        <f ca="1">COUNTIF(INDIRECT("U"&amp;(ROW()+12*(($AO1183-1)*3+$AP1183)-ROW())/12+5):INDIRECT("AF"&amp;(ROW()+12*(($AO1183-1)*3+$AP1183)-ROW())/12+5),AT1183)</f>
        <v>0</v>
      </c>
      <c r="AV1183" s="692">
        <f ca="1">IF(AND(AR1183+AT1183&gt;0,AS1183+AU1183&gt;0),COUNTIF(AV$6:AV1182,"&gt;0")+1,0)</f>
        <v>0</v>
      </c>
    </row>
    <row r="1184" spans="41:48">
      <c r="AO1184" s="692">
        <v>33</v>
      </c>
      <c r="AP1184" s="692">
        <v>3</v>
      </c>
      <c r="AQ1184" s="692">
        <v>3</v>
      </c>
      <c r="AR1184" s="693">
        <f ca="1">IF($AQ1184=1,IF(INDIRECT(ADDRESS(($AO1184-1)*3+$AP1184+5,$AQ1184+7))="",0,INDIRECT(ADDRESS(($AO1184-1)*3+$AP1184+5,$AQ1184+7))),IF(INDIRECT(ADDRESS(($AO1184-1)*3+$AP1184+5,$AQ1184+7))="",0,IF(COUNTIF(INDIRECT(ADDRESS(($AO1184-1)*36+($AP1184-1)*12+6,COLUMN())):INDIRECT(ADDRESS(($AO1184-1)*36+($AP1184-1)*12+$AQ1184+4,COLUMN())),INDIRECT(ADDRESS(($AO1184-1)*3+$AP1184+5,$AQ1184+7)))&gt;=1,0,INDIRECT(ADDRESS(($AO1184-1)*3+$AP1184+5,$AQ1184+7)))))</f>
        <v>0</v>
      </c>
      <c r="AS1184" s="692">
        <f ca="1">COUNTIF(INDIRECT("H"&amp;(ROW()+12*(($AO1184-1)*3+$AP1184)-ROW())/12+5):INDIRECT("S"&amp;(ROW()+12*(($AO1184-1)*3+$AP1184)-ROW())/12+5),AR1184)</f>
        <v>0</v>
      </c>
      <c r="AT1184" s="693">
        <f ca="1">IF($AQ1184=1,IF(INDIRECT(ADDRESS(($AO1184-1)*3+$AP1184+5,$AQ1184+20))="",0,INDIRECT(ADDRESS(($AO1184-1)*3+$AP1184+5,$AQ1184+20))),IF(INDIRECT(ADDRESS(($AO1184-1)*3+$AP1184+5,$AQ1184+20))="",0,IF(COUNTIF(INDIRECT(ADDRESS(($AO1184-1)*36+($AP1184-1)*12+6,COLUMN())):INDIRECT(ADDRESS(($AO1184-1)*36+($AP1184-1)*12+$AQ1184+4,COLUMN())),INDIRECT(ADDRESS(($AO1184-1)*3+$AP1184+5,$AQ1184+20)))&gt;=1,0,INDIRECT(ADDRESS(($AO1184-1)*3+$AP1184+5,$AQ1184+20)))))</f>
        <v>0</v>
      </c>
      <c r="AU1184" s="692">
        <f ca="1">COUNTIF(INDIRECT("U"&amp;(ROW()+12*(($AO1184-1)*3+$AP1184)-ROW())/12+5):INDIRECT("AF"&amp;(ROW()+12*(($AO1184-1)*3+$AP1184)-ROW())/12+5),AT1184)</f>
        <v>0</v>
      </c>
      <c r="AV1184" s="692">
        <f ca="1">IF(AND(AR1184+AT1184&gt;0,AS1184+AU1184&gt;0),COUNTIF(AV$6:AV1183,"&gt;0")+1,0)</f>
        <v>0</v>
      </c>
    </row>
    <row r="1185" spans="41:48">
      <c r="AO1185" s="692">
        <v>33</v>
      </c>
      <c r="AP1185" s="692">
        <v>3</v>
      </c>
      <c r="AQ1185" s="692">
        <v>4</v>
      </c>
      <c r="AR1185" s="693">
        <f ca="1">IF($AQ1185=1,IF(INDIRECT(ADDRESS(($AO1185-1)*3+$AP1185+5,$AQ1185+7))="",0,INDIRECT(ADDRESS(($AO1185-1)*3+$AP1185+5,$AQ1185+7))),IF(INDIRECT(ADDRESS(($AO1185-1)*3+$AP1185+5,$AQ1185+7))="",0,IF(COUNTIF(INDIRECT(ADDRESS(($AO1185-1)*36+($AP1185-1)*12+6,COLUMN())):INDIRECT(ADDRESS(($AO1185-1)*36+($AP1185-1)*12+$AQ1185+4,COLUMN())),INDIRECT(ADDRESS(($AO1185-1)*3+$AP1185+5,$AQ1185+7)))&gt;=1,0,INDIRECT(ADDRESS(($AO1185-1)*3+$AP1185+5,$AQ1185+7)))))</f>
        <v>0</v>
      </c>
      <c r="AS1185" s="692">
        <f ca="1">COUNTIF(INDIRECT("H"&amp;(ROW()+12*(($AO1185-1)*3+$AP1185)-ROW())/12+5):INDIRECT("S"&amp;(ROW()+12*(($AO1185-1)*3+$AP1185)-ROW())/12+5),AR1185)</f>
        <v>0</v>
      </c>
      <c r="AT1185" s="693">
        <f ca="1">IF($AQ1185=1,IF(INDIRECT(ADDRESS(($AO1185-1)*3+$AP1185+5,$AQ1185+20))="",0,INDIRECT(ADDRESS(($AO1185-1)*3+$AP1185+5,$AQ1185+20))),IF(INDIRECT(ADDRESS(($AO1185-1)*3+$AP1185+5,$AQ1185+20))="",0,IF(COUNTIF(INDIRECT(ADDRESS(($AO1185-1)*36+($AP1185-1)*12+6,COLUMN())):INDIRECT(ADDRESS(($AO1185-1)*36+($AP1185-1)*12+$AQ1185+4,COLUMN())),INDIRECT(ADDRESS(($AO1185-1)*3+$AP1185+5,$AQ1185+20)))&gt;=1,0,INDIRECT(ADDRESS(($AO1185-1)*3+$AP1185+5,$AQ1185+20)))))</f>
        <v>0</v>
      </c>
      <c r="AU1185" s="692">
        <f ca="1">COUNTIF(INDIRECT("U"&amp;(ROW()+12*(($AO1185-1)*3+$AP1185)-ROW())/12+5):INDIRECT("AF"&amp;(ROW()+12*(($AO1185-1)*3+$AP1185)-ROW())/12+5),AT1185)</f>
        <v>0</v>
      </c>
      <c r="AV1185" s="692">
        <f ca="1">IF(AND(AR1185+AT1185&gt;0,AS1185+AU1185&gt;0),COUNTIF(AV$6:AV1184,"&gt;0")+1,0)</f>
        <v>0</v>
      </c>
    </row>
    <row r="1186" spans="41:48">
      <c r="AO1186" s="692">
        <v>33</v>
      </c>
      <c r="AP1186" s="692">
        <v>3</v>
      </c>
      <c r="AQ1186" s="692">
        <v>5</v>
      </c>
      <c r="AR1186" s="693">
        <f ca="1">IF($AQ1186=1,IF(INDIRECT(ADDRESS(($AO1186-1)*3+$AP1186+5,$AQ1186+7))="",0,INDIRECT(ADDRESS(($AO1186-1)*3+$AP1186+5,$AQ1186+7))),IF(INDIRECT(ADDRESS(($AO1186-1)*3+$AP1186+5,$AQ1186+7))="",0,IF(COUNTIF(INDIRECT(ADDRESS(($AO1186-1)*36+($AP1186-1)*12+6,COLUMN())):INDIRECT(ADDRESS(($AO1186-1)*36+($AP1186-1)*12+$AQ1186+4,COLUMN())),INDIRECT(ADDRESS(($AO1186-1)*3+$AP1186+5,$AQ1186+7)))&gt;=1,0,INDIRECT(ADDRESS(($AO1186-1)*3+$AP1186+5,$AQ1186+7)))))</f>
        <v>0</v>
      </c>
      <c r="AS1186" s="692">
        <f ca="1">COUNTIF(INDIRECT("H"&amp;(ROW()+12*(($AO1186-1)*3+$AP1186)-ROW())/12+5):INDIRECT("S"&amp;(ROW()+12*(($AO1186-1)*3+$AP1186)-ROW())/12+5),AR1186)</f>
        <v>0</v>
      </c>
      <c r="AT1186" s="693">
        <f ca="1">IF($AQ1186=1,IF(INDIRECT(ADDRESS(($AO1186-1)*3+$AP1186+5,$AQ1186+20))="",0,INDIRECT(ADDRESS(($AO1186-1)*3+$AP1186+5,$AQ1186+20))),IF(INDIRECT(ADDRESS(($AO1186-1)*3+$AP1186+5,$AQ1186+20))="",0,IF(COUNTIF(INDIRECT(ADDRESS(($AO1186-1)*36+($AP1186-1)*12+6,COLUMN())):INDIRECT(ADDRESS(($AO1186-1)*36+($AP1186-1)*12+$AQ1186+4,COLUMN())),INDIRECT(ADDRESS(($AO1186-1)*3+$AP1186+5,$AQ1186+20)))&gt;=1,0,INDIRECT(ADDRESS(($AO1186-1)*3+$AP1186+5,$AQ1186+20)))))</f>
        <v>0</v>
      </c>
      <c r="AU1186" s="692">
        <f ca="1">COUNTIF(INDIRECT("U"&amp;(ROW()+12*(($AO1186-1)*3+$AP1186)-ROW())/12+5):INDIRECT("AF"&amp;(ROW()+12*(($AO1186-1)*3+$AP1186)-ROW())/12+5),AT1186)</f>
        <v>0</v>
      </c>
      <c r="AV1186" s="692">
        <f ca="1">IF(AND(AR1186+AT1186&gt;0,AS1186+AU1186&gt;0),COUNTIF(AV$6:AV1185,"&gt;0")+1,0)</f>
        <v>0</v>
      </c>
    </row>
    <row r="1187" spans="41:48">
      <c r="AO1187" s="692">
        <v>33</v>
      </c>
      <c r="AP1187" s="692">
        <v>3</v>
      </c>
      <c r="AQ1187" s="692">
        <v>6</v>
      </c>
      <c r="AR1187" s="693">
        <f ca="1">IF($AQ1187=1,IF(INDIRECT(ADDRESS(($AO1187-1)*3+$AP1187+5,$AQ1187+7))="",0,INDIRECT(ADDRESS(($AO1187-1)*3+$AP1187+5,$AQ1187+7))),IF(INDIRECT(ADDRESS(($AO1187-1)*3+$AP1187+5,$AQ1187+7))="",0,IF(COUNTIF(INDIRECT(ADDRESS(($AO1187-1)*36+($AP1187-1)*12+6,COLUMN())):INDIRECT(ADDRESS(($AO1187-1)*36+($AP1187-1)*12+$AQ1187+4,COLUMN())),INDIRECT(ADDRESS(($AO1187-1)*3+$AP1187+5,$AQ1187+7)))&gt;=1,0,INDIRECT(ADDRESS(($AO1187-1)*3+$AP1187+5,$AQ1187+7)))))</f>
        <v>0</v>
      </c>
      <c r="AS1187" s="692">
        <f ca="1">COUNTIF(INDIRECT("H"&amp;(ROW()+12*(($AO1187-1)*3+$AP1187)-ROW())/12+5):INDIRECT("S"&amp;(ROW()+12*(($AO1187-1)*3+$AP1187)-ROW())/12+5),AR1187)</f>
        <v>0</v>
      </c>
      <c r="AT1187" s="693">
        <f ca="1">IF($AQ1187=1,IF(INDIRECT(ADDRESS(($AO1187-1)*3+$AP1187+5,$AQ1187+20))="",0,INDIRECT(ADDRESS(($AO1187-1)*3+$AP1187+5,$AQ1187+20))),IF(INDIRECT(ADDRESS(($AO1187-1)*3+$AP1187+5,$AQ1187+20))="",0,IF(COUNTIF(INDIRECT(ADDRESS(($AO1187-1)*36+($AP1187-1)*12+6,COLUMN())):INDIRECT(ADDRESS(($AO1187-1)*36+($AP1187-1)*12+$AQ1187+4,COLUMN())),INDIRECT(ADDRESS(($AO1187-1)*3+$AP1187+5,$AQ1187+20)))&gt;=1,0,INDIRECT(ADDRESS(($AO1187-1)*3+$AP1187+5,$AQ1187+20)))))</f>
        <v>0</v>
      </c>
      <c r="AU1187" s="692">
        <f ca="1">COUNTIF(INDIRECT("U"&amp;(ROW()+12*(($AO1187-1)*3+$AP1187)-ROW())/12+5):INDIRECT("AF"&amp;(ROW()+12*(($AO1187-1)*3+$AP1187)-ROW())/12+5),AT1187)</f>
        <v>0</v>
      </c>
      <c r="AV1187" s="692">
        <f ca="1">IF(AND(AR1187+AT1187&gt;0,AS1187+AU1187&gt;0),COUNTIF(AV$6:AV1186,"&gt;0")+1,0)</f>
        <v>0</v>
      </c>
    </row>
    <row r="1188" spans="41:48">
      <c r="AO1188" s="692">
        <v>33</v>
      </c>
      <c r="AP1188" s="692">
        <v>3</v>
      </c>
      <c r="AQ1188" s="692">
        <v>7</v>
      </c>
      <c r="AR1188" s="693">
        <f ca="1">IF($AQ1188=1,IF(INDIRECT(ADDRESS(($AO1188-1)*3+$AP1188+5,$AQ1188+7))="",0,INDIRECT(ADDRESS(($AO1188-1)*3+$AP1188+5,$AQ1188+7))),IF(INDIRECT(ADDRESS(($AO1188-1)*3+$AP1188+5,$AQ1188+7))="",0,IF(COUNTIF(INDIRECT(ADDRESS(($AO1188-1)*36+($AP1188-1)*12+6,COLUMN())):INDIRECT(ADDRESS(($AO1188-1)*36+($AP1188-1)*12+$AQ1188+4,COLUMN())),INDIRECT(ADDRESS(($AO1188-1)*3+$AP1188+5,$AQ1188+7)))&gt;=1,0,INDIRECT(ADDRESS(($AO1188-1)*3+$AP1188+5,$AQ1188+7)))))</f>
        <v>0</v>
      </c>
      <c r="AS1188" s="692">
        <f ca="1">COUNTIF(INDIRECT("H"&amp;(ROW()+12*(($AO1188-1)*3+$AP1188)-ROW())/12+5):INDIRECT("S"&amp;(ROW()+12*(($AO1188-1)*3+$AP1188)-ROW())/12+5),AR1188)</f>
        <v>0</v>
      </c>
      <c r="AT1188" s="693">
        <f ca="1">IF($AQ1188=1,IF(INDIRECT(ADDRESS(($AO1188-1)*3+$AP1188+5,$AQ1188+20))="",0,INDIRECT(ADDRESS(($AO1188-1)*3+$AP1188+5,$AQ1188+20))),IF(INDIRECT(ADDRESS(($AO1188-1)*3+$AP1188+5,$AQ1188+20))="",0,IF(COUNTIF(INDIRECT(ADDRESS(($AO1188-1)*36+($AP1188-1)*12+6,COLUMN())):INDIRECT(ADDRESS(($AO1188-1)*36+($AP1188-1)*12+$AQ1188+4,COLUMN())),INDIRECT(ADDRESS(($AO1188-1)*3+$AP1188+5,$AQ1188+20)))&gt;=1,0,INDIRECT(ADDRESS(($AO1188-1)*3+$AP1188+5,$AQ1188+20)))))</f>
        <v>0</v>
      </c>
      <c r="AU1188" s="692">
        <f ca="1">COUNTIF(INDIRECT("U"&amp;(ROW()+12*(($AO1188-1)*3+$AP1188)-ROW())/12+5):INDIRECT("AF"&amp;(ROW()+12*(($AO1188-1)*3+$AP1188)-ROW())/12+5),AT1188)</f>
        <v>0</v>
      </c>
      <c r="AV1188" s="692">
        <f ca="1">IF(AND(AR1188+AT1188&gt;0,AS1188+AU1188&gt;0),COUNTIF(AV$6:AV1187,"&gt;0")+1,0)</f>
        <v>0</v>
      </c>
    </row>
    <row r="1189" spans="41:48">
      <c r="AO1189" s="692">
        <v>33</v>
      </c>
      <c r="AP1189" s="692">
        <v>3</v>
      </c>
      <c r="AQ1189" s="692">
        <v>8</v>
      </c>
      <c r="AR1189" s="693">
        <f ca="1">IF($AQ1189=1,IF(INDIRECT(ADDRESS(($AO1189-1)*3+$AP1189+5,$AQ1189+7))="",0,INDIRECT(ADDRESS(($AO1189-1)*3+$AP1189+5,$AQ1189+7))),IF(INDIRECT(ADDRESS(($AO1189-1)*3+$AP1189+5,$AQ1189+7))="",0,IF(COUNTIF(INDIRECT(ADDRESS(($AO1189-1)*36+($AP1189-1)*12+6,COLUMN())):INDIRECT(ADDRESS(($AO1189-1)*36+($AP1189-1)*12+$AQ1189+4,COLUMN())),INDIRECT(ADDRESS(($AO1189-1)*3+$AP1189+5,$AQ1189+7)))&gt;=1,0,INDIRECT(ADDRESS(($AO1189-1)*3+$AP1189+5,$AQ1189+7)))))</f>
        <v>0</v>
      </c>
      <c r="AS1189" s="692">
        <f ca="1">COUNTIF(INDIRECT("H"&amp;(ROW()+12*(($AO1189-1)*3+$AP1189)-ROW())/12+5):INDIRECT("S"&amp;(ROW()+12*(($AO1189-1)*3+$AP1189)-ROW())/12+5),AR1189)</f>
        <v>0</v>
      </c>
      <c r="AT1189" s="693">
        <f ca="1">IF($AQ1189=1,IF(INDIRECT(ADDRESS(($AO1189-1)*3+$AP1189+5,$AQ1189+20))="",0,INDIRECT(ADDRESS(($AO1189-1)*3+$AP1189+5,$AQ1189+20))),IF(INDIRECT(ADDRESS(($AO1189-1)*3+$AP1189+5,$AQ1189+20))="",0,IF(COUNTIF(INDIRECT(ADDRESS(($AO1189-1)*36+($AP1189-1)*12+6,COLUMN())):INDIRECT(ADDRESS(($AO1189-1)*36+($AP1189-1)*12+$AQ1189+4,COLUMN())),INDIRECT(ADDRESS(($AO1189-1)*3+$AP1189+5,$AQ1189+20)))&gt;=1,0,INDIRECT(ADDRESS(($AO1189-1)*3+$AP1189+5,$AQ1189+20)))))</f>
        <v>0</v>
      </c>
      <c r="AU1189" s="692">
        <f ca="1">COUNTIF(INDIRECT("U"&amp;(ROW()+12*(($AO1189-1)*3+$AP1189)-ROW())/12+5):INDIRECT("AF"&amp;(ROW()+12*(($AO1189-1)*3+$AP1189)-ROW())/12+5),AT1189)</f>
        <v>0</v>
      </c>
      <c r="AV1189" s="692">
        <f ca="1">IF(AND(AR1189+AT1189&gt;0,AS1189+AU1189&gt;0),COUNTIF(AV$6:AV1188,"&gt;0")+1,0)</f>
        <v>0</v>
      </c>
    </row>
    <row r="1190" spans="41:48">
      <c r="AO1190" s="692">
        <v>33</v>
      </c>
      <c r="AP1190" s="692">
        <v>3</v>
      </c>
      <c r="AQ1190" s="692">
        <v>9</v>
      </c>
      <c r="AR1190" s="693">
        <f ca="1">IF($AQ1190=1,IF(INDIRECT(ADDRESS(($AO1190-1)*3+$AP1190+5,$AQ1190+7))="",0,INDIRECT(ADDRESS(($AO1190-1)*3+$AP1190+5,$AQ1190+7))),IF(INDIRECT(ADDRESS(($AO1190-1)*3+$AP1190+5,$AQ1190+7))="",0,IF(COUNTIF(INDIRECT(ADDRESS(($AO1190-1)*36+($AP1190-1)*12+6,COLUMN())):INDIRECT(ADDRESS(($AO1190-1)*36+($AP1190-1)*12+$AQ1190+4,COLUMN())),INDIRECT(ADDRESS(($AO1190-1)*3+$AP1190+5,$AQ1190+7)))&gt;=1,0,INDIRECT(ADDRESS(($AO1190-1)*3+$AP1190+5,$AQ1190+7)))))</f>
        <v>0</v>
      </c>
      <c r="AS1190" s="692">
        <f ca="1">COUNTIF(INDIRECT("H"&amp;(ROW()+12*(($AO1190-1)*3+$AP1190)-ROW())/12+5):INDIRECT("S"&amp;(ROW()+12*(($AO1190-1)*3+$AP1190)-ROW())/12+5),AR1190)</f>
        <v>0</v>
      </c>
      <c r="AT1190" s="693">
        <f ca="1">IF($AQ1190=1,IF(INDIRECT(ADDRESS(($AO1190-1)*3+$AP1190+5,$AQ1190+20))="",0,INDIRECT(ADDRESS(($AO1190-1)*3+$AP1190+5,$AQ1190+20))),IF(INDIRECT(ADDRESS(($AO1190-1)*3+$AP1190+5,$AQ1190+20))="",0,IF(COUNTIF(INDIRECT(ADDRESS(($AO1190-1)*36+($AP1190-1)*12+6,COLUMN())):INDIRECT(ADDRESS(($AO1190-1)*36+($AP1190-1)*12+$AQ1190+4,COLUMN())),INDIRECT(ADDRESS(($AO1190-1)*3+$AP1190+5,$AQ1190+20)))&gt;=1,0,INDIRECT(ADDRESS(($AO1190-1)*3+$AP1190+5,$AQ1190+20)))))</f>
        <v>0</v>
      </c>
      <c r="AU1190" s="692">
        <f ca="1">COUNTIF(INDIRECT("U"&amp;(ROW()+12*(($AO1190-1)*3+$AP1190)-ROW())/12+5):INDIRECT("AF"&amp;(ROW()+12*(($AO1190-1)*3+$AP1190)-ROW())/12+5),AT1190)</f>
        <v>0</v>
      </c>
      <c r="AV1190" s="692">
        <f ca="1">IF(AND(AR1190+AT1190&gt;0,AS1190+AU1190&gt;0),COUNTIF(AV$6:AV1189,"&gt;0")+1,0)</f>
        <v>0</v>
      </c>
    </row>
    <row r="1191" spans="41:48">
      <c r="AO1191" s="692">
        <v>33</v>
      </c>
      <c r="AP1191" s="692">
        <v>3</v>
      </c>
      <c r="AQ1191" s="692">
        <v>10</v>
      </c>
      <c r="AR1191" s="693">
        <f ca="1">IF($AQ1191=1,IF(INDIRECT(ADDRESS(($AO1191-1)*3+$AP1191+5,$AQ1191+7))="",0,INDIRECT(ADDRESS(($AO1191-1)*3+$AP1191+5,$AQ1191+7))),IF(INDIRECT(ADDRESS(($AO1191-1)*3+$AP1191+5,$AQ1191+7))="",0,IF(COUNTIF(INDIRECT(ADDRESS(($AO1191-1)*36+($AP1191-1)*12+6,COLUMN())):INDIRECT(ADDRESS(($AO1191-1)*36+($AP1191-1)*12+$AQ1191+4,COLUMN())),INDIRECT(ADDRESS(($AO1191-1)*3+$AP1191+5,$AQ1191+7)))&gt;=1,0,INDIRECT(ADDRESS(($AO1191-1)*3+$AP1191+5,$AQ1191+7)))))</f>
        <v>0</v>
      </c>
      <c r="AS1191" s="692">
        <f ca="1">COUNTIF(INDIRECT("H"&amp;(ROW()+12*(($AO1191-1)*3+$AP1191)-ROW())/12+5):INDIRECT("S"&amp;(ROW()+12*(($AO1191-1)*3+$AP1191)-ROW())/12+5),AR1191)</f>
        <v>0</v>
      </c>
      <c r="AT1191" s="693">
        <f ca="1">IF($AQ1191=1,IF(INDIRECT(ADDRESS(($AO1191-1)*3+$AP1191+5,$AQ1191+20))="",0,INDIRECT(ADDRESS(($AO1191-1)*3+$AP1191+5,$AQ1191+20))),IF(INDIRECT(ADDRESS(($AO1191-1)*3+$AP1191+5,$AQ1191+20))="",0,IF(COUNTIF(INDIRECT(ADDRESS(($AO1191-1)*36+($AP1191-1)*12+6,COLUMN())):INDIRECT(ADDRESS(($AO1191-1)*36+($AP1191-1)*12+$AQ1191+4,COLUMN())),INDIRECT(ADDRESS(($AO1191-1)*3+$AP1191+5,$AQ1191+20)))&gt;=1,0,INDIRECT(ADDRESS(($AO1191-1)*3+$AP1191+5,$AQ1191+20)))))</f>
        <v>0</v>
      </c>
      <c r="AU1191" s="692">
        <f ca="1">COUNTIF(INDIRECT("U"&amp;(ROW()+12*(($AO1191-1)*3+$AP1191)-ROW())/12+5):INDIRECT("AF"&amp;(ROW()+12*(($AO1191-1)*3+$AP1191)-ROW())/12+5),AT1191)</f>
        <v>0</v>
      </c>
      <c r="AV1191" s="692">
        <f ca="1">IF(AND(AR1191+AT1191&gt;0,AS1191+AU1191&gt;0),COUNTIF(AV$6:AV1190,"&gt;0")+1,0)</f>
        <v>0</v>
      </c>
    </row>
    <row r="1192" spans="41:48">
      <c r="AO1192" s="692">
        <v>33</v>
      </c>
      <c r="AP1192" s="692">
        <v>3</v>
      </c>
      <c r="AQ1192" s="692">
        <v>11</v>
      </c>
      <c r="AR1192" s="693">
        <f ca="1">IF($AQ1192=1,IF(INDIRECT(ADDRESS(($AO1192-1)*3+$AP1192+5,$AQ1192+7))="",0,INDIRECT(ADDRESS(($AO1192-1)*3+$AP1192+5,$AQ1192+7))),IF(INDIRECT(ADDRESS(($AO1192-1)*3+$AP1192+5,$AQ1192+7))="",0,IF(COUNTIF(INDIRECT(ADDRESS(($AO1192-1)*36+($AP1192-1)*12+6,COLUMN())):INDIRECT(ADDRESS(($AO1192-1)*36+($AP1192-1)*12+$AQ1192+4,COLUMN())),INDIRECT(ADDRESS(($AO1192-1)*3+$AP1192+5,$AQ1192+7)))&gt;=1,0,INDIRECT(ADDRESS(($AO1192-1)*3+$AP1192+5,$AQ1192+7)))))</f>
        <v>0</v>
      </c>
      <c r="AS1192" s="692">
        <f ca="1">COUNTIF(INDIRECT("H"&amp;(ROW()+12*(($AO1192-1)*3+$AP1192)-ROW())/12+5):INDIRECT("S"&amp;(ROW()+12*(($AO1192-1)*3+$AP1192)-ROW())/12+5),AR1192)</f>
        <v>0</v>
      </c>
      <c r="AT1192" s="693">
        <f ca="1">IF($AQ1192=1,IF(INDIRECT(ADDRESS(($AO1192-1)*3+$AP1192+5,$AQ1192+20))="",0,INDIRECT(ADDRESS(($AO1192-1)*3+$AP1192+5,$AQ1192+20))),IF(INDIRECT(ADDRESS(($AO1192-1)*3+$AP1192+5,$AQ1192+20))="",0,IF(COUNTIF(INDIRECT(ADDRESS(($AO1192-1)*36+($AP1192-1)*12+6,COLUMN())):INDIRECT(ADDRESS(($AO1192-1)*36+($AP1192-1)*12+$AQ1192+4,COLUMN())),INDIRECT(ADDRESS(($AO1192-1)*3+$AP1192+5,$AQ1192+20)))&gt;=1,0,INDIRECT(ADDRESS(($AO1192-1)*3+$AP1192+5,$AQ1192+20)))))</f>
        <v>0</v>
      </c>
      <c r="AU1192" s="692">
        <f ca="1">COUNTIF(INDIRECT("U"&amp;(ROW()+12*(($AO1192-1)*3+$AP1192)-ROW())/12+5):INDIRECT("AF"&amp;(ROW()+12*(($AO1192-1)*3+$AP1192)-ROW())/12+5),AT1192)</f>
        <v>0</v>
      </c>
      <c r="AV1192" s="692">
        <f ca="1">IF(AND(AR1192+AT1192&gt;0,AS1192+AU1192&gt;0),COUNTIF(AV$6:AV1191,"&gt;0")+1,0)</f>
        <v>0</v>
      </c>
    </row>
    <row r="1193" spans="41:48">
      <c r="AO1193" s="692">
        <v>33</v>
      </c>
      <c r="AP1193" s="692">
        <v>3</v>
      </c>
      <c r="AQ1193" s="692">
        <v>12</v>
      </c>
      <c r="AR1193" s="693">
        <f ca="1">IF($AQ1193=1,IF(INDIRECT(ADDRESS(($AO1193-1)*3+$AP1193+5,$AQ1193+7))="",0,INDIRECT(ADDRESS(($AO1193-1)*3+$AP1193+5,$AQ1193+7))),IF(INDIRECT(ADDRESS(($AO1193-1)*3+$AP1193+5,$AQ1193+7))="",0,IF(COUNTIF(INDIRECT(ADDRESS(($AO1193-1)*36+($AP1193-1)*12+6,COLUMN())):INDIRECT(ADDRESS(($AO1193-1)*36+($AP1193-1)*12+$AQ1193+4,COLUMN())),INDIRECT(ADDRESS(($AO1193-1)*3+$AP1193+5,$AQ1193+7)))&gt;=1,0,INDIRECT(ADDRESS(($AO1193-1)*3+$AP1193+5,$AQ1193+7)))))</f>
        <v>0</v>
      </c>
      <c r="AS1193" s="692">
        <f ca="1">COUNTIF(INDIRECT("H"&amp;(ROW()+12*(($AO1193-1)*3+$AP1193)-ROW())/12+5):INDIRECT("S"&amp;(ROW()+12*(($AO1193-1)*3+$AP1193)-ROW())/12+5),AR1193)</f>
        <v>0</v>
      </c>
      <c r="AT1193" s="693">
        <f ca="1">IF($AQ1193=1,IF(INDIRECT(ADDRESS(($AO1193-1)*3+$AP1193+5,$AQ1193+20))="",0,INDIRECT(ADDRESS(($AO1193-1)*3+$AP1193+5,$AQ1193+20))),IF(INDIRECT(ADDRESS(($AO1193-1)*3+$AP1193+5,$AQ1193+20))="",0,IF(COUNTIF(INDIRECT(ADDRESS(($AO1193-1)*36+($AP1193-1)*12+6,COLUMN())):INDIRECT(ADDRESS(($AO1193-1)*36+($AP1193-1)*12+$AQ1193+4,COLUMN())),INDIRECT(ADDRESS(($AO1193-1)*3+$AP1193+5,$AQ1193+20)))&gt;=1,0,INDIRECT(ADDRESS(($AO1193-1)*3+$AP1193+5,$AQ1193+20)))))</f>
        <v>0</v>
      </c>
      <c r="AU1193" s="692">
        <f ca="1">COUNTIF(INDIRECT("U"&amp;(ROW()+12*(($AO1193-1)*3+$AP1193)-ROW())/12+5):INDIRECT("AF"&amp;(ROW()+12*(($AO1193-1)*3+$AP1193)-ROW())/12+5),AT1193)</f>
        <v>0</v>
      </c>
      <c r="AV1193" s="692">
        <f ca="1">IF(AND(AR1193+AT1193&gt;0,AS1193+AU1193&gt;0),COUNTIF(AV$6:AV1192,"&gt;0")+1,0)</f>
        <v>0</v>
      </c>
    </row>
    <row r="1194" spans="41:48">
      <c r="AO1194" s="692">
        <v>34</v>
      </c>
      <c r="AP1194" s="692">
        <v>1</v>
      </c>
      <c r="AQ1194" s="692">
        <v>1</v>
      </c>
      <c r="AR1194" s="693">
        <f ca="1">IF($AQ1194=1,IF(INDIRECT(ADDRESS(($AO1194-1)*3+$AP1194+5,$AQ1194+7))="",0,INDIRECT(ADDRESS(($AO1194-1)*3+$AP1194+5,$AQ1194+7))),IF(INDIRECT(ADDRESS(($AO1194-1)*3+$AP1194+5,$AQ1194+7))="",0,IF(COUNTIF(INDIRECT(ADDRESS(($AO1194-1)*36+($AP1194-1)*12+6,COLUMN())):INDIRECT(ADDRESS(($AO1194-1)*36+($AP1194-1)*12+$AQ1194+4,COLUMN())),INDIRECT(ADDRESS(($AO1194-1)*3+$AP1194+5,$AQ1194+7)))&gt;=1,0,INDIRECT(ADDRESS(($AO1194-1)*3+$AP1194+5,$AQ1194+7)))))</f>
        <v>0</v>
      </c>
      <c r="AS1194" s="692">
        <f ca="1">COUNTIF(INDIRECT("H"&amp;(ROW()+12*(($AO1194-1)*3+$AP1194)-ROW())/12+5):INDIRECT("S"&amp;(ROW()+12*(($AO1194-1)*3+$AP1194)-ROW())/12+5),AR1194)</f>
        <v>0</v>
      </c>
      <c r="AT1194" s="693">
        <f ca="1">IF($AQ1194=1,IF(INDIRECT(ADDRESS(($AO1194-1)*3+$AP1194+5,$AQ1194+20))="",0,INDIRECT(ADDRESS(($AO1194-1)*3+$AP1194+5,$AQ1194+20))),IF(INDIRECT(ADDRESS(($AO1194-1)*3+$AP1194+5,$AQ1194+20))="",0,IF(COUNTIF(INDIRECT(ADDRESS(($AO1194-1)*36+($AP1194-1)*12+6,COLUMN())):INDIRECT(ADDRESS(($AO1194-1)*36+($AP1194-1)*12+$AQ1194+4,COLUMN())),INDIRECT(ADDRESS(($AO1194-1)*3+$AP1194+5,$AQ1194+20)))&gt;=1,0,INDIRECT(ADDRESS(($AO1194-1)*3+$AP1194+5,$AQ1194+20)))))</f>
        <v>0</v>
      </c>
      <c r="AU1194" s="692">
        <f ca="1">COUNTIF(INDIRECT("U"&amp;(ROW()+12*(($AO1194-1)*3+$AP1194)-ROW())/12+5):INDIRECT("AF"&amp;(ROW()+12*(($AO1194-1)*3+$AP1194)-ROW())/12+5),AT1194)</f>
        <v>0</v>
      </c>
      <c r="AV1194" s="692">
        <f ca="1">IF(AND(AR1194+AT1194&gt;0,AS1194+AU1194&gt;0),COUNTIF(AV$6:AV1193,"&gt;0")+1,0)</f>
        <v>0</v>
      </c>
    </row>
    <row r="1195" spans="41:48">
      <c r="AO1195" s="692">
        <v>34</v>
      </c>
      <c r="AP1195" s="692">
        <v>1</v>
      </c>
      <c r="AQ1195" s="692">
        <v>2</v>
      </c>
      <c r="AR1195" s="693">
        <f ca="1">IF($AQ1195=1,IF(INDIRECT(ADDRESS(($AO1195-1)*3+$AP1195+5,$AQ1195+7))="",0,INDIRECT(ADDRESS(($AO1195-1)*3+$AP1195+5,$AQ1195+7))),IF(INDIRECT(ADDRESS(($AO1195-1)*3+$AP1195+5,$AQ1195+7))="",0,IF(COUNTIF(INDIRECT(ADDRESS(($AO1195-1)*36+($AP1195-1)*12+6,COLUMN())):INDIRECT(ADDRESS(($AO1195-1)*36+($AP1195-1)*12+$AQ1195+4,COLUMN())),INDIRECT(ADDRESS(($AO1195-1)*3+$AP1195+5,$AQ1195+7)))&gt;=1,0,INDIRECT(ADDRESS(($AO1195-1)*3+$AP1195+5,$AQ1195+7)))))</f>
        <v>0</v>
      </c>
      <c r="AS1195" s="692">
        <f ca="1">COUNTIF(INDIRECT("H"&amp;(ROW()+12*(($AO1195-1)*3+$AP1195)-ROW())/12+5):INDIRECT("S"&amp;(ROW()+12*(($AO1195-1)*3+$AP1195)-ROW())/12+5),AR1195)</f>
        <v>0</v>
      </c>
      <c r="AT1195" s="693">
        <f ca="1">IF($AQ1195=1,IF(INDIRECT(ADDRESS(($AO1195-1)*3+$AP1195+5,$AQ1195+20))="",0,INDIRECT(ADDRESS(($AO1195-1)*3+$AP1195+5,$AQ1195+20))),IF(INDIRECT(ADDRESS(($AO1195-1)*3+$AP1195+5,$AQ1195+20))="",0,IF(COUNTIF(INDIRECT(ADDRESS(($AO1195-1)*36+($AP1195-1)*12+6,COLUMN())):INDIRECT(ADDRESS(($AO1195-1)*36+($AP1195-1)*12+$AQ1195+4,COLUMN())),INDIRECT(ADDRESS(($AO1195-1)*3+$AP1195+5,$AQ1195+20)))&gt;=1,0,INDIRECT(ADDRESS(($AO1195-1)*3+$AP1195+5,$AQ1195+20)))))</f>
        <v>0</v>
      </c>
      <c r="AU1195" s="692">
        <f ca="1">COUNTIF(INDIRECT("U"&amp;(ROW()+12*(($AO1195-1)*3+$AP1195)-ROW())/12+5):INDIRECT("AF"&amp;(ROW()+12*(($AO1195-1)*3+$AP1195)-ROW())/12+5),AT1195)</f>
        <v>0</v>
      </c>
      <c r="AV1195" s="692">
        <f ca="1">IF(AND(AR1195+AT1195&gt;0,AS1195+AU1195&gt;0),COUNTIF(AV$6:AV1194,"&gt;0")+1,0)</f>
        <v>0</v>
      </c>
    </row>
    <row r="1196" spans="41:48">
      <c r="AO1196" s="692">
        <v>34</v>
      </c>
      <c r="AP1196" s="692">
        <v>1</v>
      </c>
      <c r="AQ1196" s="692">
        <v>3</v>
      </c>
      <c r="AR1196" s="693">
        <f ca="1">IF($AQ1196=1,IF(INDIRECT(ADDRESS(($AO1196-1)*3+$AP1196+5,$AQ1196+7))="",0,INDIRECT(ADDRESS(($AO1196-1)*3+$AP1196+5,$AQ1196+7))),IF(INDIRECT(ADDRESS(($AO1196-1)*3+$AP1196+5,$AQ1196+7))="",0,IF(COUNTIF(INDIRECT(ADDRESS(($AO1196-1)*36+($AP1196-1)*12+6,COLUMN())):INDIRECT(ADDRESS(($AO1196-1)*36+($AP1196-1)*12+$AQ1196+4,COLUMN())),INDIRECT(ADDRESS(($AO1196-1)*3+$AP1196+5,$AQ1196+7)))&gt;=1,0,INDIRECT(ADDRESS(($AO1196-1)*3+$AP1196+5,$AQ1196+7)))))</f>
        <v>0</v>
      </c>
      <c r="AS1196" s="692">
        <f ca="1">COUNTIF(INDIRECT("H"&amp;(ROW()+12*(($AO1196-1)*3+$AP1196)-ROW())/12+5):INDIRECT("S"&amp;(ROW()+12*(($AO1196-1)*3+$AP1196)-ROW())/12+5),AR1196)</f>
        <v>0</v>
      </c>
      <c r="AT1196" s="693">
        <f ca="1">IF($AQ1196=1,IF(INDIRECT(ADDRESS(($AO1196-1)*3+$AP1196+5,$AQ1196+20))="",0,INDIRECT(ADDRESS(($AO1196-1)*3+$AP1196+5,$AQ1196+20))),IF(INDIRECT(ADDRESS(($AO1196-1)*3+$AP1196+5,$AQ1196+20))="",0,IF(COUNTIF(INDIRECT(ADDRESS(($AO1196-1)*36+($AP1196-1)*12+6,COLUMN())):INDIRECT(ADDRESS(($AO1196-1)*36+($AP1196-1)*12+$AQ1196+4,COLUMN())),INDIRECT(ADDRESS(($AO1196-1)*3+$AP1196+5,$AQ1196+20)))&gt;=1,0,INDIRECT(ADDRESS(($AO1196-1)*3+$AP1196+5,$AQ1196+20)))))</f>
        <v>0</v>
      </c>
      <c r="AU1196" s="692">
        <f ca="1">COUNTIF(INDIRECT("U"&amp;(ROW()+12*(($AO1196-1)*3+$AP1196)-ROW())/12+5):INDIRECT("AF"&amp;(ROW()+12*(($AO1196-1)*3+$AP1196)-ROW())/12+5),AT1196)</f>
        <v>0</v>
      </c>
      <c r="AV1196" s="692">
        <f ca="1">IF(AND(AR1196+AT1196&gt;0,AS1196+AU1196&gt;0),COUNTIF(AV$6:AV1195,"&gt;0")+1,0)</f>
        <v>0</v>
      </c>
    </row>
    <row r="1197" spans="41:48">
      <c r="AO1197" s="692">
        <v>34</v>
      </c>
      <c r="AP1197" s="692">
        <v>1</v>
      </c>
      <c r="AQ1197" s="692">
        <v>4</v>
      </c>
      <c r="AR1197" s="693">
        <f ca="1">IF($AQ1197=1,IF(INDIRECT(ADDRESS(($AO1197-1)*3+$AP1197+5,$AQ1197+7))="",0,INDIRECT(ADDRESS(($AO1197-1)*3+$AP1197+5,$AQ1197+7))),IF(INDIRECT(ADDRESS(($AO1197-1)*3+$AP1197+5,$AQ1197+7))="",0,IF(COUNTIF(INDIRECT(ADDRESS(($AO1197-1)*36+($AP1197-1)*12+6,COLUMN())):INDIRECT(ADDRESS(($AO1197-1)*36+($AP1197-1)*12+$AQ1197+4,COLUMN())),INDIRECT(ADDRESS(($AO1197-1)*3+$AP1197+5,$AQ1197+7)))&gt;=1,0,INDIRECT(ADDRESS(($AO1197-1)*3+$AP1197+5,$AQ1197+7)))))</f>
        <v>0</v>
      </c>
      <c r="AS1197" s="692">
        <f ca="1">COUNTIF(INDIRECT("H"&amp;(ROW()+12*(($AO1197-1)*3+$AP1197)-ROW())/12+5):INDIRECT("S"&amp;(ROW()+12*(($AO1197-1)*3+$AP1197)-ROW())/12+5),AR1197)</f>
        <v>0</v>
      </c>
      <c r="AT1197" s="693">
        <f ca="1">IF($AQ1197=1,IF(INDIRECT(ADDRESS(($AO1197-1)*3+$AP1197+5,$AQ1197+20))="",0,INDIRECT(ADDRESS(($AO1197-1)*3+$AP1197+5,$AQ1197+20))),IF(INDIRECT(ADDRESS(($AO1197-1)*3+$AP1197+5,$AQ1197+20))="",0,IF(COUNTIF(INDIRECT(ADDRESS(($AO1197-1)*36+($AP1197-1)*12+6,COLUMN())):INDIRECT(ADDRESS(($AO1197-1)*36+($AP1197-1)*12+$AQ1197+4,COLUMN())),INDIRECT(ADDRESS(($AO1197-1)*3+$AP1197+5,$AQ1197+20)))&gt;=1,0,INDIRECT(ADDRESS(($AO1197-1)*3+$AP1197+5,$AQ1197+20)))))</f>
        <v>0</v>
      </c>
      <c r="AU1197" s="692">
        <f ca="1">COUNTIF(INDIRECT("U"&amp;(ROW()+12*(($AO1197-1)*3+$AP1197)-ROW())/12+5):INDIRECT("AF"&amp;(ROW()+12*(($AO1197-1)*3+$AP1197)-ROW())/12+5),AT1197)</f>
        <v>0</v>
      </c>
      <c r="AV1197" s="692">
        <f ca="1">IF(AND(AR1197+AT1197&gt;0,AS1197+AU1197&gt;0),COUNTIF(AV$6:AV1196,"&gt;0")+1,0)</f>
        <v>0</v>
      </c>
    </row>
    <row r="1198" spans="41:48">
      <c r="AO1198" s="692">
        <v>34</v>
      </c>
      <c r="AP1198" s="692">
        <v>1</v>
      </c>
      <c r="AQ1198" s="692">
        <v>5</v>
      </c>
      <c r="AR1198" s="693">
        <f ca="1">IF($AQ1198=1,IF(INDIRECT(ADDRESS(($AO1198-1)*3+$AP1198+5,$AQ1198+7))="",0,INDIRECT(ADDRESS(($AO1198-1)*3+$AP1198+5,$AQ1198+7))),IF(INDIRECT(ADDRESS(($AO1198-1)*3+$AP1198+5,$AQ1198+7))="",0,IF(COUNTIF(INDIRECT(ADDRESS(($AO1198-1)*36+($AP1198-1)*12+6,COLUMN())):INDIRECT(ADDRESS(($AO1198-1)*36+($AP1198-1)*12+$AQ1198+4,COLUMN())),INDIRECT(ADDRESS(($AO1198-1)*3+$AP1198+5,$AQ1198+7)))&gt;=1,0,INDIRECT(ADDRESS(($AO1198-1)*3+$AP1198+5,$AQ1198+7)))))</f>
        <v>0</v>
      </c>
      <c r="AS1198" s="692">
        <f ca="1">COUNTIF(INDIRECT("H"&amp;(ROW()+12*(($AO1198-1)*3+$AP1198)-ROW())/12+5):INDIRECT("S"&amp;(ROW()+12*(($AO1198-1)*3+$AP1198)-ROW())/12+5),AR1198)</f>
        <v>0</v>
      </c>
      <c r="AT1198" s="693">
        <f ca="1">IF($AQ1198=1,IF(INDIRECT(ADDRESS(($AO1198-1)*3+$AP1198+5,$AQ1198+20))="",0,INDIRECT(ADDRESS(($AO1198-1)*3+$AP1198+5,$AQ1198+20))),IF(INDIRECT(ADDRESS(($AO1198-1)*3+$AP1198+5,$AQ1198+20))="",0,IF(COUNTIF(INDIRECT(ADDRESS(($AO1198-1)*36+($AP1198-1)*12+6,COLUMN())):INDIRECT(ADDRESS(($AO1198-1)*36+($AP1198-1)*12+$AQ1198+4,COLUMN())),INDIRECT(ADDRESS(($AO1198-1)*3+$AP1198+5,$AQ1198+20)))&gt;=1,0,INDIRECT(ADDRESS(($AO1198-1)*3+$AP1198+5,$AQ1198+20)))))</f>
        <v>0</v>
      </c>
      <c r="AU1198" s="692">
        <f ca="1">COUNTIF(INDIRECT("U"&amp;(ROW()+12*(($AO1198-1)*3+$AP1198)-ROW())/12+5):INDIRECT("AF"&amp;(ROW()+12*(($AO1198-1)*3+$AP1198)-ROW())/12+5),AT1198)</f>
        <v>0</v>
      </c>
      <c r="AV1198" s="692">
        <f ca="1">IF(AND(AR1198+AT1198&gt;0,AS1198+AU1198&gt;0),COUNTIF(AV$6:AV1197,"&gt;0")+1,0)</f>
        <v>0</v>
      </c>
    </row>
    <row r="1199" spans="41:48">
      <c r="AO1199" s="692">
        <v>34</v>
      </c>
      <c r="AP1199" s="692">
        <v>1</v>
      </c>
      <c r="AQ1199" s="692">
        <v>6</v>
      </c>
      <c r="AR1199" s="693">
        <f ca="1">IF($AQ1199=1,IF(INDIRECT(ADDRESS(($AO1199-1)*3+$AP1199+5,$AQ1199+7))="",0,INDIRECT(ADDRESS(($AO1199-1)*3+$AP1199+5,$AQ1199+7))),IF(INDIRECT(ADDRESS(($AO1199-1)*3+$AP1199+5,$AQ1199+7))="",0,IF(COUNTIF(INDIRECT(ADDRESS(($AO1199-1)*36+($AP1199-1)*12+6,COLUMN())):INDIRECT(ADDRESS(($AO1199-1)*36+($AP1199-1)*12+$AQ1199+4,COLUMN())),INDIRECT(ADDRESS(($AO1199-1)*3+$AP1199+5,$AQ1199+7)))&gt;=1,0,INDIRECT(ADDRESS(($AO1199-1)*3+$AP1199+5,$AQ1199+7)))))</f>
        <v>0</v>
      </c>
      <c r="AS1199" s="692">
        <f ca="1">COUNTIF(INDIRECT("H"&amp;(ROW()+12*(($AO1199-1)*3+$AP1199)-ROW())/12+5):INDIRECT("S"&amp;(ROW()+12*(($AO1199-1)*3+$AP1199)-ROW())/12+5),AR1199)</f>
        <v>0</v>
      </c>
      <c r="AT1199" s="693">
        <f ca="1">IF($AQ1199=1,IF(INDIRECT(ADDRESS(($AO1199-1)*3+$AP1199+5,$AQ1199+20))="",0,INDIRECT(ADDRESS(($AO1199-1)*3+$AP1199+5,$AQ1199+20))),IF(INDIRECT(ADDRESS(($AO1199-1)*3+$AP1199+5,$AQ1199+20))="",0,IF(COUNTIF(INDIRECT(ADDRESS(($AO1199-1)*36+($AP1199-1)*12+6,COLUMN())):INDIRECT(ADDRESS(($AO1199-1)*36+($AP1199-1)*12+$AQ1199+4,COLUMN())),INDIRECT(ADDRESS(($AO1199-1)*3+$AP1199+5,$AQ1199+20)))&gt;=1,0,INDIRECT(ADDRESS(($AO1199-1)*3+$AP1199+5,$AQ1199+20)))))</f>
        <v>0</v>
      </c>
      <c r="AU1199" s="692">
        <f ca="1">COUNTIF(INDIRECT("U"&amp;(ROW()+12*(($AO1199-1)*3+$AP1199)-ROW())/12+5):INDIRECT("AF"&amp;(ROW()+12*(($AO1199-1)*3+$AP1199)-ROW())/12+5),AT1199)</f>
        <v>0</v>
      </c>
      <c r="AV1199" s="692">
        <f ca="1">IF(AND(AR1199+AT1199&gt;0,AS1199+AU1199&gt;0),COUNTIF(AV$6:AV1198,"&gt;0")+1,0)</f>
        <v>0</v>
      </c>
    </row>
    <row r="1200" spans="41:48">
      <c r="AO1200" s="692">
        <v>34</v>
      </c>
      <c r="AP1200" s="692">
        <v>1</v>
      </c>
      <c r="AQ1200" s="692">
        <v>7</v>
      </c>
      <c r="AR1200" s="693">
        <f ca="1">IF($AQ1200=1,IF(INDIRECT(ADDRESS(($AO1200-1)*3+$AP1200+5,$AQ1200+7))="",0,INDIRECT(ADDRESS(($AO1200-1)*3+$AP1200+5,$AQ1200+7))),IF(INDIRECT(ADDRESS(($AO1200-1)*3+$AP1200+5,$AQ1200+7))="",0,IF(COUNTIF(INDIRECT(ADDRESS(($AO1200-1)*36+($AP1200-1)*12+6,COLUMN())):INDIRECT(ADDRESS(($AO1200-1)*36+($AP1200-1)*12+$AQ1200+4,COLUMN())),INDIRECT(ADDRESS(($AO1200-1)*3+$AP1200+5,$AQ1200+7)))&gt;=1,0,INDIRECT(ADDRESS(($AO1200-1)*3+$AP1200+5,$AQ1200+7)))))</f>
        <v>0</v>
      </c>
      <c r="AS1200" s="692">
        <f ca="1">COUNTIF(INDIRECT("H"&amp;(ROW()+12*(($AO1200-1)*3+$AP1200)-ROW())/12+5):INDIRECT("S"&amp;(ROW()+12*(($AO1200-1)*3+$AP1200)-ROW())/12+5),AR1200)</f>
        <v>0</v>
      </c>
      <c r="AT1200" s="693">
        <f ca="1">IF($AQ1200=1,IF(INDIRECT(ADDRESS(($AO1200-1)*3+$AP1200+5,$AQ1200+20))="",0,INDIRECT(ADDRESS(($AO1200-1)*3+$AP1200+5,$AQ1200+20))),IF(INDIRECT(ADDRESS(($AO1200-1)*3+$AP1200+5,$AQ1200+20))="",0,IF(COUNTIF(INDIRECT(ADDRESS(($AO1200-1)*36+($AP1200-1)*12+6,COLUMN())):INDIRECT(ADDRESS(($AO1200-1)*36+($AP1200-1)*12+$AQ1200+4,COLUMN())),INDIRECT(ADDRESS(($AO1200-1)*3+$AP1200+5,$AQ1200+20)))&gt;=1,0,INDIRECT(ADDRESS(($AO1200-1)*3+$AP1200+5,$AQ1200+20)))))</f>
        <v>0</v>
      </c>
      <c r="AU1200" s="692">
        <f ca="1">COUNTIF(INDIRECT("U"&amp;(ROW()+12*(($AO1200-1)*3+$AP1200)-ROW())/12+5):INDIRECT("AF"&amp;(ROW()+12*(($AO1200-1)*3+$AP1200)-ROW())/12+5),AT1200)</f>
        <v>0</v>
      </c>
      <c r="AV1200" s="692">
        <f ca="1">IF(AND(AR1200+AT1200&gt;0,AS1200+AU1200&gt;0),COUNTIF(AV$6:AV1199,"&gt;0")+1,0)</f>
        <v>0</v>
      </c>
    </row>
    <row r="1201" spans="41:48">
      <c r="AO1201" s="692">
        <v>34</v>
      </c>
      <c r="AP1201" s="692">
        <v>1</v>
      </c>
      <c r="AQ1201" s="692">
        <v>8</v>
      </c>
      <c r="AR1201" s="693">
        <f ca="1">IF($AQ1201=1,IF(INDIRECT(ADDRESS(($AO1201-1)*3+$AP1201+5,$AQ1201+7))="",0,INDIRECT(ADDRESS(($AO1201-1)*3+$AP1201+5,$AQ1201+7))),IF(INDIRECT(ADDRESS(($AO1201-1)*3+$AP1201+5,$AQ1201+7))="",0,IF(COUNTIF(INDIRECT(ADDRESS(($AO1201-1)*36+($AP1201-1)*12+6,COLUMN())):INDIRECT(ADDRESS(($AO1201-1)*36+($AP1201-1)*12+$AQ1201+4,COLUMN())),INDIRECT(ADDRESS(($AO1201-1)*3+$AP1201+5,$AQ1201+7)))&gt;=1,0,INDIRECT(ADDRESS(($AO1201-1)*3+$AP1201+5,$AQ1201+7)))))</f>
        <v>0</v>
      </c>
      <c r="AS1201" s="692">
        <f ca="1">COUNTIF(INDIRECT("H"&amp;(ROW()+12*(($AO1201-1)*3+$AP1201)-ROW())/12+5):INDIRECT("S"&amp;(ROW()+12*(($AO1201-1)*3+$AP1201)-ROW())/12+5),AR1201)</f>
        <v>0</v>
      </c>
      <c r="AT1201" s="693">
        <f ca="1">IF($AQ1201=1,IF(INDIRECT(ADDRESS(($AO1201-1)*3+$AP1201+5,$AQ1201+20))="",0,INDIRECT(ADDRESS(($AO1201-1)*3+$AP1201+5,$AQ1201+20))),IF(INDIRECT(ADDRESS(($AO1201-1)*3+$AP1201+5,$AQ1201+20))="",0,IF(COUNTIF(INDIRECT(ADDRESS(($AO1201-1)*36+($AP1201-1)*12+6,COLUMN())):INDIRECT(ADDRESS(($AO1201-1)*36+($AP1201-1)*12+$AQ1201+4,COLUMN())),INDIRECT(ADDRESS(($AO1201-1)*3+$AP1201+5,$AQ1201+20)))&gt;=1,0,INDIRECT(ADDRESS(($AO1201-1)*3+$AP1201+5,$AQ1201+20)))))</f>
        <v>0</v>
      </c>
      <c r="AU1201" s="692">
        <f ca="1">COUNTIF(INDIRECT("U"&amp;(ROW()+12*(($AO1201-1)*3+$AP1201)-ROW())/12+5):INDIRECT("AF"&amp;(ROW()+12*(($AO1201-1)*3+$AP1201)-ROW())/12+5),AT1201)</f>
        <v>0</v>
      </c>
      <c r="AV1201" s="692">
        <f ca="1">IF(AND(AR1201+AT1201&gt;0,AS1201+AU1201&gt;0),COUNTIF(AV$6:AV1200,"&gt;0")+1,0)</f>
        <v>0</v>
      </c>
    </row>
    <row r="1202" spans="41:48">
      <c r="AO1202" s="692">
        <v>34</v>
      </c>
      <c r="AP1202" s="692">
        <v>1</v>
      </c>
      <c r="AQ1202" s="692">
        <v>9</v>
      </c>
      <c r="AR1202" s="693">
        <f ca="1">IF($AQ1202=1,IF(INDIRECT(ADDRESS(($AO1202-1)*3+$AP1202+5,$AQ1202+7))="",0,INDIRECT(ADDRESS(($AO1202-1)*3+$AP1202+5,$AQ1202+7))),IF(INDIRECT(ADDRESS(($AO1202-1)*3+$AP1202+5,$AQ1202+7))="",0,IF(COUNTIF(INDIRECT(ADDRESS(($AO1202-1)*36+($AP1202-1)*12+6,COLUMN())):INDIRECT(ADDRESS(($AO1202-1)*36+($AP1202-1)*12+$AQ1202+4,COLUMN())),INDIRECT(ADDRESS(($AO1202-1)*3+$AP1202+5,$AQ1202+7)))&gt;=1,0,INDIRECT(ADDRESS(($AO1202-1)*3+$AP1202+5,$AQ1202+7)))))</f>
        <v>0</v>
      </c>
      <c r="AS1202" s="692">
        <f ca="1">COUNTIF(INDIRECT("H"&amp;(ROW()+12*(($AO1202-1)*3+$AP1202)-ROW())/12+5):INDIRECT("S"&amp;(ROW()+12*(($AO1202-1)*3+$AP1202)-ROW())/12+5),AR1202)</f>
        <v>0</v>
      </c>
      <c r="AT1202" s="693">
        <f ca="1">IF($AQ1202=1,IF(INDIRECT(ADDRESS(($AO1202-1)*3+$AP1202+5,$AQ1202+20))="",0,INDIRECT(ADDRESS(($AO1202-1)*3+$AP1202+5,$AQ1202+20))),IF(INDIRECT(ADDRESS(($AO1202-1)*3+$AP1202+5,$AQ1202+20))="",0,IF(COUNTIF(INDIRECT(ADDRESS(($AO1202-1)*36+($AP1202-1)*12+6,COLUMN())):INDIRECT(ADDRESS(($AO1202-1)*36+($AP1202-1)*12+$AQ1202+4,COLUMN())),INDIRECT(ADDRESS(($AO1202-1)*3+$AP1202+5,$AQ1202+20)))&gt;=1,0,INDIRECT(ADDRESS(($AO1202-1)*3+$AP1202+5,$AQ1202+20)))))</f>
        <v>0</v>
      </c>
      <c r="AU1202" s="692">
        <f ca="1">COUNTIF(INDIRECT("U"&amp;(ROW()+12*(($AO1202-1)*3+$AP1202)-ROW())/12+5):INDIRECT("AF"&amp;(ROW()+12*(($AO1202-1)*3+$AP1202)-ROW())/12+5),AT1202)</f>
        <v>0</v>
      </c>
      <c r="AV1202" s="692">
        <f ca="1">IF(AND(AR1202+AT1202&gt;0,AS1202+AU1202&gt;0),COUNTIF(AV$6:AV1201,"&gt;0")+1,0)</f>
        <v>0</v>
      </c>
    </row>
    <row r="1203" spans="41:48">
      <c r="AO1203" s="692">
        <v>34</v>
      </c>
      <c r="AP1203" s="692">
        <v>1</v>
      </c>
      <c r="AQ1203" s="692">
        <v>10</v>
      </c>
      <c r="AR1203" s="693">
        <f ca="1">IF($AQ1203=1,IF(INDIRECT(ADDRESS(($AO1203-1)*3+$AP1203+5,$AQ1203+7))="",0,INDIRECT(ADDRESS(($AO1203-1)*3+$AP1203+5,$AQ1203+7))),IF(INDIRECT(ADDRESS(($AO1203-1)*3+$AP1203+5,$AQ1203+7))="",0,IF(COUNTIF(INDIRECT(ADDRESS(($AO1203-1)*36+($AP1203-1)*12+6,COLUMN())):INDIRECT(ADDRESS(($AO1203-1)*36+($AP1203-1)*12+$AQ1203+4,COLUMN())),INDIRECT(ADDRESS(($AO1203-1)*3+$AP1203+5,$AQ1203+7)))&gt;=1,0,INDIRECT(ADDRESS(($AO1203-1)*3+$AP1203+5,$AQ1203+7)))))</f>
        <v>0</v>
      </c>
      <c r="AS1203" s="692">
        <f ca="1">COUNTIF(INDIRECT("H"&amp;(ROW()+12*(($AO1203-1)*3+$AP1203)-ROW())/12+5):INDIRECT("S"&amp;(ROW()+12*(($AO1203-1)*3+$AP1203)-ROW())/12+5),AR1203)</f>
        <v>0</v>
      </c>
      <c r="AT1203" s="693">
        <f ca="1">IF($AQ1203=1,IF(INDIRECT(ADDRESS(($AO1203-1)*3+$AP1203+5,$AQ1203+20))="",0,INDIRECT(ADDRESS(($AO1203-1)*3+$AP1203+5,$AQ1203+20))),IF(INDIRECT(ADDRESS(($AO1203-1)*3+$AP1203+5,$AQ1203+20))="",0,IF(COUNTIF(INDIRECT(ADDRESS(($AO1203-1)*36+($AP1203-1)*12+6,COLUMN())):INDIRECT(ADDRESS(($AO1203-1)*36+($AP1203-1)*12+$AQ1203+4,COLUMN())),INDIRECT(ADDRESS(($AO1203-1)*3+$AP1203+5,$AQ1203+20)))&gt;=1,0,INDIRECT(ADDRESS(($AO1203-1)*3+$AP1203+5,$AQ1203+20)))))</f>
        <v>0</v>
      </c>
      <c r="AU1203" s="692">
        <f ca="1">COUNTIF(INDIRECT("U"&amp;(ROW()+12*(($AO1203-1)*3+$AP1203)-ROW())/12+5):INDIRECT("AF"&amp;(ROW()+12*(($AO1203-1)*3+$AP1203)-ROW())/12+5),AT1203)</f>
        <v>0</v>
      </c>
      <c r="AV1203" s="692">
        <f ca="1">IF(AND(AR1203+AT1203&gt;0,AS1203+AU1203&gt;0),COUNTIF(AV$6:AV1202,"&gt;0")+1,0)</f>
        <v>0</v>
      </c>
    </row>
    <row r="1204" spans="41:48">
      <c r="AO1204" s="692">
        <v>34</v>
      </c>
      <c r="AP1204" s="692">
        <v>1</v>
      </c>
      <c r="AQ1204" s="692">
        <v>11</v>
      </c>
      <c r="AR1204" s="693">
        <f ca="1">IF($AQ1204=1,IF(INDIRECT(ADDRESS(($AO1204-1)*3+$AP1204+5,$AQ1204+7))="",0,INDIRECT(ADDRESS(($AO1204-1)*3+$AP1204+5,$AQ1204+7))),IF(INDIRECT(ADDRESS(($AO1204-1)*3+$AP1204+5,$AQ1204+7))="",0,IF(COUNTIF(INDIRECT(ADDRESS(($AO1204-1)*36+($AP1204-1)*12+6,COLUMN())):INDIRECT(ADDRESS(($AO1204-1)*36+($AP1204-1)*12+$AQ1204+4,COLUMN())),INDIRECT(ADDRESS(($AO1204-1)*3+$AP1204+5,$AQ1204+7)))&gt;=1,0,INDIRECT(ADDRESS(($AO1204-1)*3+$AP1204+5,$AQ1204+7)))))</f>
        <v>0</v>
      </c>
      <c r="AS1204" s="692">
        <f ca="1">COUNTIF(INDIRECT("H"&amp;(ROW()+12*(($AO1204-1)*3+$AP1204)-ROW())/12+5):INDIRECT("S"&amp;(ROW()+12*(($AO1204-1)*3+$AP1204)-ROW())/12+5),AR1204)</f>
        <v>0</v>
      </c>
      <c r="AT1204" s="693">
        <f ca="1">IF($AQ1204=1,IF(INDIRECT(ADDRESS(($AO1204-1)*3+$AP1204+5,$AQ1204+20))="",0,INDIRECT(ADDRESS(($AO1204-1)*3+$AP1204+5,$AQ1204+20))),IF(INDIRECT(ADDRESS(($AO1204-1)*3+$AP1204+5,$AQ1204+20))="",0,IF(COUNTIF(INDIRECT(ADDRESS(($AO1204-1)*36+($AP1204-1)*12+6,COLUMN())):INDIRECT(ADDRESS(($AO1204-1)*36+($AP1204-1)*12+$AQ1204+4,COLUMN())),INDIRECT(ADDRESS(($AO1204-1)*3+$AP1204+5,$AQ1204+20)))&gt;=1,0,INDIRECT(ADDRESS(($AO1204-1)*3+$AP1204+5,$AQ1204+20)))))</f>
        <v>0</v>
      </c>
      <c r="AU1204" s="692">
        <f ca="1">COUNTIF(INDIRECT("U"&amp;(ROW()+12*(($AO1204-1)*3+$AP1204)-ROW())/12+5):INDIRECT("AF"&amp;(ROW()+12*(($AO1204-1)*3+$AP1204)-ROW())/12+5),AT1204)</f>
        <v>0</v>
      </c>
      <c r="AV1204" s="692">
        <f ca="1">IF(AND(AR1204+AT1204&gt;0,AS1204+AU1204&gt;0),COUNTIF(AV$6:AV1203,"&gt;0")+1,0)</f>
        <v>0</v>
      </c>
    </row>
    <row r="1205" spans="41:48">
      <c r="AO1205" s="692">
        <v>34</v>
      </c>
      <c r="AP1205" s="692">
        <v>1</v>
      </c>
      <c r="AQ1205" s="692">
        <v>12</v>
      </c>
      <c r="AR1205" s="693">
        <f ca="1">IF($AQ1205=1,IF(INDIRECT(ADDRESS(($AO1205-1)*3+$AP1205+5,$AQ1205+7))="",0,INDIRECT(ADDRESS(($AO1205-1)*3+$AP1205+5,$AQ1205+7))),IF(INDIRECT(ADDRESS(($AO1205-1)*3+$AP1205+5,$AQ1205+7))="",0,IF(COUNTIF(INDIRECT(ADDRESS(($AO1205-1)*36+($AP1205-1)*12+6,COLUMN())):INDIRECT(ADDRESS(($AO1205-1)*36+($AP1205-1)*12+$AQ1205+4,COLUMN())),INDIRECT(ADDRESS(($AO1205-1)*3+$AP1205+5,$AQ1205+7)))&gt;=1,0,INDIRECT(ADDRESS(($AO1205-1)*3+$AP1205+5,$AQ1205+7)))))</f>
        <v>0</v>
      </c>
      <c r="AS1205" s="692">
        <f ca="1">COUNTIF(INDIRECT("H"&amp;(ROW()+12*(($AO1205-1)*3+$AP1205)-ROW())/12+5):INDIRECT("S"&amp;(ROW()+12*(($AO1205-1)*3+$AP1205)-ROW())/12+5),AR1205)</f>
        <v>0</v>
      </c>
      <c r="AT1205" s="693">
        <f ca="1">IF($AQ1205=1,IF(INDIRECT(ADDRESS(($AO1205-1)*3+$AP1205+5,$AQ1205+20))="",0,INDIRECT(ADDRESS(($AO1205-1)*3+$AP1205+5,$AQ1205+20))),IF(INDIRECT(ADDRESS(($AO1205-1)*3+$AP1205+5,$AQ1205+20))="",0,IF(COUNTIF(INDIRECT(ADDRESS(($AO1205-1)*36+($AP1205-1)*12+6,COLUMN())):INDIRECT(ADDRESS(($AO1205-1)*36+($AP1205-1)*12+$AQ1205+4,COLUMN())),INDIRECT(ADDRESS(($AO1205-1)*3+$AP1205+5,$AQ1205+20)))&gt;=1,0,INDIRECT(ADDRESS(($AO1205-1)*3+$AP1205+5,$AQ1205+20)))))</f>
        <v>0</v>
      </c>
      <c r="AU1205" s="692">
        <f ca="1">COUNTIF(INDIRECT("U"&amp;(ROW()+12*(($AO1205-1)*3+$AP1205)-ROW())/12+5):INDIRECT("AF"&amp;(ROW()+12*(($AO1205-1)*3+$AP1205)-ROW())/12+5),AT1205)</f>
        <v>0</v>
      </c>
      <c r="AV1205" s="692">
        <f ca="1">IF(AND(AR1205+AT1205&gt;0,AS1205+AU1205&gt;0),COUNTIF(AV$6:AV1204,"&gt;0")+1,0)</f>
        <v>0</v>
      </c>
    </row>
    <row r="1206" spans="41:48">
      <c r="AO1206" s="692">
        <v>34</v>
      </c>
      <c r="AP1206" s="692">
        <v>2</v>
      </c>
      <c r="AQ1206" s="692">
        <v>1</v>
      </c>
      <c r="AR1206" s="693">
        <f ca="1">IF($AQ1206=1,IF(INDIRECT(ADDRESS(($AO1206-1)*3+$AP1206+5,$AQ1206+7))="",0,INDIRECT(ADDRESS(($AO1206-1)*3+$AP1206+5,$AQ1206+7))),IF(INDIRECT(ADDRESS(($AO1206-1)*3+$AP1206+5,$AQ1206+7))="",0,IF(COUNTIF(INDIRECT(ADDRESS(($AO1206-1)*36+($AP1206-1)*12+6,COLUMN())):INDIRECT(ADDRESS(($AO1206-1)*36+($AP1206-1)*12+$AQ1206+4,COLUMN())),INDIRECT(ADDRESS(($AO1206-1)*3+$AP1206+5,$AQ1206+7)))&gt;=1,0,INDIRECT(ADDRESS(($AO1206-1)*3+$AP1206+5,$AQ1206+7)))))</f>
        <v>0</v>
      </c>
      <c r="AS1206" s="692">
        <f ca="1">COUNTIF(INDIRECT("H"&amp;(ROW()+12*(($AO1206-1)*3+$AP1206)-ROW())/12+5):INDIRECT("S"&amp;(ROW()+12*(($AO1206-1)*3+$AP1206)-ROW())/12+5),AR1206)</f>
        <v>0</v>
      </c>
      <c r="AT1206" s="693">
        <f ca="1">IF($AQ1206=1,IF(INDIRECT(ADDRESS(($AO1206-1)*3+$AP1206+5,$AQ1206+20))="",0,INDIRECT(ADDRESS(($AO1206-1)*3+$AP1206+5,$AQ1206+20))),IF(INDIRECT(ADDRESS(($AO1206-1)*3+$AP1206+5,$AQ1206+20))="",0,IF(COUNTIF(INDIRECT(ADDRESS(($AO1206-1)*36+($AP1206-1)*12+6,COLUMN())):INDIRECT(ADDRESS(($AO1206-1)*36+($AP1206-1)*12+$AQ1206+4,COLUMN())),INDIRECT(ADDRESS(($AO1206-1)*3+$AP1206+5,$AQ1206+20)))&gt;=1,0,INDIRECT(ADDRESS(($AO1206-1)*3+$AP1206+5,$AQ1206+20)))))</f>
        <v>0</v>
      </c>
      <c r="AU1206" s="692">
        <f ca="1">COUNTIF(INDIRECT("U"&amp;(ROW()+12*(($AO1206-1)*3+$AP1206)-ROW())/12+5):INDIRECT("AF"&amp;(ROW()+12*(($AO1206-1)*3+$AP1206)-ROW())/12+5),AT1206)</f>
        <v>0</v>
      </c>
      <c r="AV1206" s="692">
        <f ca="1">IF(AND(AR1206+AT1206&gt;0,AS1206+AU1206&gt;0),COUNTIF(AV$6:AV1205,"&gt;0")+1,0)</f>
        <v>0</v>
      </c>
    </row>
    <row r="1207" spans="41:48">
      <c r="AO1207" s="692">
        <v>34</v>
      </c>
      <c r="AP1207" s="692">
        <v>2</v>
      </c>
      <c r="AQ1207" s="692">
        <v>2</v>
      </c>
      <c r="AR1207" s="693">
        <f ca="1">IF($AQ1207=1,IF(INDIRECT(ADDRESS(($AO1207-1)*3+$AP1207+5,$AQ1207+7))="",0,INDIRECT(ADDRESS(($AO1207-1)*3+$AP1207+5,$AQ1207+7))),IF(INDIRECT(ADDRESS(($AO1207-1)*3+$AP1207+5,$AQ1207+7))="",0,IF(COUNTIF(INDIRECT(ADDRESS(($AO1207-1)*36+($AP1207-1)*12+6,COLUMN())):INDIRECT(ADDRESS(($AO1207-1)*36+($AP1207-1)*12+$AQ1207+4,COLUMN())),INDIRECT(ADDRESS(($AO1207-1)*3+$AP1207+5,$AQ1207+7)))&gt;=1,0,INDIRECT(ADDRESS(($AO1207-1)*3+$AP1207+5,$AQ1207+7)))))</f>
        <v>0</v>
      </c>
      <c r="AS1207" s="692">
        <f ca="1">COUNTIF(INDIRECT("H"&amp;(ROW()+12*(($AO1207-1)*3+$AP1207)-ROW())/12+5):INDIRECT("S"&amp;(ROW()+12*(($AO1207-1)*3+$AP1207)-ROW())/12+5),AR1207)</f>
        <v>0</v>
      </c>
      <c r="AT1207" s="693">
        <f ca="1">IF($AQ1207=1,IF(INDIRECT(ADDRESS(($AO1207-1)*3+$AP1207+5,$AQ1207+20))="",0,INDIRECT(ADDRESS(($AO1207-1)*3+$AP1207+5,$AQ1207+20))),IF(INDIRECT(ADDRESS(($AO1207-1)*3+$AP1207+5,$AQ1207+20))="",0,IF(COUNTIF(INDIRECT(ADDRESS(($AO1207-1)*36+($AP1207-1)*12+6,COLUMN())):INDIRECT(ADDRESS(($AO1207-1)*36+($AP1207-1)*12+$AQ1207+4,COLUMN())),INDIRECT(ADDRESS(($AO1207-1)*3+$AP1207+5,$AQ1207+20)))&gt;=1,0,INDIRECT(ADDRESS(($AO1207-1)*3+$AP1207+5,$AQ1207+20)))))</f>
        <v>0</v>
      </c>
      <c r="AU1207" s="692">
        <f ca="1">COUNTIF(INDIRECT("U"&amp;(ROW()+12*(($AO1207-1)*3+$AP1207)-ROW())/12+5):INDIRECT("AF"&amp;(ROW()+12*(($AO1207-1)*3+$AP1207)-ROW())/12+5),AT1207)</f>
        <v>0</v>
      </c>
      <c r="AV1207" s="692">
        <f ca="1">IF(AND(AR1207+AT1207&gt;0,AS1207+AU1207&gt;0),COUNTIF(AV$6:AV1206,"&gt;0")+1,0)</f>
        <v>0</v>
      </c>
    </row>
    <row r="1208" spans="41:48">
      <c r="AO1208" s="692">
        <v>34</v>
      </c>
      <c r="AP1208" s="692">
        <v>2</v>
      </c>
      <c r="AQ1208" s="692">
        <v>3</v>
      </c>
      <c r="AR1208" s="693">
        <f ca="1">IF($AQ1208=1,IF(INDIRECT(ADDRESS(($AO1208-1)*3+$AP1208+5,$AQ1208+7))="",0,INDIRECT(ADDRESS(($AO1208-1)*3+$AP1208+5,$AQ1208+7))),IF(INDIRECT(ADDRESS(($AO1208-1)*3+$AP1208+5,$AQ1208+7))="",0,IF(COUNTIF(INDIRECT(ADDRESS(($AO1208-1)*36+($AP1208-1)*12+6,COLUMN())):INDIRECT(ADDRESS(($AO1208-1)*36+($AP1208-1)*12+$AQ1208+4,COLUMN())),INDIRECT(ADDRESS(($AO1208-1)*3+$AP1208+5,$AQ1208+7)))&gt;=1,0,INDIRECT(ADDRESS(($AO1208-1)*3+$AP1208+5,$AQ1208+7)))))</f>
        <v>0</v>
      </c>
      <c r="AS1208" s="692">
        <f ca="1">COUNTIF(INDIRECT("H"&amp;(ROW()+12*(($AO1208-1)*3+$AP1208)-ROW())/12+5):INDIRECT("S"&amp;(ROW()+12*(($AO1208-1)*3+$AP1208)-ROW())/12+5),AR1208)</f>
        <v>0</v>
      </c>
      <c r="AT1208" s="693">
        <f ca="1">IF($AQ1208=1,IF(INDIRECT(ADDRESS(($AO1208-1)*3+$AP1208+5,$AQ1208+20))="",0,INDIRECT(ADDRESS(($AO1208-1)*3+$AP1208+5,$AQ1208+20))),IF(INDIRECT(ADDRESS(($AO1208-1)*3+$AP1208+5,$AQ1208+20))="",0,IF(COUNTIF(INDIRECT(ADDRESS(($AO1208-1)*36+($AP1208-1)*12+6,COLUMN())):INDIRECT(ADDRESS(($AO1208-1)*36+($AP1208-1)*12+$AQ1208+4,COLUMN())),INDIRECT(ADDRESS(($AO1208-1)*3+$AP1208+5,$AQ1208+20)))&gt;=1,0,INDIRECT(ADDRESS(($AO1208-1)*3+$AP1208+5,$AQ1208+20)))))</f>
        <v>0</v>
      </c>
      <c r="AU1208" s="692">
        <f ca="1">COUNTIF(INDIRECT("U"&amp;(ROW()+12*(($AO1208-1)*3+$AP1208)-ROW())/12+5):INDIRECT("AF"&amp;(ROW()+12*(($AO1208-1)*3+$AP1208)-ROW())/12+5),AT1208)</f>
        <v>0</v>
      </c>
      <c r="AV1208" s="692">
        <f ca="1">IF(AND(AR1208+AT1208&gt;0,AS1208+AU1208&gt;0),COUNTIF(AV$6:AV1207,"&gt;0")+1,0)</f>
        <v>0</v>
      </c>
    </row>
    <row r="1209" spans="41:48">
      <c r="AO1209" s="692">
        <v>34</v>
      </c>
      <c r="AP1209" s="692">
        <v>2</v>
      </c>
      <c r="AQ1209" s="692">
        <v>4</v>
      </c>
      <c r="AR1209" s="693">
        <f ca="1">IF($AQ1209=1,IF(INDIRECT(ADDRESS(($AO1209-1)*3+$AP1209+5,$AQ1209+7))="",0,INDIRECT(ADDRESS(($AO1209-1)*3+$AP1209+5,$AQ1209+7))),IF(INDIRECT(ADDRESS(($AO1209-1)*3+$AP1209+5,$AQ1209+7))="",0,IF(COUNTIF(INDIRECT(ADDRESS(($AO1209-1)*36+($AP1209-1)*12+6,COLUMN())):INDIRECT(ADDRESS(($AO1209-1)*36+($AP1209-1)*12+$AQ1209+4,COLUMN())),INDIRECT(ADDRESS(($AO1209-1)*3+$AP1209+5,$AQ1209+7)))&gt;=1,0,INDIRECT(ADDRESS(($AO1209-1)*3+$AP1209+5,$AQ1209+7)))))</f>
        <v>0</v>
      </c>
      <c r="AS1209" s="692">
        <f ca="1">COUNTIF(INDIRECT("H"&amp;(ROW()+12*(($AO1209-1)*3+$AP1209)-ROW())/12+5):INDIRECT("S"&amp;(ROW()+12*(($AO1209-1)*3+$AP1209)-ROW())/12+5),AR1209)</f>
        <v>0</v>
      </c>
      <c r="AT1209" s="693">
        <f ca="1">IF($AQ1209=1,IF(INDIRECT(ADDRESS(($AO1209-1)*3+$AP1209+5,$AQ1209+20))="",0,INDIRECT(ADDRESS(($AO1209-1)*3+$AP1209+5,$AQ1209+20))),IF(INDIRECT(ADDRESS(($AO1209-1)*3+$AP1209+5,$AQ1209+20))="",0,IF(COUNTIF(INDIRECT(ADDRESS(($AO1209-1)*36+($AP1209-1)*12+6,COLUMN())):INDIRECT(ADDRESS(($AO1209-1)*36+($AP1209-1)*12+$AQ1209+4,COLUMN())),INDIRECT(ADDRESS(($AO1209-1)*3+$AP1209+5,$AQ1209+20)))&gt;=1,0,INDIRECT(ADDRESS(($AO1209-1)*3+$AP1209+5,$AQ1209+20)))))</f>
        <v>0</v>
      </c>
      <c r="AU1209" s="692">
        <f ca="1">COUNTIF(INDIRECT("U"&amp;(ROW()+12*(($AO1209-1)*3+$AP1209)-ROW())/12+5):INDIRECT("AF"&amp;(ROW()+12*(($AO1209-1)*3+$AP1209)-ROW())/12+5),AT1209)</f>
        <v>0</v>
      </c>
      <c r="AV1209" s="692">
        <f ca="1">IF(AND(AR1209+AT1209&gt;0,AS1209+AU1209&gt;0),COUNTIF(AV$6:AV1208,"&gt;0")+1,0)</f>
        <v>0</v>
      </c>
    </row>
    <row r="1210" spans="41:48">
      <c r="AO1210" s="692">
        <v>34</v>
      </c>
      <c r="AP1210" s="692">
        <v>2</v>
      </c>
      <c r="AQ1210" s="692">
        <v>5</v>
      </c>
      <c r="AR1210" s="693">
        <f ca="1">IF($AQ1210=1,IF(INDIRECT(ADDRESS(($AO1210-1)*3+$AP1210+5,$AQ1210+7))="",0,INDIRECT(ADDRESS(($AO1210-1)*3+$AP1210+5,$AQ1210+7))),IF(INDIRECT(ADDRESS(($AO1210-1)*3+$AP1210+5,$AQ1210+7))="",0,IF(COUNTIF(INDIRECT(ADDRESS(($AO1210-1)*36+($AP1210-1)*12+6,COLUMN())):INDIRECT(ADDRESS(($AO1210-1)*36+($AP1210-1)*12+$AQ1210+4,COLUMN())),INDIRECT(ADDRESS(($AO1210-1)*3+$AP1210+5,$AQ1210+7)))&gt;=1,0,INDIRECT(ADDRESS(($AO1210-1)*3+$AP1210+5,$AQ1210+7)))))</f>
        <v>0</v>
      </c>
      <c r="AS1210" s="692">
        <f ca="1">COUNTIF(INDIRECT("H"&amp;(ROW()+12*(($AO1210-1)*3+$AP1210)-ROW())/12+5):INDIRECT("S"&amp;(ROW()+12*(($AO1210-1)*3+$AP1210)-ROW())/12+5),AR1210)</f>
        <v>0</v>
      </c>
      <c r="AT1210" s="693">
        <f ca="1">IF($AQ1210=1,IF(INDIRECT(ADDRESS(($AO1210-1)*3+$AP1210+5,$AQ1210+20))="",0,INDIRECT(ADDRESS(($AO1210-1)*3+$AP1210+5,$AQ1210+20))),IF(INDIRECT(ADDRESS(($AO1210-1)*3+$AP1210+5,$AQ1210+20))="",0,IF(COUNTIF(INDIRECT(ADDRESS(($AO1210-1)*36+($AP1210-1)*12+6,COLUMN())):INDIRECT(ADDRESS(($AO1210-1)*36+($AP1210-1)*12+$AQ1210+4,COLUMN())),INDIRECT(ADDRESS(($AO1210-1)*3+$AP1210+5,$AQ1210+20)))&gt;=1,0,INDIRECT(ADDRESS(($AO1210-1)*3+$AP1210+5,$AQ1210+20)))))</f>
        <v>0</v>
      </c>
      <c r="AU1210" s="692">
        <f ca="1">COUNTIF(INDIRECT("U"&amp;(ROW()+12*(($AO1210-1)*3+$AP1210)-ROW())/12+5):INDIRECT("AF"&amp;(ROW()+12*(($AO1210-1)*3+$AP1210)-ROW())/12+5),AT1210)</f>
        <v>0</v>
      </c>
      <c r="AV1210" s="692">
        <f ca="1">IF(AND(AR1210+AT1210&gt;0,AS1210+AU1210&gt;0),COUNTIF(AV$6:AV1209,"&gt;0")+1,0)</f>
        <v>0</v>
      </c>
    </row>
    <row r="1211" spans="41:48">
      <c r="AO1211" s="692">
        <v>34</v>
      </c>
      <c r="AP1211" s="692">
        <v>2</v>
      </c>
      <c r="AQ1211" s="692">
        <v>6</v>
      </c>
      <c r="AR1211" s="693">
        <f ca="1">IF($AQ1211=1,IF(INDIRECT(ADDRESS(($AO1211-1)*3+$AP1211+5,$AQ1211+7))="",0,INDIRECT(ADDRESS(($AO1211-1)*3+$AP1211+5,$AQ1211+7))),IF(INDIRECT(ADDRESS(($AO1211-1)*3+$AP1211+5,$AQ1211+7))="",0,IF(COUNTIF(INDIRECT(ADDRESS(($AO1211-1)*36+($AP1211-1)*12+6,COLUMN())):INDIRECT(ADDRESS(($AO1211-1)*36+($AP1211-1)*12+$AQ1211+4,COLUMN())),INDIRECT(ADDRESS(($AO1211-1)*3+$AP1211+5,$AQ1211+7)))&gt;=1,0,INDIRECT(ADDRESS(($AO1211-1)*3+$AP1211+5,$AQ1211+7)))))</f>
        <v>0</v>
      </c>
      <c r="AS1211" s="692">
        <f ca="1">COUNTIF(INDIRECT("H"&amp;(ROW()+12*(($AO1211-1)*3+$AP1211)-ROW())/12+5):INDIRECT("S"&amp;(ROW()+12*(($AO1211-1)*3+$AP1211)-ROW())/12+5),AR1211)</f>
        <v>0</v>
      </c>
      <c r="AT1211" s="693">
        <f ca="1">IF($AQ1211=1,IF(INDIRECT(ADDRESS(($AO1211-1)*3+$AP1211+5,$AQ1211+20))="",0,INDIRECT(ADDRESS(($AO1211-1)*3+$AP1211+5,$AQ1211+20))),IF(INDIRECT(ADDRESS(($AO1211-1)*3+$AP1211+5,$AQ1211+20))="",0,IF(COUNTIF(INDIRECT(ADDRESS(($AO1211-1)*36+($AP1211-1)*12+6,COLUMN())):INDIRECT(ADDRESS(($AO1211-1)*36+($AP1211-1)*12+$AQ1211+4,COLUMN())),INDIRECT(ADDRESS(($AO1211-1)*3+$AP1211+5,$AQ1211+20)))&gt;=1,0,INDIRECT(ADDRESS(($AO1211-1)*3+$AP1211+5,$AQ1211+20)))))</f>
        <v>0</v>
      </c>
      <c r="AU1211" s="692">
        <f ca="1">COUNTIF(INDIRECT("U"&amp;(ROW()+12*(($AO1211-1)*3+$AP1211)-ROW())/12+5):INDIRECT("AF"&amp;(ROW()+12*(($AO1211-1)*3+$AP1211)-ROW())/12+5),AT1211)</f>
        <v>0</v>
      </c>
      <c r="AV1211" s="692">
        <f ca="1">IF(AND(AR1211+AT1211&gt;0,AS1211+AU1211&gt;0),COUNTIF(AV$6:AV1210,"&gt;0")+1,0)</f>
        <v>0</v>
      </c>
    </row>
    <row r="1212" spans="41:48">
      <c r="AO1212" s="692">
        <v>34</v>
      </c>
      <c r="AP1212" s="692">
        <v>2</v>
      </c>
      <c r="AQ1212" s="692">
        <v>7</v>
      </c>
      <c r="AR1212" s="693">
        <f ca="1">IF($AQ1212=1,IF(INDIRECT(ADDRESS(($AO1212-1)*3+$AP1212+5,$AQ1212+7))="",0,INDIRECT(ADDRESS(($AO1212-1)*3+$AP1212+5,$AQ1212+7))),IF(INDIRECT(ADDRESS(($AO1212-1)*3+$AP1212+5,$AQ1212+7))="",0,IF(COUNTIF(INDIRECT(ADDRESS(($AO1212-1)*36+($AP1212-1)*12+6,COLUMN())):INDIRECT(ADDRESS(($AO1212-1)*36+($AP1212-1)*12+$AQ1212+4,COLUMN())),INDIRECT(ADDRESS(($AO1212-1)*3+$AP1212+5,$AQ1212+7)))&gt;=1,0,INDIRECT(ADDRESS(($AO1212-1)*3+$AP1212+5,$AQ1212+7)))))</f>
        <v>0</v>
      </c>
      <c r="AS1212" s="692">
        <f ca="1">COUNTIF(INDIRECT("H"&amp;(ROW()+12*(($AO1212-1)*3+$AP1212)-ROW())/12+5):INDIRECT("S"&amp;(ROW()+12*(($AO1212-1)*3+$AP1212)-ROW())/12+5),AR1212)</f>
        <v>0</v>
      </c>
      <c r="AT1212" s="693">
        <f ca="1">IF($AQ1212=1,IF(INDIRECT(ADDRESS(($AO1212-1)*3+$AP1212+5,$AQ1212+20))="",0,INDIRECT(ADDRESS(($AO1212-1)*3+$AP1212+5,$AQ1212+20))),IF(INDIRECT(ADDRESS(($AO1212-1)*3+$AP1212+5,$AQ1212+20))="",0,IF(COUNTIF(INDIRECT(ADDRESS(($AO1212-1)*36+($AP1212-1)*12+6,COLUMN())):INDIRECT(ADDRESS(($AO1212-1)*36+($AP1212-1)*12+$AQ1212+4,COLUMN())),INDIRECT(ADDRESS(($AO1212-1)*3+$AP1212+5,$AQ1212+20)))&gt;=1,0,INDIRECT(ADDRESS(($AO1212-1)*3+$AP1212+5,$AQ1212+20)))))</f>
        <v>0</v>
      </c>
      <c r="AU1212" s="692">
        <f ca="1">COUNTIF(INDIRECT("U"&amp;(ROW()+12*(($AO1212-1)*3+$AP1212)-ROW())/12+5):INDIRECT("AF"&amp;(ROW()+12*(($AO1212-1)*3+$AP1212)-ROW())/12+5),AT1212)</f>
        <v>0</v>
      </c>
      <c r="AV1212" s="692">
        <f ca="1">IF(AND(AR1212+AT1212&gt;0,AS1212+AU1212&gt;0),COUNTIF(AV$6:AV1211,"&gt;0")+1,0)</f>
        <v>0</v>
      </c>
    </row>
    <row r="1213" spans="41:48">
      <c r="AO1213" s="692">
        <v>34</v>
      </c>
      <c r="AP1213" s="692">
        <v>2</v>
      </c>
      <c r="AQ1213" s="692">
        <v>8</v>
      </c>
      <c r="AR1213" s="693">
        <f ca="1">IF($AQ1213=1,IF(INDIRECT(ADDRESS(($AO1213-1)*3+$AP1213+5,$AQ1213+7))="",0,INDIRECT(ADDRESS(($AO1213-1)*3+$AP1213+5,$AQ1213+7))),IF(INDIRECT(ADDRESS(($AO1213-1)*3+$AP1213+5,$AQ1213+7))="",0,IF(COUNTIF(INDIRECT(ADDRESS(($AO1213-1)*36+($AP1213-1)*12+6,COLUMN())):INDIRECT(ADDRESS(($AO1213-1)*36+($AP1213-1)*12+$AQ1213+4,COLUMN())),INDIRECT(ADDRESS(($AO1213-1)*3+$AP1213+5,$AQ1213+7)))&gt;=1,0,INDIRECT(ADDRESS(($AO1213-1)*3+$AP1213+5,$AQ1213+7)))))</f>
        <v>0</v>
      </c>
      <c r="AS1213" s="692">
        <f ca="1">COUNTIF(INDIRECT("H"&amp;(ROW()+12*(($AO1213-1)*3+$AP1213)-ROW())/12+5):INDIRECT("S"&amp;(ROW()+12*(($AO1213-1)*3+$AP1213)-ROW())/12+5),AR1213)</f>
        <v>0</v>
      </c>
      <c r="AT1213" s="693">
        <f ca="1">IF($AQ1213=1,IF(INDIRECT(ADDRESS(($AO1213-1)*3+$AP1213+5,$AQ1213+20))="",0,INDIRECT(ADDRESS(($AO1213-1)*3+$AP1213+5,$AQ1213+20))),IF(INDIRECT(ADDRESS(($AO1213-1)*3+$AP1213+5,$AQ1213+20))="",0,IF(COUNTIF(INDIRECT(ADDRESS(($AO1213-1)*36+($AP1213-1)*12+6,COLUMN())):INDIRECT(ADDRESS(($AO1213-1)*36+($AP1213-1)*12+$AQ1213+4,COLUMN())),INDIRECT(ADDRESS(($AO1213-1)*3+$AP1213+5,$AQ1213+20)))&gt;=1,0,INDIRECT(ADDRESS(($AO1213-1)*3+$AP1213+5,$AQ1213+20)))))</f>
        <v>0</v>
      </c>
      <c r="AU1213" s="692">
        <f ca="1">COUNTIF(INDIRECT("U"&amp;(ROW()+12*(($AO1213-1)*3+$AP1213)-ROW())/12+5):INDIRECT("AF"&amp;(ROW()+12*(($AO1213-1)*3+$AP1213)-ROW())/12+5),AT1213)</f>
        <v>0</v>
      </c>
      <c r="AV1213" s="692">
        <f ca="1">IF(AND(AR1213+AT1213&gt;0,AS1213+AU1213&gt;0),COUNTIF(AV$6:AV1212,"&gt;0")+1,0)</f>
        <v>0</v>
      </c>
    </row>
    <row r="1214" spans="41:48">
      <c r="AO1214" s="692">
        <v>34</v>
      </c>
      <c r="AP1214" s="692">
        <v>2</v>
      </c>
      <c r="AQ1214" s="692">
        <v>9</v>
      </c>
      <c r="AR1214" s="693">
        <f ca="1">IF($AQ1214=1,IF(INDIRECT(ADDRESS(($AO1214-1)*3+$AP1214+5,$AQ1214+7))="",0,INDIRECT(ADDRESS(($AO1214-1)*3+$AP1214+5,$AQ1214+7))),IF(INDIRECT(ADDRESS(($AO1214-1)*3+$AP1214+5,$AQ1214+7))="",0,IF(COUNTIF(INDIRECT(ADDRESS(($AO1214-1)*36+($AP1214-1)*12+6,COLUMN())):INDIRECT(ADDRESS(($AO1214-1)*36+($AP1214-1)*12+$AQ1214+4,COLUMN())),INDIRECT(ADDRESS(($AO1214-1)*3+$AP1214+5,$AQ1214+7)))&gt;=1,0,INDIRECT(ADDRESS(($AO1214-1)*3+$AP1214+5,$AQ1214+7)))))</f>
        <v>0</v>
      </c>
      <c r="AS1214" s="692">
        <f ca="1">COUNTIF(INDIRECT("H"&amp;(ROW()+12*(($AO1214-1)*3+$AP1214)-ROW())/12+5):INDIRECT("S"&amp;(ROW()+12*(($AO1214-1)*3+$AP1214)-ROW())/12+5),AR1214)</f>
        <v>0</v>
      </c>
      <c r="AT1214" s="693">
        <f ca="1">IF($AQ1214=1,IF(INDIRECT(ADDRESS(($AO1214-1)*3+$AP1214+5,$AQ1214+20))="",0,INDIRECT(ADDRESS(($AO1214-1)*3+$AP1214+5,$AQ1214+20))),IF(INDIRECT(ADDRESS(($AO1214-1)*3+$AP1214+5,$AQ1214+20))="",0,IF(COUNTIF(INDIRECT(ADDRESS(($AO1214-1)*36+($AP1214-1)*12+6,COLUMN())):INDIRECT(ADDRESS(($AO1214-1)*36+($AP1214-1)*12+$AQ1214+4,COLUMN())),INDIRECT(ADDRESS(($AO1214-1)*3+$AP1214+5,$AQ1214+20)))&gt;=1,0,INDIRECT(ADDRESS(($AO1214-1)*3+$AP1214+5,$AQ1214+20)))))</f>
        <v>0</v>
      </c>
      <c r="AU1214" s="692">
        <f ca="1">COUNTIF(INDIRECT("U"&amp;(ROW()+12*(($AO1214-1)*3+$AP1214)-ROW())/12+5):INDIRECT("AF"&amp;(ROW()+12*(($AO1214-1)*3+$AP1214)-ROW())/12+5),AT1214)</f>
        <v>0</v>
      </c>
      <c r="AV1214" s="692">
        <f ca="1">IF(AND(AR1214+AT1214&gt;0,AS1214+AU1214&gt;0),COUNTIF(AV$6:AV1213,"&gt;0")+1,0)</f>
        <v>0</v>
      </c>
    </row>
    <row r="1215" spans="41:48">
      <c r="AO1215" s="692">
        <v>34</v>
      </c>
      <c r="AP1215" s="692">
        <v>2</v>
      </c>
      <c r="AQ1215" s="692">
        <v>10</v>
      </c>
      <c r="AR1215" s="693">
        <f ca="1">IF($AQ1215=1,IF(INDIRECT(ADDRESS(($AO1215-1)*3+$AP1215+5,$AQ1215+7))="",0,INDIRECT(ADDRESS(($AO1215-1)*3+$AP1215+5,$AQ1215+7))),IF(INDIRECT(ADDRESS(($AO1215-1)*3+$AP1215+5,$AQ1215+7))="",0,IF(COUNTIF(INDIRECT(ADDRESS(($AO1215-1)*36+($AP1215-1)*12+6,COLUMN())):INDIRECT(ADDRESS(($AO1215-1)*36+($AP1215-1)*12+$AQ1215+4,COLUMN())),INDIRECT(ADDRESS(($AO1215-1)*3+$AP1215+5,$AQ1215+7)))&gt;=1,0,INDIRECT(ADDRESS(($AO1215-1)*3+$AP1215+5,$AQ1215+7)))))</f>
        <v>0</v>
      </c>
      <c r="AS1215" s="692">
        <f ca="1">COUNTIF(INDIRECT("H"&amp;(ROW()+12*(($AO1215-1)*3+$AP1215)-ROW())/12+5):INDIRECT("S"&amp;(ROW()+12*(($AO1215-1)*3+$AP1215)-ROW())/12+5),AR1215)</f>
        <v>0</v>
      </c>
      <c r="AT1215" s="693">
        <f ca="1">IF($AQ1215=1,IF(INDIRECT(ADDRESS(($AO1215-1)*3+$AP1215+5,$AQ1215+20))="",0,INDIRECT(ADDRESS(($AO1215-1)*3+$AP1215+5,$AQ1215+20))),IF(INDIRECT(ADDRESS(($AO1215-1)*3+$AP1215+5,$AQ1215+20))="",0,IF(COUNTIF(INDIRECT(ADDRESS(($AO1215-1)*36+($AP1215-1)*12+6,COLUMN())):INDIRECT(ADDRESS(($AO1215-1)*36+($AP1215-1)*12+$AQ1215+4,COLUMN())),INDIRECT(ADDRESS(($AO1215-1)*3+$AP1215+5,$AQ1215+20)))&gt;=1,0,INDIRECT(ADDRESS(($AO1215-1)*3+$AP1215+5,$AQ1215+20)))))</f>
        <v>0</v>
      </c>
      <c r="AU1215" s="692">
        <f ca="1">COUNTIF(INDIRECT("U"&amp;(ROW()+12*(($AO1215-1)*3+$AP1215)-ROW())/12+5):INDIRECT("AF"&amp;(ROW()+12*(($AO1215-1)*3+$AP1215)-ROW())/12+5),AT1215)</f>
        <v>0</v>
      </c>
      <c r="AV1215" s="692">
        <f ca="1">IF(AND(AR1215+AT1215&gt;0,AS1215+AU1215&gt;0),COUNTIF(AV$6:AV1214,"&gt;0")+1,0)</f>
        <v>0</v>
      </c>
    </row>
    <row r="1216" spans="41:48">
      <c r="AO1216" s="692">
        <v>34</v>
      </c>
      <c r="AP1216" s="692">
        <v>2</v>
      </c>
      <c r="AQ1216" s="692">
        <v>11</v>
      </c>
      <c r="AR1216" s="693">
        <f ca="1">IF($AQ1216=1,IF(INDIRECT(ADDRESS(($AO1216-1)*3+$AP1216+5,$AQ1216+7))="",0,INDIRECT(ADDRESS(($AO1216-1)*3+$AP1216+5,$AQ1216+7))),IF(INDIRECT(ADDRESS(($AO1216-1)*3+$AP1216+5,$AQ1216+7))="",0,IF(COUNTIF(INDIRECT(ADDRESS(($AO1216-1)*36+($AP1216-1)*12+6,COLUMN())):INDIRECT(ADDRESS(($AO1216-1)*36+($AP1216-1)*12+$AQ1216+4,COLUMN())),INDIRECT(ADDRESS(($AO1216-1)*3+$AP1216+5,$AQ1216+7)))&gt;=1,0,INDIRECT(ADDRESS(($AO1216-1)*3+$AP1216+5,$AQ1216+7)))))</f>
        <v>0</v>
      </c>
      <c r="AS1216" s="692">
        <f ca="1">COUNTIF(INDIRECT("H"&amp;(ROW()+12*(($AO1216-1)*3+$AP1216)-ROW())/12+5):INDIRECT("S"&amp;(ROW()+12*(($AO1216-1)*3+$AP1216)-ROW())/12+5),AR1216)</f>
        <v>0</v>
      </c>
      <c r="AT1216" s="693">
        <f ca="1">IF($AQ1216=1,IF(INDIRECT(ADDRESS(($AO1216-1)*3+$AP1216+5,$AQ1216+20))="",0,INDIRECT(ADDRESS(($AO1216-1)*3+$AP1216+5,$AQ1216+20))),IF(INDIRECT(ADDRESS(($AO1216-1)*3+$AP1216+5,$AQ1216+20))="",0,IF(COUNTIF(INDIRECT(ADDRESS(($AO1216-1)*36+($AP1216-1)*12+6,COLUMN())):INDIRECT(ADDRESS(($AO1216-1)*36+($AP1216-1)*12+$AQ1216+4,COLUMN())),INDIRECT(ADDRESS(($AO1216-1)*3+$AP1216+5,$AQ1216+20)))&gt;=1,0,INDIRECT(ADDRESS(($AO1216-1)*3+$AP1216+5,$AQ1216+20)))))</f>
        <v>0</v>
      </c>
      <c r="AU1216" s="692">
        <f ca="1">COUNTIF(INDIRECT("U"&amp;(ROW()+12*(($AO1216-1)*3+$AP1216)-ROW())/12+5):INDIRECT("AF"&amp;(ROW()+12*(($AO1216-1)*3+$AP1216)-ROW())/12+5),AT1216)</f>
        <v>0</v>
      </c>
      <c r="AV1216" s="692">
        <f ca="1">IF(AND(AR1216+AT1216&gt;0,AS1216+AU1216&gt;0),COUNTIF(AV$6:AV1215,"&gt;0")+1,0)</f>
        <v>0</v>
      </c>
    </row>
    <row r="1217" spans="41:48">
      <c r="AO1217" s="692">
        <v>34</v>
      </c>
      <c r="AP1217" s="692">
        <v>2</v>
      </c>
      <c r="AQ1217" s="692">
        <v>12</v>
      </c>
      <c r="AR1217" s="693">
        <f ca="1">IF($AQ1217=1,IF(INDIRECT(ADDRESS(($AO1217-1)*3+$AP1217+5,$AQ1217+7))="",0,INDIRECT(ADDRESS(($AO1217-1)*3+$AP1217+5,$AQ1217+7))),IF(INDIRECT(ADDRESS(($AO1217-1)*3+$AP1217+5,$AQ1217+7))="",0,IF(COUNTIF(INDIRECT(ADDRESS(($AO1217-1)*36+($AP1217-1)*12+6,COLUMN())):INDIRECT(ADDRESS(($AO1217-1)*36+($AP1217-1)*12+$AQ1217+4,COLUMN())),INDIRECT(ADDRESS(($AO1217-1)*3+$AP1217+5,$AQ1217+7)))&gt;=1,0,INDIRECT(ADDRESS(($AO1217-1)*3+$AP1217+5,$AQ1217+7)))))</f>
        <v>0</v>
      </c>
      <c r="AS1217" s="692">
        <f ca="1">COUNTIF(INDIRECT("H"&amp;(ROW()+12*(($AO1217-1)*3+$AP1217)-ROW())/12+5):INDIRECT("S"&amp;(ROW()+12*(($AO1217-1)*3+$AP1217)-ROW())/12+5),AR1217)</f>
        <v>0</v>
      </c>
      <c r="AT1217" s="693">
        <f ca="1">IF($AQ1217=1,IF(INDIRECT(ADDRESS(($AO1217-1)*3+$AP1217+5,$AQ1217+20))="",0,INDIRECT(ADDRESS(($AO1217-1)*3+$AP1217+5,$AQ1217+20))),IF(INDIRECT(ADDRESS(($AO1217-1)*3+$AP1217+5,$AQ1217+20))="",0,IF(COUNTIF(INDIRECT(ADDRESS(($AO1217-1)*36+($AP1217-1)*12+6,COLUMN())):INDIRECT(ADDRESS(($AO1217-1)*36+($AP1217-1)*12+$AQ1217+4,COLUMN())),INDIRECT(ADDRESS(($AO1217-1)*3+$AP1217+5,$AQ1217+20)))&gt;=1,0,INDIRECT(ADDRESS(($AO1217-1)*3+$AP1217+5,$AQ1217+20)))))</f>
        <v>0</v>
      </c>
      <c r="AU1217" s="692">
        <f ca="1">COUNTIF(INDIRECT("U"&amp;(ROW()+12*(($AO1217-1)*3+$AP1217)-ROW())/12+5):INDIRECT("AF"&amp;(ROW()+12*(($AO1217-1)*3+$AP1217)-ROW())/12+5),AT1217)</f>
        <v>0</v>
      </c>
      <c r="AV1217" s="692">
        <f ca="1">IF(AND(AR1217+AT1217&gt;0,AS1217+AU1217&gt;0),COUNTIF(AV$6:AV1216,"&gt;0")+1,0)</f>
        <v>0</v>
      </c>
    </row>
    <row r="1218" spans="41:48">
      <c r="AO1218" s="692">
        <v>34</v>
      </c>
      <c r="AP1218" s="692">
        <v>3</v>
      </c>
      <c r="AQ1218" s="692">
        <v>1</v>
      </c>
      <c r="AR1218" s="693">
        <f ca="1">IF($AQ1218=1,IF(INDIRECT(ADDRESS(($AO1218-1)*3+$AP1218+5,$AQ1218+7))="",0,INDIRECT(ADDRESS(($AO1218-1)*3+$AP1218+5,$AQ1218+7))),IF(INDIRECT(ADDRESS(($AO1218-1)*3+$AP1218+5,$AQ1218+7))="",0,IF(COUNTIF(INDIRECT(ADDRESS(($AO1218-1)*36+($AP1218-1)*12+6,COLUMN())):INDIRECT(ADDRESS(($AO1218-1)*36+($AP1218-1)*12+$AQ1218+4,COLUMN())),INDIRECT(ADDRESS(($AO1218-1)*3+$AP1218+5,$AQ1218+7)))&gt;=1,0,INDIRECT(ADDRESS(($AO1218-1)*3+$AP1218+5,$AQ1218+7)))))</f>
        <v>0</v>
      </c>
      <c r="AS1218" s="692">
        <f ca="1">COUNTIF(INDIRECT("H"&amp;(ROW()+12*(($AO1218-1)*3+$AP1218)-ROW())/12+5):INDIRECT("S"&amp;(ROW()+12*(($AO1218-1)*3+$AP1218)-ROW())/12+5),AR1218)</f>
        <v>0</v>
      </c>
      <c r="AT1218" s="693">
        <f ca="1">IF($AQ1218=1,IF(INDIRECT(ADDRESS(($AO1218-1)*3+$AP1218+5,$AQ1218+20))="",0,INDIRECT(ADDRESS(($AO1218-1)*3+$AP1218+5,$AQ1218+20))),IF(INDIRECT(ADDRESS(($AO1218-1)*3+$AP1218+5,$AQ1218+20))="",0,IF(COUNTIF(INDIRECT(ADDRESS(($AO1218-1)*36+($AP1218-1)*12+6,COLUMN())):INDIRECT(ADDRESS(($AO1218-1)*36+($AP1218-1)*12+$AQ1218+4,COLUMN())),INDIRECT(ADDRESS(($AO1218-1)*3+$AP1218+5,$AQ1218+20)))&gt;=1,0,INDIRECT(ADDRESS(($AO1218-1)*3+$AP1218+5,$AQ1218+20)))))</f>
        <v>0</v>
      </c>
      <c r="AU1218" s="692">
        <f ca="1">COUNTIF(INDIRECT("U"&amp;(ROW()+12*(($AO1218-1)*3+$AP1218)-ROW())/12+5):INDIRECT("AF"&amp;(ROW()+12*(($AO1218-1)*3+$AP1218)-ROW())/12+5),AT1218)</f>
        <v>0</v>
      </c>
      <c r="AV1218" s="692">
        <f ca="1">IF(AND(AR1218+AT1218&gt;0,AS1218+AU1218&gt;0),COUNTIF(AV$6:AV1217,"&gt;0")+1,0)</f>
        <v>0</v>
      </c>
    </row>
    <row r="1219" spans="41:48">
      <c r="AO1219" s="692">
        <v>34</v>
      </c>
      <c r="AP1219" s="692">
        <v>3</v>
      </c>
      <c r="AQ1219" s="692">
        <v>2</v>
      </c>
      <c r="AR1219" s="693">
        <f ca="1">IF($AQ1219=1,IF(INDIRECT(ADDRESS(($AO1219-1)*3+$AP1219+5,$AQ1219+7))="",0,INDIRECT(ADDRESS(($AO1219-1)*3+$AP1219+5,$AQ1219+7))),IF(INDIRECT(ADDRESS(($AO1219-1)*3+$AP1219+5,$AQ1219+7))="",0,IF(COUNTIF(INDIRECT(ADDRESS(($AO1219-1)*36+($AP1219-1)*12+6,COLUMN())):INDIRECT(ADDRESS(($AO1219-1)*36+($AP1219-1)*12+$AQ1219+4,COLUMN())),INDIRECT(ADDRESS(($AO1219-1)*3+$AP1219+5,$AQ1219+7)))&gt;=1,0,INDIRECT(ADDRESS(($AO1219-1)*3+$AP1219+5,$AQ1219+7)))))</f>
        <v>0</v>
      </c>
      <c r="AS1219" s="692">
        <f ca="1">COUNTIF(INDIRECT("H"&amp;(ROW()+12*(($AO1219-1)*3+$AP1219)-ROW())/12+5):INDIRECT("S"&amp;(ROW()+12*(($AO1219-1)*3+$AP1219)-ROW())/12+5),AR1219)</f>
        <v>0</v>
      </c>
      <c r="AT1219" s="693">
        <f ca="1">IF($AQ1219=1,IF(INDIRECT(ADDRESS(($AO1219-1)*3+$AP1219+5,$AQ1219+20))="",0,INDIRECT(ADDRESS(($AO1219-1)*3+$AP1219+5,$AQ1219+20))),IF(INDIRECT(ADDRESS(($AO1219-1)*3+$AP1219+5,$AQ1219+20))="",0,IF(COUNTIF(INDIRECT(ADDRESS(($AO1219-1)*36+($AP1219-1)*12+6,COLUMN())):INDIRECT(ADDRESS(($AO1219-1)*36+($AP1219-1)*12+$AQ1219+4,COLUMN())),INDIRECT(ADDRESS(($AO1219-1)*3+$AP1219+5,$AQ1219+20)))&gt;=1,0,INDIRECT(ADDRESS(($AO1219-1)*3+$AP1219+5,$AQ1219+20)))))</f>
        <v>0</v>
      </c>
      <c r="AU1219" s="692">
        <f ca="1">COUNTIF(INDIRECT("U"&amp;(ROW()+12*(($AO1219-1)*3+$AP1219)-ROW())/12+5):INDIRECT("AF"&amp;(ROW()+12*(($AO1219-1)*3+$AP1219)-ROW())/12+5),AT1219)</f>
        <v>0</v>
      </c>
      <c r="AV1219" s="692">
        <f ca="1">IF(AND(AR1219+AT1219&gt;0,AS1219+AU1219&gt;0),COUNTIF(AV$6:AV1218,"&gt;0")+1,0)</f>
        <v>0</v>
      </c>
    </row>
    <row r="1220" spans="41:48">
      <c r="AO1220" s="692">
        <v>34</v>
      </c>
      <c r="AP1220" s="692">
        <v>3</v>
      </c>
      <c r="AQ1220" s="692">
        <v>3</v>
      </c>
      <c r="AR1220" s="693">
        <f ca="1">IF($AQ1220=1,IF(INDIRECT(ADDRESS(($AO1220-1)*3+$AP1220+5,$AQ1220+7))="",0,INDIRECT(ADDRESS(($AO1220-1)*3+$AP1220+5,$AQ1220+7))),IF(INDIRECT(ADDRESS(($AO1220-1)*3+$AP1220+5,$AQ1220+7))="",0,IF(COUNTIF(INDIRECT(ADDRESS(($AO1220-1)*36+($AP1220-1)*12+6,COLUMN())):INDIRECT(ADDRESS(($AO1220-1)*36+($AP1220-1)*12+$AQ1220+4,COLUMN())),INDIRECT(ADDRESS(($AO1220-1)*3+$AP1220+5,$AQ1220+7)))&gt;=1,0,INDIRECT(ADDRESS(($AO1220-1)*3+$AP1220+5,$AQ1220+7)))))</f>
        <v>0</v>
      </c>
      <c r="AS1220" s="692">
        <f ca="1">COUNTIF(INDIRECT("H"&amp;(ROW()+12*(($AO1220-1)*3+$AP1220)-ROW())/12+5):INDIRECT("S"&amp;(ROW()+12*(($AO1220-1)*3+$AP1220)-ROW())/12+5),AR1220)</f>
        <v>0</v>
      </c>
      <c r="AT1220" s="693">
        <f ca="1">IF($AQ1220=1,IF(INDIRECT(ADDRESS(($AO1220-1)*3+$AP1220+5,$AQ1220+20))="",0,INDIRECT(ADDRESS(($AO1220-1)*3+$AP1220+5,$AQ1220+20))),IF(INDIRECT(ADDRESS(($AO1220-1)*3+$AP1220+5,$AQ1220+20))="",0,IF(COUNTIF(INDIRECT(ADDRESS(($AO1220-1)*36+($AP1220-1)*12+6,COLUMN())):INDIRECT(ADDRESS(($AO1220-1)*36+($AP1220-1)*12+$AQ1220+4,COLUMN())),INDIRECT(ADDRESS(($AO1220-1)*3+$AP1220+5,$AQ1220+20)))&gt;=1,0,INDIRECT(ADDRESS(($AO1220-1)*3+$AP1220+5,$AQ1220+20)))))</f>
        <v>0</v>
      </c>
      <c r="AU1220" s="692">
        <f ca="1">COUNTIF(INDIRECT("U"&amp;(ROW()+12*(($AO1220-1)*3+$AP1220)-ROW())/12+5):INDIRECT("AF"&amp;(ROW()+12*(($AO1220-1)*3+$AP1220)-ROW())/12+5),AT1220)</f>
        <v>0</v>
      </c>
      <c r="AV1220" s="692">
        <f ca="1">IF(AND(AR1220+AT1220&gt;0,AS1220+AU1220&gt;0),COUNTIF(AV$6:AV1219,"&gt;0")+1,0)</f>
        <v>0</v>
      </c>
    </row>
    <row r="1221" spans="41:48">
      <c r="AO1221" s="692">
        <v>34</v>
      </c>
      <c r="AP1221" s="692">
        <v>3</v>
      </c>
      <c r="AQ1221" s="692">
        <v>4</v>
      </c>
      <c r="AR1221" s="693">
        <f ca="1">IF($AQ1221=1,IF(INDIRECT(ADDRESS(($AO1221-1)*3+$AP1221+5,$AQ1221+7))="",0,INDIRECT(ADDRESS(($AO1221-1)*3+$AP1221+5,$AQ1221+7))),IF(INDIRECT(ADDRESS(($AO1221-1)*3+$AP1221+5,$AQ1221+7))="",0,IF(COUNTIF(INDIRECT(ADDRESS(($AO1221-1)*36+($AP1221-1)*12+6,COLUMN())):INDIRECT(ADDRESS(($AO1221-1)*36+($AP1221-1)*12+$AQ1221+4,COLUMN())),INDIRECT(ADDRESS(($AO1221-1)*3+$AP1221+5,$AQ1221+7)))&gt;=1,0,INDIRECT(ADDRESS(($AO1221-1)*3+$AP1221+5,$AQ1221+7)))))</f>
        <v>0</v>
      </c>
      <c r="AS1221" s="692">
        <f ca="1">COUNTIF(INDIRECT("H"&amp;(ROW()+12*(($AO1221-1)*3+$AP1221)-ROW())/12+5):INDIRECT("S"&amp;(ROW()+12*(($AO1221-1)*3+$AP1221)-ROW())/12+5),AR1221)</f>
        <v>0</v>
      </c>
      <c r="AT1221" s="693">
        <f ca="1">IF($AQ1221=1,IF(INDIRECT(ADDRESS(($AO1221-1)*3+$AP1221+5,$AQ1221+20))="",0,INDIRECT(ADDRESS(($AO1221-1)*3+$AP1221+5,$AQ1221+20))),IF(INDIRECT(ADDRESS(($AO1221-1)*3+$AP1221+5,$AQ1221+20))="",0,IF(COUNTIF(INDIRECT(ADDRESS(($AO1221-1)*36+($AP1221-1)*12+6,COLUMN())):INDIRECT(ADDRESS(($AO1221-1)*36+($AP1221-1)*12+$AQ1221+4,COLUMN())),INDIRECT(ADDRESS(($AO1221-1)*3+$AP1221+5,$AQ1221+20)))&gt;=1,0,INDIRECT(ADDRESS(($AO1221-1)*3+$AP1221+5,$AQ1221+20)))))</f>
        <v>0</v>
      </c>
      <c r="AU1221" s="692">
        <f ca="1">COUNTIF(INDIRECT("U"&amp;(ROW()+12*(($AO1221-1)*3+$AP1221)-ROW())/12+5):INDIRECT("AF"&amp;(ROW()+12*(($AO1221-1)*3+$AP1221)-ROW())/12+5),AT1221)</f>
        <v>0</v>
      </c>
      <c r="AV1221" s="692">
        <f ca="1">IF(AND(AR1221+AT1221&gt;0,AS1221+AU1221&gt;0),COUNTIF(AV$6:AV1220,"&gt;0")+1,0)</f>
        <v>0</v>
      </c>
    </row>
    <row r="1222" spans="41:48">
      <c r="AO1222" s="692">
        <v>34</v>
      </c>
      <c r="AP1222" s="692">
        <v>3</v>
      </c>
      <c r="AQ1222" s="692">
        <v>5</v>
      </c>
      <c r="AR1222" s="693">
        <f ca="1">IF($AQ1222=1,IF(INDIRECT(ADDRESS(($AO1222-1)*3+$AP1222+5,$AQ1222+7))="",0,INDIRECT(ADDRESS(($AO1222-1)*3+$AP1222+5,$AQ1222+7))),IF(INDIRECT(ADDRESS(($AO1222-1)*3+$AP1222+5,$AQ1222+7))="",0,IF(COUNTIF(INDIRECT(ADDRESS(($AO1222-1)*36+($AP1222-1)*12+6,COLUMN())):INDIRECT(ADDRESS(($AO1222-1)*36+($AP1222-1)*12+$AQ1222+4,COLUMN())),INDIRECT(ADDRESS(($AO1222-1)*3+$AP1222+5,$AQ1222+7)))&gt;=1,0,INDIRECT(ADDRESS(($AO1222-1)*3+$AP1222+5,$AQ1222+7)))))</f>
        <v>0</v>
      </c>
      <c r="AS1222" s="692">
        <f ca="1">COUNTIF(INDIRECT("H"&amp;(ROW()+12*(($AO1222-1)*3+$AP1222)-ROW())/12+5):INDIRECT("S"&amp;(ROW()+12*(($AO1222-1)*3+$AP1222)-ROW())/12+5),AR1222)</f>
        <v>0</v>
      </c>
      <c r="AT1222" s="693">
        <f ca="1">IF($AQ1222=1,IF(INDIRECT(ADDRESS(($AO1222-1)*3+$AP1222+5,$AQ1222+20))="",0,INDIRECT(ADDRESS(($AO1222-1)*3+$AP1222+5,$AQ1222+20))),IF(INDIRECT(ADDRESS(($AO1222-1)*3+$AP1222+5,$AQ1222+20))="",0,IF(COUNTIF(INDIRECT(ADDRESS(($AO1222-1)*36+($AP1222-1)*12+6,COLUMN())):INDIRECT(ADDRESS(($AO1222-1)*36+($AP1222-1)*12+$AQ1222+4,COLUMN())),INDIRECT(ADDRESS(($AO1222-1)*3+$AP1222+5,$AQ1222+20)))&gt;=1,0,INDIRECT(ADDRESS(($AO1222-1)*3+$AP1222+5,$AQ1222+20)))))</f>
        <v>0</v>
      </c>
      <c r="AU1222" s="692">
        <f ca="1">COUNTIF(INDIRECT("U"&amp;(ROW()+12*(($AO1222-1)*3+$AP1222)-ROW())/12+5):INDIRECT("AF"&amp;(ROW()+12*(($AO1222-1)*3+$AP1222)-ROW())/12+5),AT1222)</f>
        <v>0</v>
      </c>
      <c r="AV1222" s="692">
        <f ca="1">IF(AND(AR1222+AT1222&gt;0,AS1222+AU1222&gt;0),COUNTIF(AV$6:AV1221,"&gt;0")+1,0)</f>
        <v>0</v>
      </c>
    </row>
    <row r="1223" spans="41:48">
      <c r="AO1223" s="692">
        <v>34</v>
      </c>
      <c r="AP1223" s="692">
        <v>3</v>
      </c>
      <c r="AQ1223" s="692">
        <v>6</v>
      </c>
      <c r="AR1223" s="693">
        <f ca="1">IF($AQ1223=1,IF(INDIRECT(ADDRESS(($AO1223-1)*3+$AP1223+5,$AQ1223+7))="",0,INDIRECT(ADDRESS(($AO1223-1)*3+$AP1223+5,$AQ1223+7))),IF(INDIRECT(ADDRESS(($AO1223-1)*3+$AP1223+5,$AQ1223+7))="",0,IF(COUNTIF(INDIRECT(ADDRESS(($AO1223-1)*36+($AP1223-1)*12+6,COLUMN())):INDIRECT(ADDRESS(($AO1223-1)*36+($AP1223-1)*12+$AQ1223+4,COLUMN())),INDIRECT(ADDRESS(($AO1223-1)*3+$AP1223+5,$AQ1223+7)))&gt;=1,0,INDIRECT(ADDRESS(($AO1223-1)*3+$AP1223+5,$AQ1223+7)))))</f>
        <v>0</v>
      </c>
      <c r="AS1223" s="692">
        <f ca="1">COUNTIF(INDIRECT("H"&amp;(ROW()+12*(($AO1223-1)*3+$AP1223)-ROW())/12+5):INDIRECT("S"&amp;(ROW()+12*(($AO1223-1)*3+$AP1223)-ROW())/12+5),AR1223)</f>
        <v>0</v>
      </c>
      <c r="AT1223" s="693">
        <f ca="1">IF($AQ1223=1,IF(INDIRECT(ADDRESS(($AO1223-1)*3+$AP1223+5,$AQ1223+20))="",0,INDIRECT(ADDRESS(($AO1223-1)*3+$AP1223+5,$AQ1223+20))),IF(INDIRECT(ADDRESS(($AO1223-1)*3+$AP1223+5,$AQ1223+20))="",0,IF(COUNTIF(INDIRECT(ADDRESS(($AO1223-1)*36+($AP1223-1)*12+6,COLUMN())):INDIRECT(ADDRESS(($AO1223-1)*36+($AP1223-1)*12+$AQ1223+4,COLUMN())),INDIRECT(ADDRESS(($AO1223-1)*3+$AP1223+5,$AQ1223+20)))&gt;=1,0,INDIRECT(ADDRESS(($AO1223-1)*3+$AP1223+5,$AQ1223+20)))))</f>
        <v>0</v>
      </c>
      <c r="AU1223" s="692">
        <f ca="1">COUNTIF(INDIRECT("U"&amp;(ROW()+12*(($AO1223-1)*3+$AP1223)-ROW())/12+5):INDIRECT("AF"&amp;(ROW()+12*(($AO1223-1)*3+$AP1223)-ROW())/12+5),AT1223)</f>
        <v>0</v>
      </c>
      <c r="AV1223" s="692">
        <f ca="1">IF(AND(AR1223+AT1223&gt;0,AS1223+AU1223&gt;0),COUNTIF(AV$6:AV1222,"&gt;0")+1,0)</f>
        <v>0</v>
      </c>
    </row>
    <row r="1224" spans="41:48">
      <c r="AO1224" s="692">
        <v>34</v>
      </c>
      <c r="AP1224" s="692">
        <v>3</v>
      </c>
      <c r="AQ1224" s="692">
        <v>7</v>
      </c>
      <c r="AR1224" s="693">
        <f ca="1">IF($AQ1224=1,IF(INDIRECT(ADDRESS(($AO1224-1)*3+$AP1224+5,$AQ1224+7))="",0,INDIRECT(ADDRESS(($AO1224-1)*3+$AP1224+5,$AQ1224+7))),IF(INDIRECT(ADDRESS(($AO1224-1)*3+$AP1224+5,$AQ1224+7))="",0,IF(COUNTIF(INDIRECT(ADDRESS(($AO1224-1)*36+($AP1224-1)*12+6,COLUMN())):INDIRECT(ADDRESS(($AO1224-1)*36+($AP1224-1)*12+$AQ1224+4,COLUMN())),INDIRECT(ADDRESS(($AO1224-1)*3+$AP1224+5,$AQ1224+7)))&gt;=1,0,INDIRECT(ADDRESS(($AO1224-1)*3+$AP1224+5,$AQ1224+7)))))</f>
        <v>0</v>
      </c>
      <c r="AS1224" s="692">
        <f ca="1">COUNTIF(INDIRECT("H"&amp;(ROW()+12*(($AO1224-1)*3+$AP1224)-ROW())/12+5):INDIRECT("S"&amp;(ROW()+12*(($AO1224-1)*3+$AP1224)-ROW())/12+5),AR1224)</f>
        <v>0</v>
      </c>
      <c r="AT1224" s="693">
        <f ca="1">IF($AQ1224=1,IF(INDIRECT(ADDRESS(($AO1224-1)*3+$AP1224+5,$AQ1224+20))="",0,INDIRECT(ADDRESS(($AO1224-1)*3+$AP1224+5,$AQ1224+20))),IF(INDIRECT(ADDRESS(($AO1224-1)*3+$AP1224+5,$AQ1224+20))="",0,IF(COUNTIF(INDIRECT(ADDRESS(($AO1224-1)*36+($AP1224-1)*12+6,COLUMN())):INDIRECT(ADDRESS(($AO1224-1)*36+($AP1224-1)*12+$AQ1224+4,COLUMN())),INDIRECT(ADDRESS(($AO1224-1)*3+$AP1224+5,$AQ1224+20)))&gt;=1,0,INDIRECT(ADDRESS(($AO1224-1)*3+$AP1224+5,$AQ1224+20)))))</f>
        <v>0</v>
      </c>
      <c r="AU1224" s="692">
        <f ca="1">COUNTIF(INDIRECT("U"&amp;(ROW()+12*(($AO1224-1)*3+$AP1224)-ROW())/12+5):INDIRECT("AF"&amp;(ROW()+12*(($AO1224-1)*3+$AP1224)-ROW())/12+5),AT1224)</f>
        <v>0</v>
      </c>
      <c r="AV1224" s="692">
        <f ca="1">IF(AND(AR1224+AT1224&gt;0,AS1224+AU1224&gt;0),COUNTIF(AV$6:AV1223,"&gt;0")+1,0)</f>
        <v>0</v>
      </c>
    </row>
    <row r="1225" spans="41:48">
      <c r="AO1225" s="692">
        <v>34</v>
      </c>
      <c r="AP1225" s="692">
        <v>3</v>
      </c>
      <c r="AQ1225" s="692">
        <v>8</v>
      </c>
      <c r="AR1225" s="693">
        <f ca="1">IF($AQ1225=1,IF(INDIRECT(ADDRESS(($AO1225-1)*3+$AP1225+5,$AQ1225+7))="",0,INDIRECT(ADDRESS(($AO1225-1)*3+$AP1225+5,$AQ1225+7))),IF(INDIRECT(ADDRESS(($AO1225-1)*3+$AP1225+5,$AQ1225+7))="",0,IF(COUNTIF(INDIRECT(ADDRESS(($AO1225-1)*36+($AP1225-1)*12+6,COLUMN())):INDIRECT(ADDRESS(($AO1225-1)*36+($AP1225-1)*12+$AQ1225+4,COLUMN())),INDIRECT(ADDRESS(($AO1225-1)*3+$AP1225+5,$AQ1225+7)))&gt;=1,0,INDIRECT(ADDRESS(($AO1225-1)*3+$AP1225+5,$AQ1225+7)))))</f>
        <v>0</v>
      </c>
      <c r="AS1225" s="692">
        <f ca="1">COUNTIF(INDIRECT("H"&amp;(ROW()+12*(($AO1225-1)*3+$AP1225)-ROW())/12+5):INDIRECT("S"&amp;(ROW()+12*(($AO1225-1)*3+$AP1225)-ROW())/12+5),AR1225)</f>
        <v>0</v>
      </c>
      <c r="AT1225" s="693">
        <f ca="1">IF($AQ1225=1,IF(INDIRECT(ADDRESS(($AO1225-1)*3+$AP1225+5,$AQ1225+20))="",0,INDIRECT(ADDRESS(($AO1225-1)*3+$AP1225+5,$AQ1225+20))),IF(INDIRECT(ADDRESS(($AO1225-1)*3+$AP1225+5,$AQ1225+20))="",0,IF(COUNTIF(INDIRECT(ADDRESS(($AO1225-1)*36+($AP1225-1)*12+6,COLUMN())):INDIRECT(ADDRESS(($AO1225-1)*36+($AP1225-1)*12+$AQ1225+4,COLUMN())),INDIRECT(ADDRESS(($AO1225-1)*3+$AP1225+5,$AQ1225+20)))&gt;=1,0,INDIRECT(ADDRESS(($AO1225-1)*3+$AP1225+5,$AQ1225+20)))))</f>
        <v>0</v>
      </c>
      <c r="AU1225" s="692">
        <f ca="1">COUNTIF(INDIRECT("U"&amp;(ROW()+12*(($AO1225-1)*3+$AP1225)-ROW())/12+5):INDIRECT("AF"&amp;(ROW()+12*(($AO1225-1)*3+$AP1225)-ROW())/12+5),AT1225)</f>
        <v>0</v>
      </c>
      <c r="AV1225" s="692">
        <f ca="1">IF(AND(AR1225+AT1225&gt;0,AS1225+AU1225&gt;0),COUNTIF(AV$6:AV1224,"&gt;0")+1,0)</f>
        <v>0</v>
      </c>
    </row>
    <row r="1226" spans="41:48">
      <c r="AO1226" s="692">
        <v>34</v>
      </c>
      <c r="AP1226" s="692">
        <v>3</v>
      </c>
      <c r="AQ1226" s="692">
        <v>9</v>
      </c>
      <c r="AR1226" s="693">
        <f ca="1">IF($AQ1226=1,IF(INDIRECT(ADDRESS(($AO1226-1)*3+$AP1226+5,$AQ1226+7))="",0,INDIRECT(ADDRESS(($AO1226-1)*3+$AP1226+5,$AQ1226+7))),IF(INDIRECT(ADDRESS(($AO1226-1)*3+$AP1226+5,$AQ1226+7))="",0,IF(COUNTIF(INDIRECT(ADDRESS(($AO1226-1)*36+($AP1226-1)*12+6,COLUMN())):INDIRECT(ADDRESS(($AO1226-1)*36+($AP1226-1)*12+$AQ1226+4,COLUMN())),INDIRECT(ADDRESS(($AO1226-1)*3+$AP1226+5,$AQ1226+7)))&gt;=1,0,INDIRECT(ADDRESS(($AO1226-1)*3+$AP1226+5,$AQ1226+7)))))</f>
        <v>0</v>
      </c>
      <c r="AS1226" s="692">
        <f ca="1">COUNTIF(INDIRECT("H"&amp;(ROW()+12*(($AO1226-1)*3+$AP1226)-ROW())/12+5):INDIRECT("S"&amp;(ROW()+12*(($AO1226-1)*3+$AP1226)-ROW())/12+5),AR1226)</f>
        <v>0</v>
      </c>
      <c r="AT1226" s="693">
        <f ca="1">IF($AQ1226=1,IF(INDIRECT(ADDRESS(($AO1226-1)*3+$AP1226+5,$AQ1226+20))="",0,INDIRECT(ADDRESS(($AO1226-1)*3+$AP1226+5,$AQ1226+20))),IF(INDIRECT(ADDRESS(($AO1226-1)*3+$AP1226+5,$AQ1226+20))="",0,IF(COUNTIF(INDIRECT(ADDRESS(($AO1226-1)*36+($AP1226-1)*12+6,COLUMN())):INDIRECT(ADDRESS(($AO1226-1)*36+($AP1226-1)*12+$AQ1226+4,COLUMN())),INDIRECT(ADDRESS(($AO1226-1)*3+$AP1226+5,$AQ1226+20)))&gt;=1,0,INDIRECT(ADDRESS(($AO1226-1)*3+$AP1226+5,$AQ1226+20)))))</f>
        <v>0</v>
      </c>
      <c r="AU1226" s="692">
        <f ca="1">COUNTIF(INDIRECT("U"&amp;(ROW()+12*(($AO1226-1)*3+$AP1226)-ROW())/12+5):INDIRECT("AF"&amp;(ROW()+12*(($AO1226-1)*3+$AP1226)-ROW())/12+5),AT1226)</f>
        <v>0</v>
      </c>
      <c r="AV1226" s="692">
        <f ca="1">IF(AND(AR1226+AT1226&gt;0,AS1226+AU1226&gt;0),COUNTIF(AV$6:AV1225,"&gt;0")+1,0)</f>
        <v>0</v>
      </c>
    </row>
    <row r="1227" spans="41:48">
      <c r="AO1227" s="692">
        <v>34</v>
      </c>
      <c r="AP1227" s="692">
        <v>3</v>
      </c>
      <c r="AQ1227" s="692">
        <v>10</v>
      </c>
      <c r="AR1227" s="693">
        <f ca="1">IF($AQ1227=1,IF(INDIRECT(ADDRESS(($AO1227-1)*3+$AP1227+5,$AQ1227+7))="",0,INDIRECT(ADDRESS(($AO1227-1)*3+$AP1227+5,$AQ1227+7))),IF(INDIRECT(ADDRESS(($AO1227-1)*3+$AP1227+5,$AQ1227+7))="",0,IF(COUNTIF(INDIRECT(ADDRESS(($AO1227-1)*36+($AP1227-1)*12+6,COLUMN())):INDIRECT(ADDRESS(($AO1227-1)*36+($AP1227-1)*12+$AQ1227+4,COLUMN())),INDIRECT(ADDRESS(($AO1227-1)*3+$AP1227+5,$AQ1227+7)))&gt;=1,0,INDIRECT(ADDRESS(($AO1227-1)*3+$AP1227+5,$AQ1227+7)))))</f>
        <v>0</v>
      </c>
      <c r="AS1227" s="692">
        <f ca="1">COUNTIF(INDIRECT("H"&amp;(ROW()+12*(($AO1227-1)*3+$AP1227)-ROW())/12+5):INDIRECT("S"&amp;(ROW()+12*(($AO1227-1)*3+$AP1227)-ROW())/12+5),AR1227)</f>
        <v>0</v>
      </c>
      <c r="AT1227" s="693">
        <f ca="1">IF($AQ1227=1,IF(INDIRECT(ADDRESS(($AO1227-1)*3+$AP1227+5,$AQ1227+20))="",0,INDIRECT(ADDRESS(($AO1227-1)*3+$AP1227+5,$AQ1227+20))),IF(INDIRECT(ADDRESS(($AO1227-1)*3+$AP1227+5,$AQ1227+20))="",0,IF(COUNTIF(INDIRECT(ADDRESS(($AO1227-1)*36+($AP1227-1)*12+6,COLUMN())):INDIRECT(ADDRESS(($AO1227-1)*36+($AP1227-1)*12+$AQ1227+4,COLUMN())),INDIRECT(ADDRESS(($AO1227-1)*3+$AP1227+5,$AQ1227+20)))&gt;=1,0,INDIRECT(ADDRESS(($AO1227-1)*3+$AP1227+5,$AQ1227+20)))))</f>
        <v>0</v>
      </c>
      <c r="AU1227" s="692">
        <f ca="1">COUNTIF(INDIRECT("U"&amp;(ROW()+12*(($AO1227-1)*3+$AP1227)-ROW())/12+5):INDIRECT("AF"&amp;(ROW()+12*(($AO1227-1)*3+$AP1227)-ROW())/12+5),AT1227)</f>
        <v>0</v>
      </c>
      <c r="AV1227" s="692">
        <f ca="1">IF(AND(AR1227+AT1227&gt;0,AS1227+AU1227&gt;0),COUNTIF(AV$6:AV1226,"&gt;0")+1,0)</f>
        <v>0</v>
      </c>
    </row>
    <row r="1228" spans="41:48">
      <c r="AO1228" s="692">
        <v>34</v>
      </c>
      <c r="AP1228" s="692">
        <v>3</v>
      </c>
      <c r="AQ1228" s="692">
        <v>11</v>
      </c>
      <c r="AR1228" s="693">
        <f ca="1">IF($AQ1228=1,IF(INDIRECT(ADDRESS(($AO1228-1)*3+$AP1228+5,$AQ1228+7))="",0,INDIRECT(ADDRESS(($AO1228-1)*3+$AP1228+5,$AQ1228+7))),IF(INDIRECT(ADDRESS(($AO1228-1)*3+$AP1228+5,$AQ1228+7))="",0,IF(COUNTIF(INDIRECT(ADDRESS(($AO1228-1)*36+($AP1228-1)*12+6,COLUMN())):INDIRECT(ADDRESS(($AO1228-1)*36+($AP1228-1)*12+$AQ1228+4,COLUMN())),INDIRECT(ADDRESS(($AO1228-1)*3+$AP1228+5,$AQ1228+7)))&gt;=1,0,INDIRECT(ADDRESS(($AO1228-1)*3+$AP1228+5,$AQ1228+7)))))</f>
        <v>0</v>
      </c>
      <c r="AS1228" s="692">
        <f ca="1">COUNTIF(INDIRECT("H"&amp;(ROW()+12*(($AO1228-1)*3+$AP1228)-ROW())/12+5):INDIRECT("S"&amp;(ROW()+12*(($AO1228-1)*3+$AP1228)-ROW())/12+5),AR1228)</f>
        <v>0</v>
      </c>
      <c r="AT1228" s="693">
        <f ca="1">IF($AQ1228=1,IF(INDIRECT(ADDRESS(($AO1228-1)*3+$AP1228+5,$AQ1228+20))="",0,INDIRECT(ADDRESS(($AO1228-1)*3+$AP1228+5,$AQ1228+20))),IF(INDIRECT(ADDRESS(($AO1228-1)*3+$AP1228+5,$AQ1228+20))="",0,IF(COUNTIF(INDIRECT(ADDRESS(($AO1228-1)*36+($AP1228-1)*12+6,COLUMN())):INDIRECT(ADDRESS(($AO1228-1)*36+($AP1228-1)*12+$AQ1228+4,COLUMN())),INDIRECT(ADDRESS(($AO1228-1)*3+$AP1228+5,$AQ1228+20)))&gt;=1,0,INDIRECT(ADDRESS(($AO1228-1)*3+$AP1228+5,$AQ1228+20)))))</f>
        <v>0</v>
      </c>
      <c r="AU1228" s="692">
        <f ca="1">COUNTIF(INDIRECT("U"&amp;(ROW()+12*(($AO1228-1)*3+$AP1228)-ROW())/12+5):INDIRECT("AF"&amp;(ROW()+12*(($AO1228-1)*3+$AP1228)-ROW())/12+5),AT1228)</f>
        <v>0</v>
      </c>
      <c r="AV1228" s="692">
        <f ca="1">IF(AND(AR1228+AT1228&gt;0,AS1228+AU1228&gt;0),COUNTIF(AV$6:AV1227,"&gt;0")+1,0)</f>
        <v>0</v>
      </c>
    </row>
    <row r="1229" spans="41:48">
      <c r="AO1229" s="692">
        <v>34</v>
      </c>
      <c r="AP1229" s="692">
        <v>3</v>
      </c>
      <c r="AQ1229" s="692">
        <v>12</v>
      </c>
      <c r="AR1229" s="693">
        <f ca="1">IF($AQ1229=1,IF(INDIRECT(ADDRESS(($AO1229-1)*3+$AP1229+5,$AQ1229+7))="",0,INDIRECT(ADDRESS(($AO1229-1)*3+$AP1229+5,$AQ1229+7))),IF(INDIRECT(ADDRESS(($AO1229-1)*3+$AP1229+5,$AQ1229+7))="",0,IF(COUNTIF(INDIRECT(ADDRESS(($AO1229-1)*36+($AP1229-1)*12+6,COLUMN())):INDIRECT(ADDRESS(($AO1229-1)*36+($AP1229-1)*12+$AQ1229+4,COLUMN())),INDIRECT(ADDRESS(($AO1229-1)*3+$AP1229+5,$AQ1229+7)))&gt;=1,0,INDIRECT(ADDRESS(($AO1229-1)*3+$AP1229+5,$AQ1229+7)))))</f>
        <v>0</v>
      </c>
      <c r="AS1229" s="692">
        <f ca="1">COUNTIF(INDIRECT("H"&amp;(ROW()+12*(($AO1229-1)*3+$AP1229)-ROW())/12+5):INDIRECT("S"&amp;(ROW()+12*(($AO1229-1)*3+$AP1229)-ROW())/12+5),AR1229)</f>
        <v>0</v>
      </c>
      <c r="AT1229" s="693">
        <f ca="1">IF($AQ1229=1,IF(INDIRECT(ADDRESS(($AO1229-1)*3+$AP1229+5,$AQ1229+20))="",0,INDIRECT(ADDRESS(($AO1229-1)*3+$AP1229+5,$AQ1229+20))),IF(INDIRECT(ADDRESS(($AO1229-1)*3+$AP1229+5,$AQ1229+20))="",0,IF(COUNTIF(INDIRECT(ADDRESS(($AO1229-1)*36+($AP1229-1)*12+6,COLUMN())):INDIRECT(ADDRESS(($AO1229-1)*36+($AP1229-1)*12+$AQ1229+4,COLUMN())),INDIRECT(ADDRESS(($AO1229-1)*3+$AP1229+5,$AQ1229+20)))&gt;=1,0,INDIRECT(ADDRESS(($AO1229-1)*3+$AP1229+5,$AQ1229+20)))))</f>
        <v>0</v>
      </c>
      <c r="AU1229" s="692">
        <f ca="1">COUNTIF(INDIRECT("U"&amp;(ROW()+12*(($AO1229-1)*3+$AP1229)-ROW())/12+5):INDIRECT("AF"&amp;(ROW()+12*(($AO1229-1)*3+$AP1229)-ROW())/12+5),AT1229)</f>
        <v>0</v>
      </c>
      <c r="AV1229" s="692">
        <f ca="1">IF(AND(AR1229+AT1229&gt;0,AS1229+AU1229&gt;0),COUNTIF(AV$6:AV1228,"&gt;0")+1,0)</f>
        <v>0</v>
      </c>
    </row>
    <row r="1230" spans="41:48">
      <c r="AO1230" s="692">
        <v>35</v>
      </c>
      <c r="AP1230" s="692">
        <v>1</v>
      </c>
      <c r="AQ1230" s="692">
        <v>1</v>
      </c>
      <c r="AR1230" s="693">
        <f ca="1">IF($AQ1230=1,IF(INDIRECT(ADDRESS(($AO1230-1)*3+$AP1230+5,$AQ1230+7))="",0,INDIRECT(ADDRESS(($AO1230-1)*3+$AP1230+5,$AQ1230+7))),IF(INDIRECT(ADDRESS(($AO1230-1)*3+$AP1230+5,$AQ1230+7))="",0,IF(COUNTIF(INDIRECT(ADDRESS(($AO1230-1)*36+($AP1230-1)*12+6,COLUMN())):INDIRECT(ADDRESS(($AO1230-1)*36+($AP1230-1)*12+$AQ1230+4,COLUMN())),INDIRECT(ADDRESS(($AO1230-1)*3+$AP1230+5,$AQ1230+7)))&gt;=1,0,INDIRECT(ADDRESS(($AO1230-1)*3+$AP1230+5,$AQ1230+7)))))</f>
        <v>0</v>
      </c>
      <c r="AS1230" s="692">
        <f ca="1">COUNTIF(INDIRECT("H"&amp;(ROW()+12*(($AO1230-1)*3+$AP1230)-ROW())/12+5):INDIRECT("S"&amp;(ROW()+12*(($AO1230-1)*3+$AP1230)-ROW())/12+5),AR1230)</f>
        <v>0</v>
      </c>
      <c r="AT1230" s="693">
        <f ca="1">IF($AQ1230=1,IF(INDIRECT(ADDRESS(($AO1230-1)*3+$AP1230+5,$AQ1230+20))="",0,INDIRECT(ADDRESS(($AO1230-1)*3+$AP1230+5,$AQ1230+20))),IF(INDIRECT(ADDRESS(($AO1230-1)*3+$AP1230+5,$AQ1230+20))="",0,IF(COUNTIF(INDIRECT(ADDRESS(($AO1230-1)*36+($AP1230-1)*12+6,COLUMN())):INDIRECT(ADDRESS(($AO1230-1)*36+($AP1230-1)*12+$AQ1230+4,COLUMN())),INDIRECT(ADDRESS(($AO1230-1)*3+$AP1230+5,$AQ1230+20)))&gt;=1,0,INDIRECT(ADDRESS(($AO1230-1)*3+$AP1230+5,$AQ1230+20)))))</f>
        <v>0</v>
      </c>
      <c r="AU1230" s="692">
        <f ca="1">COUNTIF(INDIRECT("U"&amp;(ROW()+12*(($AO1230-1)*3+$AP1230)-ROW())/12+5):INDIRECT("AF"&amp;(ROW()+12*(($AO1230-1)*3+$AP1230)-ROW())/12+5),AT1230)</f>
        <v>0</v>
      </c>
      <c r="AV1230" s="692">
        <f ca="1">IF(AND(AR1230+AT1230&gt;0,AS1230+AU1230&gt;0),COUNTIF(AV$6:AV1229,"&gt;0")+1,0)</f>
        <v>0</v>
      </c>
    </row>
    <row r="1231" spans="41:48">
      <c r="AO1231" s="692">
        <v>35</v>
      </c>
      <c r="AP1231" s="692">
        <v>1</v>
      </c>
      <c r="AQ1231" s="692">
        <v>2</v>
      </c>
      <c r="AR1231" s="693">
        <f ca="1">IF($AQ1231=1,IF(INDIRECT(ADDRESS(($AO1231-1)*3+$AP1231+5,$AQ1231+7))="",0,INDIRECT(ADDRESS(($AO1231-1)*3+$AP1231+5,$AQ1231+7))),IF(INDIRECT(ADDRESS(($AO1231-1)*3+$AP1231+5,$AQ1231+7))="",0,IF(COUNTIF(INDIRECT(ADDRESS(($AO1231-1)*36+($AP1231-1)*12+6,COLUMN())):INDIRECT(ADDRESS(($AO1231-1)*36+($AP1231-1)*12+$AQ1231+4,COLUMN())),INDIRECT(ADDRESS(($AO1231-1)*3+$AP1231+5,$AQ1231+7)))&gt;=1,0,INDIRECT(ADDRESS(($AO1231-1)*3+$AP1231+5,$AQ1231+7)))))</f>
        <v>0</v>
      </c>
      <c r="AS1231" s="692">
        <f ca="1">COUNTIF(INDIRECT("H"&amp;(ROW()+12*(($AO1231-1)*3+$AP1231)-ROW())/12+5):INDIRECT("S"&amp;(ROW()+12*(($AO1231-1)*3+$AP1231)-ROW())/12+5),AR1231)</f>
        <v>0</v>
      </c>
      <c r="AT1231" s="693">
        <f ca="1">IF($AQ1231=1,IF(INDIRECT(ADDRESS(($AO1231-1)*3+$AP1231+5,$AQ1231+20))="",0,INDIRECT(ADDRESS(($AO1231-1)*3+$AP1231+5,$AQ1231+20))),IF(INDIRECT(ADDRESS(($AO1231-1)*3+$AP1231+5,$AQ1231+20))="",0,IF(COUNTIF(INDIRECT(ADDRESS(($AO1231-1)*36+($AP1231-1)*12+6,COLUMN())):INDIRECT(ADDRESS(($AO1231-1)*36+($AP1231-1)*12+$AQ1231+4,COLUMN())),INDIRECT(ADDRESS(($AO1231-1)*3+$AP1231+5,$AQ1231+20)))&gt;=1,0,INDIRECT(ADDRESS(($AO1231-1)*3+$AP1231+5,$AQ1231+20)))))</f>
        <v>0</v>
      </c>
      <c r="AU1231" s="692">
        <f ca="1">COUNTIF(INDIRECT("U"&amp;(ROW()+12*(($AO1231-1)*3+$AP1231)-ROW())/12+5):INDIRECT("AF"&amp;(ROW()+12*(($AO1231-1)*3+$AP1231)-ROW())/12+5),AT1231)</f>
        <v>0</v>
      </c>
      <c r="AV1231" s="692">
        <f ca="1">IF(AND(AR1231+AT1231&gt;0,AS1231+AU1231&gt;0),COUNTIF(AV$6:AV1230,"&gt;0")+1,0)</f>
        <v>0</v>
      </c>
    </row>
    <row r="1232" spans="41:48">
      <c r="AO1232" s="692">
        <v>35</v>
      </c>
      <c r="AP1232" s="692">
        <v>1</v>
      </c>
      <c r="AQ1232" s="692">
        <v>3</v>
      </c>
      <c r="AR1232" s="693">
        <f ca="1">IF($AQ1232=1,IF(INDIRECT(ADDRESS(($AO1232-1)*3+$AP1232+5,$AQ1232+7))="",0,INDIRECT(ADDRESS(($AO1232-1)*3+$AP1232+5,$AQ1232+7))),IF(INDIRECT(ADDRESS(($AO1232-1)*3+$AP1232+5,$AQ1232+7))="",0,IF(COUNTIF(INDIRECT(ADDRESS(($AO1232-1)*36+($AP1232-1)*12+6,COLUMN())):INDIRECT(ADDRESS(($AO1232-1)*36+($AP1232-1)*12+$AQ1232+4,COLUMN())),INDIRECT(ADDRESS(($AO1232-1)*3+$AP1232+5,$AQ1232+7)))&gt;=1,0,INDIRECT(ADDRESS(($AO1232-1)*3+$AP1232+5,$AQ1232+7)))))</f>
        <v>0</v>
      </c>
      <c r="AS1232" s="692">
        <f ca="1">COUNTIF(INDIRECT("H"&amp;(ROW()+12*(($AO1232-1)*3+$AP1232)-ROW())/12+5):INDIRECT("S"&amp;(ROW()+12*(($AO1232-1)*3+$AP1232)-ROW())/12+5),AR1232)</f>
        <v>0</v>
      </c>
      <c r="AT1232" s="693">
        <f ca="1">IF($AQ1232=1,IF(INDIRECT(ADDRESS(($AO1232-1)*3+$AP1232+5,$AQ1232+20))="",0,INDIRECT(ADDRESS(($AO1232-1)*3+$AP1232+5,$AQ1232+20))),IF(INDIRECT(ADDRESS(($AO1232-1)*3+$AP1232+5,$AQ1232+20))="",0,IF(COUNTIF(INDIRECT(ADDRESS(($AO1232-1)*36+($AP1232-1)*12+6,COLUMN())):INDIRECT(ADDRESS(($AO1232-1)*36+($AP1232-1)*12+$AQ1232+4,COLUMN())),INDIRECT(ADDRESS(($AO1232-1)*3+$AP1232+5,$AQ1232+20)))&gt;=1,0,INDIRECT(ADDRESS(($AO1232-1)*3+$AP1232+5,$AQ1232+20)))))</f>
        <v>0</v>
      </c>
      <c r="AU1232" s="692">
        <f ca="1">COUNTIF(INDIRECT("U"&amp;(ROW()+12*(($AO1232-1)*3+$AP1232)-ROW())/12+5):INDIRECT("AF"&amp;(ROW()+12*(($AO1232-1)*3+$AP1232)-ROW())/12+5),AT1232)</f>
        <v>0</v>
      </c>
      <c r="AV1232" s="692">
        <f ca="1">IF(AND(AR1232+AT1232&gt;0,AS1232+AU1232&gt;0),COUNTIF(AV$6:AV1231,"&gt;0")+1,0)</f>
        <v>0</v>
      </c>
    </row>
    <row r="1233" spans="41:48">
      <c r="AO1233" s="692">
        <v>35</v>
      </c>
      <c r="AP1233" s="692">
        <v>1</v>
      </c>
      <c r="AQ1233" s="692">
        <v>4</v>
      </c>
      <c r="AR1233" s="693">
        <f ca="1">IF($AQ1233=1,IF(INDIRECT(ADDRESS(($AO1233-1)*3+$AP1233+5,$AQ1233+7))="",0,INDIRECT(ADDRESS(($AO1233-1)*3+$AP1233+5,$AQ1233+7))),IF(INDIRECT(ADDRESS(($AO1233-1)*3+$AP1233+5,$AQ1233+7))="",0,IF(COUNTIF(INDIRECT(ADDRESS(($AO1233-1)*36+($AP1233-1)*12+6,COLUMN())):INDIRECT(ADDRESS(($AO1233-1)*36+($AP1233-1)*12+$AQ1233+4,COLUMN())),INDIRECT(ADDRESS(($AO1233-1)*3+$AP1233+5,$AQ1233+7)))&gt;=1,0,INDIRECT(ADDRESS(($AO1233-1)*3+$AP1233+5,$AQ1233+7)))))</f>
        <v>0</v>
      </c>
      <c r="AS1233" s="692">
        <f ca="1">COUNTIF(INDIRECT("H"&amp;(ROW()+12*(($AO1233-1)*3+$AP1233)-ROW())/12+5):INDIRECT("S"&amp;(ROW()+12*(($AO1233-1)*3+$AP1233)-ROW())/12+5),AR1233)</f>
        <v>0</v>
      </c>
      <c r="AT1233" s="693">
        <f ca="1">IF($AQ1233=1,IF(INDIRECT(ADDRESS(($AO1233-1)*3+$AP1233+5,$AQ1233+20))="",0,INDIRECT(ADDRESS(($AO1233-1)*3+$AP1233+5,$AQ1233+20))),IF(INDIRECT(ADDRESS(($AO1233-1)*3+$AP1233+5,$AQ1233+20))="",0,IF(COUNTIF(INDIRECT(ADDRESS(($AO1233-1)*36+($AP1233-1)*12+6,COLUMN())):INDIRECT(ADDRESS(($AO1233-1)*36+($AP1233-1)*12+$AQ1233+4,COLUMN())),INDIRECT(ADDRESS(($AO1233-1)*3+$AP1233+5,$AQ1233+20)))&gt;=1,0,INDIRECT(ADDRESS(($AO1233-1)*3+$AP1233+5,$AQ1233+20)))))</f>
        <v>0</v>
      </c>
      <c r="AU1233" s="692">
        <f ca="1">COUNTIF(INDIRECT("U"&amp;(ROW()+12*(($AO1233-1)*3+$AP1233)-ROW())/12+5):INDIRECT("AF"&amp;(ROW()+12*(($AO1233-1)*3+$AP1233)-ROW())/12+5),AT1233)</f>
        <v>0</v>
      </c>
      <c r="AV1233" s="692">
        <f ca="1">IF(AND(AR1233+AT1233&gt;0,AS1233+AU1233&gt;0),COUNTIF(AV$6:AV1232,"&gt;0")+1,0)</f>
        <v>0</v>
      </c>
    </row>
    <row r="1234" spans="41:48">
      <c r="AO1234" s="692">
        <v>35</v>
      </c>
      <c r="AP1234" s="692">
        <v>1</v>
      </c>
      <c r="AQ1234" s="692">
        <v>5</v>
      </c>
      <c r="AR1234" s="693">
        <f ca="1">IF($AQ1234=1,IF(INDIRECT(ADDRESS(($AO1234-1)*3+$AP1234+5,$AQ1234+7))="",0,INDIRECT(ADDRESS(($AO1234-1)*3+$AP1234+5,$AQ1234+7))),IF(INDIRECT(ADDRESS(($AO1234-1)*3+$AP1234+5,$AQ1234+7))="",0,IF(COUNTIF(INDIRECT(ADDRESS(($AO1234-1)*36+($AP1234-1)*12+6,COLUMN())):INDIRECT(ADDRESS(($AO1234-1)*36+($AP1234-1)*12+$AQ1234+4,COLUMN())),INDIRECT(ADDRESS(($AO1234-1)*3+$AP1234+5,$AQ1234+7)))&gt;=1,0,INDIRECT(ADDRESS(($AO1234-1)*3+$AP1234+5,$AQ1234+7)))))</f>
        <v>0</v>
      </c>
      <c r="AS1234" s="692">
        <f ca="1">COUNTIF(INDIRECT("H"&amp;(ROW()+12*(($AO1234-1)*3+$AP1234)-ROW())/12+5):INDIRECT("S"&amp;(ROW()+12*(($AO1234-1)*3+$AP1234)-ROW())/12+5),AR1234)</f>
        <v>0</v>
      </c>
      <c r="AT1234" s="693">
        <f ca="1">IF($AQ1234=1,IF(INDIRECT(ADDRESS(($AO1234-1)*3+$AP1234+5,$AQ1234+20))="",0,INDIRECT(ADDRESS(($AO1234-1)*3+$AP1234+5,$AQ1234+20))),IF(INDIRECT(ADDRESS(($AO1234-1)*3+$AP1234+5,$AQ1234+20))="",0,IF(COUNTIF(INDIRECT(ADDRESS(($AO1234-1)*36+($AP1234-1)*12+6,COLUMN())):INDIRECT(ADDRESS(($AO1234-1)*36+($AP1234-1)*12+$AQ1234+4,COLUMN())),INDIRECT(ADDRESS(($AO1234-1)*3+$AP1234+5,$AQ1234+20)))&gt;=1,0,INDIRECT(ADDRESS(($AO1234-1)*3+$AP1234+5,$AQ1234+20)))))</f>
        <v>0</v>
      </c>
      <c r="AU1234" s="692">
        <f ca="1">COUNTIF(INDIRECT("U"&amp;(ROW()+12*(($AO1234-1)*3+$AP1234)-ROW())/12+5):INDIRECT("AF"&amp;(ROW()+12*(($AO1234-1)*3+$AP1234)-ROW())/12+5),AT1234)</f>
        <v>0</v>
      </c>
      <c r="AV1234" s="692">
        <f ca="1">IF(AND(AR1234+AT1234&gt;0,AS1234+AU1234&gt;0),COUNTIF(AV$6:AV1233,"&gt;0")+1,0)</f>
        <v>0</v>
      </c>
    </row>
    <row r="1235" spans="41:48">
      <c r="AO1235" s="692">
        <v>35</v>
      </c>
      <c r="AP1235" s="692">
        <v>1</v>
      </c>
      <c r="AQ1235" s="692">
        <v>6</v>
      </c>
      <c r="AR1235" s="693">
        <f ca="1">IF($AQ1235=1,IF(INDIRECT(ADDRESS(($AO1235-1)*3+$AP1235+5,$AQ1235+7))="",0,INDIRECT(ADDRESS(($AO1235-1)*3+$AP1235+5,$AQ1235+7))),IF(INDIRECT(ADDRESS(($AO1235-1)*3+$AP1235+5,$AQ1235+7))="",0,IF(COUNTIF(INDIRECT(ADDRESS(($AO1235-1)*36+($AP1235-1)*12+6,COLUMN())):INDIRECT(ADDRESS(($AO1235-1)*36+($AP1235-1)*12+$AQ1235+4,COLUMN())),INDIRECT(ADDRESS(($AO1235-1)*3+$AP1235+5,$AQ1235+7)))&gt;=1,0,INDIRECT(ADDRESS(($AO1235-1)*3+$AP1235+5,$AQ1235+7)))))</f>
        <v>0</v>
      </c>
      <c r="AS1235" s="692">
        <f ca="1">COUNTIF(INDIRECT("H"&amp;(ROW()+12*(($AO1235-1)*3+$AP1235)-ROW())/12+5):INDIRECT("S"&amp;(ROW()+12*(($AO1235-1)*3+$AP1235)-ROW())/12+5),AR1235)</f>
        <v>0</v>
      </c>
      <c r="AT1235" s="693">
        <f ca="1">IF($AQ1235=1,IF(INDIRECT(ADDRESS(($AO1235-1)*3+$AP1235+5,$AQ1235+20))="",0,INDIRECT(ADDRESS(($AO1235-1)*3+$AP1235+5,$AQ1235+20))),IF(INDIRECT(ADDRESS(($AO1235-1)*3+$AP1235+5,$AQ1235+20))="",0,IF(COUNTIF(INDIRECT(ADDRESS(($AO1235-1)*36+($AP1235-1)*12+6,COLUMN())):INDIRECT(ADDRESS(($AO1235-1)*36+($AP1235-1)*12+$AQ1235+4,COLUMN())),INDIRECT(ADDRESS(($AO1235-1)*3+$AP1235+5,$AQ1235+20)))&gt;=1,0,INDIRECT(ADDRESS(($AO1235-1)*3+$AP1235+5,$AQ1235+20)))))</f>
        <v>0</v>
      </c>
      <c r="AU1235" s="692">
        <f ca="1">COUNTIF(INDIRECT("U"&amp;(ROW()+12*(($AO1235-1)*3+$AP1235)-ROW())/12+5):INDIRECT("AF"&amp;(ROW()+12*(($AO1235-1)*3+$AP1235)-ROW())/12+5),AT1235)</f>
        <v>0</v>
      </c>
      <c r="AV1235" s="692">
        <f ca="1">IF(AND(AR1235+AT1235&gt;0,AS1235+AU1235&gt;0),COUNTIF(AV$6:AV1234,"&gt;0")+1,0)</f>
        <v>0</v>
      </c>
    </row>
    <row r="1236" spans="41:48">
      <c r="AO1236" s="692">
        <v>35</v>
      </c>
      <c r="AP1236" s="692">
        <v>1</v>
      </c>
      <c r="AQ1236" s="692">
        <v>7</v>
      </c>
      <c r="AR1236" s="693">
        <f ca="1">IF($AQ1236=1,IF(INDIRECT(ADDRESS(($AO1236-1)*3+$AP1236+5,$AQ1236+7))="",0,INDIRECT(ADDRESS(($AO1236-1)*3+$AP1236+5,$AQ1236+7))),IF(INDIRECT(ADDRESS(($AO1236-1)*3+$AP1236+5,$AQ1236+7))="",0,IF(COUNTIF(INDIRECT(ADDRESS(($AO1236-1)*36+($AP1236-1)*12+6,COLUMN())):INDIRECT(ADDRESS(($AO1236-1)*36+($AP1236-1)*12+$AQ1236+4,COLUMN())),INDIRECT(ADDRESS(($AO1236-1)*3+$AP1236+5,$AQ1236+7)))&gt;=1,0,INDIRECT(ADDRESS(($AO1236-1)*3+$AP1236+5,$AQ1236+7)))))</f>
        <v>0</v>
      </c>
      <c r="AS1236" s="692">
        <f ca="1">COUNTIF(INDIRECT("H"&amp;(ROW()+12*(($AO1236-1)*3+$AP1236)-ROW())/12+5):INDIRECT("S"&amp;(ROW()+12*(($AO1236-1)*3+$AP1236)-ROW())/12+5),AR1236)</f>
        <v>0</v>
      </c>
      <c r="AT1236" s="693">
        <f ca="1">IF($AQ1236=1,IF(INDIRECT(ADDRESS(($AO1236-1)*3+$AP1236+5,$AQ1236+20))="",0,INDIRECT(ADDRESS(($AO1236-1)*3+$AP1236+5,$AQ1236+20))),IF(INDIRECT(ADDRESS(($AO1236-1)*3+$AP1236+5,$AQ1236+20))="",0,IF(COUNTIF(INDIRECT(ADDRESS(($AO1236-1)*36+($AP1236-1)*12+6,COLUMN())):INDIRECT(ADDRESS(($AO1236-1)*36+($AP1236-1)*12+$AQ1236+4,COLUMN())),INDIRECT(ADDRESS(($AO1236-1)*3+$AP1236+5,$AQ1236+20)))&gt;=1,0,INDIRECT(ADDRESS(($AO1236-1)*3+$AP1236+5,$AQ1236+20)))))</f>
        <v>0</v>
      </c>
      <c r="AU1236" s="692">
        <f ca="1">COUNTIF(INDIRECT("U"&amp;(ROW()+12*(($AO1236-1)*3+$AP1236)-ROW())/12+5):INDIRECT("AF"&amp;(ROW()+12*(($AO1236-1)*3+$AP1236)-ROW())/12+5),AT1236)</f>
        <v>0</v>
      </c>
      <c r="AV1236" s="692">
        <f ca="1">IF(AND(AR1236+AT1236&gt;0,AS1236+AU1236&gt;0),COUNTIF(AV$6:AV1235,"&gt;0")+1,0)</f>
        <v>0</v>
      </c>
    </row>
    <row r="1237" spans="41:48">
      <c r="AO1237" s="692">
        <v>35</v>
      </c>
      <c r="AP1237" s="692">
        <v>1</v>
      </c>
      <c r="AQ1237" s="692">
        <v>8</v>
      </c>
      <c r="AR1237" s="693">
        <f ca="1">IF($AQ1237=1,IF(INDIRECT(ADDRESS(($AO1237-1)*3+$AP1237+5,$AQ1237+7))="",0,INDIRECT(ADDRESS(($AO1237-1)*3+$AP1237+5,$AQ1237+7))),IF(INDIRECT(ADDRESS(($AO1237-1)*3+$AP1237+5,$AQ1237+7))="",0,IF(COUNTIF(INDIRECT(ADDRESS(($AO1237-1)*36+($AP1237-1)*12+6,COLUMN())):INDIRECT(ADDRESS(($AO1237-1)*36+($AP1237-1)*12+$AQ1237+4,COLUMN())),INDIRECT(ADDRESS(($AO1237-1)*3+$AP1237+5,$AQ1237+7)))&gt;=1,0,INDIRECT(ADDRESS(($AO1237-1)*3+$AP1237+5,$AQ1237+7)))))</f>
        <v>0</v>
      </c>
      <c r="AS1237" s="692">
        <f ca="1">COUNTIF(INDIRECT("H"&amp;(ROW()+12*(($AO1237-1)*3+$AP1237)-ROW())/12+5):INDIRECT("S"&amp;(ROW()+12*(($AO1237-1)*3+$AP1237)-ROW())/12+5),AR1237)</f>
        <v>0</v>
      </c>
      <c r="AT1237" s="693">
        <f ca="1">IF($AQ1237=1,IF(INDIRECT(ADDRESS(($AO1237-1)*3+$AP1237+5,$AQ1237+20))="",0,INDIRECT(ADDRESS(($AO1237-1)*3+$AP1237+5,$AQ1237+20))),IF(INDIRECT(ADDRESS(($AO1237-1)*3+$AP1237+5,$AQ1237+20))="",0,IF(COUNTIF(INDIRECT(ADDRESS(($AO1237-1)*36+($AP1237-1)*12+6,COLUMN())):INDIRECT(ADDRESS(($AO1237-1)*36+($AP1237-1)*12+$AQ1237+4,COLUMN())),INDIRECT(ADDRESS(($AO1237-1)*3+$AP1237+5,$AQ1237+20)))&gt;=1,0,INDIRECT(ADDRESS(($AO1237-1)*3+$AP1237+5,$AQ1237+20)))))</f>
        <v>0</v>
      </c>
      <c r="AU1237" s="692">
        <f ca="1">COUNTIF(INDIRECT("U"&amp;(ROW()+12*(($AO1237-1)*3+$AP1237)-ROW())/12+5):INDIRECT("AF"&amp;(ROW()+12*(($AO1237-1)*3+$AP1237)-ROW())/12+5),AT1237)</f>
        <v>0</v>
      </c>
      <c r="AV1237" s="692">
        <f ca="1">IF(AND(AR1237+AT1237&gt;0,AS1237+AU1237&gt;0),COUNTIF(AV$6:AV1236,"&gt;0")+1,0)</f>
        <v>0</v>
      </c>
    </row>
    <row r="1238" spans="41:48">
      <c r="AO1238" s="692">
        <v>35</v>
      </c>
      <c r="AP1238" s="692">
        <v>1</v>
      </c>
      <c r="AQ1238" s="692">
        <v>9</v>
      </c>
      <c r="AR1238" s="693">
        <f ca="1">IF($AQ1238=1,IF(INDIRECT(ADDRESS(($AO1238-1)*3+$AP1238+5,$AQ1238+7))="",0,INDIRECT(ADDRESS(($AO1238-1)*3+$AP1238+5,$AQ1238+7))),IF(INDIRECT(ADDRESS(($AO1238-1)*3+$AP1238+5,$AQ1238+7))="",0,IF(COUNTIF(INDIRECT(ADDRESS(($AO1238-1)*36+($AP1238-1)*12+6,COLUMN())):INDIRECT(ADDRESS(($AO1238-1)*36+($AP1238-1)*12+$AQ1238+4,COLUMN())),INDIRECT(ADDRESS(($AO1238-1)*3+$AP1238+5,$AQ1238+7)))&gt;=1,0,INDIRECT(ADDRESS(($AO1238-1)*3+$AP1238+5,$AQ1238+7)))))</f>
        <v>0</v>
      </c>
      <c r="AS1238" s="692">
        <f ca="1">COUNTIF(INDIRECT("H"&amp;(ROW()+12*(($AO1238-1)*3+$AP1238)-ROW())/12+5):INDIRECT("S"&amp;(ROW()+12*(($AO1238-1)*3+$AP1238)-ROW())/12+5),AR1238)</f>
        <v>0</v>
      </c>
      <c r="AT1238" s="693">
        <f ca="1">IF($AQ1238=1,IF(INDIRECT(ADDRESS(($AO1238-1)*3+$AP1238+5,$AQ1238+20))="",0,INDIRECT(ADDRESS(($AO1238-1)*3+$AP1238+5,$AQ1238+20))),IF(INDIRECT(ADDRESS(($AO1238-1)*3+$AP1238+5,$AQ1238+20))="",0,IF(COUNTIF(INDIRECT(ADDRESS(($AO1238-1)*36+($AP1238-1)*12+6,COLUMN())):INDIRECT(ADDRESS(($AO1238-1)*36+($AP1238-1)*12+$AQ1238+4,COLUMN())),INDIRECT(ADDRESS(($AO1238-1)*3+$AP1238+5,$AQ1238+20)))&gt;=1,0,INDIRECT(ADDRESS(($AO1238-1)*3+$AP1238+5,$AQ1238+20)))))</f>
        <v>0</v>
      </c>
      <c r="AU1238" s="692">
        <f ca="1">COUNTIF(INDIRECT("U"&amp;(ROW()+12*(($AO1238-1)*3+$AP1238)-ROW())/12+5):INDIRECT("AF"&amp;(ROW()+12*(($AO1238-1)*3+$AP1238)-ROW())/12+5),AT1238)</f>
        <v>0</v>
      </c>
      <c r="AV1238" s="692">
        <f ca="1">IF(AND(AR1238+AT1238&gt;0,AS1238+AU1238&gt;0),COUNTIF(AV$6:AV1237,"&gt;0")+1,0)</f>
        <v>0</v>
      </c>
    </row>
    <row r="1239" spans="41:48">
      <c r="AO1239" s="692">
        <v>35</v>
      </c>
      <c r="AP1239" s="692">
        <v>1</v>
      </c>
      <c r="AQ1239" s="692">
        <v>10</v>
      </c>
      <c r="AR1239" s="693">
        <f ca="1">IF($AQ1239=1,IF(INDIRECT(ADDRESS(($AO1239-1)*3+$AP1239+5,$AQ1239+7))="",0,INDIRECT(ADDRESS(($AO1239-1)*3+$AP1239+5,$AQ1239+7))),IF(INDIRECT(ADDRESS(($AO1239-1)*3+$AP1239+5,$AQ1239+7))="",0,IF(COUNTIF(INDIRECT(ADDRESS(($AO1239-1)*36+($AP1239-1)*12+6,COLUMN())):INDIRECT(ADDRESS(($AO1239-1)*36+($AP1239-1)*12+$AQ1239+4,COLUMN())),INDIRECT(ADDRESS(($AO1239-1)*3+$AP1239+5,$AQ1239+7)))&gt;=1,0,INDIRECT(ADDRESS(($AO1239-1)*3+$AP1239+5,$AQ1239+7)))))</f>
        <v>0</v>
      </c>
      <c r="AS1239" s="692">
        <f ca="1">COUNTIF(INDIRECT("H"&amp;(ROW()+12*(($AO1239-1)*3+$AP1239)-ROW())/12+5):INDIRECT("S"&amp;(ROW()+12*(($AO1239-1)*3+$AP1239)-ROW())/12+5),AR1239)</f>
        <v>0</v>
      </c>
      <c r="AT1239" s="693">
        <f ca="1">IF($AQ1239=1,IF(INDIRECT(ADDRESS(($AO1239-1)*3+$AP1239+5,$AQ1239+20))="",0,INDIRECT(ADDRESS(($AO1239-1)*3+$AP1239+5,$AQ1239+20))),IF(INDIRECT(ADDRESS(($AO1239-1)*3+$AP1239+5,$AQ1239+20))="",0,IF(COUNTIF(INDIRECT(ADDRESS(($AO1239-1)*36+($AP1239-1)*12+6,COLUMN())):INDIRECT(ADDRESS(($AO1239-1)*36+($AP1239-1)*12+$AQ1239+4,COLUMN())),INDIRECT(ADDRESS(($AO1239-1)*3+$AP1239+5,$AQ1239+20)))&gt;=1,0,INDIRECT(ADDRESS(($AO1239-1)*3+$AP1239+5,$AQ1239+20)))))</f>
        <v>0</v>
      </c>
      <c r="AU1239" s="692">
        <f ca="1">COUNTIF(INDIRECT("U"&amp;(ROW()+12*(($AO1239-1)*3+$AP1239)-ROW())/12+5):INDIRECT("AF"&amp;(ROW()+12*(($AO1239-1)*3+$AP1239)-ROW())/12+5),AT1239)</f>
        <v>0</v>
      </c>
      <c r="AV1239" s="692">
        <f ca="1">IF(AND(AR1239+AT1239&gt;0,AS1239+AU1239&gt;0),COUNTIF(AV$6:AV1238,"&gt;0")+1,0)</f>
        <v>0</v>
      </c>
    </row>
    <row r="1240" spans="41:48">
      <c r="AO1240" s="692">
        <v>35</v>
      </c>
      <c r="AP1240" s="692">
        <v>1</v>
      </c>
      <c r="AQ1240" s="692">
        <v>11</v>
      </c>
      <c r="AR1240" s="693">
        <f ca="1">IF($AQ1240=1,IF(INDIRECT(ADDRESS(($AO1240-1)*3+$AP1240+5,$AQ1240+7))="",0,INDIRECT(ADDRESS(($AO1240-1)*3+$AP1240+5,$AQ1240+7))),IF(INDIRECT(ADDRESS(($AO1240-1)*3+$AP1240+5,$AQ1240+7))="",0,IF(COUNTIF(INDIRECT(ADDRESS(($AO1240-1)*36+($AP1240-1)*12+6,COLUMN())):INDIRECT(ADDRESS(($AO1240-1)*36+($AP1240-1)*12+$AQ1240+4,COLUMN())),INDIRECT(ADDRESS(($AO1240-1)*3+$AP1240+5,$AQ1240+7)))&gt;=1,0,INDIRECT(ADDRESS(($AO1240-1)*3+$AP1240+5,$AQ1240+7)))))</f>
        <v>0</v>
      </c>
      <c r="AS1240" s="692">
        <f ca="1">COUNTIF(INDIRECT("H"&amp;(ROW()+12*(($AO1240-1)*3+$AP1240)-ROW())/12+5):INDIRECT("S"&amp;(ROW()+12*(($AO1240-1)*3+$AP1240)-ROW())/12+5),AR1240)</f>
        <v>0</v>
      </c>
      <c r="AT1240" s="693">
        <f ca="1">IF($AQ1240=1,IF(INDIRECT(ADDRESS(($AO1240-1)*3+$AP1240+5,$AQ1240+20))="",0,INDIRECT(ADDRESS(($AO1240-1)*3+$AP1240+5,$AQ1240+20))),IF(INDIRECT(ADDRESS(($AO1240-1)*3+$AP1240+5,$AQ1240+20))="",0,IF(COUNTIF(INDIRECT(ADDRESS(($AO1240-1)*36+($AP1240-1)*12+6,COLUMN())):INDIRECT(ADDRESS(($AO1240-1)*36+($AP1240-1)*12+$AQ1240+4,COLUMN())),INDIRECT(ADDRESS(($AO1240-1)*3+$AP1240+5,$AQ1240+20)))&gt;=1,0,INDIRECT(ADDRESS(($AO1240-1)*3+$AP1240+5,$AQ1240+20)))))</f>
        <v>0</v>
      </c>
      <c r="AU1240" s="692">
        <f ca="1">COUNTIF(INDIRECT("U"&amp;(ROW()+12*(($AO1240-1)*3+$AP1240)-ROW())/12+5):INDIRECT("AF"&amp;(ROW()+12*(($AO1240-1)*3+$AP1240)-ROW())/12+5),AT1240)</f>
        <v>0</v>
      </c>
      <c r="AV1240" s="692">
        <f ca="1">IF(AND(AR1240+AT1240&gt;0,AS1240+AU1240&gt;0),COUNTIF(AV$6:AV1239,"&gt;0")+1,0)</f>
        <v>0</v>
      </c>
    </row>
    <row r="1241" spans="41:48">
      <c r="AO1241" s="692">
        <v>35</v>
      </c>
      <c r="AP1241" s="692">
        <v>1</v>
      </c>
      <c r="AQ1241" s="692">
        <v>12</v>
      </c>
      <c r="AR1241" s="693">
        <f ca="1">IF($AQ1241=1,IF(INDIRECT(ADDRESS(($AO1241-1)*3+$AP1241+5,$AQ1241+7))="",0,INDIRECT(ADDRESS(($AO1241-1)*3+$AP1241+5,$AQ1241+7))),IF(INDIRECT(ADDRESS(($AO1241-1)*3+$AP1241+5,$AQ1241+7))="",0,IF(COUNTIF(INDIRECT(ADDRESS(($AO1241-1)*36+($AP1241-1)*12+6,COLUMN())):INDIRECT(ADDRESS(($AO1241-1)*36+($AP1241-1)*12+$AQ1241+4,COLUMN())),INDIRECT(ADDRESS(($AO1241-1)*3+$AP1241+5,$AQ1241+7)))&gt;=1,0,INDIRECT(ADDRESS(($AO1241-1)*3+$AP1241+5,$AQ1241+7)))))</f>
        <v>0</v>
      </c>
      <c r="AS1241" s="692">
        <f ca="1">COUNTIF(INDIRECT("H"&amp;(ROW()+12*(($AO1241-1)*3+$AP1241)-ROW())/12+5):INDIRECT("S"&amp;(ROW()+12*(($AO1241-1)*3+$AP1241)-ROW())/12+5),AR1241)</f>
        <v>0</v>
      </c>
      <c r="AT1241" s="693">
        <f ca="1">IF($AQ1241=1,IF(INDIRECT(ADDRESS(($AO1241-1)*3+$AP1241+5,$AQ1241+20))="",0,INDIRECT(ADDRESS(($AO1241-1)*3+$AP1241+5,$AQ1241+20))),IF(INDIRECT(ADDRESS(($AO1241-1)*3+$AP1241+5,$AQ1241+20))="",0,IF(COUNTIF(INDIRECT(ADDRESS(($AO1241-1)*36+($AP1241-1)*12+6,COLUMN())):INDIRECT(ADDRESS(($AO1241-1)*36+($AP1241-1)*12+$AQ1241+4,COLUMN())),INDIRECT(ADDRESS(($AO1241-1)*3+$AP1241+5,$AQ1241+20)))&gt;=1,0,INDIRECT(ADDRESS(($AO1241-1)*3+$AP1241+5,$AQ1241+20)))))</f>
        <v>0</v>
      </c>
      <c r="AU1241" s="692">
        <f ca="1">COUNTIF(INDIRECT("U"&amp;(ROW()+12*(($AO1241-1)*3+$AP1241)-ROW())/12+5):INDIRECT("AF"&amp;(ROW()+12*(($AO1241-1)*3+$AP1241)-ROW())/12+5),AT1241)</f>
        <v>0</v>
      </c>
      <c r="AV1241" s="692">
        <f ca="1">IF(AND(AR1241+AT1241&gt;0,AS1241+AU1241&gt;0),COUNTIF(AV$6:AV1240,"&gt;0")+1,0)</f>
        <v>0</v>
      </c>
    </row>
    <row r="1242" spans="41:48">
      <c r="AO1242" s="692">
        <v>35</v>
      </c>
      <c r="AP1242" s="692">
        <v>2</v>
      </c>
      <c r="AQ1242" s="692">
        <v>1</v>
      </c>
      <c r="AR1242" s="693">
        <f ca="1">IF($AQ1242=1,IF(INDIRECT(ADDRESS(($AO1242-1)*3+$AP1242+5,$AQ1242+7))="",0,INDIRECT(ADDRESS(($AO1242-1)*3+$AP1242+5,$AQ1242+7))),IF(INDIRECT(ADDRESS(($AO1242-1)*3+$AP1242+5,$AQ1242+7))="",0,IF(COUNTIF(INDIRECT(ADDRESS(($AO1242-1)*36+($AP1242-1)*12+6,COLUMN())):INDIRECT(ADDRESS(($AO1242-1)*36+($AP1242-1)*12+$AQ1242+4,COLUMN())),INDIRECT(ADDRESS(($AO1242-1)*3+$AP1242+5,$AQ1242+7)))&gt;=1,0,INDIRECT(ADDRESS(($AO1242-1)*3+$AP1242+5,$AQ1242+7)))))</f>
        <v>0</v>
      </c>
      <c r="AS1242" s="692">
        <f ca="1">COUNTIF(INDIRECT("H"&amp;(ROW()+12*(($AO1242-1)*3+$AP1242)-ROW())/12+5):INDIRECT("S"&amp;(ROW()+12*(($AO1242-1)*3+$AP1242)-ROW())/12+5),AR1242)</f>
        <v>0</v>
      </c>
      <c r="AT1242" s="693">
        <f ca="1">IF($AQ1242=1,IF(INDIRECT(ADDRESS(($AO1242-1)*3+$AP1242+5,$AQ1242+20))="",0,INDIRECT(ADDRESS(($AO1242-1)*3+$AP1242+5,$AQ1242+20))),IF(INDIRECT(ADDRESS(($AO1242-1)*3+$AP1242+5,$AQ1242+20))="",0,IF(COUNTIF(INDIRECT(ADDRESS(($AO1242-1)*36+($AP1242-1)*12+6,COLUMN())):INDIRECT(ADDRESS(($AO1242-1)*36+($AP1242-1)*12+$AQ1242+4,COLUMN())),INDIRECT(ADDRESS(($AO1242-1)*3+$AP1242+5,$AQ1242+20)))&gt;=1,0,INDIRECT(ADDRESS(($AO1242-1)*3+$AP1242+5,$AQ1242+20)))))</f>
        <v>0</v>
      </c>
      <c r="AU1242" s="692">
        <f ca="1">COUNTIF(INDIRECT("U"&amp;(ROW()+12*(($AO1242-1)*3+$AP1242)-ROW())/12+5):INDIRECT("AF"&amp;(ROW()+12*(($AO1242-1)*3+$AP1242)-ROW())/12+5),AT1242)</f>
        <v>0</v>
      </c>
      <c r="AV1242" s="692">
        <f ca="1">IF(AND(AR1242+AT1242&gt;0,AS1242+AU1242&gt;0),COUNTIF(AV$6:AV1241,"&gt;0")+1,0)</f>
        <v>0</v>
      </c>
    </row>
    <row r="1243" spans="41:48">
      <c r="AO1243" s="692">
        <v>35</v>
      </c>
      <c r="AP1243" s="692">
        <v>2</v>
      </c>
      <c r="AQ1243" s="692">
        <v>2</v>
      </c>
      <c r="AR1243" s="693">
        <f ca="1">IF($AQ1243=1,IF(INDIRECT(ADDRESS(($AO1243-1)*3+$AP1243+5,$AQ1243+7))="",0,INDIRECT(ADDRESS(($AO1243-1)*3+$AP1243+5,$AQ1243+7))),IF(INDIRECT(ADDRESS(($AO1243-1)*3+$AP1243+5,$AQ1243+7))="",0,IF(COUNTIF(INDIRECT(ADDRESS(($AO1243-1)*36+($AP1243-1)*12+6,COLUMN())):INDIRECT(ADDRESS(($AO1243-1)*36+($AP1243-1)*12+$AQ1243+4,COLUMN())),INDIRECT(ADDRESS(($AO1243-1)*3+$AP1243+5,$AQ1243+7)))&gt;=1,0,INDIRECT(ADDRESS(($AO1243-1)*3+$AP1243+5,$AQ1243+7)))))</f>
        <v>0</v>
      </c>
      <c r="AS1243" s="692">
        <f ca="1">COUNTIF(INDIRECT("H"&amp;(ROW()+12*(($AO1243-1)*3+$AP1243)-ROW())/12+5):INDIRECT("S"&amp;(ROW()+12*(($AO1243-1)*3+$AP1243)-ROW())/12+5),AR1243)</f>
        <v>0</v>
      </c>
      <c r="AT1243" s="693">
        <f ca="1">IF($AQ1243=1,IF(INDIRECT(ADDRESS(($AO1243-1)*3+$AP1243+5,$AQ1243+20))="",0,INDIRECT(ADDRESS(($AO1243-1)*3+$AP1243+5,$AQ1243+20))),IF(INDIRECT(ADDRESS(($AO1243-1)*3+$AP1243+5,$AQ1243+20))="",0,IF(COUNTIF(INDIRECT(ADDRESS(($AO1243-1)*36+($AP1243-1)*12+6,COLUMN())):INDIRECT(ADDRESS(($AO1243-1)*36+($AP1243-1)*12+$AQ1243+4,COLUMN())),INDIRECT(ADDRESS(($AO1243-1)*3+$AP1243+5,$AQ1243+20)))&gt;=1,0,INDIRECT(ADDRESS(($AO1243-1)*3+$AP1243+5,$AQ1243+20)))))</f>
        <v>0</v>
      </c>
      <c r="AU1243" s="692">
        <f ca="1">COUNTIF(INDIRECT("U"&amp;(ROW()+12*(($AO1243-1)*3+$AP1243)-ROW())/12+5):INDIRECT("AF"&amp;(ROW()+12*(($AO1243-1)*3+$AP1243)-ROW())/12+5),AT1243)</f>
        <v>0</v>
      </c>
      <c r="AV1243" s="692">
        <f ca="1">IF(AND(AR1243+AT1243&gt;0,AS1243+AU1243&gt;0),COUNTIF(AV$6:AV1242,"&gt;0")+1,0)</f>
        <v>0</v>
      </c>
    </row>
    <row r="1244" spans="41:48">
      <c r="AO1244" s="692">
        <v>35</v>
      </c>
      <c r="AP1244" s="692">
        <v>2</v>
      </c>
      <c r="AQ1244" s="692">
        <v>3</v>
      </c>
      <c r="AR1244" s="693">
        <f ca="1">IF($AQ1244=1,IF(INDIRECT(ADDRESS(($AO1244-1)*3+$AP1244+5,$AQ1244+7))="",0,INDIRECT(ADDRESS(($AO1244-1)*3+$AP1244+5,$AQ1244+7))),IF(INDIRECT(ADDRESS(($AO1244-1)*3+$AP1244+5,$AQ1244+7))="",0,IF(COUNTIF(INDIRECT(ADDRESS(($AO1244-1)*36+($AP1244-1)*12+6,COLUMN())):INDIRECT(ADDRESS(($AO1244-1)*36+($AP1244-1)*12+$AQ1244+4,COLUMN())),INDIRECT(ADDRESS(($AO1244-1)*3+$AP1244+5,$AQ1244+7)))&gt;=1,0,INDIRECT(ADDRESS(($AO1244-1)*3+$AP1244+5,$AQ1244+7)))))</f>
        <v>0</v>
      </c>
      <c r="AS1244" s="692">
        <f ca="1">COUNTIF(INDIRECT("H"&amp;(ROW()+12*(($AO1244-1)*3+$AP1244)-ROW())/12+5):INDIRECT("S"&amp;(ROW()+12*(($AO1244-1)*3+$AP1244)-ROW())/12+5),AR1244)</f>
        <v>0</v>
      </c>
      <c r="AT1244" s="693">
        <f ca="1">IF($AQ1244=1,IF(INDIRECT(ADDRESS(($AO1244-1)*3+$AP1244+5,$AQ1244+20))="",0,INDIRECT(ADDRESS(($AO1244-1)*3+$AP1244+5,$AQ1244+20))),IF(INDIRECT(ADDRESS(($AO1244-1)*3+$AP1244+5,$AQ1244+20))="",0,IF(COUNTIF(INDIRECT(ADDRESS(($AO1244-1)*36+($AP1244-1)*12+6,COLUMN())):INDIRECT(ADDRESS(($AO1244-1)*36+($AP1244-1)*12+$AQ1244+4,COLUMN())),INDIRECT(ADDRESS(($AO1244-1)*3+$AP1244+5,$AQ1244+20)))&gt;=1,0,INDIRECT(ADDRESS(($AO1244-1)*3+$AP1244+5,$AQ1244+20)))))</f>
        <v>0</v>
      </c>
      <c r="AU1244" s="692">
        <f ca="1">COUNTIF(INDIRECT("U"&amp;(ROW()+12*(($AO1244-1)*3+$AP1244)-ROW())/12+5):INDIRECT("AF"&amp;(ROW()+12*(($AO1244-1)*3+$AP1244)-ROW())/12+5),AT1244)</f>
        <v>0</v>
      </c>
      <c r="AV1244" s="692">
        <f ca="1">IF(AND(AR1244+AT1244&gt;0,AS1244+AU1244&gt;0),COUNTIF(AV$6:AV1243,"&gt;0")+1,0)</f>
        <v>0</v>
      </c>
    </row>
    <row r="1245" spans="41:48">
      <c r="AO1245" s="692">
        <v>35</v>
      </c>
      <c r="AP1245" s="692">
        <v>2</v>
      </c>
      <c r="AQ1245" s="692">
        <v>4</v>
      </c>
      <c r="AR1245" s="693">
        <f ca="1">IF($AQ1245=1,IF(INDIRECT(ADDRESS(($AO1245-1)*3+$AP1245+5,$AQ1245+7))="",0,INDIRECT(ADDRESS(($AO1245-1)*3+$AP1245+5,$AQ1245+7))),IF(INDIRECT(ADDRESS(($AO1245-1)*3+$AP1245+5,$AQ1245+7))="",0,IF(COUNTIF(INDIRECT(ADDRESS(($AO1245-1)*36+($AP1245-1)*12+6,COLUMN())):INDIRECT(ADDRESS(($AO1245-1)*36+($AP1245-1)*12+$AQ1245+4,COLUMN())),INDIRECT(ADDRESS(($AO1245-1)*3+$AP1245+5,$AQ1245+7)))&gt;=1,0,INDIRECT(ADDRESS(($AO1245-1)*3+$AP1245+5,$AQ1245+7)))))</f>
        <v>0</v>
      </c>
      <c r="AS1245" s="692">
        <f ca="1">COUNTIF(INDIRECT("H"&amp;(ROW()+12*(($AO1245-1)*3+$AP1245)-ROW())/12+5):INDIRECT("S"&amp;(ROW()+12*(($AO1245-1)*3+$AP1245)-ROW())/12+5),AR1245)</f>
        <v>0</v>
      </c>
      <c r="AT1245" s="693">
        <f ca="1">IF($AQ1245=1,IF(INDIRECT(ADDRESS(($AO1245-1)*3+$AP1245+5,$AQ1245+20))="",0,INDIRECT(ADDRESS(($AO1245-1)*3+$AP1245+5,$AQ1245+20))),IF(INDIRECT(ADDRESS(($AO1245-1)*3+$AP1245+5,$AQ1245+20))="",0,IF(COUNTIF(INDIRECT(ADDRESS(($AO1245-1)*36+($AP1245-1)*12+6,COLUMN())):INDIRECT(ADDRESS(($AO1245-1)*36+($AP1245-1)*12+$AQ1245+4,COLUMN())),INDIRECT(ADDRESS(($AO1245-1)*3+$AP1245+5,$AQ1245+20)))&gt;=1,0,INDIRECT(ADDRESS(($AO1245-1)*3+$AP1245+5,$AQ1245+20)))))</f>
        <v>0</v>
      </c>
      <c r="AU1245" s="692">
        <f ca="1">COUNTIF(INDIRECT("U"&amp;(ROW()+12*(($AO1245-1)*3+$AP1245)-ROW())/12+5):INDIRECT("AF"&amp;(ROW()+12*(($AO1245-1)*3+$AP1245)-ROW())/12+5),AT1245)</f>
        <v>0</v>
      </c>
      <c r="AV1245" s="692">
        <f ca="1">IF(AND(AR1245+AT1245&gt;0,AS1245+AU1245&gt;0),COUNTIF(AV$6:AV1244,"&gt;0")+1,0)</f>
        <v>0</v>
      </c>
    </row>
    <row r="1246" spans="41:48">
      <c r="AO1246" s="692">
        <v>35</v>
      </c>
      <c r="AP1246" s="692">
        <v>2</v>
      </c>
      <c r="AQ1246" s="692">
        <v>5</v>
      </c>
      <c r="AR1246" s="693">
        <f ca="1">IF($AQ1246=1,IF(INDIRECT(ADDRESS(($AO1246-1)*3+$AP1246+5,$AQ1246+7))="",0,INDIRECT(ADDRESS(($AO1246-1)*3+$AP1246+5,$AQ1246+7))),IF(INDIRECT(ADDRESS(($AO1246-1)*3+$AP1246+5,$AQ1246+7))="",0,IF(COUNTIF(INDIRECT(ADDRESS(($AO1246-1)*36+($AP1246-1)*12+6,COLUMN())):INDIRECT(ADDRESS(($AO1246-1)*36+($AP1246-1)*12+$AQ1246+4,COLUMN())),INDIRECT(ADDRESS(($AO1246-1)*3+$AP1246+5,$AQ1246+7)))&gt;=1,0,INDIRECT(ADDRESS(($AO1246-1)*3+$AP1246+5,$AQ1246+7)))))</f>
        <v>0</v>
      </c>
      <c r="AS1246" s="692">
        <f ca="1">COUNTIF(INDIRECT("H"&amp;(ROW()+12*(($AO1246-1)*3+$AP1246)-ROW())/12+5):INDIRECT("S"&amp;(ROW()+12*(($AO1246-1)*3+$AP1246)-ROW())/12+5),AR1246)</f>
        <v>0</v>
      </c>
      <c r="AT1246" s="693">
        <f ca="1">IF($AQ1246=1,IF(INDIRECT(ADDRESS(($AO1246-1)*3+$AP1246+5,$AQ1246+20))="",0,INDIRECT(ADDRESS(($AO1246-1)*3+$AP1246+5,$AQ1246+20))),IF(INDIRECT(ADDRESS(($AO1246-1)*3+$AP1246+5,$AQ1246+20))="",0,IF(COUNTIF(INDIRECT(ADDRESS(($AO1246-1)*36+($AP1246-1)*12+6,COLUMN())):INDIRECT(ADDRESS(($AO1246-1)*36+($AP1246-1)*12+$AQ1246+4,COLUMN())),INDIRECT(ADDRESS(($AO1246-1)*3+$AP1246+5,$AQ1246+20)))&gt;=1,0,INDIRECT(ADDRESS(($AO1246-1)*3+$AP1246+5,$AQ1246+20)))))</f>
        <v>0</v>
      </c>
      <c r="AU1246" s="692">
        <f ca="1">COUNTIF(INDIRECT("U"&amp;(ROW()+12*(($AO1246-1)*3+$AP1246)-ROW())/12+5):INDIRECT("AF"&amp;(ROW()+12*(($AO1246-1)*3+$AP1246)-ROW())/12+5),AT1246)</f>
        <v>0</v>
      </c>
      <c r="AV1246" s="692">
        <f ca="1">IF(AND(AR1246+AT1246&gt;0,AS1246+AU1246&gt;0),COUNTIF(AV$6:AV1245,"&gt;0")+1,0)</f>
        <v>0</v>
      </c>
    </row>
    <row r="1247" spans="41:48">
      <c r="AO1247" s="692">
        <v>35</v>
      </c>
      <c r="AP1247" s="692">
        <v>2</v>
      </c>
      <c r="AQ1247" s="692">
        <v>6</v>
      </c>
      <c r="AR1247" s="693">
        <f ca="1">IF($AQ1247=1,IF(INDIRECT(ADDRESS(($AO1247-1)*3+$AP1247+5,$AQ1247+7))="",0,INDIRECT(ADDRESS(($AO1247-1)*3+$AP1247+5,$AQ1247+7))),IF(INDIRECT(ADDRESS(($AO1247-1)*3+$AP1247+5,$AQ1247+7))="",0,IF(COUNTIF(INDIRECT(ADDRESS(($AO1247-1)*36+($AP1247-1)*12+6,COLUMN())):INDIRECT(ADDRESS(($AO1247-1)*36+($AP1247-1)*12+$AQ1247+4,COLUMN())),INDIRECT(ADDRESS(($AO1247-1)*3+$AP1247+5,$AQ1247+7)))&gt;=1,0,INDIRECT(ADDRESS(($AO1247-1)*3+$AP1247+5,$AQ1247+7)))))</f>
        <v>0</v>
      </c>
      <c r="AS1247" s="692">
        <f ca="1">COUNTIF(INDIRECT("H"&amp;(ROW()+12*(($AO1247-1)*3+$AP1247)-ROW())/12+5):INDIRECT("S"&amp;(ROW()+12*(($AO1247-1)*3+$AP1247)-ROW())/12+5),AR1247)</f>
        <v>0</v>
      </c>
      <c r="AT1247" s="693">
        <f ca="1">IF($AQ1247=1,IF(INDIRECT(ADDRESS(($AO1247-1)*3+$AP1247+5,$AQ1247+20))="",0,INDIRECT(ADDRESS(($AO1247-1)*3+$AP1247+5,$AQ1247+20))),IF(INDIRECT(ADDRESS(($AO1247-1)*3+$AP1247+5,$AQ1247+20))="",0,IF(COUNTIF(INDIRECT(ADDRESS(($AO1247-1)*36+($AP1247-1)*12+6,COLUMN())):INDIRECT(ADDRESS(($AO1247-1)*36+($AP1247-1)*12+$AQ1247+4,COLUMN())),INDIRECT(ADDRESS(($AO1247-1)*3+$AP1247+5,$AQ1247+20)))&gt;=1,0,INDIRECT(ADDRESS(($AO1247-1)*3+$AP1247+5,$AQ1247+20)))))</f>
        <v>0</v>
      </c>
      <c r="AU1247" s="692">
        <f ca="1">COUNTIF(INDIRECT("U"&amp;(ROW()+12*(($AO1247-1)*3+$AP1247)-ROW())/12+5):INDIRECT("AF"&amp;(ROW()+12*(($AO1247-1)*3+$AP1247)-ROW())/12+5),AT1247)</f>
        <v>0</v>
      </c>
      <c r="AV1247" s="692">
        <f ca="1">IF(AND(AR1247+AT1247&gt;0,AS1247+AU1247&gt;0),COUNTIF(AV$6:AV1246,"&gt;0")+1,0)</f>
        <v>0</v>
      </c>
    </row>
    <row r="1248" spans="41:48">
      <c r="AO1248" s="692">
        <v>35</v>
      </c>
      <c r="AP1248" s="692">
        <v>2</v>
      </c>
      <c r="AQ1248" s="692">
        <v>7</v>
      </c>
      <c r="AR1248" s="693">
        <f ca="1">IF($AQ1248=1,IF(INDIRECT(ADDRESS(($AO1248-1)*3+$AP1248+5,$AQ1248+7))="",0,INDIRECT(ADDRESS(($AO1248-1)*3+$AP1248+5,$AQ1248+7))),IF(INDIRECT(ADDRESS(($AO1248-1)*3+$AP1248+5,$AQ1248+7))="",0,IF(COUNTIF(INDIRECT(ADDRESS(($AO1248-1)*36+($AP1248-1)*12+6,COLUMN())):INDIRECT(ADDRESS(($AO1248-1)*36+($AP1248-1)*12+$AQ1248+4,COLUMN())),INDIRECT(ADDRESS(($AO1248-1)*3+$AP1248+5,$AQ1248+7)))&gt;=1,0,INDIRECT(ADDRESS(($AO1248-1)*3+$AP1248+5,$AQ1248+7)))))</f>
        <v>0</v>
      </c>
      <c r="AS1248" s="692">
        <f ca="1">COUNTIF(INDIRECT("H"&amp;(ROW()+12*(($AO1248-1)*3+$AP1248)-ROW())/12+5):INDIRECT("S"&amp;(ROW()+12*(($AO1248-1)*3+$AP1248)-ROW())/12+5),AR1248)</f>
        <v>0</v>
      </c>
      <c r="AT1248" s="693">
        <f ca="1">IF($AQ1248=1,IF(INDIRECT(ADDRESS(($AO1248-1)*3+$AP1248+5,$AQ1248+20))="",0,INDIRECT(ADDRESS(($AO1248-1)*3+$AP1248+5,$AQ1248+20))),IF(INDIRECT(ADDRESS(($AO1248-1)*3+$AP1248+5,$AQ1248+20))="",0,IF(COUNTIF(INDIRECT(ADDRESS(($AO1248-1)*36+($AP1248-1)*12+6,COLUMN())):INDIRECT(ADDRESS(($AO1248-1)*36+($AP1248-1)*12+$AQ1248+4,COLUMN())),INDIRECT(ADDRESS(($AO1248-1)*3+$AP1248+5,$AQ1248+20)))&gt;=1,0,INDIRECT(ADDRESS(($AO1248-1)*3+$AP1248+5,$AQ1248+20)))))</f>
        <v>0</v>
      </c>
      <c r="AU1248" s="692">
        <f ca="1">COUNTIF(INDIRECT("U"&amp;(ROW()+12*(($AO1248-1)*3+$AP1248)-ROW())/12+5):INDIRECT("AF"&amp;(ROW()+12*(($AO1248-1)*3+$AP1248)-ROW())/12+5),AT1248)</f>
        <v>0</v>
      </c>
      <c r="AV1248" s="692">
        <f ca="1">IF(AND(AR1248+AT1248&gt;0,AS1248+AU1248&gt;0),COUNTIF(AV$6:AV1247,"&gt;0")+1,0)</f>
        <v>0</v>
      </c>
    </row>
    <row r="1249" spans="41:48">
      <c r="AO1249" s="692">
        <v>35</v>
      </c>
      <c r="AP1249" s="692">
        <v>2</v>
      </c>
      <c r="AQ1249" s="692">
        <v>8</v>
      </c>
      <c r="AR1249" s="693">
        <f ca="1">IF($AQ1249=1,IF(INDIRECT(ADDRESS(($AO1249-1)*3+$AP1249+5,$AQ1249+7))="",0,INDIRECT(ADDRESS(($AO1249-1)*3+$AP1249+5,$AQ1249+7))),IF(INDIRECT(ADDRESS(($AO1249-1)*3+$AP1249+5,$AQ1249+7))="",0,IF(COUNTIF(INDIRECT(ADDRESS(($AO1249-1)*36+($AP1249-1)*12+6,COLUMN())):INDIRECT(ADDRESS(($AO1249-1)*36+($AP1249-1)*12+$AQ1249+4,COLUMN())),INDIRECT(ADDRESS(($AO1249-1)*3+$AP1249+5,$AQ1249+7)))&gt;=1,0,INDIRECT(ADDRESS(($AO1249-1)*3+$AP1249+5,$AQ1249+7)))))</f>
        <v>0</v>
      </c>
      <c r="AS1249" s="692">
        <f ca="1">COUNTIF(INDIRECT("H"&amp;(ROW()+12*(($AO1249-1)*3+$AP1249)-ROW())/12+5):INDIRECT("S"&amp;(ROW()+12*(($AO1249-1)*3+$AP1249)-ROW())/12+5),AR1249)</f>
        <v>0</v>
      </c>
      <c r="AT1249" s="693">
        <f ca="1">IF($AQ1249=1,IF(INDIRECT(ADDRESS(($AO1249-1)*3+$AP1249+5,$AQ1249+20))="",0,INDIRECT(ADDRESS(($AO1249-1)*3+$AP1249+5,$AQ1249+20))),IF(INDIRECT(ADDRESS(($AO1249-1)*3+$AP1249+5,$AQ1249+20))="",0,IF(COUNTIF(INDIRECT(ADDRESS(($AO1249-1)*36+($AP1249-1)*12+6,COLUMN())):INDIRECT(ADDRESS(($AO1249-1)*36+($AP1249-1)*12+$AQ1249+4,COLUMN())),INDIRECT(ADDRESS(($AO1249-1)*3+$AP1249+5,$AQ1249+20)))&gt;=1,0,INDIRECT(ADDRESS(($AO1249-1)*3+$AP1249+5,$AQ1249+20)))))</f>
        <v>0</v>
      </c>
      <c r="AU1249" s="692">
        <f ca="1">COUNTIF(INDIRECT("U"&amp;(ROW()+12*(($AO1249-1)*3+$AP1249)-ROW())/12+5):INDIRECT("AF"&amp;(ROW()+12*(($AO1249-1)*3+$AP1249)-ROW())/12+5),AT1249)</f>
        <v>0</v>
      </c>
      <c r="AV1249" s="692">
        <f ca="1">IF(AND(AR1249+AT1249&gt;0,AS1249+AU1249&gt;0),COUNTIF(AV$6:AV1248,"&gt;0")+1,0)</f>
        <v>0</v>
      </c>
    </row>
    <row r="1250" spans="41:48">
      <c r="AO1250" s="692">
        <v>35</v>
      </c>
      <c r="AP1250" s="692">
        <v>2</v>
      </c>
      <c r="AQ1250" s="692">
        <v>9</v>
      </c>
      <c r="AR1250" s="693">
        <f ca="1">IF($AQ1250=1,IF(INDIRECT(ADDRESS(($AO1250-1)*3+$AP1250+5,$AQ1250+7))="",0,INDIRECT(ADDRESS(($AO1250-1)*3+$AP1250+5,$AQ1250+7))),IF(INDIRECT(ADDRESS(($AO1250-1)*3+$AP1250+5,$AQ1250+7))="",0,IF(COUNTIF(INDIRECT(ADDRESS(($AO1250-1)*36+($AP1250-1)*12+6,COLUMN())):INDIRECT(ADDRESS(($AO1250-1)*36+($AP1250-1)*12+$AQ1250+4,COLUMN())),INDIRECT(ADDRESS(($AO1250-1)*3+$AP1250+5,$AQ1250+7)))&gt;=1,0,INDIRECT(ADDRESS(($AO1250-1)*3+$AP1250+5,$AQ1250+7)))))</f>
        <v>0</v>
      </c>
      <c r="AS1250" s="692">
        <f ca="1">COUNTIF(INDIRECT("H"&amp;(ROW()+12*(($AO1250-1)*3+$AP1250)-ROW())/12+5):INDIRECT("S"&amp;(ROW()+12*(($AO1250-1)*3+$AP1250)-ROW())/12+5),AR1250)</f>
        <v>0</v>
      </c>
      <c r="AT1250" s="693">
        <f ca="1">IF($AQ1250=1,IF(INDIRECT(ADDRESS(($AO1250-1)*3+$AP1250+5,$AQ1250+20))="",0,INDIRECT(ADDRESS(($AO1250-1)*3+$AP1250+5,$AQ1250+20))),IF(INDIRECT(ADDRESS(($AO1250-1)*3+$AP1250+5,$AQ1250+20))="",0,IF(COUNTIF(INDIRECT(ADDRESS(($AO1250-1)*36+($AP1250-1)*12+6,COLUMN())):INDIRECT(ADDRESS(($AO1250-1)*36+($AP1250-1)*12+$AQ1250+4,COLUMN())),INDIRECT(ADDRESS(($AO1250-1)*3+$AP1250+5,$AQ1250+20)))&gt;=1,0,INDIRECT(ADDRESS(($AO1250-1)*3+$AP1250+5,$AQ1250+20)))))</f>
        <v>0</v>
      </c>
      <c r="AU1250" s="692">
        <f ca="1">COUNTIF(INDIRECT("U"&amp;(ROW()+12*(($AO1250-1)*3+$AP1250)-ROW())/12+5):INDIRECT("AF"&amp;(ROW()+12*(($AO1250-1)*3+$AP1250)-ROW())/12+5),AT1250)</f>
        <v>0</v>
      </c>
      <c r="AV1250" s="692">
        <f ca="1">IF(AND(AR1250+AT1250&gt;0,AS1250+AU1250&gt;0),COUNTIF(AV$6:AV1249,"&gt;0")+1,0)</f>
        <v>0</v>
      </c>
    </row>
    <row r="1251" spans="41:48">
      <c r="AO1251" s="692">
        <v>35</v>
      </c>
      <c r="AP1251" s="692">
        <v>2</v>
      </c>
      <c r="AQ1251" s="692">
        <v>10</v>
      </c>
      <c r="AR1251" s="693">
        <f ca="1">IF($AQ1251=1,IF(INDIRECT(ADDRESS(($AO1251-1)*3+$AP1251+5,$AQ1251+7))="",0,INDIRECT(ADDRESS(($AO1251-1)*3+$AP1251+5,$AQ1251+7))),IF(INDIRECT(ADDRESS(($AO1251-1)*3+$AP1251+5,$AQ1251+7))="",0,IF(COUNTIF(INDIRECT(ADDRESS(($AO1251-1)*36+($AP1251-1)*12+6,COLUMN())):INDIRECT(ADDRESS(($AO1251-1)*36+($AP1251-1)*12+$AQ1251+4,COLUMN())),INDIRECT(ADDRESS(($AO1251-1)*3+$AP1251+5,$AQ1251+7)))&gt;=1,0,INDIRECT(ADDRESS(($AO1251-1)*3+$AP1251+5,$AQ1251+7)))))</f>
        <v>0</v>
      </c>
      <c r="AS1251" s="692">
        <f ca="1">COUNTIF(INDIRECT("H"&amp;(ROW()+12*(($AO1251-1)*3+$AP1251)-ROW())/12+5):INDIRECT("S"&amp;(ROW()+12*(($AO1251-1)*3+$AP1251)-ROW())/12+5),AR1251)</f>
        <v>0</v>
      </c>
      <c r="AT1251" s="693">
        <f ca="1">IF($AQ1251=1,IF(INDIRECT(ADDRESS(($AO1251-1)*3+$AP1251+5,$AQ1251+20))="",0,INDIRECT(ADDRESS(($AO1251-1)*3+$AP1251+5,$AQ1251+20))),IF(INDIRECT(ADDRESS(($AO1251-1)*3+$AP1251+5,$AQ1251+20))="",0,IF(COUNTIF(INDIRECT(ADDRESS(($AO1251-1)*36+($AP1251-1)*12+6,COLUMN())):INDIRECT(ADDRESS(($AO1251-1)*36+($AP1251-1)*12+$AQ1251+4,COLUMN())),INDIRECT(ADDRESS(($AO1251-1)*3+$AP1251+5,$AQ1251+20)))&gt;=1,0,INDIRECT(ADDRESS(($AO1251-1)*3+$AP1251+5,$AQ1251+20)))))</f>
        <v>0</v>
      </c>
      <c r="AU1251" s="692">
        <f ca="1">COUNTIF(INDIRECT("U"&amp;(ROW()+12*(($AO1251-1)*3+$AP1251)-ROW())/12+5):INDIRECT("AF"&amp;(ROW()+12*(($AO1251-1)*3+$AP1251)-ROW())/12+5),AT1251)</f>
        <v>0</v>
      </c>
      <c r="AV1251" s="692">
        <f ca="1">IF(AND(AR1251+AT1251&gt;0,AS1251+AU1251&gt;0),COUNTIF(AV$6:AV1250,"&gt;0")+1,0)</f>
        <v>0</v>
      </c>
    </row>
    <row r="1252" spans="41:48">
      <c r="AO1252" s="692">
        <v>35</v>
      </c>
      <c r="AP1252" s="692">
        <v>2</v>
      </c>
      <c r="AQ1252" s="692">
        <v>11</v>
      </c>
      <c r="AR1252" s="693">
        <f ca="1">IF($AQ1252=1,IF(INDIRECT(ADDRESS(($AO1252-1)*3+$AP1252+5,$AQ1252+7))="",0,INDIRECT(ADDRESS(($AO1252-1)*3+$AP1252+5,$AQ1252+7))),IF(INDIRECT(ADDRESS(($AO1252-1)*3+$AP1252+5,$AQ1252+7))="",0,IF(COUNTIF(INDIRECT(ADDRESS(($AO1252-1)*36+($AP1252-1)*12+6,COLUMN())):INDIRECT(ADDRESS(($AO1252-1)*36+($AP1252-1)*12+$AQ1252+4,COLUMN())),INDIRECT(ADDRESS(($AO1252-1)*3+$AP1252+5,$AQ1252+7)))&gt;=1,0,INDIRECT(ADDRESS(($AO1252-1)*3+$AP1252+5,$AQ1252+7)))))</f>
        <v>0</v>
      </c>
      <c r="AS1252" s="692">
        <f ca="1">COUNTIF(INDIRECT("H"&amp;(ROW()+12*(($AO1252-1)*3+$AP1252)-ROW())/12+5):INDIRECT("S"&amp;(ROW()+12*(($AO1252-1)*3+$AP1252)-ROW())/12+5),AR1252)</f>
        <v>0</v>
      </c>
      <c r="AT1252" s="693">
        <f ca="1">IF($AQ1252=1,IF(INDIRECT(ADDRESS(($AO1252-1)*3+$AP1252+5,$AQ1252+20))="",0,INDIRECT(ADDRESS(($AO1252-1)*3+$AP1252+5,$AQ1252+20))),IF(INDIRECT(ADDRESS(($AO1252-1)*3+$AP1252+5,$AQ1252+20))="",0,IF(COUNTIF(INDIRECT(ADDRESS(($AO1252-1)*36+($AP1252-1)*12+6,COLUMN())):INDIRECT(ADDRESS(($AO1252-1)*36+($AP1252-1)*12+$AQ1252+4,COLUMN())),INDIRECT(ADDRESS(($AO1252-1)*3+$AP1252+5,$AQ1252+20)))&gt;=1,0,INDIRECT(ADDRESS(($AO1252-1)*3+$AP1252+5,$AQ1252+20)))))</f>
        <v>0</v>
      </c>
      <c r="AU1252" s="692">
        <f ca="1">COUNTIF(INDIRECT("U"&amp;(ROW()+12*(($AO1252-1)*3+$AP1252)-ROW())/12+5):INDIRECT("AF"&amp;(ROW()+12*(($AO1252-1)*3+$AP1252)-ROW())/12+5),AT1252)</f>
        <v>0</v>
      </c>
      <c r="AV1252" s="692">
        <f ca="1">IF(AND(AR1252+AT1252&gt;0,AS1252+AU1252&gt;0),COUNTIF(AV$6:AV1251,"&gt;0")+1,0)</f>
        <v>0</v>
      </c>
    </row>
    <row r="1253" spans="41:48">
      <c r="AO1253" s="692">
        <v>35</v>
      </c>
      <c r="AP1253" s="692">
        <v>2</v>
      </c>
      <c r="AQ1253" s="692">
        <v>12</v>
      </c>
      <c r="AR1253" s="693">
        <f ca="1">IF($AQ1253=1,IF(INDIRECT(ADDRESS(($AO1253-1)*3+$AP1253+5,$AQ1253+7))="",0,INDIRECT(ADDRESS(($AO1253-1)*3+$AP1253+5,$AQ1253+7))),IF(INDIRECT(ADDRESS(($AO1253-1)*3+$AP1253+5,$AQ1253+7))="",0,IF(COUNTIF(INDIRECT(ADDRESS(($AO1253-1)*36+($AP1253-1)*12+6,COLUMN())):INDIRECT(ADDRESS(($AO1253-1)*36+($AP1253-1)*12+$AQ1253+4,COLUMN())),INDIRECT(ADDRESS(($AO1253-1)*3+$AP1253+5,$AQ1253+7)))&gt;=1,0,INDIRECT(ADDRESS(($AO1253-1)*3+$AP1253+5,$AQ1253+7)))))</f>
        <v>0</v>
      </c>
      <c r="AS1253" s="692">
        <f ca="1">COUNTIF(INDIRECT("H"&amp;(ROW()+12*(($AO1253-1)*3+$AP1253)-ROW())/12+5):INDIRECT("S"&amp;(ROW()+12*(($AO1253-1)*3+$AP1253)-ROW())/12+5),AR1253)</f>
        <v>0</v>
      </c>
      <c r="AT1253" s="693">
        <f ca="1">IF($AQ1253=1,IF(INDIRECT(ADDRESS(($AO1253-1)*3+$AP1253+5,$AQ1253+20))="",0,INDIRECT(ADDRESS(($AO1253-1)*3+$AP1253+5,$AQ1253+20))),IF(INDIRECT(ADDRESS(($AO1253-1)*3+$AP1253+5,$AQ1253+20))="",0,IF(COUNTIF(INDIRECT(ADDRESS(($AO1253-1)*36+($AP1253-1)*12+6,COLUMN())):INDIRECT(ADDRESS(($AO1253-1)*36+($AP1253-1)*12+$AQ1253+4,COLUMN())),INDIRECT(ADDRESS(($AO1253-1)*3+$AP1253+5,$AQ1253+20)))&gt;=1,0,INDIRECT(ADDRESS(($AO1253-1)*3+$AP1253+5,$AQ1253+20)))))</f>
        <v>0</v>
      </c>
      <c r="AU1253" s="692">
        <f ca="1">COUNTIF(INDIRECT("U"&amp;(ROW()+12*(($AO1253-1)*3+$AP1253)-ROW())/12+5):INDIRECT("AF"&amp;(ROW()+12*(($AO1253-1)*3+$AP1253)-ROW())/12+5),AT1253)</f>
        <v>0</v>
      </c>
      <c r="AV1253" s="692">
        <f ca="1">IF(AND(AR1253+AT1253&gt;0,AS1253+AU1253&gt;0),COUNTIF(AV$6:AV1252,"&gt;0")+1,0)</f>
        <v>0</v>
      </c>
    </row>
    <row r="1254" spans="41:48">
      <c r="AO1254" s="692">
        <v>35</v>
      </c>
      <c r="AP1254" s="692">
        <v>3</v>
      </c>
      <c r="AQ1254" s="692">
        <v>1</v>
      </c>
      <c r="AR1254" s="693">
        <f ca="1">IF($AQ1254=1,IF(INDIRECT(ADDRESS(($AO1254-1)*3+$AP1254+5,$AQ1254+7))="",0,INDIRECT(ADDRESS(($AO1254-1)*3+$AP1254+5,$AQ1254+7))),IF(INDIRECT(ADDRESS(($AO1254-1)*3+$AP1254+5,$AQ1254+7))="",0,IF(COUNTIF(INDIRECT(ADDRESS(($AO1254-1)*36+($AP1254-1)*12+6,COLUMN())):INDIRECT(ADDRESS(($AO1254-1)*36+($AP1254-1)*12+$AQ1254+4,COLUMN())),INDIRECT(ADDRESS(($AO1254-1)*3+$AP1254+5,$AQ1254+7)))&gt;=1,0,INDIRECT(ADDRESS(($AO1254-1)*3+$AP1254+5,$AQ1254+7)))))</f>
        <v>0</v>
      </c>
      <c r="AS1254" s="692">
        <f ca="1">COUNTIF(INDIRECT("H"&amp;(ROW()+12*(($AO1254-1)*3+$AP1254)-ROW())/12+5):INDIRECT("S"&amp;(ROW()+12*(($AO1254-1)*3+$AP1254)-ROW())/12+5),AR1254)</f>
        <v>0</v>
      </c>
      <c r="AT1254" s="693">
        <f ca="1">IF($AQ1254=1,IF(INDIRECT(ADDRESS(($AO1254-1)*3+$AP1254+5,$AQ1254+20))="",0,INDIRECT(ADDRESS(($AO1254-1)*3+$AP1254+5,$AQ1254+20))),IF(INDIRECT(ADDRESS(($AO1254-1)*3+$AP1254+5,$AQ1254+20))="",0,IF(COUNTIF(INDIRECT(ADDRESS(($AO1254-1)*36+($AP1254-1)*12+6,COLUMN())):INDIRECT(ADDRESS(($AO1254-1)*36+($AP1254-1)*12+$AQ1254+4,COLUMN())),INDIRECT(ADDRESS(($AO1254-1)*3+$AP1254+5,$AQ1254+20)))&gt;=1,0,INDIRECT(ADDRESS(($AO1254-1)*3+$AP1254+5,$AQ1254+20)))))</f>
        <v>0</v>
      </c>
      <c r="AU1254" s="692">
        <f ca="1">COUNTIF(INDIRECT("U"&amp;(ROW()+12*(($AO1254-1)*3+$AP1254)-ROW())/12+5):INDIRECT("AF"&amp;(ROW()+12*(($AO1254-1)*3+$AP1254)-ROW())/12+5),AT1254)</f>
        <v>0</v>
      </c>
      <c r="AV1254" s="692">
        <f ca="1">IF(AND(AR1254+AT1254&gt;0,AS1254+AU1254&gt;0),COUNTIF(AV$6:AV1253,"&gt;0")+1,0)</f>
        <v>0</v>
      </c>
    </row>
    <row r="1255" spans="41:48">
      <c r="AO1255" s="692">
        <v>35</v>
      </c>
      <c r="AP1255" s="692">
        <v>3</v>
      </c>
      <c r="AQ1255" s="692">
        <v>2</v>
      </c>
      <c r="AR1255" s="693">
        <f ca="1">IF($AQ1255=1,IF(INDIRECT(ADDRESS(($AO1255-1)*3+$AP1255+5,$AQ1255+7))="",0,INDIRECT(ADDRESS(($AO1255-1)*3+$AP1255+5,$AQ1255+7))),IF(INDIRECT(ADDRESS(($AO1255-1)*3+$AP1255+5,$AQ1255+7))="",0,IF(COUNTIF(INDIRECT(ADDRESS(($AO1255-1)*36+($AP1255-1)*12+6,COLUMN())):INDIRECT(ADDRESS(($AO1255-1)*36+($AP1255-1)*12+$AQ1255+4,COLUMN())),INDIRECT(ADDRESS(($AO1255-1)*3+$AP1255+5,$AQ1255+7)))&gt;=1,0,INDIRECT(ADDRESS(($AO1255-1)*3+$AP1255+5,$AQ1255+7)))))</f>
        <v>0</v>
      </c>
      <c r="AS1255" s="692">
        <f ca="1">COUNTIF(INDIRECT("H"&amp;(ROW()+12*(($AO1255-1)*3+$AP1255)-ROW())/12+5):INDIRECT("S"&amp;(ROW()+12*(($AO1255-1)*3+$AP1255)-ROW())/12+5),AR1255)</f>
        <v>0</v>
      </c>
      <c r="AT1255" s="693">
        <f ca="1">IF($AQ1255=1,IF(INDIRECT(ADDRESS(($AO1255-1)*3+$AP1255+5,$AQ1255+20))="",0,INDIRECT(ADDRESS(($AO1255-1)*3+$AP1255+5,$AQ1255+20))),IF(INDIRECT(ADDRESS(($AO1255-1)*3+$AP1255+5,$AQ1255+20))="",0,IF(COUNTIF(INDIRECT(ADDRESS(($AO1255-1)*36+($AP1255-1)*12+6,COLUMN())):INDIRECT(ADDRESS(($AO1255-1)*36+($AP1255-1)*12+$AQ1255+4,COLUMN())),INDIRECT(ADDRESS(($AO1255-1)*3+$AP1255+5,$AQ1255+20)))&gt;=1,0,INDIRECT(ADDRESS(($AO1255-1)*3+$AP1255+5,$AQ1255+20)))))</f>
        <v>0</v>
      </c>
      <c r="AU1255" s="692">
        <f ca="1">COUNTIF(INDIRECT("U"&amp;(ROW()+12*(($AO1255-1)*3+$AP1255)-ROW())/12+5):INDIRECT("AF"&amp;(ROW()+12*(($AO1255-1)*3+$AP1255)-ROW())/12+5),AT1255)</f>
        <v>0</v>
      </c>
      <c r="AV1255" s="692">
        <f ca="1">IF(AND(AR1255+AT1255&gt;0,AS1255+AU1255&gt;0),COUNTIF(AV$6:AV1254,"&gt;0")+1,0)</f>
        <v>0</v>
      </c>
    </row>
    <row r="1256" spans="41:48">
      <c r="AO1256" s="692">
        <v>35</v>
      </c>
      <c r="AP1256" s="692">
        <v>3</v>
      </c>
      <c r="AQ1256" s="692">
        <v>3</v>
      </c>
      <c r="AR1256" s="693">
        <f ca="1">IF($AQ1256=1,IF(INDIRECT(ADDRESS(($AO1256-1)*3+$AP1256+5,$AQ1256+7))="",0,INDIRECT(ADDRESS(($AO1256-1)*3+$AP1256+5,$AQ1256+7))),IF(INDIRECT(ADDRESS(($AO1256-1)*3+$AP1256+5,$AQ1256+7))="",0,IF(COUNTIF(INDIRECT(ADDRESS(($AO1256-1)*36+($AP1256-1)*12+6,COLUMN())):INDIRECT(ADDRESS(($AO1256-1)*36+($AP1256-1)*12+$AQ1256+4,COLUMN())),INDIRECT(ADDRESS(($AO1256-1)*3+$AP1256+5,$AQ1256+7)))&gt;=1,0,INDIRECT(ADDRESS(($AO1256-1)*3+$AP1256+5,$AQ1256+7)))))</f>
        <v>0</v>
      </c>
      <c r="AS1256" s="692">
        <f ca="1">COUNTIF(INDIRECT("H"&amp;(ROW()+12*(($AO1256-1)*3+$AP1256)-ROW())/12+5):INDIRECT("S"&amp;(ROW()+12*(($AO1256-1)*3+$AP1256)-ROW())/12+5),AR1256)</f>
        <v>0</v>
      </c>
      <c r="AT1256" s="693">
        <f ca="1">IF($AQ1256=1,IF(INDIRECT(ADDRESS(($AO1256-1)*3+$AP1256+5,$AQ1256+20))="",0,INDIRECT(ADDRESS(($AO1256-1)*3+$AP1256+5,$AQ1256+20))),IF(INDIRECT(ADDRESS(($AO1256-1)*3+$AP1256+5,$AQ1256+20))="",0,IF(COUNTIF(INDIRECT(ADDRESS(($AO1256-1)*36+($AP1256-1)*12+6,COLUMN())):INDIRECT(ADDRESS(($AO1256-1)*36+($AP1256-1)*12+$AQ1256+4,COLUMN())),INDIRECT(ADDRESS(($AO1256-1)*3+$AP1256+5,$AQ1256+20)))&gt;=1,0,INDIRECT(ADDRESS(($AO1256-1)*3+$AP1256+5,$AQ1256+20)))))</f>
        <v>0</v>
      </c>
      <c r="AU1256" s="692">
        <f ca="1">COUNTIF(INDIRECT("U"&amp;(ROW()+12*(($AO1256-1)*3+$AP1256)-ROW())/12+5):INDIRECT("AF"&amp;(ROW()+12*(($AO1256-1)*3+$AP1256)-ROW())/12+5),AT1256)</f>
        <v>0</v>
      </c>
      <c r="AV1256" s="692">
        <f ca="1">IF(AND(AR1256+AT1256&gt;0,AS1256+AU1256&gt;0),COUNTIF(AV$6:AV1255,"&gt;0")+1,0)</f>
        <v>0</v>
      </c>
    </row>
    <row r="1257" spans="41:48">
      <c r="AO1257" s="692">
        <v>35</v>
      </c>
      <c r="AP1257" s="692">
        <v>3</v>
      </c>
      <c r="AQ1257" s="692">
        <v>4</v>
      </c>
      <c r="AR1257" s="693">
        <f ca="1">IF($AQ1257=1,IF(INDIRECT(ADDRESS(($AO1257-1)*3+$AP1257+5,$AQ1257+7))="",0,INDIRECT(ADDRESS(($AO1257-1)*3+$AP1257+5,$AQ1257+7))),IF(INDIRECT(ADDRESS(($AO1257-1)*3+$AP1257+5,$AQ1257+7))="",0,IF(COUNTIF(INDIRECT(ADDRESS(($AO1257-1)*36+($AP1257-1)*12+6,COLUMN())):INDIRECT(ADDRESS(($AO1257-1)*36+($AP1257-1)*12+$AQ1257+4,COLUMN())),INDIRECT(ADDRESS(($AO1257-1)*3+$AP1257+5,$AQ1257+7)))&gt;=1,0,INDIRECT(ADDRESS(($AO1257-1)*3+$AP1257+5,$AQ1257+7)))))</f>
        <v>0</v>
      </c>
      <c r="AS1257" s="692">
        <f ca="1">COUNTIF(INDIRECT("H"&amp;(ROW()+12*(($AO1257-1)*3+$AP1257)-ROW())/12+5):INDIRECT("S"&amp;(ROW()+12*(($AO1257-1)*3+$AP1257)-ROW())/12+5),AR1257)</f>
        <v>0</v>
      </c>
      <c r="AT1257" s="693">
        <f ca="1">IF($AQ1257=1,IF(INDIRECT(ADDRESS(($AO1257-1)*3+$AP1257+5,$AQ1257+20))="",0,INDIRECT(ADDRESS(($AO1257-1)*3+$AP1257+5,$AQ1257+20))),IF(INDIRECT(ADDRESS(($AO1257-1)*3+$AP1257+5,$AQ1257+20))="",0,IF(COUNTIF(INDIRECT(ADDRESS(($AO1257-1)*36+($AP1257-1)*12+6,COLUMN())):INDIRECT(ADDRESS(($AO1257-1)*36+($AP1257-1)*12+$AQ1257+4,COLUMN())),INDIRECT(ADDRESS(($AO1257-1)*3+$AP1257+5,$AQ1257+20)))&gt;=1,0,INDIRECT(ADDRESS(($AO1257-1)*3+$AP1257+5,$AQ1257+20)))))</f>
        <v>0</v>
      </c>
      <c r="AU1257" s="692">
        <f ca="1">COUNTIF(INDIRECT("U"&amp;(ROW()+12*(($AO1257-1)*3+$AP1257)-ROW())/12+5):INDIRECT("AF"&amp;(ROW()+12*(($AO1257-1)*3+$AP1257)-ROW())/12+5),AT1257)</f>
        <v>0</v>
      </c>
      <c r="AV1257" s="692">
        <f ca="1">IF(AND(AR1257+AT1257&gt;0,AS1257+AU1257&gt;0),COUNTIF(AV$6:AV1256,"&gt;0")+1,0)</f>
        <v>0</v>
      </c>
    </row>
    <row r="1258" spans="41:48">
      <c r="AO1258" s="692">
        <v>35</v>
      </c>
      <c r="AP1258" s="692">
        <v>3</v>
      </c>
      <c r="AQ1258" s="692">
        <v>5</v>
      </c>
      <c r="AR1258" s="693">
        <f ca="1">IF($AQ1258=1,IF(INDIRECT(ADDRESS(($AO1258-1)*3+$AP1258+5,$AQ1258+7))="",0,INDIRECT(ADDRESS(($AO1258-1)*3+$AP1258+5,$AQ1258+7))),IF(INDIRECT(ADDRESS(($AO1258-1)*3+$AP1258+5,$AQ1258+7))="",0,IF(COUNTIF(INDIRECT(ADDRESS(($AO1258-1)*36+($AP1258-1)*12+6,COLUMN())):INDIRECT(ADDRESS(($AO1258-1)*36+($AP1258-1)*12+$AQ1258+4,COLUMN())),INDIRECT(ADDRESS(($AO1258-1)*3+$AP1258+5,$AQ1258+7)))&gt;=1,0,INDIRECT(ADDRESS(($AO1258-1)*3+$AP1258+5,$AQ1258+7)))))</f>
        <v>0</v>
      </c>
      <c r="AS1258" s="692">
        <f ca="1">COUNTIF(INDIRECT("H"&amp;(ROW()+12*(($AO1258-1)*3+$AP1258)-ROW())/12+5):INDIRECT("S"&amp;(ROW()+12*(($AO1258-1)*3+$AP1258)-ROW())/12+5),AR1258)</f>
        <v>0</v>
      </c>
      <c r="AT1258" s="693">
        <f ca="1">IF($AQ1258=1,IF(INDIRECT(ADDRESS(($AO1258-1)*3+$AP1258+5,$AQ1258+20))="",0,INDIRECT(ADDRESS(($AO1258-1)*3+$AP1258+5,$AQ1258+20))),IF(INDIRECT(ADDRESS(($AO1258-1)*3+$AP1258+5,$AQ1258+20))="",0,IF(COUNTIF(INDIRECT(ADDRESS(($AO1258-1)*36+($AP1258-1)*12+6,COLUMN())):INDIRECT(ADDRESS(($AO1258-1)*36+($AP1258-1)*12+$AQ1258+4,COLUMN())),INDIRECT(ADDRESS(($AO1258-1)*3+$AP1258+5,$AQ1258+20)))&gt;=1,0,INDIRECT(ADDRESS(($AO1258-1)*3+$AP1258+5,$AQ1258+20)))))</f>
        <v>0</v>
      </c>
      <c r="AU1258" s="692">
        <f ca="1">COUNTIF(INDIRECT("U"&amp;(ROW()+12*(($AO1258-1)*3+$AP1258)-ROW())/12+5):INDIRECT("AF"&amp;(ROW()+12*(($AO1258-1)*3+$AP1258)-ROW())/12+5),AT1258)</f>
        <v>0</v>
      </c>
      <c r="AV1258" s="692">
        <f ca="1">IF(AND(AR1258+AT1258&gt;0,AS1258+AU1258&gt;0),COUNTIF(AV$6:AV1257,"&gt;0")+1,0)</f>
        <v>0</v>
      </c>
    </row>
    <row r="1259" spans="41:48">
      <c r="AO1259" s="692">
        <v>35</v>
      </c>
      <c r="AP1259" s="692">
        <v>3</v>
      </c>
      <c r="AQ1259" s="692">
        <v>6</v>
      </c>
      <c r="AR1259" s="693">
        <f ca="1">IF($AQ1259=1,IF(INDIRECT(ADDRESS(($AO1259-1)*3+$AP1259+5,$AQ1259+7))="",0,INDIRECT(ADDRESS(($AO1259-1)*3+$AP1259+5,$AQ1259+7))),IF(INDIRECT(ADDRESS(($AO1259-1)*3+$AP1259+5,$AQ1259+7))="",0,IF(COUNTIF(INDIRECT(ADDRESS(($AO1259-1)*36+($AP1259-1)*12+6,COLUMN())):INDIRECT(ADDRESS(($AO1259-1)*36+($AP1259-1)*12+$AQ1259+4,COLUMN())),INDIRECT(ADDRESS(($AO1259-1)*3+$AP1259+5,$AQ1259+7)))&gt;=1,0,INDIRECT(ADDRESS(($AO1259-1)*3+$AP1259+5,$AQ1259+7)))))</f>
        <v>0</v>
      </c>
      <c r="AS1259" s="692">
        <f ca="1">COUNTIF(INDIRECT("H"&amp;(ROW()+12*(($AO1259-1)*3+$AP1259)-ROW())/12+5):INDIRECT("S"&amp;(ROW()+12*(($AO1259-1)*3+$AP1259)-ROW())/12+5),AR1259)</f>
        <v>0</v>
      </c>
      <c r="AT1259" s="693">
        <f ca="1">IF($AQ1259=1,IF(INDIRECT(ADDRESS(($AO1259-1)*3+$AP1259+5,$AQ1259+20))="",0,INDIRECT(ADDRESS(($AO1259-1)*3+$AP1259+5,$AQ1259+20))),IF(INDIRECT(ADDRESS(($AO1259-1)*3+$AP1259+5,$AQ1259+20))="",0,IF(COUNTIF(INDIRECT(ADDRESS(($AO1259-1)*36+($AP1259-1)*12+6,COLUMN())):INDIRECT(ADDRESS(($AO1259-1)*36+($AP1259-1)*12+$AQ1259+4,COLUMN())),INDIRECT(ADDRESS(($AO1259-1)*3+$AP1259+5,$AQ1259+20)))&gt;=1,0,INDIRECT(ADDRESS(($AO1259-1)*3+$AP1259+5,$AQ1259+20)))))</f>
        <v>0</v>
      </c>
      <c r="AU1259" s="692">
        <f ca="1">COUNTIF(INDIRECT("U"&amp;(ROW()+12*(($AO1259-1)*3+$AP1259)-ROW())/12+5):INDIRECT("AF"&amp;(ROW()+12*(($AO1259-1)*3+$AP1259)-ROW())/12+5),AT1259)</f>
        <v>0</v>
      </c>
      <c r="AV1259" s="692">
        <f ca="1">IF(AND(AR1259+AT1259&gt;0,AS1259+AU1259&gt;0),COUNTIF(AV$6:AV1258,"&gt;0")+1,0)</f>
        <v>0</v>
      </c>
    </row>
    <row r="1260" spans="41:48">
      <c r="AO1260" s="692">
        <v>35</v>
      </c>
      <c r="AP1260" s="692">
        <v>3</v>
      </c>
      <c r="AQ1260" s="692">
        <v>7</v>
      </c>
      <c r="AR1260" s="693">
        <f ca="1">IF($AQ1260=1,IF(INDIRECT(ADDRESS(($AO1260-1)*3+$AP1260+5,$AQ1260+7))="",0,INDIRECT(ADDRESS(($AO1260-1)*3+$AP1260+5,$AQ1260+7))),IF(INDIRECT(ADDRESS(($AO1260-1)*3+$AP1260+5,$AQ1260+7))="",0,IF(COUNTIF(INDIRECT(ADDRESS(($AO1260-1)*36+($AP1260-1)*12+6,COLUMN())):INDIRECT(ADDRESS(($AO1260-1)*36+($AP1260-1)*12+$AQ1260+4,COLUMN())),INDIRECT(ADDRESS(($AO1260-1)*3+$AP1260+5,$AQ1260+7)))&gt;=1,0,INDIRECT(ADDRESS(($AO1260-1)*3+$AP1260+5,$AQ1260+7)))))</f>
        <v>0</v>
      </c>
      <c r="AS1260" s="692">
        <f ca="1">COUNTIF(INDIRECT("H"&amp;(ROW()+12*(($AO1260-1)*3+$AP1260)-ROW())/12+5):INDIRECT("S"&amp;(ROW()+12*(($AO1260-1)*3+$AP1260)-ROW())/12+5),AR1260)</f>
        <v>0</v>
      </c>
      <c r="AT1260" s="693">
        <f ca="1">IF($AQ1260=1,IF(INDIRECT(ADDRESS(($AO1260-1)*3+$AP1260+5,$AQ1260+20))="",0,INDIRECT(ADDRESS(($AO1260-1)*3+$AP1260+5,$AQ1260+20))),IF(INDIRECT(ADDRESS(($AO1260-1)*3+$AP1260+5,$AQ1260+20))="",0,IF(COUNTIF(INDIRECT(ADDRESS(($AO1260-1)*36+($AP1260-1)*12+6,COLUMN())):INDIRECT(ADDRESS(($AO1260-1)*36+($AP1260-1)*12+$AQ1260+4,COLUMN())),INDIRECT(ADDRESS(($AO1260-1)*3+$AP1260+5,$AQ1260+20)))&gt;=1,0,INDIRECT(ADDRESS(($AO1260-1)*3+$AP1260+5,$AQ1260+20)))))</f>
        <v>0</v>
      </c>
      <c r="AU1260" s="692">
        <f ca="1">COUNTIF(INDIRECT("U"&amp;(ROW()+12*(($AO1260-1)*3+$AP1260)-ROW())/12+5):INDIRECT("AF"&amp;(ROW()+12*(($AO1260-1)*3+$AP1260)-ROW())/12+5),AT1260)</f>
        <v>0</v>
      </c>
      <c r="AV1260" s="692">
        <f ca="1">IF(AND(AR1260+AT1260&gt;0,AS1260+AU1260&gt;0),COUNTIF(AV$6:AV1259,"&gt;0")+1,0)</f>
        <v>0</v>
      </c>
    </row>
    <row r="1261" spans="41:48">
      <c r="AO1261" s="692">
        <v>35</v>
      </c>
      <c r="AP1261" s="692">
        <v>3</v>
      </c>
      <c r="AQ1261" s="692">
        <v>8</v>
      </c>
      <c r="AR1261" s="693">
        <f ca="1">IF($AQ1261=1,IF(INDIRECT(ADDRESS(($AO1261-1)*3+$AP1261+5,$AQ1261+7))="",0,INDIRECT(ADDRESS(($AO1261-1)*3+$AP1261+5,$AQ1261+7))),IF(INDIRECT(ADDRESS(($AO1261-1)*3+$AP1261+5,$AQ1261+7))="",0,IF(COUNTIF(INDIRECT(ADDRESS(($AO1261-1)*36+($AP1261-1)*12+6,COLUMN())):INDIRECT(ADDRESS(($AO1261-1)*36+($AP1261-1)*12+$AQ1261+4,COLUMN())),INDIRECT(ADDRESS(($AO1261-1)*3+$AP1261+5,$AQ1261+7)))&gt;=1,0,INDIRECT(ADDRESS(($AO1261-1)*3+$AP1261+5,$AQ1261+7)))))</f>
        <v>0</v>
      </c>
      <c r="AS1261" s="692">
        <f ca="1">COUNTIF(INDIRECT("H"&amp;(ROW()+12*(($AO1261-1)*3+$AP1261)-ROW())/12+5):INDIRECT("S"&amp;(ROW()+12*(($AO1261-1)*3+$AP1261)-ROW())/12+5),AR1261)</f>
        <v>0</v>
      </c>
      <c r="AT1261" s="693">
        <f ca="1">IF($AQ1261=1,IF(INDIRECT(ADDRESS(($AO1261-1)*3+$AP1261+5,$AQ1261+20))="",0,INDIRECT(ADDRESS(($AO1261-1)*3+$AP1261+5,$AQ1261+20))),IF(INDIRECT(ADDRESS(($AO1261-1)*3+$AP1261+5,$AQ1261+20))="",0,IF(COUNTIF(INDIRECT(ADDRESS(($AO1261-1)*36+($AP1261-1)*12+6,COLUMN())):INDIRECT(ADDRESS(($AO1261-1)*36+($AP1261-1)*12+$AQ1261+4,COLUMN())),INDIRECT(ADDRESS(($AO1261-1)*3+$AP1261+5,$AQ1261+20)))&gt;=1,0,INDIRECT(ADDRESS(($AO1261-1)*3+$AP1261+5,$AQ1261+20)))))</f>
        <v>0</v>
      </c>
      <c r="AU1261" s="692">
        <f ca="1">COUNTIF(INDIRECT("U"&amp;(ROW()+12*(($AO1261-1)*3+$AP1261)-ROW())/12+5):INDIRECT("AF"&amp;(ROW()+12*(($AO1261-1)*3+$AP1261)-ROW())/12+5),AT1261)</f>
        <v>0</v>
      </c>
      <c r="AV1261" s="692">
        <f ca="1">IF(AND(AR1261+AT1261&gt;0,AS1261+AU1261&gt;0),COUNTIF(AV$6:AV1260,"&gt;0")+1,0)</f>
        <v>0</v>
      </c>
    </row>
    <row r="1262" spans="41:48">
      <c r="AO1262" s="692">
        <v>35</v>
      </c>
      <c r="AP1262" s="692">
        <v>3</v>
      </c>
      <c r="AQ1262" s="692">
        <v>9</v>
      </c>
      <c r="AR1262" s="693">
        <f ca="1">IF($AQ1262=1,IF(INDIRECT(ADDRESS(($AO1262-1)*3+$AP1262+5,$AQ1262+7))="",0,INDIRECT(ADDRESS(($AO1262-1)*3+$AP1262+5,$AQ1262+7))),IF(INDIRECT(ADDRESS(($AO1262-1)*3+$AP1262+5,$AQ1262+7))="",0,IF(COUNTIF(INDIRECT(ADDRESS(($AO1262-1)*36+($AP1262-1)*12+6,COLUMN())):INDIRECT(ADDRESS(($AO1262-1)*36+($AP1262-1)*12+$AQ1262+4,COLUMN())),INDIRECT(ADDRESS(($AO1262-1)*3+$AP1262+5,$AQ1262+7)))&gt;=1,0,INDIRECT(ADDRESS(($AO1262-1)*3+$AP1262+5,$AQ1262+7)))))</f>
        <v>0</v>
      </c>
      <c r="AS1262" s="692">
        <f ca="1">COUNTIF(INDIRECT("H"&amp;(ROW()+12*(($AO1262-1)*3+$AP1262)-ROW())/12+5):INDIRECT("S"&amp;(ROW()+12*(($AO1262-1)*3+$AP1262)-ROW())/12+5),AR1262)</f>
        <v>0</v>
      </c>
      <c r="AT1262" s="693">
        <f ca="1">IF($AQ1262=1,IF(INDIRECT(ADDRESS(($AO1262-1)*3+$AP1262+5,$AQ1262+20))="",0,INDIRECT(ADDRESS(($AO1262-1)*3+$AP1262+5,$AQ1262+20))),IF(INDIRECT(ADDRESS(($AO1262-1)*3+$AP1262+5,$AQ1262+20))="",0,IF(COUNTIF(INDIRECT(ADDRESS(($AO1262-1)*36+($AP1262-1)*12+6,COLUMN())):INDIRECT(ADDRESS(($AO1262-1)*36+($AP1262-1)*12+$AQ1262+4,COLUMN())),INDIRECT(ADDRESS(($AO1262-1)*3+$AP1262+5,$AQ1262+20)))&gt;=1,0,INDIRECT(ADDRESS(($AO1262-1)*3+$AP1262+5,$AQ1262+20)))))</f>
        <v>0</v>
      </c>
      <c r="AU1262" s="692">
        <f ca="1">COUNTIF(INDIRECT("U"&amp;(ROW()+12*(($AO1262-1)*3+$AP1262)-ROW())/12+5):INDIRECT("AF"&amp;(ROW()+12*(($AO1262-1)*3+$AP1262)-ROW())/12+5),AT1262)</f>
        <v>0</v>
      </c>
      <c r="AV1262" s="692">
        <f ca="1">IF(AND(AR1262+AT1262&gt;0,AS1262+AU1262&gt;0),COUNTIF(AV$6:AV1261,"&gt;0")+1,0)</f>
        <v>0</v>
      </c>
    </row>
    <row r="1263" spans="41:48">
      <c r="AO1263" s="692">
        <v>35</v>
      </c>
      <c r="AP1263" s="692">
        <v>3</v>
      </c>
      <c r="AQ1263" s="692">
        <v>10</v>
      </c>
      <c r="AR1263" s="693">
        <f ca="1">IF($AQ1263=1,IF(INDIRECT(ADDRESS(($AO1263-1)*3+$AP1263+5,$AQ1263+7))="",0,INDIRECT(ADDRESS(($AO1263-1)*3+$AP1263+5,$AQ1263+7))),IF(INDIRECT(ADDRESS(($AO1263-1)*3+$AP1263+5,$AQ1263+7))="",0,IF(COUNTIF(INDIRECT(ADDRESS(($AO1263-1)*36+($AP1263-1)*12+6,COLUMN())):INDIRECT(ADDRESS(($AO1263-1)*36+($AP1263-1)*12+$AQ1263+4,COLUMN())),INDIRECT(ADDRESS(($AO1263-1)*3+$AP1263+5,$AQ1263+7)))&gt;=1,0,INDIRECT(ADDRESS(($AO1263-1)*3+$AP1263+5,$AQ1263+7)))))</f>
        <v>0</v>
      </c>
      <c r="AS1263" s="692">
        <f ca="1">COUNTIF(INDIRECT("H"&amp;(ROW()+12*(($AO1263-1)*3+$AP1263)-ROW())/12+5):INDIRECT("S"&amp;(ROW()+12*(($AO1263-1)*3+$AP1263)-ROW())/12+5),AR1263)</f>
        <v>0</v>
      </c>
      <c r="AT1263" s="693">
        <f ca="1">IF($AQ1263=1,IF(INDIRECT(ADDRESS(($AO1263-1)*3+$AP1263+5,$AQ1263+20))="",0,INDIRECT(ADDRESS(($AO1263-1)*3+$AP1263+5,$AQ1263+20))),IF(INDIRECT(ADDRESS(($AO1263-1)*3+$AP1263+5,$AQ1263+20))="",0,IF(COUNTIF(INDIRECT(ADDRESS(($AO1263-1)*36+($AP1263-1)*12+6,COLUMN())):INDIRECT(ADDRESS(($AO1263-1)*36+($AP1263-1)*12+$AQ1263+4,COLUMN())),INDIRECT(ADDRESS(($AO1263-1)*3+$AP1263+5,$AQ1263+20)))&gt;=1,0,INDIRECT(ADDRESS(($AO1263-1)*3+$AP1263+5,$AQ1263+20)))))</f>
        <v>0</v>
      </c>
      <c r="AU1263" s="692">
        <f ca="1">COUNTIF(INDIRECT("U"&amp;(ROW()+12*(($AO1263-1)*3+$AP1263)-ROW())/12+5):INDIRECT("AF"&amp;(ROW()+12*(($AO1263-1)*3+$AP1263)-ROW())/12+5),AT1263)</f>
        <v>0</v>
      </c>
      <c r="AV1263" s="692">
        <f ca="1">IF(AND(AR1263+AT1263&gt;0,AS1263+AU1263&gt;0),COUNTIF(AV$6:AV1262,"&gt;0")+1,0)</f>
        <v>0</v>
      </c>
    </row>
    <row r="1264" spans="41:48">
      <c r="AO1264" s="692">
        <v>35</v>
      </c>
      <c r="AP1264" s="692">
        <v>3</v>
      </c>
      <c r="AQ1264" s="692">
        <v>11</v>
      </c>
      <c r="AR1264" s="693">
        <f ca="1">IF($AQ1264=1,IF(INDIRECT(ADDRESS(($AO1264-1)*3+$AP1264+5,$AQ1264+7))="",0,INDIRECT(ADDRESS(($AO1264-1)*3+$AP1264+5,$AQ1264+7))),IF(INDIRECT(ADDRESS(($AO1264-1)*3+$AP1264+5,$AQ1264+7))="",0,IF(COUNTIF(INDIRECT(ADDRESS(($AO1264-1)*36+($AP1264-1)*12+6,COLUMN())):INDIRECT(ADDRESS(($AO1264-1)*36+($AP1264-1)*12+$AQ1264+4,COLUMN())),INDIRECT(ADDRESS(($AO1264-1)*3+$AP1264+5,$AQ1264+7)))&gt;=1,0,INDIRECT(ADDRESS(($AO1264-1)*3+$AP1264+5,$AQ1264+7)))))</f>
        <v>0</v>
      </c>
      <c r="AS1264" s="692">
        <f ca="1">COUNTIF(INDIRECT("H"&amp;(ROW()+12*(($AO1264-1)*3+$AP1264)-ROW())/12+5):INDIRECT("S"&amp;(ROW()+12*(($AO1264-1)*3+$AP1264)-ROW())/12+5),AR1264)</f>
        <v>0</v>
      </c>
      <c r="AT1264" s="693">
        <f ca="1">IF($AQ1264=1,IF(INDIRECT(ADDRESS(($AO1264-1)*3+$AP1264+5,$AQ1264+20))="",0,INDIRECT(ADDRESS(($AO1264-1)*3+$AP1264+5,$AQ1264+20))),IF(INDIRECT(ADDRESS(($AO1264-1)*3+$AP1264+5,$AQ1264+20))="",0,IF(COUNTIF(INDIRECT(ADDRESS(($AO1264-1)*36+($AP1264-1)*12+6,COLUMN())):INDIRECT(ADDRESS(($AO1264-1)*36+($AP1264-1)*12+$AQ1264+4,COLUMN())),INDIRECT(ADDRESS(($AO1264-1)*3+$AP1264+5,$AQ1264+20)))&gt;=1,0,INDIRECT(ADDRESS(($AO1264-1)*3+$AP1264+5,$AQ1264+20)))))</f>
        <v>0</v>
      </c>
      <c r="AU1264" s="692">
        <f ca="1">COUNTIF(INDIRECT("U"&amp;(ROW()+12*(($AO1264-1)*3+$AP1264)-ROW())/12+5):INDIRECT("AF"&amp;(ROW()+12*(($AO1264-1)*3+$AP1264)-ROW())/12+5),AT1264)</f>
        <v>0</v>
      </c>
      <c r="AV1264" s="692">
        <f ca="1">IF(AND(AR1264+AT1264&gt;0,AS1264+AU1264&gt;0),COUNTIF(AV$6:AV1263,"&gt;0")+1,0)</f>
        <v>0</v>
      </c>
    </row>
    <row r="1265" spans="41:48">
      <c r="AO1265" s="692">
        <v>35</v>
      </c>
      <c r="AP1265" s="692">
        <v>3</v>
      </c>
      <c r="AQ1265" s="692">
        <v>12</v>
      </c>
      <c r="AR1265" s="693">
        <f ca="1">IF($AQ1265=1,IF(INDIRECT(ADDRESS(($AO1265-1)*3+$AP1265+5,$AQ1265+7))="",0,INDIRECT(ADDRESS(($AO1265-1)*3+$AP1265+5,$AQ1265+7))),IF(INDIRECT(ADDRESS(($AO1265-1)*3+$AP1265+5,$AQ1265+7))="",0,IF(COUNTIF(INDIRECT(ADDRESS(($AO1265-1)*36+($AP1265-1)*12+6,COLUMN())):INDIRECT(ADDRESS(($AO1265-1)*36+($AP1265-1)*12+$AQ1265+4,COLUMN())),INDIRECT(ADDRESS(($AO1265-1)*3+$AP1265+5,$AQ1265+7)))&gt;=1,0,INDIRECT(ADDRESS(($AO1265-1)*3+$AP1265+5,$AQ1265+7)))))</f>
        <v>0</v>
      </c>
      <c r="AS1265" s="692">
        <f ca="1">COUNTIF(INDIRECT("H"&amp;(ROW()+12*(($AO1265-1)*3+$AP1265)-ROW())/12+5):INDIRECT("S"&amp;(ROW()+12*(($AO1265-1)*3+$AP1265)-ROW())/12+5),AR1265)</f>
        <v>0</v>
      </c>
      <c r="AT1265" s="693">
        <f ca="1">IF($AQ1265=1,IF(INDIRECT(ADDRESS(($AO1265-1)*3+$AP1265+5,$AQ1265+20))="",0,INDIRECT(ADDRESS(($AO1265-1)*3+$AP1265+5,$AQ1265+20))),IF(INDIRECT(ADDRESS(($AO1265-1)*3+$AP1265+5,$AQ1265+20))="",0,IF(COUNTIF(INDIRECT(ADDRESS(($AO1265-1)*36+($AP1265-1)*12+6,COLUMN())):INDIRECT(ADDRESS(($AO1265-1)*36+($AP1265-1)*12+$AQ1265+4,COLUMN())),INDIRECT(ADDRESS(($AO1265-1)*3+$AP1265+5,$AQ1265+20)))&gt;=1,0,INDIRECT(ADDRESS(($AO1265-1)*3+$AP1265+5,$AQ1265+20)))))</f>
        <v>0</v>
      </c>
      <c r="AU1265" s="692">
        <f ca="1">COUNTIF(INDIRECT("U"&amp;(ROW()+12*(($AO1265-1)*3+$AP1265)-ROW())/12+5):INDIRECT("AF"&amp;(ROW()+12*(($AO1265-1)*3+$AP1265)-ROW())/12+5),AT1265)</f>
        <v>0</v>
      </c>
      <c r="AV1265" s="692">
        <f ca="1">IF(AND(AR1265+AT1265&gt;0,AS1265+AU1265&gt;0),COUNTIF(AV$6:AV1264,"&gt;0")+1,0)</f>
        <v>0</v>
      </c>
    </row>
    <row r="1266" spans="41:48">
      <c r="AO1266" s="692">
        <v>36</v>
      </c>
      <c r="AP1266" s="692">
        <v>1</v>
      </c>
      <c r="AQ1266" s="692">
        <v>1</v>
      </c>
      <c r="AR1266" s="693">
        <f ca="1">IF($AQ1266=1,IF(INDIRECT(ADDRESS(($AO1266-1)*3+$AP1266+5,$AQ1266+7))="",0,INDIRECT(ADDRESS(($AO1266-1)*3+$AP1266+5,$AQ1266+7))),IF(INDIRECT(ADDRESS(($AO1266-1)*3+$AP1266+5,$AQ1266+7))="",0,IF(COUNTIF(INDIRECT(ADDRESS(($AO1266-1)*36+($AP1266-1)*12+6,COLUMN())):INDIRECT(ADDRESS(($AO1266-1)*36+($AP1266-1)*12+$AQ1266+4,COLUMN())),INDIRECT(ADDRESS(($AO1266-1)*3+$AP1266+5,$AQ1266+7)))&gt;=1,0,INDIRECT(ADDRESS(($AO1266-1)*3+$AP1266+5,$AQ1266+7)))))</f>
        <v>0</v>
      </c>
      <c r="AS1266" s="692">
        <f ca="1">COUNTIF(INDIRECT("H"&amp;(ROW()+12*(($AO1266-1)*3+$AP1266)-ROW())/12+5):INDIRECT("S"&amp;(ROW()+12*(($AO1266-1)*3+$AP1266)-ROW())/12+5),AR1266)</f>
        <v>0</v>
      </c>
      <c r="AT1266" s="693">
        <f ca="1">IF($AQ1266=1,IF(INDIRECT(ADDRESS(($AO1266-1)*3+$AP1266+5,$AQ1266+20))="",0,INDIRECT(ADDRESS(($AO1266-1)*3+$AP1266+5,$AQ1266+20))),IF(INDIRECT(ADDRESS(($AO1266-1)*3+$AP1266+5,$AQ1266+20))="",0,IF(COUNTIF(INDIRECT(ADDRESS(($AO1266-1)*36+($AP1266-1)*12+6,COLUMN())):INDIRECT(ADDRESS(($AO1266-1)*36+($AP1266-1)*12+$AQ1266+4,COLUMN())),INDIRECT(ADDRESS(($AO1266-1)*3+$AP1266+5,$AQ1266+20)))&gt;=1,0,INDIRECT(ADDRESS(($AO1266-1)*3+$AP1266+5,$AQ1266+20)))))</f>
        <v>0</v>
      </c>
      <c r="AU1266" s="692">
        <f ca="1">COUNTIF(INDIRECT("U"&amp;(ROW()+12*(($AO1266-1)*3+$AP1266)-ROW())/12+5):INDIRECT("AF"&amp;(ROW()+12*(($AO1266-1)*3+$AP1266)-ROW())/12+5),AT1266)</f>
        <v>0</v>
      </c>
      <c r="AV1266" s="692">
        <f ca="1">IF(AND(AR1266+AT1266&gt;0,AS1266+AU1266&gt;0),COUNTIF(AV$6:AV1265,"&gt;0")+1,0)</f>
        <v>0</v>
      </c>
    </row>
    <row r="1267" spans="41:48">
      <c r="AO1267" s="692">
        <v>36</v>
      </c>
      <c r="AP1267" s="692">
        <v>1</v>
      </c>
      <c r="AQ1267" s="692">
        <v>2</v>
      </c>
      <c r="AR1267" s="693">
        <f ca="1">IF($AQ1267=1,IF(INDIRECT(ADDRESS(($AO1267-1)*3+$AP1267+5,$AQ1267+7))="",0,INDIRECT(ADDRESS(($AO1267-1)*3+$AP1267+5,$AQ1267+7))),IF(INDIRECT(ADDRESS(($AO1267-1)*3+$AP1267+5,$AQ1267+7))="",0,IF(COUNTIF(INDIRECT(ADDRESS(($AO1267-1)*36+($AP1267-1)*12+6,COLUMN())):INDIRECT(ADDRESS(($AO1267-1)*36+($AP1267-1)*12+$AQ1267+4,COLUMN())),INDIRECT(ADDRESS(($AO1267-1)*3+$AP1267+5,$AQ1267+7)))&gt;=1,0,INDIRECT(ADDRESS(($AO1267-1)*3+$AP1267+5,$AQ1267+7)))))</f>
        <v>0</v>
      </c>
      <c r="AS1267" s="692">
        <f ca="1">COUNTIF(INDIRECT("H"&amp;(ROW()+12*(($AO1267-1)*3+$AP1267)-ROW())/12+5):INDIRECT("S"&amp;(ROW()+12*(($AO1267-1)*3+$AP1267)-ROW())/12+5),AR1267)</f>
        <v>0</v>
      </c>
      <c r="AT1267" s="693">
        <f ca="1">IF($AQ1267=1,IF(INDIRECT(ADDRESS(($AO1267-1)*3+$AP1267+5,$AQ1267+20))="",0,INDIRECT(ADDRESS(($AO1267-1)*3+$AP1267+5,$AQ1267+20))),IF(INDIRECT(ADDRESS(($AO1267-1)*3+$AP1267+5,$AQ1267+20))="",0,IF(COUNTIF(INDIRECT(ADDRESS(($AO1267-1)*36+($AP1267-1)*12+6,COLUMN())):INDIRECT(ADDRESS(($AO1267-1)*36+($AP1267-1)*12+$AQ1267+4,COLUMN())),INDIRECT(ADDRESS(($AO1267-1)*3+$AP1267+5,$AQ1267+20)))&gt;=1,0,INDIRECT(ADDRESS(($AO1267-1)*3+$AP1267+5,$AQ1267+20)))))</f>
        <v>0</v>
      </c>
      <c r="AU1267" s="692">
        <f ca="1">COUNTIF(INDIRECT("U"&amp;(ROW()+12*(($AO1267-1)*3+$AP1267)-ROW())/12+5):INDIRECT("AF"&amp;(ROW()+12*(($AO1267-1)*3+$AP1267)-ROW())/12+5),AT1267)</f>
        <v>0</v>
      </c>
      <c r="AV1267" s="692">
        <f ca="1">IF(AND(AR1267+AT1267&gt;0,AS1267+AU1267&gt;0),COUNTIF(AV$6:AV1266,"&gt;0")+1,0)</f>
        <v>0</v>
      </c>
    </row>
    <row r="1268" spans="41:48">
      <c r="AO1268" s="692">
        <v>36</v>
      </c>
      <c r="AP1268" s="692">
        <v>1</v>
      </c>
      <c r="AQ1268" s="692">
        <v>3</v>
      </c>
      <c r="AR1268" s="693">
        <f ca="1">IF($AQ1268=1,IF(INDIRECT(ADDRESS(($AO1268-1)*3+$AP1268+5,$AQ1268+7))="",0,INDIRECT(ADDRESS(($AO1268-1)*3+$AP1268+5,$AQ1268+7))),IF(INDIRECT(ADDRESS(($AO1268-1)*3+$AP1268+5,$AQ1268+7))="",0,IF(COUNTIF(INDIRECT(ADDRESS(($AO1268-1)*36+($AP1268-1)*12+6,COLUMN())):INDIRECT(ADDRESS(($AO1268-1)*36+($AP1268-1)*12+$AQ1268+4,COLUMN())),INDIRECT(ADDRESS(($AO1268-1)*3+$AP1268+5,$AQ1268+7)))&gt;=1,0,INDIRECT(ADDRESS(($AO1268-1)*3+$AP1268+5,$AQ1268+7)))))</f>
        <v>0</v>
      </c>
      <c r="AS1268" s="692">
        <f ca="1">COUNTIF(INDIRECT("H"&amp;(ROW()+12*(($AO1268-1)*3+$AP1268)-ROW())/12+5):INDIRECT("S"&amp;(ROW()+12*(($AO1268-1)*3+$AP1268)-ROW())/12+5),AR1268)</f>
        <v>0</v>
      </c>
      <c r="AT1268" s="693">
        <f ca="1">IF($AQ1268=1,IF(INDIRECT(ADDRESS(($AO1268-1)*3+$AP1268+5,$AQ1268+20))="",0,INDIRECT(ADDRESS(($AO1268-1)*3+$AP1268+5,$AQ1268+20))),IF(INDIRECT(ADDRESS(($AO1268-1)*3+$AP1268+5,$AQ1268+20))="",0,IF(COUNTIF(INDIRECT(ADDRESS(($AO1268-1)*36+($AP1268-1)*12+6,COLUMN())):INDIRECT(ADDRESS(($AO1268-1)*36+($AP1268-1)*12+$AQ1268+4,COLUMN())),INDIRECT(ADDRESS(($AO1268-1)*3+$AP1268+5,$AQ1268+20)))&gt;=1,0,INDIRECT(ADDRESS(($AO1268-1)*3+$AP1268+5,$AQ1268+20)))))</f>
        <v>0</v>
      </c>
      <c r="AU1268" s="692">
        <f ca="1">COUNTIF(INDIRECT("U"&amp;(ROW()+12*(($AO1268-1)*3+$AP1268)-ROW())/12+5):INDIRECT("AF"&amp;(ROW()+12*(($AO1268-1)*3+$AP1268)-ROW())/12+5),AT1268)</f>
        <v>0</v>
      </c>
      <c r="AV1268" s="692">
        <f ca="1">IF(AND(AR1268+AT1268&gt;0,AS1268+AU1268&gt;0),COUNTIF(AV$6:AV1267,"&gt;0")+1,0)</f>
        <v>0</v>
      </c>
    </row>
    <row r="1269" spans="41:48">
      <c r="AO1269" s="692">
        <v>36</v>
      </c>
      <c r="AP1269" s="692">
        <v>1</v>
      </c>
      <c r="AQ1269" s="692">
        <v>4</v>
      </c>
      <c r="AR1269" s="693">
        <f ca="1">IF($AQ1269=1,IF(INDIRECT(ADDRESS(($AO1269-1)*3+$AP1269+5,$AQ1269+7))="",0,INDIRECT(ADDRESS(($AO1269-1)*3+$AP1269+5,$AQ1269+7))),IF(INDIRECT(ADDRESS(($AO1269-1)*3+$AP1269+5,$AQ1269+7))="",0,IF(COUNTIF(INDIRECT(ADDRESS(($AO1269-1)*36+($AP1269-1)*12+6,COLUMN())):INDIRECT(ADDRESS(($AO1269-1)*36+($AP1269-1)*12+$AQ1269+4,COLUMN())),INDIRECT(ADDRESS(($AO1269-1)*3+$AP1269+5,$AQ1269+7)))&gt;=1,0,INDIRECT(ADDRESS(($AO1269-1)*3+$AP1269+5,$AQ1269+7)))))</f>
        <v>0</v>
      </c>
      <c r="AS1269" s="692">
        <f ca="1">COUNTIF(INDIRECT("H"&amp;(ROW()+12*(($AO1269-1)*3+$AP1269)-ROW())/12+5):INDIRECT("S"&amp;(ROW()+12*(($AO1269-1)*3+$AP1269)-ROW())/12+5),AR1269)</f>
        <v>0</v>
      </c>
      <c r="AT1269" s="693">
        <f ca="1">IF($AQ1269=1,IF(INDIRECT(ADDRESS(($AO1269-1)*3+$AP1269+5,$AQ1269+20))="",0,INDIRECT(ADDRESS(($AO1269-1)*3+$AP1269+5,$AQ1269+20))),IF(INDIRECT(ADDRESS(($AO1269-1)*3+$AP1269+5,$AQ1269+20))="",0,IF(COUNTIF(INDIRECT(ADDRESS(($AO1269-1)*36+($AP1269-1)*12+6,COLUMN())):INDIRECT(ADDRESS(($AO1269-1)*36+($AP1269-1)*12+$AQ1269+4,COLUMN())),INDIRECT(ADDRESS(($AO1269-1)*3+$AP1269+5,$AQ1269+20)))&gt;=1,0,INDIRECT(ADDRESS(($AO1269-1)*3+$AP1269+5,$AQ1269+20)))))</f>
        <v>0</v>
      </c>
      <c r="AU1269" s="692">
        <f ca="1">COUNTIF(INDIRECT("U"&amp;(ROW()+12*(($AO1269-1)*3+$AP1269)-ROW())/12+5):INDIRECT("AF"&amp;(ROW()+12*(($AO1269-1)*3+$AP1269)-ROW())/12+5),AT1269)</f>
        <v>0</v>
      </c>
      <c r="AV1269" s="692">
        <f ca="1">IF(AND(AR1269+AT1269&gt;0,AS1269+AU1269&gt;0),COUNTIF(AV$6:AV1268,"&gt;0")+1,0)</f>
        <v>0</v>
      </c>
    </row>
    <row r="1270" spans="41:48">
      <c r="AO1270" s="692">
        <v>36</v>
      </c>
      <c r="AP1270" s="692">
        <v>1</v>
      </c>
      <c r="AQ1270" s="692">
        <v>5</v>
      </c>
      <c r="AR1270" s="693">
        <f ca="1">IF($AQ1270=1,IF(INDIRECT(ADDRESS(($AO1270-1)*3+$AP1270+5,$AQ1270+7))="",0,INDIRECT(ADDRESS(($AO1270-1)*3+$AP1270+5,$AQ1270+7))),IF(INDIRECT(ADDRESS(($AO1270-1)*3+$AP1270+5,$AQ1270+7))="",0,IF(COUNTIF(INDIRECT(ADDRESS(($AO1270-1)*36+($AP1270-1)*12+6,COLUMN())):INDIRECT(ADDRESS(($AO1270-1)*36+($AP1270-1)*12+$AQ1270+4,COLUMN())),INDIRECT(ADDRESS(($AO1270-1)*3+$AP1270+5,$AQ1270+7)))&gt;=1,0,INDIRECT(ADDRESS(($AO1270-1)*3+$AP1270+5,$AQ1270+7)))))</f>
        <v>0</v>
      </c>
      <c r="AS1270" s="692">
        <f ca="1">COUNTIF(INDIRECT("H"&amp;(ROW()+12*(($AO1270-1)*3+$AP1270)-ROW())/12+5):INDIRECT("S"&amp;(ROW()+12*(($AO1270-1)*3+$AP1270)-ROW())/12+5),AR1270)</f>
        <v>0</v>
      </c>
      <c r="AT1270" s="693">
        <f ca="1">IF($AQ1270=1,IF(INDIRECT(ADDRESS(($AO1270-1)*3+$AP1270+5,$AQ1270+20))="",0,INDIRECT(ADDRESS(($AO1270-1)*3+$AP1270+5,$AQ1270+20))),IF(INDIRECT(ADDRESS(($AO1270-1)*3+$AP1270+5,$AQ1270+20))="",0,IF(COUNTIF(INDIRECT(ADDRESS(($AO1270-1)*36+($AP1270-1)*12+6,COLUMN())):INDIRECT(ADDRESS(($AO1270-1)*36+($AP1270-1)*12+$AQ1270+4,COLUMN())),INDIRECT(ADDRESS(($AO1270-1)*3+$AP1270+5,$AQ1270+20)))&gt;=1,0,INDIRECT(ADDRESS(($AO1270-1)*3+$AP1270+5,$AQ1270+20)))))</f>
        <v>0</v>
      </c>
      <c r="AU1270" s="692">
        <f ca="1">COUNTIF(INDIRECT("U"&amp;(ROW()+12*(($AO1270-1)*3+$AP1270)-ROW())/12+5):INDIRECT("AF"&amp;(ROW()+12*(($AO1270-1)*3+$AP1270)-ROW())/12+5),AT1270)</f>
        <v>0</v>
      </c>
      <c r="AV1270" s="692">
        <f ca="1">IF(AND(AR1270+AT1270&gt;0,AS1270+AU1270&gt;0),COUNTIF(AV$6:AV1269,"&gt;0")+1,0)</f>
        <v>0</v>
      </c>
    </row>
    <row r="1271" spans="41:48">
      <c r="AO1271" s="692">
        <v>36</v>
      </c>
      <c r="AP1271" s="692">
        <v>1</v>
      </c>
      <c r="AQ1271" s="692">
        <v>6</v>
      </c>
      <c r="AR1271" s="693">
        <f ca="1">IF($AQ1271=1,IF(INDIRECT(ADDRESS(($AO1271-1)*3+$AP1271+5,$AQ1271+7))="",0,INDIRECT(ADDRESS(($AO1271-1)*3+$AP1271+5,$AQ1271+7))),IF(INDIRECT(ADDRESS(($AO1271-1)*3+$AP1271+5,$AQ1271+7))="",0,IF(COUNTIF(INDIRECT(ADDRESS(($AO1271-1)*36+($AP1271-1)*12+6,COLUMN())):INDIRECT(ADDRESS(($AO1271-1)*36+($AP1271-1)*12+$AQ1271+4,COLUMN())),INDIRECT(ADDRESS(($AO1271-1)*3+$AP1271+5,$AQ1271+7)))&gt;=1,0,INDIRECT(ADDRESS(($AO1271-1)*3+$AP1271+5,$AQ1271+7)))))</f>
        <v>0</v>
      </c>
      <c r="AS1271" s="692">
        <f ca="1">COUNTIF(INDIRECT("H"&amp;(ROW()+12*(($AO1271-1)*3+$AP1271)-ROW())/12+5):INDIRECT("S"&amp;(ROW()+12*(($AO1271-1)*3+$AP1271)-ROW())/12+5),AR1271)</f>
        <v>0</v>
      </c>
      <c r="AT1271" s="693">
        <f ca="1">IF($AQ1271=1,IF(INDIRECT(ADDRESS(($AO1271-1)*3+$AP1271+5,$AQ1271+20))="",0,INDIRECT(ADDRESS(($AO1271-1)*3+$AP1271+5,$AQ1271+20))),IF(INDIRECT(ADDRESS(($AO1271-1)*3+$AP1271+5,$AQ1271+20))="",0,IF(COUNTIF(INDIRECT(ADDRESS(($AO1271-1)*36+($AP1271-1)*12+6,COLUMN())):INDIRECT(ADDRESS(($AO1271-1)*36+($AP1271-1)*12+$AQ1271+4,COLUMN())),INDIRECT(ADDRESS(($AO1271-1)*3+$AP1271+5,$AQ1271+20)))&gt;=1,0,INDIRECT(ADDRESS(($AO1271-1)*3+$AP1271+5,$AQ1271+20)))))</f>
        <v>0</v>
      </c>
      <c r="AU1271" s="692">
        <f ca="1">COUNTIF(INDIRECT("U"&amp;(ROW()+12*(($AO1271-1)*3+$AP1271)-ROW())/12+5):INDIRECT("AF"&amp;(ROW()+12*(($AO1271-1)*3+$AP1271)-ROW())/12+5),AT1271)</f>
        <v>0</v>
      </c>
      <c r="AV1271" s="692">
        <f ca="1">IF(AND(AR1271+AT1271&gt;0,AS1271+AU1271&gt;0),COUNTIF(AV$6:AV1270,"&gt;0")+1,0)</f>
        <v>0</v>
      </c>
    </row>
    <row r="1272" spans="41:48">
      <c r="AO1272" s="692">
        <v>36</v>
      </c>
      <c r="AP1272" s="692">
        <v>1</v>
      </c>
      <c r="AQ1272" s="692">
        <v>7</v>
      </c>
      <c r="AR1272" s="693">
        <f ca="1">IF($AQ1272=1,IF(INDIRECT(ADDRESS(($AO1272-1)*3+$AP1272+5,$AQ1272+7))="",0,INDIRECT(ADDRESS(($AO1272-1)*3+$AP1272+5,$AQ1272+7))),IF(INDIRECT(ADDRESS(($AO1272-1)*3+$AP1272+5,$AQ1272+7))="",0,IF(COUNTIF(INDIRECT(ADDRESS(($AO1272-1)*36+($AP1272-1)*12+6,COLUMN())):INDIRECT(ADDRESS(($AO1272-1)*36+($AP1272-1)*12+$AQ1272+4,COLUMN())),INDIRECT(ADDRESS(($AO1272-1)*3+$AP1272+5,$AQ1272+7)))&gt;=1,0,INDIRECT(ADDRESS(($AO1272-1)*3+$AP1272+5,$AQ1272+7)))))</f>
        <v>0</v>
      </c>
      <c r="AS1272" s="692">
        <f ca="1">COUNTIF(INDIRECT("H"&amp;(ROW()+12*(($AO1272-1)*3+$AP1272)-ROW())/12+5):INDIRECT("S"&amp;(ROW()+12*(($AO1272-1)*3+$AP1272)-ROW())/12+5),AR1272)</f>
        <v>0</v>
      </c>
      <c r="AT1272" s="693">
        <f ca="1">IF($AQ1272=1,IF(INDIRECT(ADDRESS(($AO1272-1)*3+$AP1272+5,$AQ1272+20))="",0,INDIRECT(ADDRESS(($AO1272-1)*3+$AP1272+5,$AQ1272+20))),IF(INDIRECT(ADDRESS(($AO1272-1)*3+$AP1272+5,$AQ1272+20))="",0,IF(COUNTIF(INDIRECT(ADDRESS(($AO1272-1)*36+($AP1272-1)*12+6,COLUMN())):INDIRECT(ADDRESS(($AO1272-1)*36+($AP1272-1)*12+$AQ1272+4,COLUMN())),INDIRECT(ADDRESS(($AO1272-1)*3+$AP1272+5,$AQ1272+20)))&gt;=1,0,INDIRECT(ADDRESS(($AO1272-1)*3+$AP1272+5,$AQ1272+20)))))</f>
        <v>0</v>
      </c>
      <c r="AU1272" s="692">
        <f ca="1">COUNTIF(INDIRECT("U"&amp;(ROW()+12*(($AO1272-1)*3+$AP1272)-ROW())/12+5):INDIRECT("AF"&amp;(ROW()+12*(($AO1272-1)*3+$AP1272)-ROW())/12+5),AT1272)</f>
        <v>0</v>
      </c>
      <c r="AV1272" s="692">
        <f ca="1">IF(AND(AR1272+AT1272&gt;0,AS1272+AU1272&gt;0),COUNTIF(AV$6:AV1271,"&gt;0")+1,0)</f>
        <v>0</v>
      </c>
    </row>
    <row r="1273" spans="41:48">
      <c r="AO1273" s="692">
        <v>36</v>
      </c>
      <c r="AP1273" s="692">
        <v>1</v>
      </c>
      <c r="AQ1273" s="692">
        <v>8</v>
      </c>
      <c r="AR1273" s="693">
        <f ca="1">IF($AQ1273=1,IF(INDIRECT(ADDRESS(($AO1273-1)*3+$AP1273+5,$AQ1273+7))="",0,INDIRECT(ADDRESS(($AO1273-1)*3+$AP1273+5,$AQ1273+7))),IF(INDIRECT(ADDRESS(($AO1273-1)*3+$AP1273+5,$AQ1273+7))="",0,IF(COUNTIF(INDIRECT(ADDRESS(($AO1273-1)*36+($AP1273-1)*12+6,COLUMN())):INDIRECT(ADDRESS(($AO1273-1)*36+($AP1273-1)*12+$AQ1273+4,COLUMN())),INDIRECT(ADDRESS(($AO1273-1)*3+$AP1273+5,$AQ1273+7)))&gt;=1,0,INDIRECT(ADDRESS(($AO1273-1)*3+$AP1273+5,$AQ1273+7)))))</f>
        <v>0</v>
      </c>
      <c r="AS1273" s="692">
        <f ca="1">COUNTIF(INDIRECT("H"&amp;(ROW()+12*(($AO1273-1)*3+$AP1273)-ROW())/12+5):INDIRECT("S"&amp;(ROW()+12*(($AO1273-1)*3+$AP1273)-ROW())/12+5),AR1273)</f>
        <v>0</v>
      </c>
      <c r="AT1273" s="693">
        <f ca="1">IF($AQ1273=1,IF(INDIRECT(ADDRESS(($AO1273-1)*3+$AP1273+5,$AQ1273+20))="",0,INDIRECT(ADDRESS(($AO1273-1)*3+$AP1273+5,$AQ1273+20))),IF(INDIRECT(ADDRESS(($AO1273-1)*3+$AP1273+5,$AQ1273+20))="",0,IF(COUNTIF(INDIRECT(ADDRESS(($AO1273-1)*36+($AP1273-1)*12+6,COLUMN())):INDIRECT(ADDRESS(($AO1273-1)*36+($AP1273-1)*12+$AQ1273+4,COLUMN())),INDIRECT(ADDRESS(($AO1273-1)*3+$AP1273+5,$AQ1273+20)))&gt;=1,0,INDIRECT(ADDRESS(($AO1273-1)*3+$AP1273+5,$AQ1273+20)))))</f>
        <v>0</v>
      </c>
      <c r="AU1273" s="692">
        <f ca="1">COUNTIF(INDIRECT("U"&amp;(ROW()+12*(($AO1273-1)*3+$AP1273)-ROW())/12+5):INDIRECT("AF"&amp;(ROW()+12*(($AO1273-1)*3+$AP1273)-ROW())/12+5),AT1273)</f>
        <v>0</v>
      </c>
      <c r="AV1273" s="692">
        <f ca="1">IF(AND(AR1273+AT1273&gt;0,AS1273+AU1273&gt;0),COUNTIF(AV$6:AV1272,"&gt;0")+1,0)</f>
        <v>0</v>
      </c>
    </row>
    <row r="1274" spans="41:48">
      <c r="AO1274" s="692">
        <v>36</v>
      </c>
      <c r="AP1274" s="692">
        <v>1</v>
      </c>
      <c r="AQ1274" s="692">
        <v>9</v>
      </c>
      <c r="AR1274" s="693">
        <f ca="1">IF($AQ1274=1,IF(INDIRECT(ADDRESS(($AO1274-1)*3+$AP1274+5,$AQ1274+7))="",0,INDIRECT(ADDRESS(($AO1274-1)*3+$AP1274+5,$AQ1274+7))),IF(INDIRECT(ADDRESS(($AO1274-1)*3+$AP1274+5,$AQ1274+7))="",0,IF(COUNTIF(INDIRECT(ADDRESS(($AO1274-1)*36+($AP1274-1)*12+6,COLUMN())):INDIRECT(ADDRESS(($AO1274-1)*36+($AP1274-1)*12+$AQ1274+4,COLUMN())),INDIRECT(ADDRESS(($AO1274-1)*3+$AP1274+5,$AQ1274+7)))&gt;=1,0,INDIRECT(ADDRESS(($AO1274-1)*3+$AP1274+5,$AQ1274+7)))))</f>
        <v>0</v>
      </c>
      <c r="AS1274" s="692">
        <f ca="1">COUNTIF(INDIRECT("H"&amp;(ROW()+12*(($AO1274-1)*3+$AP1274)-ROW())/12+5):INDIRECT("S"&amp;(ROW()+12*(($AO1274-1)*3+$AP1274)-ROW())/12+5),AR1274)</f>
        <v>0</v>
      </c>
      <c r="AT1274" s="693">
        <f ca="1">IF($AQ1274=1,IF(INDIRECT(ADDRESS(($AO1274-1)*3+$AP1274+5,$AQ1274+20))="",0,INDIRECT(ADDRESS(($AO1274-1)*3+$AP1274+5,$AQ1274+20))),IF(INDIRECT(ADDRESS(($AO1274-1)*3+$AP1274+5,$AQ1274+20))="",0,IF(COUNTIF(INDIRECT(ADDRESS(($AO1274-1)*36+($AP1274-1)*12+6,COLUMN())):INDIRECT(ADDRESS(($AO1274-1)*36+($AP1274-1)*12+$AQ1274+4,COLUMN())),INDIRECT(ADDRESS(($AO1274-1)*3+$AP1274+5,$AQ1274+20)))&gt;=1,0,INDIRECT(ADDRESS(($AO1274-1)*3+$AP1274+5,$AQ1274+20)))))</f>
        <v>0</v>
      </c>
      <c r="AU1274" s="692">
        <f ca="1">COUNTIF(INDIRECT("U"&amp;(ROW()+12*(($AO1274-1)*3+$AP1274)-ROW())/12+5):INDIRECT("AF"&amp;(ROW()+12*(($AO1274-1)*3+$AP1274)-ROW())/12+5),AT1274)</f>
        <v>0</v>
      </c>
      <c r="AV1274" s="692">
        <f ca="1">IF(AND(AR1274+AT1274&gt;0,AS1274+AU1274&gt;0),COUNTIF(AV$6:AV1273,"&gt;0")+1,0)</f>
        <v>0</v>
      </c>
    </row>
    <row r="1275" spans="41:48">
      <c r="AO1275" s="692">
        <v>36</v>
      </c>
      <c r="AP1275" s="692">
        <v>1</v>
      </c>
      <c r="AQ1275" s="692">
        <v>10</v>
      </c>
      <c r="AR1275" s="693">
        <f ca="1">IF($AQ1275=1,IF(INDIRECT(ADDRESS(($AO1275-1)*3+$AP1275+5,$AQ1275+7))="",0,INDIRECT(ADDRESS(($AO1275-1)*3+$AP1275+5,$AQ1275+7))),IF(INDIRECT(ADDRESS(($AO1275-1)*3+$AP1275+5,$AQ1275+7))="",0,IF(COUNTIF(INDIRECT(ADDRESS(($AO1275-1)*36+($AP1275-1)*12+6,COLUMN())):INDIRECT(ADDRESS(($AO1275-1)*36+($AP1275-1)*12+$AQ1275+4,COLUMN())),INDIRECT(ADDRESS(($AO1275-1)*3+$AP1275+5,$AQ1275+7)))&gt;=1,0,INDIRECT(ADDRESS(($AO1275-1)*3+$AP1275+5,$AQ1275+7)))))</f>
        <v>0</v>
      </c>
      <c r="AS1275" s="692">
        <f ca="1">COUNTIF(INDIRECT("H"&amp;(ROW()+12*(($AO1275-1)*3+$AP1275)-ROW())/12+5):INDIRECT("S"&amp;(ROW()+12*(($AO1275-1)*3+$AP1275)-ROW())/12+5),AR1275)</f>
        <v>0</v>
      </c>
      <c r="AT1275" s="693">
        <f ca="1">IF($AQ1275=1,IF(INDIRECT(ADDRESS(($AO1275-1)*3+$AP1275+5,$AQ1275+20))="",0,INDIRECT(ADDRESS(($AO1275-1)*3+$AP1275+5,$AQ1275+20))),IF(INDIRECT(ADDRESS(($AO1275-1)*3+$AP1275+5,$AQ1275+20))="",0,IF(COUNTIF(INDIRECT(ADDRESS(($AO1275-1)*36+($AP1275-1)*12+6,COLUMN())):INDIRECT(ADDRESS(($AO1275-1)*36+($AP1275-1)*12+$AQ1275+4,COLUMN())),INDIRECT(ADDRESS(($AO1275-1)*3+$AP1275+5,$AQ1275+20)))&gt;=1,0,INDIRECT(ADDRESS(($AO1275-1)*3+$AP1275+5,$AQ1275+20)))))</f>
        <v>0</v>
      </c>
      <c r="AU1275" s="692">
        <f ca="1">COUNTIF(INDIRECT("U"&amp;(ROW()+12*(($AO1275-1)*3+$AP1275)-ROW())/12+5):INDIRECT("AF"&amp;(ROW()+12*(($AO1275-1)*3+$AP1275)-ROW())/12+5),AT1275)</f>
        <v>0</v>
      </c>
      <c r="AV1275" s="692">
        <f ca="1">IF(AND(AR1275+AT1275&gt;0,AS1275+AU1275&gt;0),COUNTIF(AV$6:AV1274,"&gt;0")+1,0)</f>
        <v>0</v>
      </c>
    </row>
    <row r="1276" spans="41:48">
      <c r="AO1276" s="692">
        <v>36</v>
      </c>
      <c r="AP1276" s="692">
        <v>1</v>
      </c>
      <c r="AQ1276" s="692">
        <v>11</v>
      </c>
      <c r="AR1276" s="693">
        <f ca="1">IF($AQ1276=1,IF(INDIRECT(ADDRESS(($AO1276-1)*3+$AP1276+5,$AQ1276+7))="",0,INDIRECT(ADDRESS(($AO1276-1)*3+$AP1276+5,$AQ1276+7))),IF(INDIRECT(ADDRESS(($AO1276-1)*3+$AP1276+5,$AQ1276+7))="",0,IF(COUNTIF(INDIRECT(ADDRESS(($AO1276-1)*36+($AP1276-1)*12+6,COLUMN())):INDIRECT(ADDRESS(($AO1276-1)*36+($AP1276-1)*12+$AQ1276+4,COLUMN())),INDIRECT(ADDRESS(($AO1276-1)*3+$AP1276+5,$AQ1276+7)))&gt;=1,0,INDIRECT(ADDRESS(($AO1276-1)*3+$AP1276+5,$AQ1276+7)))))</f>
        <v>0</v>
      </c>
      <c r="AS1276" s="692">
        <f ca="1">COUNTIF(INDIRECT("H"&amp;(ROW()+12*(($AO1276-1)*3+$AP1276)-ROW())/12+5):INDIRECT("S"&amp;(ROW()+12*(($AO1276-1)*3+$AP1276)-ROW())/12+5),AR1276)</f>
        <v>0</v>
      </c>
      <c r="AT1276" s="693">
        <f ca="1">IF($AQ1276=1,IF(INDIRECT(ADDRESS(($AO1276-1)*3+$AP1276+5,$AQ1276+20))="",0,INDIRECT(ADDRESS(($AO1276-1)*3+$AP1276+5,$AQ1276+20))),IF(INDIRECT(ADDRESS(($AO1276-1)*3+$AP1276+5,$AQ1276+20))="",0,IF(COUNTIF(INDIRECT(ADDRESS(($AO1276-1)*36+($AP1276-1)*12+6,COLUMN())):INDIRECT(ADDRESS(($AO1276-1)*36+($AP1276-1)*12+$AQ1276+4,COLUMN())),INDIRECT(ADDRESS(($AO1276-1)*3+$AP1276+5,$AQ1276+20)))&gt;=1,0,INDIRECT(ADDRESS(($AO1276-1)*3+$AP1276+5,$AQ1276+20)))))</f>
        <v>0</v>
      </c>
      <c r="AU1276" s="692">
        <f ca="1">COUNTIF(INDIRECT("U"&amp;(ROW()+12*(($AO1276-1)*3+$AP1276)-ROW())/12+5):INDIRECT("AF"&amp;(ROW()+12*(($AO1276-1)*3+$AP1276)-ROW())/12+5),AT1276)</f>
        <v>0</v>
      </c>
      <c r="AV1276" s="692">
        <f ca="1">IF(AND(AR1276+AT1276&gt;0,AS1276+AU1276&gt;0),COUNTIF(AV$6:AV1275,"&gt;0")+1,0)</f>
        <v>0</v>
      </c>
    </row>
    <row r="1277" spans="41:48">
      <c r="AO1277" s="692">
        <v>36</v>
      </c>
      <c r="AP1277" s="692">
        <v>1</v>
      </c>
      <c r="AQ1277" s="692">
        <v>12</v>
      </c>
      <c r="AR1277" s="693">
        <f ca="1">IF($AQ1277=1,IF(INDIRECT(ADDRESS(($AO1277-1)*3+$AP1277+5,$AQ1277+7))="",0,INDIRECT(ADDRESS(($AO1277-1)*3+$AP1277+5,$AQ1277+7))),IF(INDIRECT(ADDRESS(($AO1277-1)*3+$AP1277+5,$AQ1277+7))="",0,IF(COUNTIF(INDIRECT(ADDRESS(($AO1277-1)*36+($AP1277-1)*12+6,COLUMN())):INDIRECT(ADDRESS(($AO1277-1)*36+($AP1277-1)*12+$AQ1277+4,COLUMN())),INDIRECT(ADDRESS(($AO1277-1)*3+$AP1277+5,$AQ1277+7)))&gt;=1,0,INDIRECT(ADDRESS(($AO1277-1)*3+$AP1277+5,$AQ1277+7)))))</f>
        <v>0</v>
      </c>
      <c r="AS1277" s="692">
        <f ca="1">COUNTIF(INDIRECT("H"&amp;(ROW()+12*(($AO1277-1)*3+$AP1277)-ROW())/12+5):INDIRECT("S"&amp;(ROW()+12*(($AO1277-1)*3+$AP1277)-ROW())/12+5),AR1277)</f>
        <v>0</v>
      </c>
      <c r="AT1277" s="693">
        <f ca="1">IF($AQ1277=1,IF(INDIRECT(ADDRESS(($AO1277-1)*3+$AP1277+5,$AQ1277+20))="",0,INDIRECT(ADDRESS(($AO1277-1)*3+$AP1277+5,$AQ1277+20))),IF(INDIRECT(ADDRESS(($AO1277-1)*3+$AP1277+5,$AQ1277+20))="",0,IF(COUNTIF(INDIRECT(ADDRESS(($AO1277-1)*36+($AP1277-1)*12+6,COLUMN())):INDIRECT(ADDRESS(($AO1277-1)*36+($AP1277-1)*12+$AQ1277+4,COLUMN())),INDIRECT(ADDRESS(($AO1277-1)*3+$AP1277+5,$AQ1277+20)))&gt;=1,0,INDIRECT(ADDRESS(($AO1277-1)*3+$AP1277+5,$AQ1277+20)))))</f>
        <v>0</v>
      </c>
      <c r="AU1277" s="692">
        <f ca="1">COUNTIF(INDIRECT("U"&amp;(ROW()+12*(($AO1277-1)*3+$AP1277)-ROW())/12+5):INDIRECT("AF"&amp;(ROW()+12*(($AO1277-1)*3+$AP1277)-ROW())/12+5),AT1277)</f>
        <v>0</v>
      </c>
      <c r="AV1277" s="692">
        <f ca="1">IF(AND(AR1277+AT1277&gt;0,AS1277+AU1277&gt;0),COUNTIF(AV$6:AV1276,"&gt;0")+1,0)</f>
        <v>0</v>
      </c>
    </row>
    <row r="1278" spans="41:48">
      <c r="AO1278" s="692">
        <v>36</v>
      </c>
      <c r="AP1278" s="692">
        <v>2</v>
      </c>
      <c r="AQ1278" s="692">
        <v>1</v>
      </c>
      <c r="AR1278" s="693">
        <f ca="1">IF($AQ1278=1,IF(INDIRECT(ADDRESS(($AO1278-1)*3+$AP1278+5,$AQ1278+7))="",0,INDIRECT(ADDRESS(($AO1278-1)*3+$AP1278+5,$AQ1278+7))),IF(INDIRECT(ADDRESS(($AO1278-1)*3+$AP1278+5,$AQ1278+7))="",0,IF(COUNTIF(INDIRECT(ADDRESS(($AO1278-1)*36+($AP1278-1)*12+6,COLUMN())):INDIRECT(ADDRESS(($AO1278-1)*36+($AP1278-1)*12+$AQ1278+4,COLUMN())),INDIRECT(ADDRESS(($AO1278-1)*3+$AP1278+5,$AQ1278+7)))&gt;=1,0,INDIRECT(ADDRESS(($AO1278-1)*3+$AP1278+5,$AQ1278+7)))))</f>
        <v>0</v>
      </c>
      <c r="AS1278" s="692">
        <f ca="1">COUNTIF(INDIRECT("H"&amp;(ROW()+12*(($AO1278-1)*3+$AP1278)-ROW())/12+5):INDIRECT("S"&amp;(ROW()+12*(($AO1278-1)*3+$AP1278)-ROW())/12+5),AR1278)</f>
        <v>0</v>
      </c>
      <c r="AT1278" s="693">
        <f ca="1">IF($AQ1278=1,IF(INDIRECT(ADDRESS(($AO1278-1)*3+$AP1278+5,$AQ1278+20))="",0,INDIRECT(ADDRESS(($AO1278-1)*3+$AP1278+5,$AQ1278+20))),IF(INDIRECT(ADDRESS(($AO1278-1)*3+$AP1278+5,$AQ1278+20))="",0,IF(COUNTIF(INDIRECT(ADDRESS(($AO1278-1)*36+($AP1278-1)*12+6,COLUMN())):INDIRECT(ADDRESS(($AO1278-1)*36+($AP1278-1)*12+$AQ1278+4,COLUMN())),INDIRECT(ADDRESS(($AO1278-1)*3+$AP1278+5,$AQ1278+20)))&gt;=1,0,INDIRECT(ADDRESS(($AO1278-1)*3+$AP1278+5,$AQ1278+20)))))</f>
        <v>0</v>
      </c>
      <c r="AU1278" s="692">
        <f ca="1">COUNTIF(INDIRECT("U"&amp;(ROW()+12*(($AO1278-1)*3+$AP1278)-ROW())/12+5):INDIRECT("AF"&amp;(ROW()+12*(($AO1278-1)*3+$AP1278)-ROW())/12+5),AT1278)</f>
        <v>0</v>
      </c>
      <c r="AV1278" s="692">
        <f ca="1">IF(AND(AR1278+AT1278&gt;0,AS1278+AU1278&gt;0),COUNTIF(AV$6:AV1277,"&gt;0")+1,0)</f>
        <v>0</v>
      </c>
    </row>
    <row r="1279" spans="41:48">
      <c r="AO1279" s="692">
        <v>36</v>
      </c>
      <c r="AP1279" s="692">
        <v>2</v>
      </c>
      <c r="AQ1279" s="692">
        <v>2</v>
      </c>
      <c r="AR1279" s="693">
        <f ca="1">IF($AQ1279=1,IF(INDIRECT(ADDRESS(($AO1279-1)*3+$AP1279+5,$AQ1279+7))="",0,INDIRECT(ADDRESS(($AO1279-1)*3+$AP1279+5,$AQ1279+7))),IF(INDIRECT(ADDRESS(($AO1279-1)*3+$AP1279+5,$AQ1279+7))="",0,IF(COUNTIF(INDIRECT(ADDRESS(($AO1279-1)*36+($AP1279-1)*12+6,COLUMN())):INDIRECT(ADDRESS(($AO1279-1)*36+($AP1279-1)*12+$AQ1279+4,COLUMN())),INDIRECT(ADDRESS(($AO1279-1)*3+$AP1279+5,$AQ1279+7)))&gt;=1,0,INDIRECT(ADDRESS(($AO1279-1)*3+$AP1279+5,$AQ1279+7)))))</f>
        <v>0</v>
      </c>
      <c r="AS1279" s="692">
        <f ca="1">COUNTIF(INDIRECT("H"&amp;(ROW()+12*(($AO1279-1)*3+$AP1279)-ROW())/12+5):INDIRECT("S"&amp;(ROW()+12*(($AO1279-1)*3+$AP1279)-ROW())/12+5),AR1279)</f>
        <v>0</v>
      </c>
      <c r="AT1279" s="693">
        <f ca="1">IF($AQ1279=1,IF(INDIRECT(ADDRESS(($AO1279-1)*3+$AP1279+5,$AQ1279+20))="",0,INDIRECT(ADDRESS(($AO1279-1)*3+$AP1279+5,$AQ1279+20))),IF(INDIRECT(ADDRESS(($AO1279-1)*3+$AP1279+5,$AQ1279+20))="",0,IF(COUNTIF(INDIRECT(ADDRESS(($AO1279-1)*36+($AP1279-1)*12+6,COLUMN())):INDIRECT(ADDRESS(($AO1279-1)*36+($AP1279-1)*12+$AQ1279+4,COLUMN())),INDIRECT(ADDRESS(($AO1279-1)*3+$AP1279+5,$AQ1279+20)))&gt;=1,0,INDIRECT(ADDRESS(($AO1279-1)*3+$AP1279+5,$AQ1279+20)))))</f>
        <v>0</v>
      </c>
      <c r="AU1279" s="692">
        <f ca="1">COUNTIF(INDIRECT("U"&amp;(ROW()+12*(($AO1279-1)*3+$AP1279)-ROW())/12+5):INDIRECT("AF"&amp;(ROW()+12*(($AO1279-1)*3+$AP1279)-ROW())/12+5),AT1279)</f>
        <v>0</v>
      </c>
      <c r="AV1279" s="692">
        <f ca="1">IF(AND(AR1279+AT1279&gt;0,AS1279+AU1279&gt;0),COUNTIF(AV$6:AV1278,"&gt;0")+1,0)</f>
        <v>0</v>
      </c>
    </row>
    <row r="1280" spans="41:48">
      <c r="AO1280" s="692">
        <v>36</v>
      </c>
      <c r="AP1280" s="692">
        <v>2</v>
      </c>
      <c r="AQ1280" s="692">
        <v>3</v>
      </c>
      <c r="AR1280" s="693">
        <f ca="1">IF($AQ1280=1,IF(INDIRECT(ADDRESS(($AO1280-1)*3+$AP1280+5,$AQ1280+7))="",0,INDIRECT(ADDRESS(($AO1280-1)*3+$AP1280+5,$AQ1280+7))),IF(INDIRECT(ADDRESS(($AO1280-1)*3+$AP1280+5,$AQ1280+7))="",0,IF(COUNTIF(INDIRECT(ADDRESS(($AO1280-1)*36+($AP1280-1)*12+6,COLUMN())):INDIRECT(ADDRESS(($AO1280-1)*36+($AP1280-1)*12+$AQ1280+4,COLUMN())),INDIRECT(ADDRESS(($AO1280-1)*3+$AP1280+5,$AQ1280+7)))&gt;=1,0,INDIRECT(ADDRESS(($AO1280-1)*3+$AP1280+5,$AQ1280+7)))))</f>
        <v>0</v>
      </c>
      <c r="AS1280" s="692">
        <f ca="1">COUNTIF(INDIRECT("H"&amp;(ROW()+12*(($AO1280-1)*3+$AP1280)-ROW())/12+5):INDIRECT("S"&amp;(ROW()+12*(($AO1280-1)*3+$AP1280)-ROW())/12+5),AR1280)</f>
        <v>0</v>
      </c>
      <c r="AT1280" s="693">
        <f ca="1">IF($AQ1280=1,IF(INDIRECT(ADDRESS(($AO1280-1)*3+$AP1280+5,$AQ1280+20))="",0,INDIRECT(ADDRESS(($AO1280-1)*3+$AP1280+5,$AQ1280+20))),IF(INDIRECT(ADDRESS(($AO1280-1)*3+$AP1280+5,$AQ1280+20))="",0,IF(COUNTIF(INDIRECT(ADDRESS(($AO1280-1)*36+($AP1280-1)*12+6,COLUMN())):INDIRECT(ADDRESS(($AO1280-1)*36+($AP1280-1)*12+$AQ1280+4,COLUMN())),INDIRECT(ADDRESS(($AO1280-1)*3+$AP1280+5,$AQ1280+20)))&gt;=1,0,INDIRECT(ADDRESS(($AO1280-1)*3+$AP1280+5,$AQ1280+20)))))</f>
        <v>0</v>
      </c>
      <c r="AU1280" s="692">
        <f ca="1">COUNTIF(INDIRECT("U"&amp;(ROW()+12*(($AO1280-1)*3+$AP1280)-ROW())/12+5):INDIRECT("AF"&amp;(ROW()+12*(($AO1280-1)*3+$AP1280)-ROW())/12+5),AT1280)</f>
        <v>0</v>
      </c>
      <c r="AV1280" s="692">
        <f ca="1">IF(AND(AR1280+AT1280&gt;0,AS1280+AU1280&gt;0),COUNTIF(AV$6:AV1279,"&gt;0")+1,0)</f>
        <v>0</v>
      </c>
    </row>
    <row r="1281" spans="41:48">
      <c r="AO1281" s="692">
        <v>36</v>
      </c>
      <c r="AP1281" s="692">
        <v>2</v>
      </c>
      <c r="AQ1281" s="692">
        <v>4</v>
      </c>
      <c r="AR1281" s="693">
        <f ca="1">IF($AQ1281=1,IF(INDIRECT(ADDRESS(($AO1281-1)*3+$AP1281+5,$AQ1281+7))="",0,INDIRECT(ADDRESS(($AO1281-1)*3+$AP1281+5,$AQ1281+7))),IF(INDIRECT(ADDRESS(($AO1281-1)*3+$AP1281+5,$AQ1281+7))="",0,IF(COUNTIF(INDIRECT(ADDRESS(($AO1281-1)*36+($AP1281-1)*12+6,COLUMN())):INDIRECT(ADDRESS(($AO1281-1)*36+($AP1281-1)*12+$AQ1281+4,COLUMN())),INDIRECT(ADDRESS(($AO1281-1)*3+$AP1281+5,$AQ1281+7)))&gt;=1,0,INDIRECT(ADDRESS(($AO1281-1)*3+$AP1281+5,$AQ1281+7)))))</f>
        <v>0</v>
      </c>
      <c r="AS1281" s="692">
        <f ca="1">COUNTIF(INDIRECT("H"&amp;(ROW()+12*(($AO1281-1)*3+$AP1281)-ROW())/12+5):INDIRECT("S"&amp;(ROW()+12*(($AO1281-1)*3+$AP1281)-ROW())/12+5),AR1281)</f>
        <v>0</v>
      </c>
      <c r="AT1281" s="693">
        <f ca="1">IF($AQ1281=1,IF(INDIRECT(ADDRESS(($AO1281-1)*3+$AP1281+5,$AQ1281+20))="",0,INDIRECT(ADDRESS(($AO1281-1)*3+$AP1281+5,$AQ1281+20))),IF(INDIRECT(ADDRESS(($AO1281-1)*3+$AP1281+5,$AQ1281+20))="",0,IF(COUNTIF(INDIRECT(ADDRESS(($AO1281-1)*36+($AP1281-1)*12+6,COLUMN())):INDIRECT(ADDRESS(($AO1281-1)*36+($AP1281-1)*12+$AQ1281+4,COLUMN())),INDIRECT(ADDRESS(($AO1281-1)*3+$AP1281+5,$AQ1281+20)))&gt;=1,0,INDIRECT(ADDRESS(($AO1281-1)*3+$AP1281+5,$AQ1281+20)))))</f>
        <v>0</v>
      </c>
      <c r="AU1281" s="692">
        <f ca="1">COUNTIF(INDIRECT("U"&amp;(ROW()+12*(($AO1281-1)*3+$AP1281)-ROW())/12+5):INDIRECT("AF"&amp;(ROW()+12*(($AO1281-1)*3+$AP1281)-ROW())/12+5),AT1281)</f>
        <v>0</v>
      </c>
      <c r="AV1281" s="692">
        <f ca="1">IF(AND(AR1281+AT1281&gt;0,AS1281+AU1281&gt;0),COUNTIF(AV$6:AV1280,"&gt;0")+1,0)</f>
        <v>0</v>
      </c>
    </row>
    <row r="1282" spans="41:48">
      <c r="AO1282" s="692">
        <v>36</v>
      </c>
      <c r="AP1282" s="692">
        <v>2</v>
      </c>
      <c r="AQ1282" s="692">
        <v>5</v>
      </c>
      <c r="AR1282" s="693">
        <f ca="1">IF($AQ1282=1,IF(INDIRECT(ADDRESS(($AO1282-1)*3+$AP1282+5,$AQ1282+7))="",0,INDIRECT(ADDRESS(($AO1282-1)*3+$AP1282+5,$AQ1282+7))),IF(INDIRECT(ADDRESS(($AO1282-1)*3+$AP1282+5,$AQ1282+7))="",0,IF(COUNTIF(INDIRECT(ADDRESS(($AO1282-1)*36+($AP1282-1)*12+6,COLUMN())):INDIRECT(ADDRESS(($AO1282-1)*36+($AP1282-1)*12+$AQ1282+4,COLUMN())),INDIRECT(ADDRESS(($AO1282-1)*3+$AP1282+5,$AQ1282+7)))&gt;=1,0,INDIRECT(ADDRESS(($AO1282-1)*3+$AP1282+5,$AQ1282+7)))))</f>
        <v>0</v>
      </c>
      <c r="AS1282" s="692">
        <f ca="1">COUNTIF(INDIRECT("H"&amp;(ROW()+12*(($AO1282-1)*3+$AP1282)-ROW())/12+5):INDIRECT("S"&amp;(ROW()+12*(($AO1282-1)*3+$AP1282)-ROW())/12+5),AR1282)</f>
        <v>0</v>
      </c>
      <c r="AT1282" s="693">
        <f ca="1">IF($AQ1282=1,IF(INDIRECT(ADDRESS(($AO1282-1)*3+$AP1282+5,$AQ1282+20))="",0,INDIRECT(ADDRESS(($AO1282-1)*3+$AP1282+5,$AQ1282+20))),IF(INDIRECT(ADDRESS(($AO1282-1)*3+$AP1282+5,$AQ1282+20))="",0,IF(COUNTIF(INDIRECT(ADDRESS(($AO1282-1)*36+($AP1282-1)*12+6,COLUMN())):INDIRECT(ADDRESS(($AO1282-1)*36+($AP1282-1)*12+$AQ1282+4,COLUMN())),INDIRECT(ADDRESS(($AO1282-1)*3+$AP1282+5,$AQ1282+20)))&gt;=1,0,INDIRECT(ADDRESS(($AO1282-1)*3+$AP1282+5,$AQ1282+20)))))</f>
        <v>0</v>
      </c>
      <c r="AU1282" s="692">
        <f ca="1">COUNTIF(INDIRECT("U"&amp;(ROW()+12*(($AO1282-1)*3+$AP1282)-ROW())/12+5):INDIRECT("AF"&amp;(ROW()+12*(($AO1282-1)*3+$AP1282)-ROW())/12+5),AT1282)</f>
        <v>0</v>
      </c>
      <c r="AV1282" s="692">
        <f ca="1">IF(AND(AR1282+AT1282&gt;0,AS1282+AU1282&gt;0),COUNTIF(AV$6:AV1281,"&gt;0")+1,0)</f>
        <v>0</v>
      </c>
    </row>
    <row r="1283" spans="41:48">
      <c r="AO1283" s="692">
        <v>36</v>
      </c>
      <c r="AP1283" s="692">
        <v>2</v>
      </c>
      <c r="AQ1283" s="692">
        <v>6</v>
      </c>
      <c r="AR1283" s="693">
        <f ca="1">IF($AQ1283=1,IF(INDIRECT(ADDRESS(($AO1283-1)*3+$AP1283+5,$AQ1283+7))="",0,INDIRECT(ADDRESS(($AO1283-1)*3+$AP1283+5,$AQ1283+7))),IF(INDIRECT(ADDRESS(($AO1283-1)*3+$AP1283+5,$AQ1283+7))="",0,IF(COUNTIF(INDIRECT(ADDRESS(($AO1283-1)*36+($AP1283-1)*12+6,COLUMN())):INDIRECT(ADDRESS(($AO1283-1)*36+($AP1283-1)*12+$AQ1283+4,COLUMN())),INDIRECT(ADDRESS(($AO1283-1)*3+$AP1283+5,$AQ1283+7)))&gt;=1,0,INDIRECT(ADDRESS(($AO1283-1)*3+$AP1283+5,$AQ1283+7)))))</f>
        <v>0</v>
      </c>
      <c r="AS1283" s="692">
        <f ca="1">COUNTIF(INDIRECT("H"&amp;(ROW()+12*(($AO1283-1)*3+$AP1283)-ROW())/12+5):INDIRECT("S"&amp;(ROW()+12*(($AO1283-1)*3+$AP1283)-ROW())/12+5),AR1283)</f>
        <v>0</v>
      </c>
      <c r="AT1283" s="693">
        <f ca="1">IF($AQ1283=1,IF(INDIRECT(ADDRESS(($AO1283-1)*3+$AP1283+5,$AQ1283+20))="",0,INDIRECT(ADDRESS(($AO1283-1)*3+$AP1283+5,$AQ1283+20))),IF(INDIRECT(ADDRESS(($AO1283-1)*3+$AP1283+5,$AQ1283+20))="",0,IF(COUNTIF(INDIRECT(ADDRESS(($AO1283-1)*36+($AP1283-1)*12+6,COLUMN())):INDIRECT(ADDRESS(($AO1283-1)*36+($AP1283-1)*12+$AQ1283+4,COLUMN())),INDIRECT(ADDRESS(($AO1283-1)*3+$AP1283+5,$AQ1283+20)))&gt;=1,0,INDIRECT(ADDRESS(($AO1283-1)*3+$AP1283+5,$AQ1283+20)))))</f>
        <v>0</v>
      </c>
      <c r="AU1283" s="692">
        <f ca="1">COUNTIF(INDIRECT("U"&amp;(ROW()+12*(($AO1283-1)*3+$AP1283)-ROW())/12+5):INDIRECT("AF"&amp;(ROW()+12*(($AO1283-1)*3+$AP1283)-ROW())/12+5),AT1283)</f>
        <v>0</v>
      </c>
      <c r="AV1283" s="692">
        <f ca="1">IF(AND(AR1283+AT1283&gt;0,AS1283+AU1283&gt;0),COUNTIF(AV$6:AV1282,"&gt;0")+1,0)</f>
        <v>0</v>
      </c>
    </row>
    <row r="1284" spans="41:48">
      <c r="AO1284" s="692">
        <v>36</v>
      </c>
      <c r="AP1284" s="692">
        <v>2</v>
      </c>
      <c r="AQ1284" s="692">
        <v>7</v>
      </c>
      <c r="AR1284" s="693">
        <f ca="1">IF($AQ1284=1,IF(INDIRECT(ADDRESS(($AO1284-1)*3+$AP1284+5,$AQ1284+7))="",0,INDIRECT(ADDRESS(($AO1284-1)*3+$AP1284+5,$AQ1284+7))),IF(INDIRECT(ADDRESS(($AO1284-1)*3+$AP1284+5,$AQ1284+7))="",0,IF(COUNTIF(INDIRECT(ADDRESS(($AO1284-1)*36+($AP1284-1)*12+6,COLUMN())):INDIRECT(ADDRESS(($AO1284-1)*36+($AP1284-1)*12+$AQ1284+4,COLUMN())),INDIRECT(ADDRESS(($AO1284-1)*3+$AP1284+5,$AQ1284+7)))&gt;=1,0,INDIRECT(ADDRESS(($AO1284-1)*3+$AP1284+5,$AQ1284+7)))))</f>
        <v>0</v>
      </c>
      <c r="AS1284" s="692">
        <f ca="1">COUNTIF(INDIRECT("H"&amp;(ROW()+12*(($AO1284-1)*3+$AP1284)-ROW())/12+5):INDIRECT("S"&amp;(ROW()+12*(($AO1284-1)*3+$AP1284)-ROW())/12+5),AR1284)</f>
        <v>0</v>
      </c>
      <c r="AT1284" s="693">
        <f ca="1">IF($AQ1284=1,IF(INDIRECT(ADDRESS(($AO1284-1)*3+$AP1284+5,$AQ1284+20))="",0,INDIRECT(ADDRESS(($AO1284-1)*3+$AP1284+5,$AQ1284+20))),IF(INDIRECT(ADDRESS(($AO1284-1)*3+$AP1284+5,$AQ1284+20))="",0,IF(COUNTIF(INDIRECT(ADDRESS(($AO1284-1)*36+($AP1284-1)*12+6,COLUMN())):INDIRECT(ADDRESS(($AO1284-1)*36+($AP1284-1)*12+$AQ1284+4,COLUMN())),INDIRECT(ADDRESS(($AO1284-1)*3+$AP1284+5,$AQ1284+20)))&gt;=1,0,INDIRECT(ADDRESS(($AO1284-1)*3+$AP1284+5,$AQ1284+20)))))</f>
        <v>0</v>
      </c>
      <c r="AU1284" s="692">
        <f ca="1">COUNTIF(INDIRECT("U"&amp;(ROW()+12*(($AO1284-1)*3+$AP1284)-ROW())/12+5):INDIRECT("AF"&amp;(ROW()+12*(($AO1284-1)*3+$AP1284)-ROW())/12+5),AT1284)</f>
        <v>0</v>
      </c>
      <c r="AV1284" s="692">
        <f ca="1">IF(AND(AR1284+AT1284&gt;0,AS1284+AU1284&gt;0),COUNTIF(AV$6:AV1283,"&gt;0")+1,0)</f>
        <v>0</v>
      </c>
    </row>
    <row r="1285" spans="41:48">
      <c r="AO1285" s="692">
        <v>36</v>
      </c>
      <c r="AP1285" s="692">
        <v>2</v>
      </c>
      <c r="AQ1285" s="692">
        <v>8</v>
      </c>
      <c r="AR1285" s="693">
        <f ca="1">IF($AQ1285=1,IF(INDIRECT(ADDRESS(($AO1285-1)*3+$AP1285+5,$AQ1285+7))="",0,INDIRECT(ADDRESS(($AO1285-1)*3+$AP1285+5,$AQ1285+7))),IF(INDIRECT(ADDRESS(($AO1285-1)*3+$AP1285+5,$AQ1285+7))="",0,IF(COUNTIF(INDIRECT(ADDRESS(($AO1285-1)*36+($AP1285-1)*12+6,COLUMN())):INDIRECT(ADDRESS(($AO1285-1)*36+($AP1285-1)*12+$AQ1285+4,COLUMN())),INDIRECT(ADDRESS(($AO1285-1)*3+$AP1285+5,$AQ1285+7)))&gt;=1,0,INDIRECT(ADDRESS(($AO1285-1)*3+$AP1285+5,$AQ1285+7)))))</f>
        <v>0</v>
      </c>
      <c r="AS1285" s="692">
        <f ca="1">COUNTIF(INDIRECT("H"&amp;(ROW()+12*(($AO1285-1)*3+$AP1285)-ROW())/12+5):INDIRECT("S"&amp;(ROW()+12*(($AO1285-1)*3+$AP1285)-ROW())/12+5),AR1285)</f>
        <v>0</v>
      </c>
      <c r="AT1285" s="693">
        <f ca="1">IF($AQ1285=1,IF(INDIRECT(ADDRESS(($AO1285-1)*3+$AP1285+5,$AQ1285+20))="",0,INDIRECT(ADDRESS(($AO1285-1)*3+$AP1285+5,$AQ1285+20))),IF(INDIRECT(ADDRESS(($AO1285-1)*3+$AP1285+5,$AQ1285+20))="",0,IF(COUNTIF(INDIRECT(ADDRESS(($AO1285-1)*36+($AP1285-1)*12+6,COLUMN())):INDIRECT(ADDRESS(($AO1285-1)*36+($AP1285-1)*12+$AQ1285+4,COLUMN())),INDIRECT(ADDRESS(($AO1285-1)*3+$AP1285+5,$AQ1285+20)))&gt;=1,0,INDIRECT(ADDRESS(($AO1285-1)*3+$AP1285+5,$AQ1285+20)))))</f>
        <v>0</v>
      </c>
      <c r="AU1285" s="692">
        <f ca="1">COUNTIF(INDIRECT("U"&amp;(ROW()+12*(($AO1285-1)*3+$AP1285)-ROW())/12+5):INDIRECT("AF"&amp;(ROW()+12*(($AO1285-1)*3+$AP1285)-ROW())/12+5),AT1285)</f>
        <v>0</v>
      </c>
      <c r="AV1285" s="692">
        <f ca="1">IF(AND(AR1285+AT1285&gt;0,AS1285+AU1285&gt;0),COUNTIF(AV$6:AV1284,"&gt;0")+1,0)</f>
        <v>0</v>
      </c>
    </row>
    <row r="1286" spans="41:48">
      <c r="AO1286" s="692">
        <v>36</v>
      </c>
      <c r="AP1286" s="692">
        <v>2</v>
      </c>
      <c r="AQ1286" s="692">
        <v>9</v>
      </c>
      <c r="AR1286" s="693">
        <f ca="1">IF($AQ1286=1,IF(INDIRECT(ADDRESS(($AO1286-1)*3+$AP1286+5,$AQ1286+7))="",0,INDIRECT(ADDRESS(($AO1286-1)*3+$AP1286+5,$AQ1286+7))),IF(INDIRECT(ADDRESS(($AO1286-1)*3+$AP1286+5,$AQ1286+7))="",0,IF(COUNTIF(INDIRECT(ADDRESS(($AO1286-1)*36+($AP1286-1)*12+6,COLUMN())):INDIRECT(ADDRESS(($AO1286-1)*36+($AP1286-1)*12+$AQ1286+4,COLUMN())),INDIRECT(ADDRESS(($AO1286-1)*3+$AP1286+5,$AQ1286+7)))&gt;=1,0,INDIRECT(ADDRESS(($AO1286-1)*3+$AP1286+5,$AQ1286+7)))))</f>
        <v>0</v>
      </c>
      <c r="AS1286" s="692">
        <f ca="1">COUNTIF(INDIRECT("H"&amp;(ROW()+12*(($AO1286-1)*3+$AP1286)-ROW())/12+5):INDIRECT("S"&amp;(ROW()+12*(($AO1286-1)*3+$AP1286)-ROW())/12+5),AR1286)</f>
        <v>0</v>
      </c>
      <c r="AT1286" s="693">
        <f ca="1">IF($AQ1286=1,IF(INDIRECT(ADDRESS(($AO1286-1)*3+$AP1286+5,$AQ1286+20))="",0,INDIRECT(ADDRESS(($AO1286-1)*3+$AP1286+5,$AQ1286+20))),IF(INDIRECT(ADDRESS(($AO1286-1)*3+$AP1286+5,$AQ1286+20))="",0,IF(COUNTIF(INDIRECT(ADDRESS(($AO1286-1)*36+($AP1286-1)*12+6,COLUMN())):INDIRECT(ADDRESS(($AO1286-1)*36+($AP1286-1)*12+$AQ1286+4,COLUMN())),INDIRECT(ADDRESS(($AO1286-1)*3+$AP1286+5,$AQ1286+20)))&gt;=1,0,INDIRECT(ADDRESS(($AO1286-1)*3+$AP1286+5,$AQ1286+20)))))</f>
        <v>0</v>
      </c>
      <c r="AU1286" s="692">
        <f ca="1">COUNTIF(INDIRECT("U"&amp;(ROW()+12*(($AO1286-1)*3+$AP1286)-ROW())/12+5):INDIRECT("AF"&amp;(ROW()+12*(($AO1286-1)*3+$AP1286)-ROW())/12+5),AT1286)</f>
        <v>0</v>
      </c>
      <c r="AV1286" s="692">
        <f ca="1">IF(AND(AR1286+AT1286&gt;0,AS1286+AU1286&gt;0),COUNTIF(AV$6:AV1285,"&gt;0")+1,0)</f>
        <v>0</v>
      </c>
    </row>
    <row r="1287" spans="41:48">
      <c r="AO1287" s="692">
        <v>36</v>
      </c>
      <c r="AP1287" s="692">
        <v>2</v>
      </c>
      <c r="AQ1287" s="692">
        <v>10</v>
      </c>
      <c r="AR1287" s="693">
        <f ca="1">IF($AQ1287=1,IF(INDIRECT(ADDRESS(($AO1287-1)*3+$AP1287+5,$AQ1287+7))="",0,INDIRECT(ADDRESS(($AO1287-1)*3+$AP1287+5,$AQ1287+7))),IF(INDIRECT(ADDRESS(($AO1287-1)*3+$AP1287+5,$AQ1287+7))="",0,IF(COUNTIF(INDIRECT(ADDRESS(($AO1287-1)*36+($AP1287-1)*12+6,COLUMN())):INDIRECT(ADDRESS(($AO1287-1)*36+($AP1287-1)*12+$AQ1287+4,COLUMN())),INDIRECT(ADDRESS(($AO1287-1)*3+$AP1287+5,$AQ1287+7)))&gt;=1,0,INDIRECT(ADDRESS(($AO1287-1)*3+$AP1287+5,$AQ1287+7)))))</f>
        <v>0</v>
      </c>
      <c r="AS1287" s="692">
        <f ca="1">COUNTIF(INDIRECT("H"&amp;(ROW()+12*(($AO1287-1)*3+$AP1287)-ROW())/12+5):INDIRECT("S"&amp;(ROW()+12*(($AO1287-1)*3+$AP1287)-ROW())/12+5),AR1287)</f>
        <v>0</v>
      </c>
      <c r="AT1287" s="693">
        <f ca="1">IF($AQ1287=1,IF(INDIRECT(ADDRESS(($AO1287-1)*3+$AP1287+5,$AQ1287+20))="",0,INDIRECT(ADDRESS(($AO1287-1)*3+$AP1287+5,$AQ1287+20))),IF(INDIRECT(ADDRESS(($AO1287-1)*3+$AP1287+5,$AQ1287+20))="",0,IF(COUNTIF(INDIRECT(ADDRESS(($AO1287-1)*36+($AP1287-1)*12+6,COLUMN())):INDIRECT(ADDRESS(($AO1287-1)*36+($AP1287-1)*12+$AQ1287+4,COLUMN())),INDIRECT(ADDRESS(($AO1287-1)*3+$AP1287+5,$AQ1287+20)))&gt;=1,0,INDIRECT(ADDRESS(($AO1287-1)*3+$AP1287+5,$AQ1287+20)))))</f>
        <v>0</v>
      </c>
      <c r="AU1287" s="692">
        <f ca="1">COUNTIF(INDIRECT("U"&amp;(ROW()+12*(($AO1287-1)*3+$AP1287)-ROW())/12+5):INDIRECT("AF"&amp;(ROW()+12*(($AO1287-1)*3+$AP1287)-ROW())/12+5),AT1287)</f>
        <v>0</v>
      </c>
      <c r="AV1287" s="692">
        <f ca="1">IF(AND(AR1287+AT1287&gt;0,AS1287+AU1287&gt;0),COUNTIF(AV$6:AV1286,"&gt;0")+1,0)</f>
        <v>0</v>
      </c>
    </row>
    <row r="1288" spans="41:48">
      <c r="AO1288" s="692">
        <v>36</v>
      </c>
      <c r="AP1288" s="692">
        <v>2</v>
      </c>
      <c r="AQ1288" s="692">
        <v>11</v>
      </c>
      <c r="AR1288" s="693">
        <f ca="1">IF($AQ1288=1,IF(INDIRECT(ADDRESS(($AO1288-1)*3+$AP1288+5,$AQ1288+7))="",0,INDIRECT(ADDRESS(($AO1288-1)*3+$AP1288+5,$AQ1288+7))),IF(INDIRECT(ADDRESS(($AO1288-1)*3+$AP1288+5,$AQ1288+7))="",0,IF(COUNTIF(INDIRECT(ADDRESS(($AO1288-1)*36+($AP1288-1)*12+6,COLUMN())):INDIRECT(ADDRESS(($AO1288-1)*36+($AP1288-1)*12+$AQ1288+4,COLUMN())),INDIRECT(ADDRESS(($AO1288-1)*3+$AP1288+5,$AQ1288+7)))&gt;=1,0,INDIRECT(ADDRESS(($AO1288-1)*3+$AP1288+5,$AQ1288+7)))))</f>
        <v>0</v>
      </c>
      <c r="AS1288" s="692">
        <f ca="1">COUNTIF(INDIRECT("H"&amp;(ROW()+12*(($AO1288-1)*3+$AP1288)-ROW())/12+5):INDIRECT("S"&amp;(ROW()+12*(($AO1288-1)*3+$AP1288)-ROW())/12+5),AR1288)</f>
        <v>0</v>
      </c>
      <c r="AT1288" s="693">
        <f ca="1">IF($AQ1288=1,IF(INDIRECT(ADDRESS(($AO1288-1)*3+$AP1288+5,$AQ1288+20))="",0,INDIRECT(ADDRESS(($AO1288-1)*3+$AP1288+5,$AQ1288+20))),IF(INDIRECT(ADDRESS(($AO1288-1)*3+$AP1288+5,$AQ1288+20))="",0,IF(COUNTIF(INDIRECT(ADDRESS(($AO1288-1)*36+($AP1288-1)*12+6,COLUMN())):INDIRECT(ADDRESS(($AO1288-1)*36+($AP1288-1)*12+$AQ1288+4,COLUMN())),INDIRECT(ADDRESS(($AO1288-1)*3+$AP1288+5,$AQ1288+20)))&gt;=1,0,INDIRECT(ADDRESS(($AO1288-1)*3+$AP1288+5,$AQ1288+20)))))</f>
        <v>0</v>
      </c>
      <c r="AU1288" s="692">
        <f ca="1">COUNTIF(INDIRECT("U"&amp;(ROW()+12*(($AO1288-1)*3+$AP1288)-ROW())/12+5):INDIRECT("AF"&amp;(ROW()+12*(($AO1288-1)*3+$AP1288)-ROW())/12+5),AT1288)</f>
        <v>0</v>
      </c>
      <c r="AV1288" s="692">
        <f ca="1">IF(AND(AR1288+AT1288&gt;0,AS1288+AU1288&gt;0),COUNTIF(AV$6:AV1287,"&gt;0")+1,0)</f>
        <v>0</v>
      </c>
    </row>
    <row r="1289" spans="41:48">
      <c r="AO1289" s="692">
        <v>36</v>
      </c>
      <c r="AP1289" s="692">
        <v>2</v>
      </c>
      <c r="AQ1289" s="692">
        <v>12</v>
      </c>
      <c r="AR1289" s="693">
        <f ca="1">IF($AQ1289=1,IF(INDIRECT(ADDRESS(($AO1289-1)*3+$AP1289+5,$AQ1289+7))="",0,INDIRECT(ADDRESS(($AO1289-1)*3+$AP1289+5,$AQ1289+7))),IF(INDIRECT(ADDRESS(($AO1289-1)*3+$AP1289+5,$AQ1289+7))="",0,IF(COUNTIF(INDIRECT(ADDRESS(($AO1289-1)*36+($AP1289-1)*12+6,COLUMN())):INDIRECT(ADDRESS(($AO1289-1)*36+($AP1289-1)*12+$AQ1289+4,COLUMN())),INDIRECT(ADDRESS(($AO1289-1)*3+$AP1289+5,$AQ1289+7)))&gt;=1,0,INDIRECT(ADDRESS(($AO1289-1)*3+$AP1289+5,$AQ1289+7)))))</f>
        <v>0</v>
      </c>
      <c r="AS1289" s="692">
        <f ca="1">COUNTIF(INDIRECT("H"&amp;(ROW()+12*(($AO1289-1)*3+$AP1289)-ROW())/12+5):INDIRECT("S"&amp;(ROW()+12*(($AO1289-1)*3+$AP1289)-ROW())/12+5),AR1289)</f>
        <v>0</v>
      </c>
      <c r="AT1289" s="693">
        <f ca="1">IF($AQ1289=1,IF(INDIRECT(ADDRESS(($AO1289-1)*3+$AP1289+5,$AQ1289+20))="",0,INDIRECT(ADDRESS(($AO1289-1)*3+$AP1289+5,$AQ1289+20))),IF(INDIRECT(ADDRESS(($AO1289-1)*3+$AP1289+5,$AQ1289+20))="",0,IF(COUNTIF(INDIRECT(ADDRESS(($AO1289-1)*36+($AP1289-1)*12+6,COLUMN())):INDIRECT(ADDRESS(($AO1289-1)*36+($AP1289-1)*12+$AQ1289+4,COLUMN())),INDIRECT(ADDRESS(($AO1289-1)*3+$AP1289+5,$AQ1289+20)))&gt;=1,0,INDIRECT(ADDRESS(($AO1289-1)*3+$AP1289+5,$AQ1289+20)))))</f>
        <v>0</v>
      </c>
      <c r="AU1289" s="692">
        <f ca="1">COUNTIF(INDIRECT("U"&amp;(ROW()+12*(($AO1289-1)*3+$AP1289)-ROW())/12+5):INDIRECT("AF"&amp;(ROW()+12*(($AO1289-1)*3+$AP1289)-ROW())/12+5),AT1289)</f>
        <v>0</v>
      </c>
      <c r="AV1289" s="692">
        <f ca="1">IF(AND(AR1289+AT1289&gt;0,AS1289+AU1289&gt;0),COUNTIF(AV$6:AV1288,"&gt;0")+1,0)</f>
        <v>0</v>
      </c>
    </row>
    <row r="1290" spans="41:48">
      <c r="AO1290" s="692">
        <v>36</v>
      </c>
      <c r="AP1290" s="692">
        <v>3</v>
      </c>
      <c r="AQ1290" s="692">
        <v>1</v>
      </c>
      <c r="AR1290" s="693">
        <f ca="1">IF($AQ1290=1,IF(INDIRECT(ADDRESS(($AO1290-1)*3+$AP1290+5,$AQ1290+7))="",0,INDIRECT(ADDRESS(($AO1290-1)*3+$AP1290+5,$AQ1290+7))),IF(INDIRECT(ADDRESS(($AO1290-1)*3+$AP1290+5,$AQ1290+7))="",0,IF(COUNTIF(INDIRECT(ADDRESS(($AO1290-1)*36+($AP1290-1)*12+6,COLUMN())):INDIRECT(ADDRESS(($AO1290-1)*36+($AP1290-1)*12+$AQ1290+4,COLUMN())),INDIRECT(ADDRESS(($AO1290-1)*3+$AP1290+5,$AQ1290+7)))&gt;=1,0,INDIRECT(ADDRESS(($AO1290-1)*3+$AP1290+5,$AQ1290+7)))))</f>
        <v>0</v>
      </c>
      <c r="AS1290" s="692">
        <f ca="1">COUNTIF(INDIRECT("H"&amp;(ROW()+12*(($AO1290-1)*3+$AP1290)-ROW())/12+5):INDIRECT("S"&amp;(ROW()+12*(($AO1290-1)*3+$AP1290)-ROW())/12+5),AR1290)</f>
        <v>0</v>
      </c>
      <c r="AT1290" s="693">
        <f ca="1">IF($AQ1290=1,IF(INDIRECT(ADDRESS(($AO1290-1)*3+$AP1290+5,$AQ1290+20))="",0,INDIRECT(ADDRESS(($AO1290-1)*3+$AP1290+5,$AQ1290+20))),IF(INDIRECT(ADDRESS(($AO1290-1)*3+$AP1290+5,$AQ1290+20))="",0,IF(COUNTIF(INDIRECT(ADDRESS(($AO1290-1)*36+($AP1290-1)*12+6,COLUMN())):INDIRECT(ADDRESS(($AO1290-1)*36+($AP1290-1)*12+$AQ1290+4,COLUMN())),INDIRECT(ADDRESS(($AO1290-1)*3+$AP1290+5,$AQ1290+20)))&gt;=1,0,INDIRECT(ADDRESS(($AO1290-1)*3+$AP1290+5,$AQ1290+20)))))</f>
        <v>0</v>
      </c>
      <c r="AU1290" s="692">
        <f ca="1">COUNTIF(INDIRECT("U"&amp;(ROW()+12*(($AO1290-1)*3+$AP1290)-ROW())/12+5):INDIRECT("AF"&amp;(ROW()+12*(($AO1290-1)*3+$AP1290)-ROW())/12+5),AT1290)</f>
        <v>0</v>
      </c>
      <c r="AV1290" s="692">
        <f ca="1">IF(AND(AR1290+AT1290&gt;0,AS1290+AU1290&gt;0),COUNTIF(AV$6:AV1289,"&gt;0")+1,0)</f>
        <v>0</v>
      </c>
    </row>
    <row r="1291" spans="41:48">
      <c r="AO1291" s="692">
        <v>36</v>
      </c>
      <c r="AP1291" s="692">
        <v>3</v>
      </c>
      <c r="AQ1291" s="692">
        <v>2</v>
      </c>
      <c r="AR1291" s="693">
        <f ca="1">IF($AQ1291=1,IF(INDIRECT(ADDRESS(($AO1291-1)*3+$AP1291+5,$AQ1291+7))="",0,INDIRECT(ADDRESS(($AO1291-1)*3+$AP1291+5,$AQ1291+7))),IF(INDIRECT(ADDRESS(($AO1291-1)*3+$AP1291+5,$AQ1291+7))="",0,IF(COUNTIF(INDIRECT(ADDRESS(($AO1291-1)*36+($AP1291-1)*12+6,COLUMN())):INDIRECT(ADDRESS(($AO1291-1)*36+($AP1291-1)*12+$AQ1291+4,COLUMN())),INDIRECT(ADDRESS(($AO1291-1)*3+$AP1291+5,$AQ1291+7)))&gt;=1,0,INDIRECT(ADDRESS(($AO1291-1)*3+$AP1291+5,$AQ1291+7)))))</f>
        <v>0</v>
      </c>
      <c r="AS1291" s="692">
        <f ca="1">COUNTIF(INDIRECT("H"&amp;(ROW()+12*(($AO1291-1)*3+$AP1291)-ROW())/12+5):INDIRECT("S"&amp;(ROW()+12*(($AO1291-1)*3+$AP1291)-ROW())/12+5),AR1291)</f>
        <v>0</v>
      </c>
      <c r="AT1291" s="693">
        <f ca="1">IF($AQ1291=1,IF(INDIRECT(ADDRESS(($AO1291-1)*3+$AP1291+5,$AQ1291+20))="",0,INDIRECT(ADDRESS(($AO1291-1)*3+$AP1291+5,$AQ1291+20))),IF(INDIRECT(ADDRESS(($AO1291-1)*3+$AP1291+5,$AQ1291+20))="",0,IF(COUNTIF(INDIRECT(ADDRESS(($AO1291-1)*36+($AP1291-1)*12+6,COLUMN())):INDIRECT(ADDRESS(($AO1291-1)*36+($AP1291-1)*12+$AQ1291+4,COLUMN())),INDIRECT(ADDRESS(($AO1291-1)*3+$AP1291+5,$AQ1291+20)))&gt;=1,0,INDIRECT(ADDRESS(($AO1291-1)*3+$AP1291+5,$AQ1291+20)))))</f>
        <v>0</v>
      </c>
      <c r="AU1291" s="692">
        <f ca="1">COUNTIF(INDIRECT("U"&amp;(ROW()+12*(($AO1291-1)*3+$AP1291)-ROW())/12+5):INDIRECT("AF"&amp;(ROW()+12*(($AO1291-1)*3+$AP1291)-ROW())/12+5),AT1291)</f>
        <v>0</v>
      </c>
      <c r="AV1291" s="692">
        <f ca="1">IF(AND(AR1291+AT1291&gt;0,AS1291+AU1291&gt;0),COUNTIF(AV$6:AV1290,"&gt;0")+1,0)</f>
        <v>0</v>
      </c>
    </row>
    <row r="1292" spans="41:48">
      <c r="AO1292" s="692">
        <v>36</v>
      </c>
      <c r="AP1292" s="692">
        <v>3</v>
      </c>
      <c r="AQ1292" s="692">
        <v>3</v>
      </c>
      <c r="AR1292" s="693">
        <f ca="1">IF($AQ1292=1,IF(INDIRECT(ADDRESS(($AO1292-1)*3+$AP1292+5,$AQ1292+7))="",0,INDIRECT(ADDRESS(($AO1292-1)*3+$AP1292+5,$AQ1292+7))),IF(INDIRECT(ADDRESS(($AO1292-1)*3+$AP1292+5,$AQ1292+7))="",0,IF(COUNTIF(INDIRECT(ADDRESS(($AO1292-1)*36+($AP1292-1)*12+6,COLUMN())):INDIRECT(ADDRESS(($AO1292-1)*36+($AP1292-1)*12+$AQ1292+4,COLUMN())),INDIRECT(ADDRESS(($AO1292-1)*3+$AP1292+5,$AQ1292+7)))&gt;=1,0,INDIRECT(ADDRESS(($AO1292-1)*3+$AP1292+5,$AQ1292+7)))))</f>
        <v>0</v>
      </c>
      <c r="AS1292" s="692">
        <f ca="1">COUNTIF(INDIRECT("H"&amp;(ROW()+12*(($AO1292-1)*3+$AP1292)-ROW())/12+5):INDIRECT("S"&amp;(ROW()+12*(($AO1292-1)*3+$AP1292)-ROW())/12+5),AR1292)</f>
        <v>0</v>
      </c>
      <c r="AT1292" s="693">
        <f ca="1">IF($AQ1292=1,IF(INDIRECT(ADDRESS(($AO1292-1)*3+$AP1292+5,$AQ1292+20))="",0,INDIRECT(ADDRESS(($AO1292-1)*3+$AP1292+5,$AQ1292+20))),IF(INDIRECT(ADDRESS(($AO1292-1)*3+$AP1292+5,$AQ1292+20))="",0,IF(COUNTIF(INDIRECT(ADDRESS(($AO1292-1)*36+($AP1292-1)*12+6,COLUMN())):INDIRECT(ADDRESS(($AO1292-1)*36+($AP1292-1)*12+$AQ1292+4,COLUMN())),INDIRECT(ADDRESS(($AO1292-1)*3+$AP1292+5,$AQ1292+20)))&gt;=1,0,INDIRECT(ADDRESS(($AO1292-1)*3+$AP1292+5,$AQ1292+20)))))</f>
        <v>0</v>
      </c>
      <c r="AU1292" s="692">
        <f ca="1">COUNTIF(INDIRECT("U"&amp;(ROW()+12*(($AO1292-1)*3+$AP1292)-ROW())/12+5):INDIRECT("AF"&amp;(ROW()+12*(($AO1292-1)*3+$AP1292)-ROW())/12+5),AT1292)</f>
        <v>0</v>
      </c>
      <c r="AV1292" s="692">
        <f ca="1">IF(AND(AR1292+AT1292&gt;0,AS1292+AU1292&gt;0),COUNTIF(AV$6:AV1291,"&gt;0")+1,0)</f>
        <v>0</v>
      </c>
    </row>
    <row r="1293" spans="41:48">
      <c r="AO1293" s="692">
        <v>36</v>
      </c>
      <c r="AP1293" s="692">
        <v>3</v>
      </c>
      <c r="AQ1293" s="692">
        <v>4</v>
      </c>
      <c r="AR1293" s="693">
        <f ca="1">IF($AQ1293=1,IF(INDIRECT(ADDRESS(($AO1293-1)*3+$AP1293+5,$AQ1293+7))="",0,INDIRECT(ADDRESS(($AO1293-1)*3+$AP1293+5,$AQ1293+7))),IF(INDIRECT(ADDRESS(($AO1293-1)*3+$AP1293+5,$AQ1293+7))="",0,IF(COUNTIF(INDIRECT(ADDRESS(($AO1293-1)*36+($AP1293-1)*12+6,COLUMN())):INDIRECT(ADDRESS(($AO1293-1)*36+($AP1293-1)*12+$AQ1293+4,COLUMN())),INDIRECT(ADDRESS(($AO1293-1)*3+$AP1293+5,$AQ1293+7)))&gt;=1,0,INDIRECT(ADDRESS(($AO1293-1)*3+$AP1293+5,$AQ1293+7)))))</f>
        <v>0</v>
      </c>
      <c r="AS1293" s="692">
        <f ca="1">COUNTIF(INDIRECT("H"&amp;(ROW()+12*(($AO1293-1)*3+$AP1293)-ROW())/12+5):INDIRECT("S"&amp;(ROW()+12*(($AO1293-1)*3+$AP1293)-ROW())/12+5),AR1293)</f>
        <v>0</v>
      </c>
      <c r="AT1293" s="693">
        <f ca="1">IF($AQ1293=1,IF(INDIRECT(ADDRESS(($AO1293-1)*3+$AP1293+5,$AQ1293+20))="",0,INDIRECT(ADDRESS(($AO1293-1)*3+$AP1293+5,$AQ1293+20))),IF(INDIRECT(ADDRESS(($AO1293-1)*3+$AP1293+5,$AQ1293+20))="",0,IF(COUNTIF(INDIRECT(ADDRESS(($AO1293-1)*36+($AP1293-1)*12+6,COLUMN())):INDIRECT(ADDRESS(($AO1293-1)*36+($AP1293-1)*12+$AQ1293+4,COLUMN())),INDIRECT(ADDRESS(($AO1293-1)*3+$AP1293+5,$AQ1293+20)))&gt;=1,0,INDIRECT(ADDRESS(($AO1293-1)*3+$AP1293+5,$AQ1293+20)))))</f>
        <v>0</v>
      </c>
      <c r="AU1293" s="692">
        <f ca="1">COUNTIF(INDIRECT("U"&amp;(ROW()+12*(($AO1293-1)*3+$AP1293)-ROW())/12+5):INDIRECT("AF"&amp;(ROW()+12*(($AO1293-1)*3+$AP1293)-ROW())/12+5),AT1293)</f>
        <v>0</v>
      </c>
      <c r="AV1293" s="692">
        <f ca="1">IF(AND(AR1293+AT1293&gt;0,AS1293+AU1293&gt;0),COUNTIF(AV$6:AV1292,"&gt;0")+1,0)</f>
        <v>0</v>
      </c>
    </row>
    <row r="1294" spans="41:48">
      <c r="AO1294" s="692">
        <v>36</v>
      </c>
      <c r="AP1294" s="692">
        <v>3</v>
      </c>
      <c r="AQ1294" s="692">
        <v>5</v>
      </c>
      <c r="AR1294" s="693">
        <f ca="1">IF($AQ1294=1,IF(INDIRECT(ADDRESS(($AO1294-1)*3+$AP1294+5,$AQ1294+7))="",0,INDIRECT(ADDRESS(($AO1294-1)*3+$AP1294+5,$AQ1294+7))),IF(INDIRECT(ADDRESS(($AO1294-1)*3+$AP1294+5,$AQ1294+7))="",0,IF(COUNTIF(INDIRECT(ADDRESS(($AO1294-1)*36+($AP1294-1)*12+6,COLUMN())):INDIRECT(ADDRESS(($AO1294-1)*36+($AP1294-1)*12+$AQ1294+4,COLUMN())),INDIRECT(ADDRESS(($AO1294-1)*3+$AP1294+5,$AQ1294+7)))&gt;=1,0,INDIRECT(ADDRESS(($AO1294-1)*3+$AP1294+5,$AQ1294+7)))))</f>
        <v>0</v>
      </c>
      <c r="AS1294" s="692">
        <f ca="1">COUNTIF(INDIRECT("H"&amp;(ROW()+12*(($AO1294-1)*3+$AP1294)-ROW())/12+5):INDIRECT("S"&amp;(ROW()+12*(($AO1294-1)*3+$AP1294)-ROW())/12+5),AR1294)</f>
        <v>0</v>
      </c>
      <c r="AT1294" s="693">
        <f ca="1">IF($AQ1294=1,IF(INDIRECT(ADDRESS(($AO1294-1)*3+$AP1294+5,$AQ1294+20))="",0,INDIRECT(ADDRESS(($AO1294-1)*3+$AP1294+5,$AQ1294+20))),IF(INDIRECT(ADDRESS(($AO1294-1)*3+$AP1294+5,$AQ1294+20))="",0,IF(COUNTIF(INDIRECT(ADDRESS(($AO1294-1)*36+($AP1294-1)*12+6,COLUMN())):INDIRECT(ADDRESS(($AO1294-1)*36+($AP1294-1)*12+$AQ1294+4,COLUMN())),INDIRECT(ADDRESS(($AO1294-1)*3+$AP1294+5,$AQ1294+20)))&gt;=1,0,INDIRECT(ADDRESS(($AO1294-1)*3+$AP1294+5,$AQ1294+20)))))</f>
        <v>0</v>
      </c>
      <c r="AU1294" s="692">
        <f ca="1">COUNTIF(INDIRECT("U"&amp;(ROW()+12*(($AO1294-1)*3+$AP1294)-ROW())/12+5):INDIRECT("AF"&amp;(ROW()+12*(($AO1294-1)*3+$AP1294)-ROW())/12+5),AT1294)</f>
        <v>0</v>
      </c>
      <c r="AV1294" s="692">
        <f ca="1">IF(AND(AR1294+AT1294&gt;0,AS1294+AU1294&gt;0),COUNTIF(AV$6:AV1293,"&gt;0")+1,0)</f>
        <v>0</v>
      </c>
    </row>
    <row r="1295" spans="41:48">
      <c r="AO1295" s="692">
        <v>36</v>
      </c>
      <c r="AP1295" s="692">
        <v>3</v>
      </c>
      <c r="AQ1295" s="692">
        <v>6</v>
      </c>
      <c r="AR1295" s="693">
        <f ca="1">IF($AQ1295=1,IF(INDIRECT(ADDRESS(($AO1295-1)*3+$AP1295+5,$AQ1295+7))="",0,INDIRECT(ADDRESS(($AO1295-1)*3+$AP1295+5,$AQ1295+7))),IF(INDIRECT(ADDRESS(($AO1295-1)*3+$AP1295+5,$AQ1295+7))="",0,IF(COUNTIF(INDIRECT(ADDRESS(($AO1295-1)*36+($AP1295-1)*12+6,COLUMN())):INDIRECT(ADDRESS(($AO1295-1)*36+($AP1295-1)*12+$AQ1295+4,COLUMN())),INDIRECT(ADDRESS(($AO1295-1)*3+$AP1295+5,$AQ1295+7)))&gt;=1,0,INDIRECT(ADDRESS(($AO1295-1)*3+$AP1295+5,$AQ1295+7)))))</f>
        <v>0</v>
      </c>
      <c r="AS1295" s="692">
        <f ca="1">COUNTIF(INDIRECT("H"&amp;(ROW()+12*(($AO1295-1)*3+$AP1295)-ROW())/12+5):INDIRECT("S"&amp;(ROW()+12*(($AO1295-1)*3+$AP1295)-ROW())/12+5),AR1295)</f>
        <v>0</v>
      </c>
      <c r="AT1295" s="693">
        <f ca="1">IF($AQ1295=1,IF(INDIRECT(ADDRESS(($AO1295-1)*3+$AP1295+5,$AQ1295+20))="",0,INDIRECT(ADDRESS(($AO1295-1)*3+$AP1295+5,$AQ1295+20))),IF(INDIRECT(ADDRESS(($AO1295-1)*3+$AP1295+5,$AQ1295+20))="",0,IF(COUNTIF(INDIRECT(ADDRESS(($AO1295-1)*36+($AP1295-1)*12+6,COLUMN())):INDIRECT(ADDRESS(($AO1295-1)*36+($AP1295-1)*12+$AQ1295+4,COLUMN())),INDIRECT(ADDRESS(($AO1295-1)*3+$AP1295+5,$AQ1295+20)))&gt;=1,0,INDIRECT(ADDRESS(($AO1295-1)*3+$AP1295+5,$AQ1295+20)))))</f>
        <v>0</v>
      </c>
      <c r="AU1295" s="692">
        <f ca="1">COUNTIF(INDIRECT("U"&amp;(ROW()+12*(($AO1295-1)*3+$AP1295)-ROW())/12+5):INDIRECT("AF"&amp;(ROW()+12*(($AO1295-1)*3+$AP1295)-ROW())/12+5),AT1295)</f>
        <v>0</v>
      </c>
      <c r="AV1295" s="692">
        <f ca="1">IF(AND(AR1295+AT1295&gt;0,AS1295+AU1295&gt;0),COUNTIF(AV$6:AV1294,"&gt;0")+1,0)</f>
        <v>0</v>
      </c>
    </row>
    <row r="1296" spans="41:48">
      <c r="AO1296" s="692">
        <v>36</v>
      </c>
      <c r="AP1296" s="692">
        <v>3</v>
      </c>
      <c r="AQ1296" s="692">
        <v>7</v>
      </c>
      <c r="AR1296" s="693">
        <f ca="1">IF($AQ1296=1,IF(INDIRECT(ADDRESS(($AO1296-1)*3+$AP1296+5,$AQ1296+7))="",0,INDIRECT(ADDRESS(($AO1296-1)*3+$AP1296+5,$AQ1296+7))),IF(INDIRECT(ADDRESS(($AO1296-1)*3+$AP1296+5,$AQ1296+7))="",0,IF(COUNTIF(INDIRECT(ADDRESS(($AO1296-1)*36+($AP1296-1)*12+6,COLUMN())):INDIRECT(ADDRESS(($AO1296-1)*36+($AP1296-1)*12+$AQ1296+4,COLUMN())),INDIRECT(ADDRESS(($AO1296-1)*3+$AP1296+5,$AQ1296+7)))&gt;=1,0,INDIRECT(ADDRESS(($AO1296-1)*3+$AP1296+5,$AQ1296+7)))))</f>
        <v>0</v>
      </c>
      <c r="AS1296" s="692">
        <f ca="1">COUNTIF(INDIRECT("H"&amp;(ROW()+12*(($AO1296-1)*3+$AP1296)-ROW())/12+5):INDIRECT("S"&amp;(ROW()+12*(($AO1296-1)*3+$AP1296)-ROW())/12+5),AR1296)</f>
        <v>0</v>
      </c>
      <c r="AT1296" s="693">
        <f ca="1">IF($AQ1296=1,IF(INDIRECT(ADDRESS(($AO1296-1)*3+$AP1296+5,$AQ1296+20))="",0,INDIRECT(ADDRESS(($AO1296-1)*3+$AP1296+5,$AQ1296+20))),IF(INDIRECT(ADDRESS(($AO1296-1)*3+$AP1296+5,$AQ1296+20))="",0,IF(COUNTIF(INDIRECT(ADDRESS(($AO1296-1)*36+($AP1296-1)*12+6,COLUMN())):INDIRECT(ADDRESS(($AO1296-1)*36+($AP1296-1)*12+$AQ1296+4,COLUMN())),INDIRECT(ADDRESS(($AO1296-1)*3+$AP1296+5,$AQ1296+20)))&gt;=1,0,INDIRECT(ADDRESS(($AO1296-1)*3+$AP1296+5,$AQ1296+20)))))</f>
        <v>0</v>
      </c>
      <c r="AU1296" s="692">
        <f ca="1">COUNTIF(INDIRECT("U"&amp;(ROW()+12*(($AO1296-1)*3+$AP1296)-ROW())/12+5):INDIRECT("AF"&amp;(ROW()+12*(($AO1296-1)*3+$AP1296)-ROW())/12+5),AT1296)</f>
        <v>0</v>
      </c>
      <c r="AV1296" s="692">
        <f ca="1">IF(AND(AR1296+AT1296&gt;0,AS1296+AU1296&gt;0),COUNTIF(AV$6:AV1295,"&gt;0")+1,0)</f>
        <v>0</v>
      </c>
    </row>
    <row r="1297" spans="41:48">
      <c r="AO1297" s="692">
        <v>36</v>
      </c>
      <c r="AP1297" s="692">
        <v>3</v>
      </c>
      <c r="AQ1297" s="692">
        <v>8</v>
      </c>
      <c r="AR1297" s="693">
        <f ca="1">IF($AQ1297=1,IF(INDIRECT(ADDRESS(($AO1297-1)*3+$AP1297+5,$AQ1297+7))="",0,INDIRECT(ADDRESS(($AO1297-1)*3+$AP1297+5,$AQ1297+7))),IF(INDIRECT(ADDRESS(($AO1297-1)*3+$AP1297+5,$AQ1297+7))="",0,IF(COUNTIF(INDIRECT(ADDRESS(($AO1297-1)*36+($AP1297-1)*12+6,COLUMN())):INDIRECT(ADDRESS(($AO1297-1)*36+($AP1297-1)*12+$AQ1297+4,COLUMN())),INDIRECT(ADDRESS(($AO1297-1)*3+$AP1297+5,$AQ1297+7)))&gt;=1,0,INDIRECT(ADDRESS(($AO1297-1)*3+$AP1297+5,$AQ1297+7)))))</f>
        <v>0</v>
      </c>
      <c r="AS1297" s="692">
        <f ca="1">COUNTIF(INDIRECT("H"&amp;(ROW()+12*(($AO1297-1)*3+$AP1297)-ROW())/12+5):INDIRECT("S"&amp;(ROW()+12*(($AO1297-1)*3+$AP1297)-ROW())/12+5),AR1297)</f>
        <v>0</v>
      </c>
      <c r="AT1297" s="693">
        <f ca="1">IF($AQ1297=1,IF(INDIRECT(ADDRESS(($AO1297-1)*3+$AP1297+5,$AQ1297+20))="",0,INDIRECT(ADDRESS(($AO1297-1)*3+$AP1297+5,$AQ1297+20))),IF(INDIRECT(ADDRESS(($AO1297-1)*3+$AP1297+5,$AQ1297+20))="",0,IF(COUNTIF(INDIRECT(ADDRESS(($AO1297-1)*36+($AP1297-1)*12+6,COLUMN())):INDIRECT(ADDRESS(($AO1297-1)*36+($AP1297-1)*12+$AQ1297+4,COLUMN())),INDIRECT(ADDRESS(($AO1297-1)*3+$AP1297+5,$AQ1297+20)))&gt;=1,0,INDIRECT(ADDRESS(($AO1297-1)*3+$AP1297+5,$AQ1297+20)))))</f>
        <v>0</v>
      </c>
      <c r="AU1297" s="692">
        <f ca="1">COUNTIF(INDIRECT("U"&amp;(ROW()+12*(($AO1297-1)*3+$AP1297)-ROW())/12+5):INDIRECT("AF"&amp;(ROW()+12*(($AO1297-1)*3+$AP1297)-ROW())/12+5),AT1297)</f>
        <v>0</v>
      </c>
      <c r="AV1297" s="692">
        <f ca="1">IF(AND(AR1297+AT1297&gt;0,AS1297+AU1297&gt;0),COUNTIF(AV$6:AV1296,"&gt;0")+1,0)</f>
        <v>0</v>
      </c>
    </row>
    <row r="1298" spans="41:48">
      <c r="AO1298" s="692">
        <v>36</v>
      </c>
      <c r="AP1298" s="692">
        <v>3</v>
      </c>
      <c r="AQ1298" s="692">
        <v>9</v>
      </c>
      <c r="AR1298" s="693">
        <f ca="1">IF($AQ1298=1,IF(INDIRECT(ADDRESS(($AO1298-1)*3+$AP1298+5,$AQ1298+7))="",0,INDIRECT(ADDRESS(($AO1298-1)*3+$AP1298+5,$AQ1298+7))),IF(INDIRECT(ADDRESS(($AO1298-1)*3+$AP1298+5,$AQ1298+7))="",0,IF(COUNTIF(INDIRECT(ADDRESS(($AO1298-1)*36+($AP1298-1)*12+6,COLUMN())):INDIRECT(ADDRESS(($AO1298-1)*36+($AP1298-1)*12+$AQ1298+4,COLUMN())),INDIRECT(ADDRESS(($AO1298-1)*3+$AP1298+5,$AQ1298+7)))&gt;=1,0,INDIRECT(ADDRESS(($AO1298-1)*3+$AP1298+5,$AQ1298+7)))))</f>
        <v>0</v>
      </c>
      <c r="AS1298" s="692">
        <f ca="1">COUNTIF(INDIRECT("H"&amp;(ROW()+12*(($AO1298-1)*3+$AP1298)-ROW())/12+5):INDIRECT("S"&amp;(ROW()+12*(($AO1298-1)*3+$AP1298)-ROW())/12+5),AR1298)</f>
        <v>0</v>
      </c>
      <c r="AT1298" s="693">
        <f ca="1">IF($AQ1298=1,IF(INDIRECT(ADDRESS(($AO1298-1)*3+$AP1298+5,$AQ1298+20))="",0,INDIRECT(ADDRESS(($AO1298-1)*3+$AP1298+5,$AQ1298+20))),IF(INDIRECT(ADDRESS(($AO1298-1)*3+$AP1298+5,$AQ1298+20))="",0,IF(COUNTIF(INDIRECT(ADDRESS(($AO1298-1)*36+($AP1298-1)*12+6,COLUMN())):INDIRECT(ADDRESS(($AO1298-1)*36+($AP1298-1)*12+$AQ1298+4,COLUMN())),INDIRECT(ADDRESS(($AO1298-1)*3+$AP1298+5,$AQ1298+20)))&gt;=1,0,INDIRECT(ADDRESS(($AO1298-1)*3+$AP1298+5,$AQ1298+20)))))</f>
        <v>0</v>
      </c>
      <c r="AU1298" s="692">
        <f ca="1">COUNTIF(INDIRECT("U"&amp;(ROW()+12*(($AO1298-1)*3+$AP1298)-ROW())/12+5):INDIRECT("AF"&amp;(ROW()+12*(($AO1298-1)*3+$AP1298)-ROW())/12+5),AT1298)</f>
        <v>0</v>
      </c>
      <c r="AV1298" s="692">
        <f ca="1">IF(AND(AR1298+AT1298&gt;0,AS1298+AU1298&gt;0),COUNTIF(AV$6:AV1297,"&gt;0")+1,0)</f>
        <v>0</v>
      </c>
    </row>
    <row r="1299" spans="41:48">
      <c r="AO1299" s="692">
        <v>36</v>
      </c>
      <c r="AP1299" s="692">
        <v>3</v>
      </c>
      <c r="AQ1299" s="692">
        <v>10</v>
      </c>
      <c r="AR1299" s="693">
        <f ca="1">IF($AQ1299=1,IF(INDIRECT(ADDRESS(($AO1299-1)*3+$AP1299+5,$AQ1299+7))="",0,INDIRECT(ADDRESS(($AO1299-1)*3+$AP1299+5,$AQ1299+7))),IF(INDIRECT(ADDRESS(($AO1299-1)*3+$AP1299+5,$AQ1299+7))="",0,IF(COUNTIF(INDIRECT(ADDRESS(($AO1299-1)*36+($AP1299-1)*12+6,COLUMN())):INDIRECT(ADDRESS(($AO1299-1)*36+($AP1299-1)*12+$AQ1299+4,COLUMN())),INDIRECT(ADDRESS(($AO1299-1)*3+$AP1299+5,$AQ1299+7)))&gt;=1,0,INDIRECT(ADDRESS(($AO1299-1)*3+$AP1299+5,$AQ1299+7)))))</f>
        <v>0</v>
      </c>
      <c r="AS1299" s="692">
        <f ca="1">COUNTIF(INDIRECT("H"&amp;(ROW()+12*(($AO1299-1)*3+$AP1299)-ROW())/12+5):INDIRECT("S"&amp;(ROW()+12*(($AO1299-1)*3+$AP1299)-ROW())/12+5),AR1299)</f>
        <v>0</v>
      </c>
      <c r="AT1299" s="693">
        <f ca="1">IF($AQ1299=1,IF(INDIRECT(ADDRESS(($AO1299-1)*3+$AP1299+5,$AQ1299+20))="",0,INDIRECT(ADDRESS(($AO1299-1)*3+$AP1299+5,$AQ1299+20))),IF(INDIRECT(ADDRESS(($AO1299-1)*3+$AP1299+5,$AQ1299+20))="",0,IF(COUNTIF(INDIRECT(ADDRESS(($AO1299-1)*36+($AP1299-1)*12+6,COLUMN())):INDIRECT(ADDRESS(($AO1299-1)*36+($AP1299-1)*12+$AQ1299+4,COLUMN())),INDIRECT(ADDRESS(($AO1299-1)*3+$AP1299+5,$AQ1299+20)))&gt;=1,0,INDIRECT(ADDRESS(($AO1299-1)*3+$AP1299+5,$AQ1299+20)))))</f>
        <v>0</v>
      </c>
      <c r="AU1299" s="692">
        <f ca="1">COUNTIF(INDIRECT("U"&amp;(ROW()+12*(($AO1299-1)*3+$AP1299)-ROW())/12+5):INDIRECT("AF"&amp;(ROW()+12*(($AO1299-1)*3+$AP1299)-ROW())/12+5),AT1299)</f>
        <v>0</v>
      </c>
      <c r="AV1299" s="692">
        <f ca="1">IF(AND(AR1299+AT1299&gt;0,AS1299+AU1299&gt;0),COUNTIF(AV$6:AV1298,"&gt;0")+1,0)</f>
        <v>0</v>
      </c>
    </row>
    <row r="1300" spans="41:48">
      <c r="AO1300" s="692">
        <v>36</v>
      </c>
      <c r="AP1300" s="692">
        <v>3</v>
      </c>
      <c r="AQ1300" s="692">
        <v>11</v>
      </c>
      <c r="AR1300" s="693">
        <f ca="1">IF($AQ1300=1,IF(INDIRECT(ADDRESS(($AO1300-1)*3+$AP1300+5,$AQ1300+7))="",0,INDIRECT(ADDRESS(($AO1300-1)*3+$AP1300+5,$AQ1300+7))),IF(INDIRECT(ADDRESS(($AO1300-1)*3+$AP1300+5,$AQ1300+7))="",0,IF(COUNTIF(INDIRECT(ADDRESS(($AO1300-1)*36+($AP1300-1)*12+6,COLUMN())):INDIRECT(ADDRESS(($AO1300-1)*36+($AP1300-1)*12+$AQ1300+4,COLUMN())),INDIRECT(ADDRESS(($AO1300-1)*3+$AP1300+5,$AQ1300+7)))&gt;=1,0,INDIRECT(ADDRESS(($AO1300-1)*3+$AP1300+5,$AQ1300+7)))))</f>
        <v>0</v>
      </c>
      <c r="AS1300" s="692">
        <f ca="1">COUNTIF(INDIRECT("H"&amp;(ROW()+12*(($AO1300-1)*3+$AP1300)-ROW())/12+5):INDIRECT("S"&amp;(ROW()+12*(($AO1300-1)*3+$AP1300)-ROW())/12+5),AR1300)</f>
        <v>0</v>
      </c>
      <c r="AT1300" s="693">
        <f ca="1">IF($AQ1300=1,IF(INDIRECT(ADDRESS(($AO1300-1)*3+$AP1300+5,$AQ1300+20))="",0,INDIRECT(ADDRESS(($AO1300-1)*3+$AP1300+5,$AQ1300+20))),IF(INDIRECT(ADDRESS(($AO1300-1)*3+$AP1300+5,$AQ1300+20))="",0,IF(COUNTIF(INDIRECT(ADDRESS(($AO1300-1)*36+($AP1300-1)*12+6,COLUMN())):INDIRECT(ADDRESS(($AO1300-1)*36+($AP1300-1)*12+$AQ1300+4,COLUMN())),INDIRECT(ADDRESS(($AO1300-1)*3+$AP1300+5,$AQ1300+20)))&gt;=1,0,INDIRECT(ADDRESS(($AO1300-1)*3+$AP1300+5,$AQ1300+20)))))</f>
        <v>0</v>
      </c>
      <c r="AU1300" s="692">
        <f ca="1">COUNTIF(INDIRECT("U"&amp;(ROW()+12*(($AO1300-1)*3+$AP1300)-ROW())/12+5):INDIRECT("AF"&amp;(ROW()+12*(($AO1300-1)*3+$AP1300)-ROW())/12+5),AT1300)</f>
        <v>0</v>
      </c>
      <c r="AV1300" s="692">
        <f ca="1">IF(AND(AR1300+AT1300&gt;0,AS1300+AU1300&gt;0),COUNTIF(AV$6:AV1299,"&gt;0")+1,0)</f>
        <v>0</v>
      </c>
    </row>
    <row r="1301" spans="41:48">
      <c r="AO1301" s="692">
        <v>36</v>
      </c>
      <c r="AP1301" s="692">
        <v>3</v>
      </c>
      <c r="AQ1301" s="692">
        <v>12</v>
      </c>
      <c r="AR1301" s="693">
        <f ca="1">IF($AQ1301=1,IF(INDIRECT(ADDRESS(($AO1301-1)*3+$AP1301+5,$AQ1301+7))="",0,INDIRECT(ADDRESS(($AO1301-1)*3+$AP1301+5,$AQ1301+7))),IF(INDIRECT(ADDRESS(($AO1301-1)*3+$AP1301+5,$AQ1301+7))="",0,IF(COUNTIF(INDIRECT(ADDRESS(($AO1301-1)*36+($AP1301-1)*12+6,COLUMN())):INDIRECT(ADDRESS(($AO1301-1)*36+($AP1301-1)*12+$AQ1301+4,COLUMN())),INDIRECT(ADDRESS(($AO1301-1)*3+$AP1301+5,$AQ1301+7)))&gt;=1,0,INDIRECT(ADDRESS(($AO1301-1)*3+$AP1301+5,$AQ1301+7)))))</f>
        <v>0</v>
      </c>
      <c r="AS1301" s="692">
        <f ca="1">COUNTIF(INDIRECT("H"&amp;(ROW()+12*(($AO1301-1)*3+$AP1301)-ROW())/12+5):INDIRECT("S"&amp;(ROW()+12*(($AO1301-1)*3+$AP1301)-ROW())/12+5),AR1301)</f>
        <v>0</v>
      </c>
      <c r="AT1301" s="693">
        <f ca="1">IF($AQ1301=1,IF(INDIRECT(ADDRESS(($AO1301-1)*3+$AP1301+5,$AQ1301+20))="",0,INDIRECT(ADDRESS(($AO1301-1)*3+$AP1301+5,$AQ1301+20))),IF(INDIRECT(ADDRESS(($AO1301-1)*3+$AP1301+5,$AQ1301+20))="",0,IF(COUNTIF(INDIRECT(ADDRESS(($AO1301-1)*36+($AP1301-1)*12+6,COLUMN())):INDIRECT(ADDRESS(($AO1301-1)*36+($AP1301-1)*12+$AQ1301+4,COLUMN())),INDIRECT(ADDRESS(($AO1301-1)*3+$AP1301+5,$AQ1301+20)))&gt;=1,0,INDIRECT(ADDRESS(($AO1301-1)*3+$AP1301+5,$AQ1301+20)))))</f>
        <v>0</v>
      </c>
      <c r="AU1301" s="692">
        <f ca="1">COUNTIF(INDIRECT("U"&amp;(ROW()+12*(($AO1301-1)*3+$AP1301)-ROW())/12+5):INDIRECT("AF"&amp;(ROW()+12*(($AO1301-1)*3+$AP1301)-ROW())/12+5),AT1301)</f>
        <v>0</v>
      </c>
      <c r="AV1301" s="692">
        <f ca="1">IF(AND(AR1301+AT1301&gt;0,AS1301+AU1301&gt;0),COUNTIF(AV$6:AV1300,"&gt;0")+1,0)</f>
        <v>0</v>
      </c>
    </row>
    <row r="1302" spans="41:48">
      <c r="AO1302" s="692">
        <v>37</v>
      </c>
      <c r="AP1302" s="692">
        <v>1</v>
      </c>
      <c r="AQ1302" s="692">
        <v>1</v>
      </c>
      <c r="AR1302" s="693">
        <f ca="1">IF($AQ1302=1,IF(INDIRECT(ADDRESS(($AO1302-1)*3+$AP1302+5,$AQ1302+7))="",0,INDIRECT(ADDRESS(($AO1302-1)*3+$AP1302+5,$AQ1302+7))),IF(INDIRECT(ADDRESS(($AO1302-1)*3+$AP1302+5,$AQ1302+7))="",0,IF(COUNTIF(INDIRECT(ADDRESS(($AO1302-1)*36+($AP1302-1)*12+6,COLUMN())):INDIRECT(ADDRESS(($AO1302-1)*36+($AP1302-1)*12+$AQ1302+4,COLUMN())),INDIRECT(ADDRESS(($AO1302-1)*3+$AP1302+5,$AQ1302+7)))&gt;=1,0,INDIRECT(ADDRESS(($AO1302-1)*3+$AP1302+5,$AQ1302+7)))))</f>
        <v>0</v>
      </c>
      <c r="AS1302" s="692">
        <f ca="1">COUNTIF(INDIRECT("H"&amp;(ROW()+12*(($AO1302-1)*3+$AP1302)-ROW())/12+5):INDIRECT("S"&amp;(ROW()+12*(($AO1302-1)*3+$AP1302)-ROW())/12+5),AR1302)</f>
        <v>0</v>
      </c>
      <c r="AT1302" s="693">
        <f ca="1">IF($AQ1302=1,IF(INDIRECT(ADDRESS(($AO1302-1)*3+$AP1302+5,$AQ1302+20))="",0,INDIRECT(ADDRESS(($AO1302-1)*3+$AP1302+5,$AQ1302+20))),IF(INDIRECT(ADDRESS(($AO1302-1)*3+$AP1302+5,$AQ1302+20))="",0,IF(COUNTIF(INDIRECT(ADDRESS(($AO1302-1)*36+($AP1302-1)*12+6,COLUMN())):INDIRECT(ADDRESS(($AO1302-1)*36+($AP1302-1)*12+$AQ1302+4,COLUMN())),INDIRECT(ADDRESS(($AO1302-1)*3+$AP1302+5,$AQ1302+20)))&gt;=1,0,INDIRECT(ADDRESS(($AO1302-1)*3+$AP1302+5,$AQ1302+20)))))</f>
        <v>0</v>
      </c>
      <c r="AU1302" s="692">
        <f ca="1">COUNTIF(INDIRECT("U"&amp;(ROW()+12*(($AO1302-1)*3+$AP1302)-ROW())/12+5):INDIRECT("AF"&amp;(ROW()+12*(($AO1302-1)*3+$AP1302)-ROW())/12+5),AT1302)</f>
        <v>0</v>
      </c>
      <c r="AV1302" s="692">
        <f ca="1">IF(AND(AR1302+AT1302&gt;0,AS1302+AU1302&gt;0),COUNTIF(AV$6:AV1301,"&gt;0")+1,0)</f>
        <v>0</v>
      </c>
    </row>
    <row r="1303" spans="41:48">
      <c r="AO1303" s="692">
        <v>37</v>
      </c>
      <c r="AP1303" s="692">
        <v>1</v>
      </c>
      <c r="AQ1303" s="692">
        <v>2</v>
      </c>
      <c r="AR1303" s="693">
        <f ca="1">IF($AQ1303=1,IF(INDIRECT(ADDRESS(($AO1303-1)*3+$AP1303+5,$AQ1303+7))="",0,INDIRECT(ADDRESS(($AO1303-1)*3+$AP1303+5,$AQ1303+7))),IF(INDIRECT(ADDRESS(($AO1303-1)*3+$AP1303+5,$AQ1303+7))="",0,IF(COUNTIF(INDIRECT(ADDRESS(($AO1303-1)*36+($AP1303-1)*12+6,COLUMN())):INDIRECT(ADDRESS(($AO1303-1)*36+($AP1303-1)*12+$AQ1303+4,COLUMN())),INDIRECT(ADDRESS(($AO1303-1)*3+$AP1303+5,$AQ1303+7)))&gt;=1,0,INDIRECT(ADDRESS(($AO1303-1)*3+$AP1303+5,$AQ1303+7)))))</f>
        <v>0</v>
      </c>
      <c r="AS1303" s="692">
        <f ca="1">COUNTIF(INDIRECT("H"&amp;(ROW()+12*(($AO1303-1)*3+$AP1303)-ROW())/12+5):INDIRECT("S"&amp;(ROW()+12*(($AO1303-1)*3+$AP1303)-ROW())/12+5),AR1303)</f>
        <v>0</v>
      </c>
      <c r="AT1303" s="693">
        <f ca="1">IF($AQ1303=1,IF(INDIRECT(ADDRESS(($AO1303-1)*3+$AP1303+5,$AQ1303+20))="",0,INDIRECT(ADDRESS(($AO1303-1)*3+$AP1303+5,$AQ1303+20))),IF(INDIRECT(ADDRESS(($AO1303-1)*3+$AP1303+5,$AQ1303+20))="",0,IF(COUNTIF(INDIRECT(ADDRESS(($AO1303-1)*36+($AP1303-1)*12+6,COLUMN())):INDIRECT(ADDRESS(($AO1303-1)*36+($AP1303-1)*12+$AQ1303+4,COLUMN())),INDIRECT(ADDRESS(($AO1303-1)*3+$AP1303+5,$AQ1303+20)))&gt;=1,0,INDIRECT(ADDRESS(($AO1303-1)*3+$AP1303+5,$AQ1303+20)))))</f>
        <v>0</v>
      </c>
      <c r="AU1303" s="692">
        <f ca="1">COUNTIF(INDIRECT("U"&amp;(ROW()+12*(($AO1303-1)*3+$AP1303)-ROW())/12+5):INDIRECT("AF"&amp;(ROW()+12*(($AO1303-1)*3+$AP1303)-ROW())/12+5),AT1303)</f>
        <v>0</v>
      </c>
      <c r="AV1303" s="692">
        <f ca="1">IF(AND(AR1303+AT1303&gt;0,AS1303+AU1303&gt;0),COUNTIF(AV$6:AV1302,"&gt;0")+1,0)</f>
        <v>0</v>
      </c>
    </row>
    <row r="1304" spans="41:48">
      <c r="AO1304" s="692">
        <v>37</v>
      </c>
      <c r="AP1304" s="692">
        <v>1</v>
      </c>
      <c r="AQ1304" s="692">
        <v>3</v>
      </c>
      <c r="AR1304" s="693">
        <f ca="1">IF($AQ1304=1,IF(INDIRECT(ADDRESS(($AO1304-1)*3+$AP1304+5,$AQ1304+7))="",0,INDIRECT(ADDRESS(($AO1304-1)*3+$AP1304+5,$AQ1304+7))),IF(INDIRECT(ADDRESS(($AO1304-1)*3+$AP1304+5,$AQ1304+7))="",0,IF(COUNTIF(INDIRECT(ADDRESS(($AO1304-1)*36+($AP1304-1)*12+6,COLUMN())):INDIRECT(ADDRESS(($AO1304-1)*36+($AP1304-1)*12+$AQ1304+4,COLUMN())),INDIRECT(ADDRESS(($AO1304-1)*3+$AP1304+5,$AQ1304+7)))&gt;=1,0,INDIRECT(ADDRESS(($AO1304-1)*3+$AP1304+5,$AQ1304+7)))))</f>
        <v>0</v>
      </c>
      <c r="AS1304" s="692">
        <f ca="1">COUNTIF(INDIRECT("H"&amp;(ROW()+12*(($AO1304-1)*3+$AP1304)-ROW())/12+5):INDIRECT("S"&amp;(ROW()+12*(($AO1304-1)*3+$AP1304)-ROW())/12+5),AR1304)</f>
        <v>0</v>
      </c>
      <c r="AT1304" s="693">
        <f ca="1">IF($AQ1304=1,IF(INDIRECT(ADDRESS(($AO1304-1)*3+$AP1304+5,$AQ1304+20))="",0,INDIRECT(ADDRESS(($AO1304-1)*3+$AP1304+5,$AQ1304+20))),IF(INDIRECT(ADDRESS(($AO1304-1)*3+$AP1304+5,$AQ1304+20))="",0,IF(COUNTIF(INDIRECT(ADDRESS(($AO1304-1)*36+($AP1304-1)*12+6,COLUMN())):INDIRECT(ADDRESS(($AO1304-1)*36+($AP1304-1)*12+$AQ1304+4,COLUMN())),INDIRECT(ADDRESS(($AO1304-1)*3+$AP1304+5,$AQ1304+20)))&gt;=1,0,INDIRECT(ADDRESS(($AO1304-1)*3+$AP1304+5,$AQ1304+20)))))</f>
        <v>0</v>
      </c>
      <c r="AU1304" s="692">
        <f ca="1">COUNTIF(INDIRECT("U"&amp;(ROW()+12*(($AO1304-1)*3+$AP1304)-ROW())/12+5):INDIRECT("AF"&amp;(ROW()+12*(($AO1304-1)*3+$AP1304)-ROW())/12+5),AT1304)</f>
        <v>0</v>
      </c>
      <c r="AV1304" s="692">
        <f ca="1">IF(AND(AR1304+AT1304&gt;0,AS1304+AU1304&gt;0),COUNTIF(AV$6:AV1303,"&gt;0")+1,0)</f>
        <v>0</v>
      </c>
    </row>
    <row r="1305" spans="41:48">
      <c r="AO1305" s="692">
        <v>37</v>
      </c>
      <c r="AP1305" s="692">
        <v>1</v>
      </c>
      <c r="AQ1305" s="692">
        <v>4</v>
      </c>
      <c r="AR1305" s="693">
        <f ca="1">IF($AQ1305=1,IF(INDIRECT(ADDRESS(($AO1305-1)*3+$AP1305+5,$AQ1305+7))="",0,INDIRECT(ADDRESS(($AO1305-1)*3+$AP1305+5,$AQ1305+7))),IF(INDIRECT(ADDRESS(($AO1305-1)*3+$AP1305+5,$AQ1305+7))="",0,IF(COUNTIF(INDIRECT(ADDRESS(($AO1305-1)*36+($AP1305-1)*12+6,COLUMN())):INDIRECT(ADDRESS(($AO1305-1)*36+($AP1305-1)*12+$AQ1305+4,COLUMN())),INDIRECT(ADDRESS(($AO1305-1)*3+$AP1305+5,$AQ1305+7)))&gt;=1,0,INDIRECT(ADDRESS(($AO1305-1)*3+$AP1305+5,$AQ1305+7)))))</f>
        <v>0</v>
      </c>
      <c r="AS1305" s="692">
        <f ca="1">COUNTIF(INDIRECT("H"&amp;(ROW()+12*(($AO1305-1)*3+$AP1305)-ROW())/12+5):INDIRECT("S"&amp;(ROW()+12*(($AO1305-1)*3+$AP1305)-ROW())/12+5),AR1305)</f>
        <v>0</v>
      </c>
      <c r="AT1305" s="693">
        <f ca="1">IF($AQ1305=1,IF(INDIRECT(ADDRESS(($AO1305-1)*3+$AP1305+5,$AQ1305+20))="",0,INDIRECT(ADDRESS(($AO1305-1)*3+$AP1305+5,$AQ1305+20))),IF(INDIRECT(ADDRESS(($AO1305-1)*3+$AP1305+5,$AQ1305+20))="",0,IF(COUNTIF(INDIRECT(ADDRESS(($AO1305-1)*36+($AP1305-1)*12+6,COLUMN())):INDIRECT(ADDRESS(($AO1305-1)*36+($AP1305-1)*12+$AQ1305+4,COLUMN())),INDIRECT(ADDRESS(($AO1305-1)*3+$AP1305+5,$AQ1305+20)))&gt;=1,0,INDIRECT(ADDRESS(($AO1305-1)*3+$AP1305+5,$AQ1305+20)))))</f>
        <v>0</v>
      </c>
      <c r="AU1305" s="692">
        <f ca="1">COUNTIF(INDIRECT("U"&amp;(ROW()+12*(($AO1305-1)*3+$AP1305)-ROW())/12+5):INDIRECT("AF"&amp;(ROW()+12*(($AO1305-1)*3+$AP1305)-ROW())/12+5),AT1305)</f>
        <v>0</v>
      </c>
      <c r="AV1305" s="692">
        <f ca="1">IF(AND(AR1305+AT1305&gt;0,AS1305+AU1305&gt;0),COUNTIF(AV$6:AV1304,"&gt;0")+1,0)</f>
        <v>0</v>
      </c>
    </row>
    <row r="1306" spans="41:48">
      <c r="AO1306" s="692">
        <v>37</v>
      </c>
      <c r="AP1306" s="692">
        <v>1</v>
      </c>
      <c r="AQ1306" s="692">
        <v>5</v>
      </c>
      <c r="AR1306" s="693">
        <f ca="1">IF($AQ1306=1,IF(INDIRECT(ADDRESS(($AO1306-1)*3+$AP1306+5,$AQ1306+7))="",0,INDIRECT(ADDRESS(($AO1306-1)*3+$AP1306+5,$AQ1306+7))),IF(INDIRECT(ADDRESS(($AO1306-1)*3+$AP1306+5,$AQ1306+7))="",0,IF(COUNTIF(INDIRECT(ADDRESS(($AO1306-1)*36+($AP1306-1)*12+6,COLUMN())):INDIRECT(ADDRESS(($AO1306-1)*36+($AP1306-1)*12+$AQ1306+4,COLUMN())),INDIRECT(ADDRESS(($AO1306-1)*3+$AP1306+5,$AQ1306+7)))&gt;=1,0,INDIRECT(ADDRESS(($AO1306-1)*3+$AP1306+5,$AQ1306+7)))))</f>
        <v>0</v>
      </c>
      <c r="AS1306" s="692">
        <f ca="1">COUNTIF(INDIRECT("H"&amp;(ROW()+12*(($AO1306-1)*3+$AP1306)-ROW())/12+5):INDIRECT("S"&amp;(ROW()+12*(($AO1306-1)*3+$AP1306)-ROW())/12+5),AR1306)</f>
        <v>0</v>
      </c>
      <c r="AT1306" s="693">
        <f ca="1">IF($AQ1306=1,IF(INDIRECT(ADDRESS(($AO1306-1)*3+$AP1306+5,$AQ1306+20))="",0,INDIRECT(ADDRESS(($AO1306-1)*3+$AP1306+5,$AQ1306+20))),IF(INDIRECT(ADDRESS(($AO1306-1)*3+$AP1306+5,$AQ1306+20))="",0,IF(COUNTIF(INDIRECT(ADDRESS(($AO1306-1)*36+($AP1306-1)*12+6,COLUMN())):INDIRECT(ADDRESS(($AO1306-1)*36+($AP1306-1)*12+$AQ1306+4,COLUMN())),INDIRECT(ADDRESS(($AO1306-1)*3+$AP1306+5,$AQ1306+20)))&gt;=1,0,INDIRECT(ADDRESS(($AO1306-1)*3+$AP1306+5,$AQ1306+20)))))</f>
        <v>0</v>
      </c>
      <c r="AU1306" s="692">
        <f ca="1">COUNTIF(INDIRECT("U"&amp;(ROW()+12*(($AO1306-1)*3+$AP1306)-ROW())/12+5):INDIRECT("AF"&amp;(ROW()+12*(($AO1306-1)*3+$AP1306)-ROW())/12+5),AT1306)</f>
        <v>0</v>
      </c>
      <c r="AV1306" s="692">
        <f ca="1">IF(AND(AR1306+AT1306&gt;0,AS1306+AU1306&gt;0),COUNTIF(AV$6:AV1305,"&gt;0")+1,0)</f>
        <v>0</v>
      </c>
    </row>
    <row r="1307" spans="41:48">
      <c r="AO1307" s="692">
        <v>37</v>
      </c>
      <c r="AP1307" s="692">
        <v>1</v>
      </c>
      <c r="AQ1307" s="692">
        <v>6</v>
      </c>
      <c r="AR1307" s="693">
        <f ca="1">IF($AQ1307=1,IF(INDIRECT(ADDRESS(($AO1307-1)*3+$AP1307+5,$AQ1307+7))="",0,INDIRECT(ADDRESS(($AO1307-1)*3+$AP1307+5,$AQ1307+7))),IF(INDIRECT(ADDRESS(($AO1307-1)*3+$AP1307+5,$AQ1307+7))="",0,IF(COUNTIF(INDIRECT(ADDRESS(($AO1307-1)*36+($AP1307-1)*12+6,COLUMN())):INDIRECT(ADDRESS(($AO1307-1)*36+($AP1307-1)*12+$AQ1307+4,COLUMN())),INDIRECT(ADDRESS(($AO1307-1)*3+$AP1307+5,$AQ1307+7)))&gt;=1,0,INDIRECT(ADDRESS(($AO1307-1)*3+$AP1307+5,$AQ1307+7)))))</f>
        <v>0</v>
      </c>
      <c r="AS1307" s="692">
        <f ca="1">COUNTIF(INDIRECT("H"&amp;(ROW()+12*(($AO1307-1)*3+$AP1307)-ROW())/12+5):INDIRECT("S"&amp;(ROW()+12*(($AO1307-1)*3+$AP1307)-ROW())/12+5),AR1307)</f>
        <v>0</v>
      </c>
      <c r="AT1307" s="693">
        <f ca="1">IF($AQ1307=1,IF(INDIRECT(ADDRESS(($AO1307-1)*3+$AP1307+5,$AQ1307+20))="",0,INDIRECT(ADDRESS(($AO1307-1)*3+$AP1307+5,$AQ1307+20))),IF(INDIRECT(ADDRESS(($AO1307-1)*3+$AP1307+5,$AQ1307+20))="",0,IF(COUNTIF(INDIRECT(ADDRESS(($AO1307-1)*36+($AP1307-1)*12+6,COLUMN())):INDIRECT(ADDRESS(($AO1307-1)*36+($AP1307-1)*12+$AQ1307+4,COLUMN())),INDIRECT(ADDRESS(($AO1307-1)*3+$AP1307+5,$AQ1307+20)))&gt;=1,0,INDIRECT(ADDRESS(($AO1307-1)*3+$AP1307+5,$AQ1307+20)))))</f>
        <v>0</v>
      </c>
      <c r="AU1307" s="692">
        <f ca="1">COUNTIF(INDIRECT("U"&amp;(ROW()+12*(($AO1307-1)*3+$AP1307)-ROW())/12+5):INDIRECT("AF"&amp;(ROW()+12*(($AO1307-1)*3+$AP1307)-ROW())/12+5),AT1307)</f>
        <v>0</v>
      </c>
      <c r="AV1307" s="692">
        <f ca="1">IF(AND(AR1307+AT1307&gt;0,AS1307+AU1307&gt;0),COUNTIF(AV$6:AV1306,"&gt;0")+1,0)</f>
        <v>0</v>
      </c>
    </row>
    <row r="1308" spans="41:48">
      <c r="AO1308" s="692">
        <v>37</v>
      </c>
      <c r="AP1308" s="692">
        <v>1</v>
      </c>
      <c r="AQ1308" s="692">
        <v>7</v>
      </c>
      <c r="AR1308" s="693">
        <f ca="1">IF($AQ1308=1,IF(INDIRECT(ADDRESS(($AO1308-1)*3+$AP1308+5,$AQ1308+7))="",0,INDIRECT(ADDRESS(($AO1308-1)*3+$AP1308+5,$AQ1308+7))),IF(INDIRECT(ADDRESS(($AO1308-1)*3+$AP1308+5,$AQ1308+7))="",0,IF(COUNTIF(INDIRECT(ADDRESS(($AO1308-1)*36+($AP1308-1)*12+6,COLUMN())):INDIRECT(ADDRESS(($AO1308-1)*36+($AP1308-1)*12+$AQ1308+4,COLUMN())),INDIRECT(ADDRESS(($AO1308-1)*3+$AP1308+5,$AQ1308+7)))&gt;=1,0,INDIRECT(ADDRESS(($AO1308-1)*3+$AP1308+5,$AQ1308+7)))))</f>
        <v>0</v>
      </c>
      <c r="AS1308" s="692">
        <f ca="1">COUNTIF(INDIRECT("H"&amp;(ROW()+12*(($AO1308-1)*3+$AP1308)-ROW())/12+5):INDIRECT("S"&amp;(ROW()+12*(($AO1308-1)*3+$AP1308)-ROW())/12+5),AR1308)</f>
        <v>0</v>
      </c>
      <c r="AT1308" s="693">
        <f ca="1">IF($AQ1308=1,IF(INDIRECT(ADDRESS(($AO1308-1)*3+$AP1308+5,$AQ1308+20))="",0,INDIRECT(ADDRESS(($AO1308-1)*3+$AP1308+5,$AQ1308+20))),IF(INDIRECT(ADDRESS(($AO1308-1)*3+$AP1308+5,$AQ1308+20))="",0,IF(COUNTIF(INDIRECT(ADDRESS(($AO1308-1)*36+($AP1308-1)*12+6,COLUMN())):INDIRECT(ADDRESS(($AO1308-1)*36+($AP1308-1)*12+$AQ1308+4,COLUMN())),INDIRECT(ADDRESS(($AO1308-1)*3+$AP1308+5,$AQ1308+20)))&gt;=1,0,INDIRECT(ADDRESS(($AO1308-1)*3+$AP1308+5,$AQ1308+20)))))</f>
        <v>0</v>
      </c>
      <c r="AU1308" s="692">
        <f ca="1">COUNTIF(INDIRECT("U"&amp;(ROW()+12*(($AO1308-1)*3+$AP1308)-ROW())/12+5):INDIRECT("AF"&amp;(ROW()+12*(($AO1308-1)*3+$AP1308)-ROW())/12+5),AT1308)</f>
        <v>0</v>
      </c>
      <c r="AV1308" s="692">
        <f ca="1">IF(AND(AR1308+AT1308&gt;0,AS1308+AU1308&gt;0),COUNTIF(AV$6:AV1307,"&gt;0")+1,0)</f>
        <v>0</v>
      </c>
    </row>
    <row r="1309" spans="41:48">
      <c r="AO1309" s="692">
        <v>37</v>
      </c>
      <c r="AP1309" s="692">
        <v>1</v>
      </c>
      <c r="AQ1309" s="692">
        <v>8</v>
      </c>
      <c r="AR1309" s="693">
        <f ca="1">IF($AQ1309=1,IF(INDIRECT(ADDRESS(($AO1309-1)*3+$AP1309+5,$AQ1309+7))="",0,INDIRECT(ADDRESS(($AO1309-1)*3+$AP1309+5,$AQ1309+7))),IF(INDIRECT(ADDRESS(($AO1309-1)*3+$AP1309+5,$AQ1309+7))="",0,IF(COUNTIF(INDIRECT(ADDRESS(($AO1309-1)*36+($AP1309-1)*12+6,COLUMN())):INDIRECT(ADDRESS(($AO1309-1)*36+($AP1309-1)*12+$AQ1309+4,COLUMN())),INDIRECT(ADDRESS(($AO1309-1)*3+$AP1309+5,$AQ1309+7)))&gt;=1,0,INDIRECT(ADDRESS(($AO1309-1)*3+$AP1309+5,$AQ1309+7)))))</f>
        <v>0</v>
      </c>
      <c r="AS1309" s="692">
        <f ca="1">COUNTIF(INDIRECT("H"&amp;(ROW()+12*(($AO1309-1)*3+$AP1309)-ROW())/12+5):INDIRECT("S"&amp;(ROW()+12*(($AO1309-1)*3+$AP1309)-ROW())/12+5),AR1309)</f>
        <v>0</v>
      </c>
      <c r="AT1309" s="693">
        <f ca="1">IF($AQ1309=1,IF(INDIRECT(ADDRESS(($AO1309-1)*3+$AP1309+5,$AQ1309+20))="",0,INDIRECT(ADDRESS(($AO1309-1)*3+$AP1309+5,$AQ1309+20))),IF(INDIRECT(ADDRESS(($AO1309-1)*3+$AP1309+5,$AQ1309+20))="",0,IF(COUNTIF(INDIRECT(ADDRESS(($AO1309-1)*36+($AP1309-1)*12+6,COLUMN())):INDIRECT(ADDRESS(($AO1309-1)*36+($AP1309-1)*12+$AQ1309+4,COLUMN())),INDIRECT(ADDRESS(($AO1309-1)*3+$AP1309+5,$AQ1309+20)))&gt;=1,0,INDIRECT(ADDRESS(($AO1309-1)*3+$AP1309+5,$AQ1309+20)))))</f>
        <v>0</v>
      </c>
      <c r="AU1309" s="692">
        <f ca="1">COUNTIF(INDIRECT("U"&amp;(ROW()+12*(($AO1309-1)*3+$AP1309)-ROW())/12+5):INDIRECT("AF"&amp;(ROW()+12*(($AO1309-1)*3+$AP1309)-ROW())/12+5),AT1309)</f>
        <v>0</v>
      </c>
      <c r="AV1309" s="692">
        <f ca="1">IF(AND(AR1309+AT1309&gt;0,AS1309+AU1309&gt;0),COUNTIF(AV$6:AV1308,"&gt;0")+1,0)</f>
        <v>0</v>
      </c>
    </row>
    <row r="1310" spans="41:48">
      <c r="AO1310" s="692">
        <v>37</v>
      </c>
      <c r="AP1310" s="692">
        <v>1</v>
      </c>
      <c r="AQ1310" s="692">
        <v>9</v>
      </c>
      <c r="AR1310" s="693">
        <f ca="1">IF($AQ1310=1,IF(INDIRECT(ADDRESS(($AO1310-1)*3+$AP1310+5,$AQ1310+7))="",0,INDIRECT(ADDRESS(($AO1310-1)*3+$AP1310+5,$AQ1310+7))),IF(INDIRECT(ADDRESS(($AO1310-1)*3+$AP1310+5,$AQ1310+7))="",0,IF(COUNTIF(INDIRECT(ADDRESS(($AO1310-1)*36+($AP1310-1)*12+6,COLUMN())):INDIRECT(ADDRESS(($AO1310-1)*36+($AP1310-1)*12+$AQ1310+4,COLUMN())),INDIRECT(ADDRESS(($AO1310-1)*3+$AP1310+5,$AQ1310+7)))&gt;=1,0,INDIRECT(ADDRESS(($AO1310-1)*3+$AP1310+5,$AQ1310+7)))))</f>
        <v>0</v>
      </c>
      <c r="AS1310" s="692">
        <f ca="1">COUNTIF(INDIRECT("H"&amp;(ROW()+12*(($AO1310-1)*3+$AP1310)-ROW())/12+5):INDIRECT("S"&amp;(ROW()+12*(($AO1310-1)*3+$AP1310)-ROW())/12+5),AR1310)</f>
        <v>0</v>
      </c>
      <c r="AT1310" s="693">
        <f ca="1">IF($AQ1310=1,IF(INDIRECT(ADDRESS(($AO1310-1)*3+$AP1310+5,$AQ1310+20))="",0,INDIRECT(ADDRESS(($AO1310-1)*3+$AP1310+5,$AQ1310+20))),IF(INDIRECT(ADDRESS(($AO1310-1)*3+$AP1310+5,$AQ1310+20))="",0,IF(COUNTIF(INDIRECT(ADDRESS(($AO1310-1)*36+($AP1310-1)*12+6,COLUMN())):INDIRECT(ADDRESS(($AO1310-1)*36+($AP1310-1)*12+$AQ1310+4,COLUMN())),INDIRECT(ADDRESS(($AO1310-1)*3+$AP1310+5,$AQ1310+20)))&gt;=1,0,INDIRECT(ADDRESS(($AO1310-1)*3+$AP1310+5,$AQ1310+20)))))</f>
        <v>0</v>
      </c>
      <c r="AU1310" s="692">
        <f ca="1">COUNTIF(INDIRECT("U"&amp;(ROW()+12*(($AO1310-1)*3+$AP1310)-ROW())/12+5):INDIRECT("AF"&amp;(ROW()+12*(($AO1310-1)*3+$AP1310)-ROW())/12+5),AT1310)</f>
        <v>0</v>
      </c>
      <c r="AV1310" s="692">
        <f ca="1">IF(AND(AR1310+AT1310&gt;0,AS1310+AU1310&gt;0),COUNTIF(AV$6:AV1309,"&gt;0")+1,0)</f>
        <v>0</v>
      </c>
    </row>
    <row r="1311" spans="41:48">
      <c r="AO1311" s="692">
        <v>37</v>
      </c>
      <c r="AP1311" s="692">
        <v>1</v>
      </c>
      <c r="AQ1311" s="692">
        <v>10</v>
      </c>
      <c r="AR1311" s="693">
        <f ca="1">IF($AQ1311=1,IF(INDIRECT(ADDRESS(($AO1311-1)*3+$AP1311+5,$AQ1311+7))="",0,INDIRECT(ADDRESS(($AO1311-1)*3+$AP1311+5,$AQ1311+7))),IF(INDIRECT(ADDRESS(($AO1311-1)*3+$AP1311+5,$AQ1311+7))="",0,IF(COUNTIF(INDIRECT(ADDRESS(($AO1311-1)*36+($AP1311-1)*12+6,COLUMN())):INDIRECT(ADDRESS(($AO1311-1)*36+($AP1311-1)*12+$AQ1311+4,COLUMN())),INDIRECT(ADDRESS(($AO1311-1)*3+$AP1311+5,$AQ1311+7)))&gt;=1,0,INDIRECT(ADDRESS(($AO1311-1)*3+$AP1311+5,$AQ1311+7)))))</f>
        <v>0</v>
      </c>
      <c r="AS1311" s="692">
        <f ca="1">COUNTIF(INDIRECT("H"&amp;(ROW()+12*(($AO1311-1)*3+$AP1311)-ROW())/12+5):INDIRECT("S"&amp;(ROW()+12*(($AO1311-1)*3+$AP1311)-ROW())/12+5),AR1311)</f>
        <v>0</v>
      </c>
      <c r="AT1311" s="693">
        <f ca="1">IF($AQ1311=1,IF(INDIRECT(ADDRESS(($AO1311-1)*3+$AP1311+5,$AQ1311+20))="",0,INDIRECT(ADDRESS(($AO1311-1)*3+$AP1311+5,$AQ1311+20))),IF(INDIRECT(ADDRESS(($AO1311-1)*3+$AP1311+5,$AQ1311+20))="",0,IF(COUNTIF(INDIRECT(ADDRESS(($AO1311-1)*36+($AP1311-1)*12+6,COLUMN())):INDIRECT(ADDRESS(($AO1311-1)*36+($AP1311-1)*12+$AQ1311+4,COLUMN())),INDIRECT(ADDRESS(($AO1311-1)*3+$AP1311+5,$AQ1311+20)))&gt;=1,0,INDIRECT(ADDRESS(($AO1311-1)*3+$AP1311+5,$AQ1311+20)))))</f>
        <v>0</v>
      </c>
      <c r="AU1311" s="692">
        <f ca="1">COUNTIF(INDIRECT("U"&amp;(ROW()+12*(($AO1311-1)*3+$AP1311)-ROW())/12+5):INDIRECT("AF"&amp;(ROW()+12*(($AO1311-1)*3+$AP1311)-ROW())/12+5),AT1311)</f>
        <v>0</v>
      </c>
      <c r="AV1311" s="692">
        <f ca="1">IF(AND(AR1311+AT1311&gt;0,AS1311+AU1311&gt;0),COUNTIF(AV$6:AV1310,"&gt;0")+1,0)</f>
        <v>0</v>
      </c>
    </row>
    <row r="1312" spans="41:48">
      <c r="AO1312" s="692">
        <v>37</v>
      </c>
      <c r="AP1312" s="692">
        <v>1</v>
      </c>
      <c r="AQ1312" s="692">
        <v>11</v>
      </c>
      <c r="AR1312" s="693">
        <f ca="1">IF($AQ1312=1,IF(INDIRECT(ADDRESS(($AO1312-1)*3+$AP1312+5,$AQ1312+7))="",0,INDIRECT(ADDRESS(($AO1312-1)*3+$AP1312+5,$AQ1312+7))),IF(INDIRECT(ADDRESS(($AO1312-1)*3+$AP1312+5,$AQ1312+7))="",0,IF(COUNTIF(INDIRECT(ADDRESS(($AO1312-1)*36+($AP1312-1)*12+6,COLUMN())):INDIRECT(ADDRESS(($AO1312-1)*36+($AP1312-1)*12+$AQ1312+4,COLUMN())),INDIRECT(ADDRESS(($AO1312-1)*3+$AP1312+5,$AQ1312+7)))&gt;=1,0,INDIRECT(ADDRESS(($AO1312-1)*3+$AP1312+5,$AQ1312+7)))))</f>
        <v>0</v>
      </c>
      <c r="AS1312" s="692">
        <f ca="1">COUNTIF(INDIRECT("H"&amp;(ROW()+12*(($AO1312-1)*3+$AP1312)-ROW())/12+5):INDIRECT("S"&amp;(ROW()+12*(($AO1312-1)*3+$AP1312)-ROW())/12+5),AR1312)</f>
        <v>0</v>
      </c>
      <c r="AT1312" s="693">
        <f ca="1">IF($AQ1312=1,IF(INDIRECT(ADDRESS(($AO1312-1)*3+$AP1312+5,$AQ1312+20))="",0,INDIRECT(ADDRESS(($AO1312-1)*3+$AP1312+5,$AQ1312+20))),IF(INDIRECT(ADDRESS(($AO1312-1)*3+$AP1312+5,$AQ1312+20))="",0,IF(COUNTIF(INDIRECT(ADDRESS(($AO1312-1)*36+($AP1312-1)*12+6,COLUMN())):INDIRECT(ADDRESS(($AO1312-1)*36+($AP1312-1)*12+$AQ1312+4,COLUMN())),INDIRECT(ADDRESS(($AO1312-1)*3+$AP1312+5,$AQ1312+20)))&gt;=1,0,INDIRECT(ADDRESS(($AO1312-1)*3+$AP1312+5,$AQ1312+20)))))</f>
        <v>0</v>
      </c>
      <c r="AU1312" s="692">
        <f ca="1">COUNTIF(INDIRECT("U"&amp;(ROW()+12*(($AO1312-1)*3+$AP1312)-ROW())/12+5):INDIRECT("AF"&amp;(ROW()+12*(($AO1312-1)*3+$AP1312)-ROW())/12+5),AT1312)</f>
        <v>0</v>
      </c>
      <c r="AV1312" s="692">
        <f ca="1">IF(AND(AR1312+AT1312&gt;0,AS1312+AU1312&gt;0),COUNTIF(AV$6:AV1311,"&gt;0")+1,0)</f>
        <v>0</v>
      </c>
    </row>
    <row r="1313" spans="41:48">
      <c r="AO1313" s="692">
        <v>37</v>
      </c>
      <c r="AP1313" s="692">
        <v>1</v>
      </c>
      <c r="AQ1313" s="692">
        <v>12</v>
      </c>
      <c r="AR1313" s="693">
        <f ca="1">IF($AQ1313=1,IF(INDIRECT(ADDRESS(($AO1313-1)*3+$AP1313+5,$AQ1313+7))="",0,INDIRECT(ADDRESS(($AO1313-1)*3+$AP1313+5,$AQ1313+7))),IF(INDIRECT(ADDRESS(($AO1313-1)*3+$AP1313+5,$AQ1313+7))="",0,IF(COUNTIF(INDIRECT(ADDRESS(($AO1313-1)*36+($AP1313-1)*12+6,COLUMN())):INDIRECT(ADDRESS(($AO1313-1)*36+($AP1313-1)*12+$AQ1313+4,COLUMN())),INDIRECT(ADDRESS(($AO1313-1)*3+$AP1313+5,$AQ1313+7)))&gt;=1,0,INDIRECT(ADDRESS(($AO1313-1)*3+$AP1313+5,$AQ1313+7)))))</f>
        <v>0</v>
      </c>
      <c r="AS1313" s="692">
        <f ca="1">COUNTIF(INDIRECT("H"&amp;(ROW()+12*(($AO1313-1)*3+$AP1313)-ROW())/12+5):INDIRECT("S"&amp;(ROW()+12*(($AO1313-1)*3+$AP1313)-ROW())/12+5),AR1313)</f>
        <v>0</v>
      </c>
      <c r="AT1313" s="693">
        <f ca="1">IF($AQ1313=1,IF(INDIRECT(ADDRESS(($AO1313-1)*3+$AP1313+5,$AQ1313+20))="",0,INDIRECT(ADDRESS(($AO1313-1)*3+$AP1313+5,$AQ1313+20))),IF(INDIRECT(ADDRESS(($AO1313-1)*3+$AP1313+5,$AQ1313+20))="",0,IF(COUNTIF(INDIRECT(ADDRESS(($AO1313-1)*36+($AP1313-1)*12+6,COLUMN())):INDIRECT(ADDRESS(($AO1313-1)*36+($AP1313-1)*12+$AQ1313+4,COLUMN())),INDIRECT(ADDRESS(($AO1313-1)*3+$AP1313+5,$AQ1313+20)))&gt;=1,0,INDIRECT(ADDRESS(($AO1313-1)*3+$AP1313+5,$AQ1313+20)))))</f>
        <v>0</v>
      </c>
      <c r="AU1313" s="692">
        <f ca="1">COUNTIF(INDIRECT("U"&amp;(ROW()+12*(($AO1313-1)*3+$AP1313)-ROW())/12+5):INDIRECT("AF"&amp;(ROW()+12*(($AO1313-1)*3+$AP1313)-ROW())/12+5),AT1313)</f>
        <v>0</v>
      </c>
      <c r="AV1313" s="692">
        <f ca="1">IF(AND(AR1313+AT1313&gt;0,AS1313+AU1313&gt;0),COUNTIF(AV$6:AV1312,"&gt;0")+1,0)</f>
        <v>0</v>
      </c>
    </row>
    <row r="1314" spans="41:48">
      <c r="AO1314" s="692">
        <v>37</v>
      </c>
      <c r="AP1314" s="692">
        <v>2</v>
      </c>
      <c r="AQ1314" s="692">
        <v>1</v>
      </c>
      <c r="AR1314" s="693">
        <f ca="1">IF($AQ1314=1,IF(INDIRECT(ADDRESS(($AO1314-1)*3+$AP1314+5,$AQ1314+7))="",0,INDIRECT(ADDRESS(($AO1314-1)*3+$AP1314+5,$AQ1314+7))),IF(INDIRECT(ADDRESS(($AO1314-1)*3+$AP1314+5,$AQ1314+7))="",0,IF(COUNTIF(INDIRECT(ADDRESS(($AO1314-1)*36+($AP1314-1)*12+6,COLUMN())):INDIRECT(ADDRESS(($AO1314-1)*36+($AP1314-1)*12+$AQ1314+4,COLUMN())),INDIRECT(ADDRESS(($AO1314-1)*3+$AP1314+5,$AQ1314+7)))&gt;=1,0,INDIRECT(ADDRESS(($AO1314-1)*3+$AP1314+5,$AQ1314+7)))))</f>
        <v>0</v>
      </c>
      <c r="AS1314" s="692">
        <f ca="1">COUNTIF(INDIRECT("H"&amp;(ROW()+12*(($AO1314-1)*3+$AP1314)-ROW())/12+5):INDIRECT("S"&amp;(ROW()+12*(($AO1314-1)*3+$AP1314)-ROW())/12+5),AR1314)</f>
        <v>0</v>
      </c>
      <c r="AT1314" s="693">
        <f ca="1">IF($AQ1314=1,IF(INDIRECT(ADDRESS(($AO1314-1)*3+$AP1314+5,$AQ1314+20))="",0,INDIRECT(ADDRESS(($AO1314-1)*3+$AP1314+5,$AQ1314+20))),IF(INDIRECT(ADDRESS(($AO1314-1)*3+$AP1314+5,$AQ1314+20))="",0,IF(COUNTIF(INDIRECT(ADDRESS(($AO1314-1)*36+($AP1314-1)*12+6,COLUMN())):INDIRECT(ADDRESS(($AO1314-1)*36+($AP1314-1)*12+$AQ1314+4,COLUMN())),INDIRECT(ADDRESS(($AO1314-1)*3+$AP1314+5,$AQ1314+20)))&gt;=1,0,INDIRECT(ADDRESS(($AO1314-1)*3+$AP1314+5,$AQ1314+20)))))</f>
        <v>0</v>
      </c>
      <c r="AU1314" s="692">
        <f ca="1">COUNTIF(INDIRECT("U"&amp;(ROW()+12*(($AO1314-1)*3+$AP1314)-ROW())/12+5):INDIRECT("AF"&amp;(ROW()+12*(($AO1314-1)*3+$AP1314)-ROW())/12+5),AT1314)</f>
        <v>0</v>
      </c>
      <c r="AV1314" s="692">
        <f ca="1">IF(AND(AR1314+AT1314&gt;0,AS1314+AU1314&gt;0),COUNTIF(AV$6:AV1313,"&gt;0")+1,0)</f>
        <v>0</v>
      </c>
    </row>
    <row r="1315" spans="41:48">
      <c r="AO1315" s="692">
        <v>37</v>
      </c>
      <c r="AP1315" s="692">
        <v>2</v>
      </c>
      <c r="AQ1315" s="692">
        <v>2</v>
      </c>
      <c r="AR1315" s="693">
        <f ca="1">IF($AQ1315=1,IF(INDIRECT(ADDRESS(($AO1315-1)*3+$AP1315+5,$AQ1315+7))="",0,INDIRECT(ADDRESS(($AO1315-1)*3+$AP1315+5,$AQ1315+7))),IF(INDIRECT(ADDRESS(($AO1315-1)*3+$AP1315+5,$AQ1315+7))="",0,IF(COUNTIF(INDIRECT(ADDRESS(($AO1315-1)*36+($AP1315-1)*12+6,COLUMN())):INDIRECT(ADDRESS(($AO1315-1)*36+($AP1315-1)*12+$AQ1315+4,COLUMN())),INDIRECT(ADDRESS(($AO1315-1)*3+$AP1315+5,$AQ1315+7)))&gt;=1,0,INDIRECT(ADDRESS(($AO1315-1)*3+$AP1315+5,$AQ1315+7)))))</f>
        <v>0</v>
      </c>
      <c r="AS1315" s="692">
        <f ca="1">COUNTIF(INDIRECT("H"&amp;(ROW()+12*(($AO1315-1)*3+$AP1315)-ROW())/12+5):INDIRECT("S"&amp;(ROW()+12*(($AO1315-1)*3+$AP1315)-ROW())/12+5),AR1315)</f>
        <v>0</v>
      </c>
      <c r="AT1315" s="693">
        <f ca="1">IF($AQ1315=1,IF(INDIRECT(ADDRESS(($AO1315-1)*3+$AP1315+5,$AQ1315+20))="",0,INDIRECT(ADDRESS(($AO1315-1)*3+$AP1315+5,$AQ1315+20))),IF(INDIRECT(ADDRESS(($AO1315-1)*3+$AP1315+5,$AQ1315+20))="",0,IF(COUNTIF(INDIRECT(ADDRESS(($AO1315-1)*36+($AP1315-1)*12+6,COLUMN())):INDIRECT(ADDRESS(($AO1315-1)*36+($AP1315-1)*12+$AQ1315+4,COLUMN())),INDIRECT(ADDRESS(($AO1315-1)*3+$AP1315+5,$AQ1315+20)))&gt;=1,0,INDIRECT(ADDRESS(($AO1315-1)*3+$AP1315+5,$AQ1315+20)))))</f>
        <v>0</v>
      </c>
      <c r="AU1315" s="692">
        <f ca="1">COUNTIF(INDIRECT("U"&amp;(ROW()+12*(($AO1315-1)*3+$AP1315)-ROW())/12+5):INDIRECT("AF"&amp;(ROW()+12*(($AO1315-1)*3+$AP1315)-ROW())/12+5),AT1315)</f>
        <v>0</v>
      </c>
      <c r="AV1315" s="692">
        <f ca="1">IF(AND(AR1315+AT1315&gt;0,AS1315+AU1315&gt;0),COUNTIF(AV$6:AV1314,"&gt;0")+1,0)</f>
        <v>0</v>
      </c>
    </row>
    <row r="1316" spans="41:48">
      <c r="AO1316" s="692">
        <v>37</v>
      </c>
      <c r="AP1316" s="692">
        <v>2</v>
      </c>
      <c r="AQ1316" s="692">
        <v>3</v>
      </c>
      <c r="AR1316" s="693">
        <f ca="1">IF($AQ1316=1,IF(INDIRECT(ADDRESS(($AO1316-1)*3+$AP1316+5,$AQ1316+7))="",0,INDIRECT(ADDRESS(($AO1316-1)*3+$AP1316+5,$AQ1316+7))),IF(INDIRECT(ADDRESS(($AO1316-1)*3+$AP1316+5,$AQ1316+7))="",0,IF(COUNTIF(INDIRECT(ADDRESS(($AO1316-1)*36+($AP1316-1)*12+6,COLUMN())):INDIRECT(ADDRESS(($AO1316-1)*36+($AP1316-1)*12+$AQ1316+4,COLUMN())),INDIRECT(ADDRESS(($AO1316-1)*3+$AP1316+5,$AQ1316+7)))&gt;=1,0,INDIRECT(ADDRESS(($AO1316-1)*3+$AP1316+5,$AQ1316+7)))))</f>
        <v>0</v>
      </c>
      <c r="AS1316" s="692">
        <f ca="1">COUNTIF(INDIRECT("H"&amp;(ROW()+12*(($AO1316-1)*3+$AP1316)-ROW())/12+5):INDIRECT("S"&amp;(ROW()+12*(($AO1316-1)*3+$AP1316)-ROW())/12+5),AR1316)</f>
        <v>0</v>
      </c>
      <c r="AT1316" s="693">
        <f ca="1">IF($AQ1316=1,IF(INDIRECT(ADDRESS(($AO1316-1)*3+$AP1316+5,$AQ1316+20))="",0,INDIRECT(ADDRESS(($AO1316-1)*3+$AP1316+5,$AQ1316+20))),IF(INDIRECT(ADDRESS(($AO1316-1)*3+$AP1316+5,$AQ1316+20))="",0,IF(COUNTIF(INDIRECT(ADDRESS(($AO1316-1)*36+($AP1316-1)*12+6,COLUMN())):INDIRECT(ADDRESS(($AO1316-1)*36+($AP1316-1)*12+$AQ1316+4,COLUMN())),INDIRECT(ADDRESS(($AO1316-1)*3+$AP1316+5,$AQ1316+20)))&gt;=1,0,INDIRECT(ADDRESS(($AO1316-1)*3+$AP1316+5,$AQ1316+20)))))</f>
        <v>0</v>
      </c>
      <c r="AU1316" s="692">
        <f ca="1">COUNTIF(INDIRECT("U"&amp;(ROW()+12*(($AO1316-1)*3+$AP1316)-ROW())/12+5):INDIRECT("AF"&amp;(ROW()+12*(($AO1316-1)*3+$AP1316)-ROW())/12+5),AT1316)</f>
        <v>0</v>
      </c>
      <c r="AV1316" s="692">
        <f ca="1">IF(AND(AR1316+AT1316&gt;0,AS1316+AU1316&gt;0),COUNTIF(AV$6:AV1315,"&gt;0")+1,0)</f>
        <v>0</v>
      </c>
    </row>
    <row r="1317" spans="41:48">
      <c r="AO1317" s="692">
        <v>37</v>
      </c>
      <c r="AP1317" s="692">
        <v>2</v>
      </c>
      <c r="AQ1317" s="692">
        <v>4</v>
      </c>
      <c r="AR1317" s="693">
        <f ca="1">IF($AQ1317=1,IF(INDIRECT(ADDRESS(($AO1317-1)*3+$AP1317+5,$AQ1317+7))="",0,INDIRECT(ADDRESS(($AO1317-1)*3+$AP1317+5,$AQ1317+7))),IF(INDIRECT(ADDRESS(($AO1317-1)*3+$AP1317+5,$AQ1317+7))="",0,IF(COUNTIF(INDIRECT(ADDRESS(($AO1317-1)*36+($AP1317-1)*12+6,COLUMN())):INDIRECT(ADDRESS(($AO1317-1)*36+($AP1317-1)*12+$AQ1317+4,COLUMN())),INDIRECT(ADDRESS(($AO1317-1)*3+$AP1317+5,$AQ1317+7)))&gt;=1,0,INDIRECT(ADDRESS(($AO1317-1)*3+$AP1317+5,$AQ1317+7)))))</f>
        <v>0</v>
      </c>
      <c r="AS1317" s="692">
        <f ca="1">COUNTIF(INDIRECT("H"&amp;(ROW()+12*(($AO1317-1)*3+$AP1317)-ROW())/12+5):INDIRECT("S"&amp;(ROW()+12*(($AO1317-1)*3+$AP1317)-ROW())/12+5),AR1317)</f>
        <v>0</v>
      </c>
      <c r="AT1317" s="693">
        <f ca="1">IF($AQ1317=1,IF(INDIRECT(ADDRESS(($AO1317-1)*3+$AP1317+5,$AQ1317+20))="",0,INDIRECT(ADDRESS(($AO1317-1)*3+$AP1317+5,$AQ1317+20))),IF(INDIRECT(ADDRESS(($AO1317-1)*3+$AP1317+5,$AQ1317+20))="",0,IF(COUNTIF(INDIRECT(ADDRESS(($AO1317-1)*36+($AP1317-1)*12+6,COLUMN())):INDIRECT(ADDRESS(($AO1317-1)*36+($AP1317-1)*12+$AQ1317+4,COLUMN())),INDIRECT(ADDRESS(($AO1317-1)*3+$AP1317+5,$AQ1317+20)))&gt;=1,0,INDIRECT(ADDRESS(($AO1317-1)*3+$AP1317+5,$AQ1317+20)))))</f>
        <v>0</v>
      </c>
      <c r="AU1317" s="692">
        <f ca="1">COUNTIF(INDIRECT("U"&amp;(ROW()+12*(($AO1317-1)*3+$AP1317)-ROW())/12+5):INDIRECT("AF"&amp;(ROW()+12*(($AO1317-1)*3+$AP1317)-ROW())/12+5),AT1317)</f>
        <v>0</v>
      </c>
      <c r="AV1317" s="692">
        <f ca="1">IF(AND(AR1317+AT1317&gt;0,AS1317+AU1317&gt;0),COUNTIF(AV$6:AV1316,"&gt;0")+1,0)</f>
        <v>0</v>
      </c>
    </row>
    <row r="1318" spans="41:48">
      <c r="AO1318" s="692">
        <v>37</v>
      </c>
      <c r="AP1318" s="692">
        <v>2</v>
      </c>
      <c r="AQ1318" s="692">
        <v>5</v>
      </c>
      <c r="AR1318" s="693">
        <f ca="1">IF($AQ1318=1,IF(INDIRECT(ADDRESS(($AO1318-1)*3+$AP1318+5,$AQ1318+7))="",0,INDIRECT(ADDRESS(($AO1318-1)*3+$AP1318+5,$AQ1318+7))),IF(INDIRECT(ADDRESS(($AO1318-1)*3+$AP1318+5,$AQ1318+7))="",0,IF(COUNTIF(INDIRECT(ADDRESS(($AO1318-1)*36+($AP1318-1)*12+6,COLUMN())):INDIRECT(ADDRESS(($AO1318-1)*36+($AP1318-1)*12+$AQ1318+4,COLUMN())),INDIRECT(ADDRESS(($AO1318-1)*3+$AP1318+5,$AQ1318+7)))&gt;=1,0,INDIRECT(ADDRESS(($AO1318-1)*3+$AP1318+5,$AQ1318+7)))))</f>
        <v>0</v>
      </c>
      <c r="AS1318" s="692">
        <f ca="1">COUNTIF(INDIRECT("H"&amp;(ROW()+12*(($AO1318-1)*3+$AP1318)-ROW())/12+5):INDIRECT("S"&amp;(ROW()+12*(($AO1318-1)*3+$AP1318)-ROW())/12+5),AR1318)</f>
        <v>0</v>
      </c>
      <c r="AT1318" s="693">
        <f ca="1">IF($AQ1318=1,IF(INDIRECT(ADDRESS(($AO1318-1)*3+$AP1318+5,$AQ1318+20))="",0,INDIRECT(ADDRESS(($AO1318-1)*3+$AP1318+5,$AQ1318+20))),IF(INDIRECT(ADDRESS(($AO1318-1)*3+$AP1318+5,$AQ1318+20))="",0,IF(COUNTIF(INDIRECT(ADDRESS(($AO1318-1)*36+($AP1318-1)*12+6,COLUMN())):INDIRECT(ADDRESS(($AO1318-1)*36+($AP1318-1)*12+$AQ1318+4,COLUMN())),INDIRECT(ADDRESS(($AO1318-1)*3+$AP1318+5,$AQ1318+20)))&gt;=1,0,INDIRECT(ADDRESS(($AO1318-1)*3+$AP1318+5,$AQ1318+20)))))</f>
        <v>0</v>
      </c>
      <c r="AU1318" s="692">
        <f ca="1">COUNTIF(INDIRECT("U"&amp;(ROW()+12*(($AO1318-1)*3+$AP1318)-ROW())/12+5):INDIRECT("AF"&amp;(ROW()+12*(($AO1318-1)*3+$AP1318)-ROW())/12+5),AT1318)</f>
        <v>0</v>
      </c>
      <c r="AV1318" s="692">
        <f ca="1">IF(AND(AR1318+AT1318&gt;0,AS1318+AU1318&gt;0),COUNTIF(AV$6:AV1317,"&gt;0")+1,0)</f>
        <v>0</v>
      </c>
    </row>
    <row r="1319" spans="41:48">
      <c r="AO1319" s="692">
        <v>37</v>
      </c>
      <c r="AP1319" s="692">
        <v>2</v>
      </c>
      <c r="AQ1319" s="692">
        <v>6</v>
      </c>
      <c r="AR1319" s="693">
        <f ca="1">IF($AQ1319=1,IF(INDIRECT(ADDRESS(($AO1319-1)*3+$AP1319+5,$AQ1319+7))="",0,INDIRECT(ADDRESS(($AO1319-1)*3+$AP1319+5,$AQ1319+7))),IF(INDIRECT(ADDRESS(($AO1319-1)*3+$AP1319+5,$AQ1319+7))="",0,IF(COUNTIF(INDIRECT(ADDRESS(($AO1319-1)*36+($AP1319-1)*12+6,COLUMN())):INDIRECT(ADDRESS(($AO1319-1)*36+($AP1319-1)*12+$AQ1319+4,COLUMN())),INDIRECT(ADDRESS(($AO1319-1)*3+$AP1319+5,$AQ1319+7)))&gt;=1,0,INDIRECT(ADDRESS(($AO1319-1)*3+$AP1319+5,$AQ1319+7)))))</f>
        <v>0</v>
      </c>
      <c r="AS1319" s="692">
        <f ca="1">COUNTIF(INDIRECT("H"&amp;(ROW()+12*(($AO1319-1)*3+$AP1319)-ROW())/12+5):INDIRECT("S"&amp;(ROW()+12*(($AO1319-1)*3+$AP1319)-ROW())/12+5),AR1319)</f>
        <v>0</v>
      </c>
      <c r="AT1319" s="693">
        <f ca="1">IF($AQ1319=1,IF(INDIRECT(ADDRESS(($AO1319-1)*3+$AP1319+5,$AQ1319+20))="",0,INDIRECT(ADDRESS(($AO1319-1)*3+$AP1319+5,$AQ1319+20))),IF(INDIRECT(ADDRESS(($AO1319-1)*3+$AP1319+5,$AQ1319+20))="",0,IF(COUNTIF(INDIRECT(ADDRESS(($AO1319-1)*36+($AP1319-1)*12+6,COLUMN())):INDIRECT(ADDRESS(($AO1319-1)*36+($AP1319-1)*12+$AQ1319+4,COLUMN())),INDIRECT(ADDRESS(($AO1319-1)*3+$AP1319+5,$AQ1319+20)))&gt;=1,0,INDIRECT(ADDRESS(($AO1319-1)*3+$AP1319+5,$AQ1319+20)))))</f>
        <v>0</v>
      </c>
      <c r="AU1319" s="692">
        <f ca="1">COUNTIF(INDIRECT("U"&amp;(ROW()+12*(($AO1319-1)*3+$AP1319)-ROW())/12+5):INDIRECT("AF"&amp;(ROW()+12*(($AO1319-1)*3+$AP1319)-ROW())/12+5),AT1319)</f>
        <v>0</v>
      </c>
      <c r="AV1319" s="692">
        <f ca="1">IF(AND(AR1319+AT1319&gt;0,AS1319+AU1319&gt;0),COUNTIF(AV$6:AV1318,"&gt;0")+1,0)</f>
        <v>0</v>
      </c>
    </row>
    <row r="1320" spans="41:48">
      <c r="AO1320" s="692">
        <v>37</v>
      </c>
      <c r="AP1320" s="692">
        <v>2</v>
      </c>
      <c r="AQ1320" s="692">
        <v>7</v>
      </c>
      <c r="AR1320" s="693">
        <f ca="1">IF($AQ1320=1,IF(INDIRECT(ADDRESS(($AO1320-1)*3+$AP1320+5,$AQ1320+7))="",0,INDIRECT(ADDRESS(($AO1320-1)*3+$AP1320+5,$AQ1320+7))),IF(INDIRECT(ADDRESS(($AO1320-1)*3+$AP1320+5,$AQ1320+7))="",0,IF(COUNTIF(INDIRECT(ADDRESS(($AO1320-1)*36+($AP1320-1)*12+6,COLUMN())):INDIRECT(ADDRESS(($AO1320-1)*36+($AP1320-1)*12+$AQ1320+4,COLUMN())),INDIRECT(ADDRESS(($AO1320-1)*3+$AP1320+5,$AQ1320+7)))&gt;=1,0,INDIRECT(ADDRESS(($AO1320-1)*3+$AP1320+5,$AQ1320+7)))))</f>
        <v>0</v>
      </c>
      <c r="AS1320" s="692">
        <f ca="1">COUNTIF(INDIRECT("H"&amp;(ROW()+12*(($AO1320-1)*3+$AP1320)-ROW())/12+5):INDIRECT("S"&amp;(ROW()+12*(($AO1320-1)*3+$AP1320)-ROW())/12+5),AR1320)</f>
        <v>0</v>
      </c>
      <c r="AT1320" s="693">
        <f ca="1">IF($AQ1320=1,IF(INDIRECT(ADDRESS(($AO1320-1)*3+$AP1320+5,$AQ1320+20))="",0,INDIRECT(ADDRESS(($AO1320-1)*3+$AP1320+5,$AQ1320+20))),IF(INDIRECT(ADDRESS(($AO1320-1)*3+$AP1320+5,$AQ1320+20))="",0,IF(COUNTIF(INDIRECT(ADDRESS(($AO1320-1)*36+($AP1320-1)*12+6,COLUMN())):INDIRECT(ADDRESS(($AO1320-1)*36+($AP1320-1)*12+$AQ1320+4,COLUMN())),INDIRECT(ADDRESS(($AO1320-1)*3+$AP1320+5,$AQ1320+20)))&gt;=1,0,INDIRECT(ADDRESS(($AO1320-1)*3+$AP1320+5,$AQ1320+20)))))</f>
        <v>0</v>
      </c>
      <c r="AU1320" s="692">
        <f ca="1">COUNTIF(INDIRECT("U"&amp;(ROW()+12*(($AO1320-1)*3+$AP1320)-ROW())/12+5):INDIRECT("AF"&amp;(ROW()+12*(($AO1320-1)*3+$AP1320)-ROW())/12+5),AT1320)</f>
        <v>0</v>
      </c>
      <c r="AV1320" s="692">
        <f ca="1">IF(AND(AR1320+AT1320&gt;0,AS1320+AU1320&gt;0),COUNTIF(AV$6:AV1319,"&gt;0")+1,0)</f>
        <v>0</v>
      </c>
    </row>
    <row r="1321" spans="41:48">
      <c r="AO1321" s="692">
        <v>37</v>
      </c>
      <c r="AP1321" s="692">
        <v>2</v>
      </c>
      <c r="AQ1321" s="692">
        <v>8</v>
      </c>
      <c r="AR1321" s="693">
        <f ca="1">IF($AQ1321=1,IF(INDIRECT(ADDRESS(($AO1321-1)*3+$AP1321+5,$AQ1321+7))="",0,INDIRECT(ADDRESS(($AO1321-1)*3+$AP1321+5,$AQ1321+7))),IF(INDIRECT(ADDRESS(($AO1321-1)*3+$AP1321+5,$AQ1321+7))="",0,IF(COUNTIF(INDIRECT(ADDRESS(($AO1321-1)*36+($AP1321-1)*12+6,COLUMN())):INDIRECT(ADDRESS(($AO1321-1)*36+($AP1321-1)*12+$AQ1321+4,COLUMN())),INDIRECT(ADDRESS(($AO1321-1)*3+$AP1321+5,$AQ1321+7)))&gt;=1,0,INDIRECT(ADDRESS(($AO1321-1)*3+$AP1321+5,$AQ1321+7)))))</f>
        <v>0</v>
      </c>
      <c r="AS1321" s="692">
        <f ca="1">COUNTIF(INDIRECT("H"&amp;(ROW()+12*(($AO1321-1)*3+$AP1321)-ROW())/12+5):INDIRECT("S"&amp;(ROW()+12*(($AO1321-1)*3+$AP1321)-ROW())/12+5),AR1321)</f>
        <v>0</v>
      </c>
      <c r="AT1321" s="693">
        <f ca="1">IF($AQ1321=1,IF(INDIRECT(ADDRESS(($AO1321-1)*3+$AP1321+5,$AQ1321+20))="",0,INDIRECT(ADDRESS(($AO1321-1)*3+$AP1321+5,$AQ1321+20))),IF(INDIRECT(ADDRESS(($AO1321-1)*3+$AP1321+5,$AQ1321+20))="",0,IF(COUNTIF(INDIRECT(ADDRESS(($AO1321-1)*36+($AP1321-1)*12+6,COLUMN())):INDIRECT(ADDRESS(($AO1321-1)*36+($AP1321-1)*12+$AQ1321+4,COLUMN())),INDIRECT(ADDRESS(($AO1321-1)*3+$AP1321+5,$AQ1321+20)))&gt;=1,0,INDIRECT(ADDRESS(($AO1321-1)*3+$AP1321+5,$AQ1321+20)))))</f>
        <v>0</v>
      </c>
      <c r="AU1321" s="692">
        <f ca="1">COUNTIF(INDIRECT("U"&amp;(ROW()+12*(($AO1321-1)*3+$AP1321)-ROW())/12+5):INDIRECT("AF"&amp;(ROW()+12*(($AO1321-1)*3+$AP1321)-ROW())/12+5),AT1321)</f>
        <v>0</v>
      </c>
      <c r="AV1321" s="692">
        <f ca="1">IF(AND(AR1321+AT1321&gt;0,AS1321+AU1321&gt;0),COUNTIF(AV$6:AV1320,"&gt;0")+1,0)</f>
        <v>0</v>
      </c>
    </row>
    <row r="1322" spans="41:48">
      <c r="AO1322" s="692">
        <v>37</v>
      </c>
      <c r="AP1322" s="692">
        <v>2</v>
      </c>
      <c r="AQ1322" s="692">
        <v>9</v>
      </c>
      <c r="AR1322" s="693">
        <f ca="1">IF($AQ1322=1,IF(INDIRECT(ADDRESS(($AO1322-1)*3+$AP1322+5,$AQ1322+7))="",0,INDIRECT(ADDRESS(($AO1322-1)*3+$AP1322+5,$AQ1322+7))),IF(INDIRECT(ADDRESS(($AO1322-1)*3+$AP1322+5,$AQ1322+7))="",0,IF(COUNTIF(INDIRECT(ADDRESS(($AO1322-1)*36+($AP1322-1)*12+6,COLUMN())):INDIRECT(ADDRESS(($AO1322-1)*36+($AP1322-1)*12+$AQ1322+4,COLUMN())),INDIRECT(ADDRESS(($AO1322-1)*3+$AP1322+5,$AQ1322+7)))&gt;=1,0,INDIRECT(ADDRESS(($AO1322-1)*3+$AP1322+5,$AQ1322+7)))))</f>
        <v>0</v>
      </c>
      <c r="AS1322" s="692">
        <f ca="1">COUNTIF(INDIRECT("H"&amp;(ROW()+12*(($AO1322-1)*3+$AP1322)-ROW())/12+5):INDIRECT("S"&amp;(ROW()+12*(($AO1322-1)*3+$AP1322)-ROW())/12+5),AR1322)</f>
        <v>0</v>
      </c>
      <c r="AT1322" s="693">
        <f ca="1">IF($AQ1322=1,IF(INDIRECT(ADDRESS(($AO1322-1)*3+$AP1322+5,$AQ1322+20))="",0,INDIRECT(ADDRESS(($AO1322-1)*3+$AP1322+5,$AQ1322+20))),IF(INDIRECT(ADDRESS(($AO1322-1)*3+$AP1322+5,$AQ1322+20))="",0,IF(COUNTIF(INDIRECT(ADDRESS(($AO1322-1)*36+($AP1322-1)*12+6,COLUMN())):INDIRECT(ADDRESS(($AO1322-1)*36+($AP1322-1)*12+$AQ1322+4,COLUMN())),INDIRECT(ADDRESS(($AO1322-1)*3+$AP1322+5,$AQ1322+20)))&gt;=1,0,INDIRECT(ADDRESS(($AO1322-1)*3+$AP1322+5,$AQ1322+20)))))</f>
        <v>0</v>
      </c>
      <c r="AU1322" s="692">
        <f ca="1">COUNTIF(INDIRECT("U"&amp;(ROW()+12*(($AO1322-1)*3+$AP1322)-ROW())/12+5):INDIRECT("AF"&amp;(ROW()+12*(($AO1322-1)*3+$AP1322)-ROW())/12+5),AT1322)</f>
        <v>0</v>
      </c>
      <c r="AV1322" s="692">
        <f ca="1">IF(AND(AR1322+AT1322&gt;0,AS1322+AU1322&gt;0),COUNTIF(AV$6:AV1321,"&gt;0")+1,0)</f>
        <v>0</v>
      </c>
    </row>
    <row r="1323" spans="41:48">
      <c r="AO1323" s="692">
        <v>37</v>
      </c>
      <c r="AP1323" s="692">
        <v>2</v>
      </c>
      <c r="AQ1323" s="692">
        <v>10</v>
      </c>
      <c r="AR1323" s="693">
        <f ca="1">IF($AQ1323=1,IF(INDIRECT(ADDRESS(($AO1323-1)*3+$AP1323+5,$AQ1323+7))="",0,INDIRECT(ADDRESS(($AO1323-1)*3+$AP1323+5,$AQ1323+7))),IF(INDIRECT(ADDRESS(($AO1323-1)*3+$AP1323+5,$AQ1323+7))="",0,IF(COUNTIF(INDIRECT(ADDRESS(($AO1323-1)*36+($AP1323-1)*12+6,COLUMN())):INDIRECT(ADDRESS(($AO1323-1)*36+($AP1323-1)*12+$AQ1323+4,COLUMN())),INDIRECT(ADDRESS(($AO1323-1)*3+$AP1323+5,$AQ1323+7)))&gt;=1,0,INDIRECT(ADDRESS(($AO1323-1)*3+$AP1323+5,$AQ1323+7)))))</f>
        <v>0</v>
      </c>
      <c r="AS1323" s="692">
        <f ca="1">COUNTIF(INDIRECT("H"&amp;(ROW()+12*(($AO1323-1)*3+$AP1323)-ROW())/12+5):INDIRECT("S"&amp;(ROW()+12*(($AO1323-1)*3+$AP1323)-ROW())/12+5),AR1323)</f>
        <v>0</v>
      </c>
      <c r="AT1323" s="693">
        <f ca="1">IF($AQ1323=1,IF(INDIRECT(ADDRESS(($AO1323-1)*3+$AP1323+5,$AQ1323+20))="",0,INDIRECT(ADDRESS(($AO1323-1)*3+$AP1323+5,$AQ1323+20))),IF(INDIRECT(ADDRESS(($AO1323-1)*3+$AP1323+5,$AQ1323+20))="",0,IF(COUNTIF(INDIRECT(ADDRESS(($AO1323-1)*36+($AP1323-1)*12+6,COLUMN())):INDIRECT(ADDRESS(($AO1323-1)*36+($AP1323-1)*12+$AQ1323+4,COLUMN())),INDIRECT(ADDRESS(($AO1323-1)*3+$AP1323+5,$AQ1323+20)))&gt;=1,0,INDIRECT(ADDRESS(($AO1323-1)*3+$AP1323+5,$AQ1323+20)))))</f>
        <v>0</v>
      </c>
      <c r="AU1323" s="692">
        <f ca="1">COUNTIF(INDIRECT("U"&amp;(ROW()+12*(($AO1323-1)*3+$AP1323)-ROW())/12+5):INDIRECT("AF"&amp;(ROW()+12*(($AO1323-1)*3+$AP1323)-ROW())/12+5),AT1323)</f>
        <v>0</v>
      </c>
      <c r="AV1323" s="692">
        <f ca="1">IF(AND(AR1323+AT1323&gt;0,AS1323+AU1323&gt;0),COUNTIF(AV$6:AV1322,"&gt;0")+1,0)</f>
        <v>0</v>
      </c>
    </row>
    <row r="1324" spans="41:48">
      <c r="AO1324" s="692">
        <v>37</v>
      </c>
      <c r="AP1324" s="692">
        <v>2</v>
      </c>
      <c r="AQ1324" s="692">
        <v>11</v>
      </c>
      <c r="AR1324" s="693">
        <f ca="1">IF($AQ1324=1,IF(INDIRECT(ADDRESS(($AO1324-1)*3+$AP1324+5,$AQ1324+7))="",0,INDIRECT(ADDRESS(($AO1324-1)*3+$AP1324+5,$AQ1324+7))),IF(INDIRECT(ADDRESS(($AO1324-1)*3+$AP1324+5,$AQ1324+7))="",0,IF(COUNTIF(INDIRECT(ADDRESS(($AO1324-1)*36+($AP1324-1)*12+6,COLUMN())):INDIRECT(ADDRESS(($AO1324-1)*36+($AP1324-1)*12+$AQ1324+4,COLUMN())),INDIRECT(ADDRESS(($AO1324-1)*3+$AP1324+5,$AQ1324+7)))&gt;=1,0,INDIRECT(ADDRESS(($AO1324-1)*3+$AP1324+5,$AQ1324+7)))))</f>
        <v>0</v>
      </c>
      <c r="AS1324" s="692">
        <f ca="1">COUNTIF(INDIRECT("H"&amp;(ROW()+12*(($AO1324-1)*3+$AP1324)-ROW())/12+5):INDIRECT("S"&amp;(ROW()+12*(($AO1324-1)*3+$AP1324)-ROW())/12+5),AR1324)</f>
        <v>0</v>
      </c>
      <c r="AT1324" s="693">
        <f ca="1">IF($AQ1324=1,IF(INDIRECT(ADDRESS(($AO1324-1)*3+$AP1324+5,$AQ1324+20))="",0,INDIRECT(ADDRESS(($AO1324-1)*3+$AP1324+5,$AQ1324+20))),IF(INDIRECT(ADDRESS(($AO1324-1)*3+$AP1324+5,$AQ1324+20))="",0,IF(COUNTIF(INDIRECT(ADDRESS(($AO1324-1)*36+($AP1324-1)*12+6,COLUMN())):INDIRECT(ADDRESS(($AO1324-1)*36+($AP1324-1)*12+$AQ1324+4,COLUMN())),INDIRECT(ADDRESS(($AO1324-1)*3+$AP1324+5,$AQ1324+20)))&gt;=1,0,INDIRECT(ADDRESS(($AO1324-1)*3+$AP1324+5,$AQ1324+20)))))</f>
        <v>0</v>
      </c>
      <c r="AU1324" s="692">
        <f ca="1">COUNTIF(INDIRECT("U"&amp;(ROW()+12*(($AO1324-1)*3+$AP1324)-ROW())/12+5):INDIRECT("AF"&amp;(ROW()+12*(($AO1324-1)*3+$AP1324)-ROW())/12+5),AT1324)</f>
        <v>0</v>
      </c>
      <c r="AV1324" s="692">
        <f ca="1">IF(AND(AR1324+AT1324&gt;0,AS1324+AU1324&gt;0),COUNTIF(AV$6:AV1323,"&gt;0")+1,0)</f>
        <v>0</v>
      </c>
    </row>
    <row r="1325" spans="41:48">
      <c r="AO1325" s="692">
        <v>37</v>
      </c>
      <c r="AP1325" s="692">
        <v>2</v>
      </c>
      <c r="AQ1325" s="692">
        <v>12</v>
      </c>
      <c r="AR1325" s="693">
        <f ca="1">IF($AQ1325=1,IF(INDIRECT(ADDRESS(($AO1325-1)*3+$AP1325+5,$AQ1325+7))="",0,INDIRECT(ADDRESS(($AO1325-1)*3+$AP1325+5,$AQ1325+7))),IF(INDIRECT(ADDRESS(($AO1325-1)*3+$AP1325+5,$AQ1325+7))="",0,IF(COUNTIF(INDIRECT(ADDRESS(($AO1325-1)*36+($AP1325-1)*12+6,COLUMN())):INDIRECT(ADDRESS(($AO1325-1)*36+($AP1325-1)*12+$AQ1325+4,COLUMN())),INDIRECT(ADDRESS(($AO1325-1)*3+$AP1325+5,$AQ1325+7)))&gt;=1,0,INDIRECT(ADDRESS(($AO1325-1)*3+$AP1325+5,$AQ1325+7)))))</f>
        <v>0</v>
      </c>
      <c r="AS1325" s="692">
        <f ca="1">COUNTIF(INDIRECT("H"&amp;(ROW()+12*(($AO1325-1)*3+$AP1325)-ROW())/12+5):INDIRECT("S"&amp;(ROW()+12*(($AO1325-1)*3+$AP1325)-ROW())/12+5),AR1325)</f>
        <v>0</v>
      </c>
      <c r="AT1325" s="693">
        <f ca="1">IF($AQ1325=1,IF(INDIRECT(ADDRESS(($AO1325-1)*3+$AP1325+5,$AQ1325+20))="",0,INDIRECT(ADDRESS(($AO1325-1)*3+$AP1325+5,$AQ1325+20))),IF(INDIRECT(ADDRESS(($AO1325-1)*3+$AP1325+5,$AQ1325+20))="",0,IF(COUNTIF(INDIRECT(ADDRESS(($AO1325-1)*36+($AP1325-1)*12+6,COLUMN())):INDIRECT(ADDRESS(($AO1325-1)*36+($AP1325-1)*12+$AQ1325+4,COLUMN())),INDIRECT(ADDRESS(($AO1325-1)*3+$AP1325+5,$AQ1325+20)))&gt;=1,0,INDIRECT(ADDRESS(($AO1325-1)*3+$AP1325+5,$AQ1325+20)))))</f>
        <v>0</v>
      </c>
      <c r="AU1325" s="692">
        <f ca="1">COUNTIF(INDIRECT("U"&amp;(ROW()+12*(($AO1325-1)*3+$AP1325)-ROW())/12+5):INDIRECT("AF"&amp;(ROW()+12*(($AO1325-1)*3+$AP1325)-ROW())/12+5),AT1325)</f>
        <v>0</v>
      </c>
      <c r="AV1325" s="692">
        <f ca="1">IF(AND(AR1325+AT1325&gt;0,AS1325+AU1325&gt;0),COUNTIF(AV$6:AV1324,"&gt;0")+1,0)</f>
        <v>0</v>
      </c>
    </row>
    <row r="1326" spans="41:48">
      <c r="AO1326" s="692">
        <v>37</v>
      </c>
      <c r="AP1326" s="692">
        <v>3</v>
      </c>
      <c r="AQ1326" s="692">
        <v>1</v>
      </c>
      <c r="AR1326" s="693">
        <f ca="1">IF($AQ1326=1,IF(INDIRECT(ADDRESS(($AO1326-1)*3+$AP1326+5,$AQ1326+7))="",0,INDIRECT(ADDRESS(($AO1326-1)*3+$AP1326+5,$AQ1326+7))),IF(INDIRECT(ADDRESS(($AO1326-1)*3+$AP1326+5,$AQ1326+7))="",0,IF(COUNTIF(INDIRECT(ADDRESS(($AO1326-1)*36+($AP1326-1)*12+6,COLUMN())):INDIRECT(ADDRESS(($AO1326-1)*36+($AP1326-1)*12+$AQ1326+4,COLUMN())),INDIRECT(ADDRESS(($AO1326-1)*3+$AP1326+5,$AQ1326+7)))&gt;=1,0,INDIRECT(ADDRESS(($AO1326-1)*3+$AP1326+5,$AQ1326+7)))))</f>
        <v>0</v>
      </c>
      <c r="AS1326" s="692">
        <f ca="1">COUNTIF(INDIRECT("H"&amp;(ROW()+12*(($AO1326-1)*3+$AP1326)-ROW())/12+5):INDIRECT("S"&amp;(ROW()+12*(($AO1326-1)*3+$AP1326)-ROW())/12+5),AR1326)</f>
        <v>0</v>
      </c>
      <c r="AT1326" s="693">
        <f ca="1">IF($AQ1326=1,IF(INDIRECT(ADDRESS(($AO1326-1)*3+$AP1326+5,$AQ1326+20))="",0,INDIRECT(ADDRESS(($AO1326-1)*3+$AP1326+5,$AQ1326+20))),IF(INDIRECT(ADDRESS(($AO1326-1)*3+$AP1326+5,$AQ1326+20))="",0,IF(COUNTIF(INDIRECT(ADDRESS(($AO1326-1)*36+($AP1326-1)*12+6,COLUMN())):INDIRECT(ADDRESS(($AO1326-1)*36+($AP1326-1)*12+$AQ1326+4,COLUMN())),INDIRECT(ADDRESS(($AO1326-1)*3+$AP1326+5,$AQ1326+20)))&gt;=1,0,INDIRECT(ADDRESS(($AO1326-1)*3+$AP1326+5,$AQ1326+20)))))</f>
        <v>0</v>
      </c>
      <c r="AU1326" s="692">
        <f ca="1">COUNTIF(INDIRECT("U"&amp;(ROW()+12*(($AO1326-1)*3+$AP1326)-ROW())/12+5):INDIRECT("AF"&amp;(ROW()+12*(($AO1326-1)*3+$AP1326)-ROW())/12+5),AT1326)</f>
        <v>0</v>
      </c>
      <c r="AV1326" s="692">
        <f ca="1">IF(AND(AR1326+AT1326&gt;0,AS1326+AU1326&gt;0),COUNTIF(AV$6:AV1325,"&gt;0")+1,0)</f>
        <v>0</v>
      </c>
    </row>
    <row r="1327" spans="41:48">
      <c r="AO1327" s="692">
        <v>37</v>
      </c>
      <c r="AP1327" s="692">
        <v>3</v>
      </c>
      <c r="AQ1327" s="692">
        <v>2</v>
      </c>
      <c r="AR1327" s="693">
        <f ca="1">IF($AQ1327=1,IF(INDIRECT(ADDRESS(($AO1327-1)*3+$AP1327+5,$AQ1327+7))="",0,INDIRECT(ADDRESS(($AO1327-1)*3+$AP1327+5,$AQ1327+7))),IF(INDIRECT(ADDRESS(($AO1327-1)*3+$AP1327+5,$AQ1327+7))="",0,IF(COUNTIF(INDIRECT(ADDRESS(($AO1327-1)*36+($AP1327-1)*12+6,COLUMN())):INDIRECT(ADDRESS(($AO1327-1)*36+($AP1327-1)*12+$AQ1327+4,COLUMN())),INDIRECT(ADDRESS(($AO1327-1)*3+$AP1327+5,$AQ1327+7)))&gt;=1,0,INDIRECT(ADDRESS(($AO1327-1)*3+$AP1327+5,$AQ1327+7)))))</f>
        <v>0</v>
      </c>
      <c r="AS1327" s="692">
        <f ca="1">COUNTIF(INDIRECT("H"&amp;(ROW()+12*(($AO1327-1)*3+$AP1327)-ROW())/12+5):INDIRECT("S"&amp;(ROW()+12*(($AO1327-1)*3+$AP1327)-ROW())/12+5),AR1327)</f>
        <v>0</v>
      </c>
      <c r="AT1327" s="693">
        <f ca="1">IF($AQ1327=1,IF(INDIRECT(ADDRESS(($AO1327-1)*3+$AP1327+5,$AQ1327+20))="",0,INDIRECT(ADDRESS(($AO1327-1)*3+$AP1327+5,$AQ1327+20))),IF(INDIRECT(ADDRESS(($AO1327-1)*3+$AP1327+5,$AQ1327+20))="",0,IF(COUNTIF(INDIRECT(ADDRESS(($AO1327-1)*36+($AP1327-1)*12+6,COLUMN())):INDIRECT(ADDRESS(($AO1327-1)*36+($AP1327-1)*12+$AQ1327+4,COLUMN())),INDIRECT(ADDRESS(($AO1327-1)*3+$AP1327+5,$AQ1327+20)))&gt;=1,0,INDIRECT(ADDRESS(($AO1327-1)*3+$AP1327+5,$AQ1327+20)))))</f>
        <v>0</v>
      </c>
      <c r="AU1327" s="692">
        <f ca="1">COUNTIF(INDIRECT("U"&amp;(ROW()+12*(($AO1327-1)*3+$AP1327)-ROW())/12+5):INDIRECT("AF"&amp;(ROW()+12*(($AO1327-1)*3+$AP1327)-ROW())/12+5),AT1327)</f>
        <v>0</v>
      </c>
      <c r="AV1327" s="692">
        <f ca="1">IF(AND(AR1327+AT1327&gt;0,AS1327+AU1327&gt;0),COUNTIF(AV$6:AV1326,"&gt;0")+1,0)</f>
        <v>0</v>
      </c>
    </row>
    <row r="1328" spans="41:48">
      <c r="AO1328" s="692">
        <v>37</v>
      </c>
      <c r="AP1328" s="692">
        <v>3</v>
      </c>
      <c r="AQ1328" s="692">
        <v>3</v>
      </c>
      <c r="AR1328" s="693">
        <f ca="1">IF($AQ1328=1,IF(INDIRECT(ADDRESS(($AO1328-1)*3+$AP1328+5,$AQ1328+7))="",0,INDIRECT(ADDRESS(($AO1328-1)*3+$AP1328+5,$AQ1328+7))),IF(INDIRECT(ADDRESS(($AO1328-1)*3+$AP1328+5,$AQ1328+7))="",0,IF(COUNTIF(INDIRECT(ADDRESS(($AO1328-1)*36+($AP1328-1)*12+6,COLUMN())):INDIRECT(ADDRESS(($AO1328-1)*36+($AP1328-1)*12+$AQ1328+4,COLUMN())),INDIRECT(ADDRESS(($AO1328-1)*3+$AP1328+5,$AQ1328+7)))&gt;=1,0,INDIRECT(ADDRESS(($AO1328-1)*3+$AP1328+5,$AQ1328+7)))))</f>
        <v>0</v>
      </c>
      <c r="AS1328" s="692">
        <f ca="1">COUNTIF(INDIRECT("H"&amp;(ROW()+12*(($AO1328-1)*3+$AP1328)-ROW())/12+5):INDIRECT("S"&amp;(ROW()+12*(($AO1328-1)*3+$AP1328)-ROW())/12+5),AR1328)</f>
        <v>0</v>
      </c>
      <c r="AT1328" s="693">
        <f ca="1">IF($AQ1328=1,IF(INDIRECT(ADDRESS(($AO1328-1)*3+$AP1328+5,$AQ1328+20))="",0,INDIRECT(ADDRESS(($AO1328-1)*3+$AP1328+5,$AQ1328+20))),IF(INDIRECT(ADDRESS(($AO1328-1)*3+$AP1328+5,$AQ1328+20))="",0,IF(COUNTIF(INDIRECT(ADDRESS(($AO1328-1)*36+($AP1328-1)*12+6,COLUMN())):INDIRECT(ADDRESS(($AO1328-1)*36+($AP1328-1)*12+$AQ1328+4,COLUMN())),INDIRECT(ADDRESS(($AO1328-1)*3+$AP1328+5,$AQ1328+20)))&gt;=1,0,INDIRECT(ADDRESS(($AO1328-1)*3+$AP1328+5,$AQ1328+20)))))</f>
        <v>0</v>
      </c>
      <c r="AU1328" s="692">
        <f ca="1">COUNTIF(INDIRECT("U"&amp;(ROW()+12*(($AO1328-1)*3+$AP1328)-ROW())/12+5):INDIRECT("AF"&amp;(ROW()+12*(($AO1328-1)*3+$AP1328)-ROW())/12+5),AT1328)</f>
        <v>0</v>
      </c>
      <c r="AV1328" s="692">
        <f ca="1">IF(AND(AR1328+AT1328&gt;0,AS1328+AU1328&gt;0),COUNTIF(AV$6:AV1327,"&gt;0")+1,0)</f>
        <v>0</v>
      </c>
    </row>
    <row r="1329" spans="41:48">
      <c r="AO1329" s="692">
        <v>37</v>
      </c>
      <c r="AP1329" s="692">
        <v>3</v>
      </c>
      <c r="AQ1329" s="692">
        <v>4</v>
      </c>
      <c r="AR1329" s="693">
        <f ca="1">IF($AQ1329=1,IF(INDIRECT(ADDRESS(($AO1329-1)*3+$AP1329+5,$AQ1329+7))="",0,INDIRECT(ADDRESS(($AO1329-1)*3+$AP1329+5,$AQ1329+7))),IF(INDIRECT(ADDRESS(($AO1329-1)*3+$AP1329+5,$AQ1329+7))="",0,IF(COUNTIF(INDIRECT(ADDRESS(($AO1329-1)*36+($AP1329-1)*12+6,COLUMN())):INDIRECT(ADDRESS(($AO1329-1)*36+($AP1329-1)*12+$AQ1329+4,COLUMN())),INDIRECT(ADDRESS(($AO1329-1)*3+$AP1329+5,$AQ1329+7)))&gt;=1,0,INDIRECT(ADDRESS(($AO1329-1)*3+$AP1329+5,$AQ1329+7)))))</f>
        <v>0</v>
      </c>
      <c r="AS1329" s="692">
        <f ca="1">COUNTIF(INDIRECT("H"&amp;(ROW()+12*(($AO1329-1)*3+$AP1329)-ROW())/12+5):INDIRECT("S"&amp;(ROW()+12*(($AO1329-1)*3+$AP1329)-ROW())/12+5),AR1329)</f>
        <v>0</v>
      </c>
      <c r="AT1329" s="693">
        <f ca="1">IF($AQ1329=1,IF(INDIRECT(ADDRESS(($AO1329-1)*3+$AP1329+5,$AQ1329+20))="",0,INDIRECT(ADDRESS(($AO1329-1)*3+$AP1329+5,$AQ1329+20))),IF(INDIRECT(ADDRESS(($AO1329-1)*3+$AP1329+5,$AQ1329+20))="",0,IF(COUNTIF(INDIRECT(ADDRESS(($AO1329-1)*36+($AP1329-1)*12+6,COLUMN())):INDIRECT(ADDRESS(($AO1329-1)*36+($AP1329-1)*12+$AQ1329+4,COLUMN())),INDIRECT(ADDRESS(($AO1329-1)*3+$AP1329+5,$AQ1329+20)))&gt;=1,0,INDIRECT(ADDRESS(($AO1329-1)*3+$AP1329+5,$AQ1329+20)))))</f>
        <v>0</v>
      </c>
      <c r="AU1329" s="692">
        <f ca="1">COUNTIF(INDIRECT("U"&amp;(ROW()+12*(($AO1329-1)*3+$AP1329)-ROW())/12+5):INDIRECT("AF"&amp;(ROW()+12*(($AO1329-1)*3+$AP1329)-ROW())/12+5),AT1329)</f>
        <v>0</v>
      </c>
      <c r="AV1329" s="692">
        <f ca="1">IF(AND(AR1329+AT1329&gt;0,AS1329+AU1329&gt;0),COUNTIF(AV$6:AV1328,"&gt;0")+1,0)</f>
        <v>0</v>
      </c>
    </row>
    <row r="1330" spans="41:48">
      <c r="AO1330" s="692">
        <v>37</v>
      </c>
      <c r="AP1330" s="692">
        <v>3</v>
      </c>
      <c r="AQ1330" s="692">
        <v>5</v>
      </c>
      <c r="AR1330" s="693">
        <f ca="1">IF($AQ1330=1,IF(INDIRECT(ADDRESS(($AO1330-1)*3+$AP1330+5,$AQ1330+7))="",0,INDIRECT(ADDRESS(($AO1330-1)*3+$AP1330+5,$AQ1330+7))),IF(INDIRECT(ADDRESS(($AO1330-1)*3+$AP1330+5,$AQ1330+7))="",0,IF(COUNTIF(INDIRECT(ADDRESS(($AO1330-1)*36+($AP1330-1)*12+6,COLUMN())):INDIRECT(ADDRESS(($AO1330-1)*36+($AP1330-1)*12+$AQ1330+4,COLUMN())),INDIRECT(ADDRESS(($AO1330-1)*3+$AP1330+5,$AQ1330+7)))&gt;=1,0,INDIRECT(ADDRESS(($AO1330-1)*3+$AP1330+5,$AQ1330+7)))))</f>
        <v>0</v>
      </c>
      <c r="AS1330" s="692">
        <f ca="1">COUNTIF(INDIRECT("H"&amp;(ROW()+12*(($AO1330-1)*3+$AP1330)-ROW())/12+5):INDIRECT("S"&amp;(ROW()+12*(($AO1330-1)*3+$AP1330)-ROW())/12+5),AR1330)</f>
        <v>0</v>
      </c>
      <c r="AT1330" s="693">
        <f ca="1">IF($AQ1330=1,IF(INDIRECT(ADDRESS(($AO1330-1)*3+$AP1330+5,$AQ1330+20))="",0,INDIRECT(ADDRESS(($AO1330-1)*3+$AP1330+5,$AQ1330+20))),IF(INDIRECT(ADDRESS(($AO1330-1)*3+$AP1330+5,$AQ1330+20))="",0,IF(COUNTIF(INDIRECT(ADDRESS(($AO1330-1)*36+($AP1330-1)*12+6,COLUMN())):INDIRECT(ADDRESS(($AO1330-1)*36+($AP1330-1)*12+$AQ1330+4,COLUMN())),INDIRECT(ADDRESS(($AO1330-1)*3+$AP1330+5,$AQ1330+20)))&gt;=1,0,INDIRECT(ADDRESS(($AO1330-1)*3+$AP1330+5,$AQ1330+20)))))</f>
        <v>0</v>
      </c>
      <c r="AU1330" s="692">
        <f ca="1">COUNTIF(INDIRECT("U"&amp;(ROW()+12*(($AO1330-1)*3+$AP1330)-ROW())/12+5):INDIRECT("AF"&amp;(ROW()+12*(($AO1330-1)*3+$AP1330)-ROW())/12+5),AT1330)</f>
        <v>0</v>
      </c>
      <c r="AV1330" s="692">
        <f ca="1">IF(AND(AR1330+AT1330&gt;0,AS1330+AU1330&gt;0),COUNTIF(AV$6:AV1329,"&gt;0")+1,0)</f>
        <v>0</v>
      </c>
    </row>
    <row r="1331" spans="41:48">
      <c r="AO1331" s="692">
        <v>37</v>
      </c>
      <c r="AP1331" s="692">
        <v>3</v>
      </c>
      <c r="AQ1331" s="692">
        <v>6</v>
      </c>
      <c r="AR1331" s="693">
        <f ca="1">IF($AQ1331=1,IF(INDIRECT(ADDRESS(($AO1331-1)*3+$AP1331+5,$AQ1331+7))="",0,INDIRECT(ADDRESS(($AO1331-1)*3+$AP1331+5,$AQ1331+7))),IF(INDIRECT(ADDRESS(($AO1331-1)*3+$AP1331+5,$AQ1331+7))="",0,IF(COUNTIF(INDIRECT(ADDRESS(($AO1331-1)*36+($AP1331-1)*12+6,COLUMN())):INDIRECT(ADDRESS(($AO1331-1)*36+($AP1331-1)*12+$AQ1331+4,COLUMN())),INDIRECT(ADDRESS(($AO1331-1)*3+$AP1331+5,$AQ1331+7)))&gt;=1,0,INDIRECT(ADDRESS(($AO1331-1)*3+$AP1331+5,$AQ1331+7)))))</f>
        <v>0</v>
      </c>
      <c r="AS1331" s="692">
        <f ca="1">COUNTIF(INDIRECT("H"&amp;(ROW()+12*(($AO1331-1)*3+$AP1331)-ROW())/12+5):INDIRECT("S"&amp;(ROW()+12*(($AO1331-1)*3+$AP1331)-ROW())/12+5),AR1331)</f>
        <v>0</v>
      </c>
      <c r="AT1331" s="693">
        <f ca="1">IF($AQ1331=1,IF(INDIRECT(ADDRESS(($AO1331-1)*3+$AP1331+5,$AQ1331+20))="",0,INDIRECT(ADDRESS(($AO1331-1)*3+$AP1331+5,$AQ1331+20))),IF(INDIRECT(ADDRESS(($AO1331-1)*3+$AP1331+5,$AQ1331+20))="",0,IF(COUNTIF(INDIRECT(ADDRESS(($AO1331-1)*36+($AP1331-1)*12+6,COLUMN())):INDIRECT(ADDRESS(($AO1331-1)*36+($AP1331-1)*12+$AQ1331+4,COLUMN())),INDIRECT(ADDRESS(($AO1331-1)*3+$AP1331+5,$AQ1331+20)))&gt;=1,0,INDIRECT(ADDRESS(($AO1331-1)*3+$AP1331+5,$AQ1331+20)))))</f>
        <v>0</v>
      </c>
      <c r="AU1331" s="692">
        <f ca="1">COUNTIF(INDIRECT("U"&amp;(ROW()+12*(($AO1331-1)*3+$AP1331)-ROW())/12+5):INDIRECT("AF"&amp;(ROW()+12*(($AO1331-1)*3+$AP1331)-ROW())/12+5),AT1331)</f>
        <v>0</v>
      </c>
      <c r="AV1331" s="692">
        <f ca="1">IF(AND(AR1331+AT1331&gt;0,AS1331+AU1331&gt;0),COUNTIF(AV$6:AV1330,"&gt;0")+1,0)</f>
        <v>0</v>
      </c>
    </row>
    <row r="1332" spans="41:48">
      <c r="AO1332" s="692">
        <v>37</v>
      </c>
      <c r="AP1332" s="692">
        <v>3</v>
      </c>
      <c r="AQ1332" s="692">
        <v>7</v>
      </c>
      <c r="AR1332" s="693">
        <f ca="1">IF($AQ1332=1,IF(INDIRECT(ADDRESS(($AO1332-1)*3+$AP1332+5,$AQ1332+7))="",0,INDIRECT(ADDRESS(($AO1332-1)*3+$AP1332+5,$AQ1332+7))),IF(INDIRECT(ADDRESS(($AO1332-1)*3+$AP1332+5,$AQ1332+7))="",0,IF(COUNTIF(INDIRECT(ADDRESS(($AO1332-1)*36+($AP1332-1)*12+6,COLUMN())):INDIRECT(ADDRESS(($AO1332-1)*36+($AP1332-1)*12+$AQ1332+4,COLUMN())),INDIRECT(ADDRESS(($AO1332-1)*3+$AP1332+5,$AQ1332+7)))&gt;=1,0,INDIRECT(ADDRESS(($AO1332-1)*3+$AP1332+5,$AQ1332+7)))))</f>
        <v>0</v>
      </c>
      <c r="AS1332" s="692">
        <f ca="1">COUNTIF(INDIRECT("H"&amp;(ROW()+12*(($AO1332-1)*3+$AP1332)-ROW())/12+5):INDIRECT("S"&amp;(ROW()+12*(($AO1332-1)*3+$AP1332)-ROW())/12+5),AR1332)</f>
        <v>0</v>
      </c>
      <c r="AT1332" s="693">
        <f ca="1">IF($AQ1332=1,IF(INDIRECT(ADDRESS(($AO1332-1)*3+$AP1332+5,$AQ1332+20))="",0,INDIRECT(ADDRESS(($AO1332-1)*3+$AP1332+5,$AQ1332+20))),IF(INDIRECT(ADDRESS(($AO1332-1)*3+$AP1332+5,$AQ1332+20))="",0,IF(COUNTIF(INDIRECT(ADDRESS(($AO1332-1)*36+($AP1332-1)*12+6,COLUMN())):INDIRECT(ADDRESS(($AO1332-1)*36+($AP1332-1)*12+$AQ1332+4,COLUMN())),INDIRECT(ADDRESS(($AO1332-1)*3+$AP1332+5,$AQ1332+20)))&gt;=1,0,INDIRECT(ADDRESS(($AO1332-1)*3+$AP1332+5,$AQ1332+20)))))</f>
        <v>0</v>
      </c>
      <c r="AU1332" s="692">
        <f ca="1">COUNTIF(INDIRECT("U"&amp;(ROW()+12*(($AO1332-1)*3+$AP1332)-ROW())/12+5):INDIRECT("AF"&amp;(ROW()+12*(($AO1332-1)*3+$AP1332)-ROW())/12+5),AT1332)</f>
        <v>0</v>
      </c>
      <c r="AV1332" s="692">
        <f ca="1">IF(AND(AR1332+AT1332&gt;0,AS1332+AU1332&gt;0),COUNTIF(AV$6:AV1331,"&gt;0")+1,0)</f>
        <v>0</v>
      </c>
    </row>
    <row r="1333" spans="41:48">
      <c r="AO1333" s="692">
        <v>37</v>
      </c>
      <c r="AP1333" s="692">
        <v>3</v>
      </c>
      <c r="AQ1333" s="692">
        <v>8</v>
      </c>
      <c r="AR1333" s="693">
        <f ca="1">IF($AQ1333=1,IF(INDIRECT(ADDRESS(($AO1333-1)*3+$AP1333+5,$AQ1333+7))="",0,INDIRECT(ADDRESS(($AO1333-1)*3+$AP1333+5,$AQ1333+7))),IF(INDIRECT(ADDRESS(($AO1333-1)*3+$AP1333+5,$AQ1333+7))="",0,IF(COUNTIF(INDIRECT(ADDRESS(($AO1333-1)*36+($AP1333-1)*12+6,COLUMN())):INDIRECT(ADDRESS(($AO1333-1)*36+($AP1333-1)*12+$AQ1333+4,COLUMN())),INDIRECT(ADDRESS(($AO1333-1)*3+$AP1333+5,$AQ1333+7)))&gt;=1,0,INDIRECT(ADDRESS(($AO1333-1)*3+$AP1333+5,$AQ1333+7)))))</f>
        <v>0</v>
      </c>
      <c r="AS1333" s="692">
        <f ca="1">COUNTIF(INDIRECT("H"&amp;(ROW()+12*(($AO1333-1)*3+$AP1333)-ROW())/12+5):INDIRECT("S"&amp;(ROW()+12*(($AO1333-1)*3+$AP1333)-ROW())/12+5),AR1333)</f>
        <v>0</v>
      </c>
      <c r="AT1333" s="693">
        <f ca="1">IF($AQ1333=1,IF(INDIRECT(ADDRESS(($AO1333-1)*3+$AP1333+5,$AQ1333+20))="",0,INDIRECT(ADDRESS(($AO1333-1)*3+$AP1333+5,$AQ1333+20))),IF(INDIRECT(ADDRESS(($AO1333-1)*3+$AP1333+5,$AQ1333+20))="",0,IF(COUNTIF(INDIRECT(ADDRESS(($AO1333-1)*36+($AP1333-1)*12+6,COLUMN())):INDIRECT(ADDRESS(($AO1333-1)*36+($AP1333-1)*12+$AQ1333+4,COLUMN())),INDIRECT(ADDRESS(($AO1333-1)*3+$AP1333+5,$AQ1333+20)))&gt;=1,0,INDIRECT(ADDRESS(($AO1333-1)*3+$AP1333+5,$AQ1333+20)))))</f>
        <v>0</v>
      </c>
      <c r="AU1333" s="692">
        <f ca="1">COUNTIF(INDIRECT("U"&amp;(ROW()+12*(($AO1333-1)*3+$AP1333)-ROW())/12+5):INDIRECT("AF"&amp;(ROW()+12*(($AO1333-1)*3+$AP1333)-ROW())/12+5),AT1333)</f>
        <v>0</v>
      </c>
      <c r="AV1333" s="692">
        <f ca="1">IF(AND(AR1333+AT1333&gt;0,AS1333+AU1333&gt;0),COUNTIF(AV$6:AV1332,"&gt;0")+1,0)</f>
        <v>0</v>
      </c>
    </row>
    <row r="1334" spans="41:48">
      <c r="AO1334" s="692">
        <v>37</v>
      </c>
      <c r="AP1334" s="692">
        <v>3</v>
      </c>
      <c r="AQ1334" s="692">
        <v>9</v>
      </c>
      <c r="AR1334" s="693">
        <f ca="1">IF($AQ1334=1,IF(INDIRECT(ADDRESS(($AO1334-1)*3+$AP1334+5,$AQ1334+7))="",0,INDIRECT(ADDRESS(($AO1334-1)*3+$AP1334+5,$AQ1334+7))),IF(INDIRECT(ADDRESS(($AO1334-1)*3+$AP1334+5,$AQ1334+7))="",0,IF(COUNTIF(INDIRECT(ADDRESS(($AO1334-1)*36+($AP1334-1)*12+6,COLUMN())):INDIRECT(ADDRESS(($AO1334-1)*36+($AP1334-1)*12+$AQ1334+4,COLUMN())),INDIRECT(ADDRESS(($AO1334-1)*3+$AP1334+5,$AQ1334+7)))&gt;=1,0,INDIRECT(ADDRESS(($AO1334-1)*3+$AP1334+5,$AQ1334+7)))))</f>
        <v>0</v>
      </c>
      <c r="AS1334" s="692">
        <f ca="1">COUNTIF(INDIRECT("H"&amp;(ROW()+12*(($AO1334-1)*3+$AP1334)-ROW())/12+5):INDIRECT("S"&amp;(ROW()+12*(($AO1334-1)*3+$AP1334)-ROW())/12+5),AR1334)</f>
        <v>0</v>
      </c>
      <c r="AT1334" s="693">
        <f ca="1">IF($AQ1334=1,IF(INDIRECT(ADDRESS(($AO1334-1)*3+$AP1334+5,$AQ1334+20))="",0,INDIRECT(ADDRESS(($AO1334-1)*3+$AP1334+5,$AQ1334+20))),IF(INDIRECT(ADDRESS(($AO1334-1)*3+$AP1334+5,$AQ1334+20))="",0,IF(COUNTIF(INDIRECT(ADDRESS(($AO1334-1)*36+($AP1334-1)*12+6,COLUMN())):INDIRECT(ADDRESS(($AO1334-1)*36+($AP1334-1)*12+$AQ1334+4,COLUMN())),INDIRECT(ADDRESS(($AO1334-1)*3+$AP1334+5,$AQ1334+20)))&gt;=1,0,INDIRECT(ADDRESS(($AO1334-1)*3+$AP1334+5,$AQ1334+20)))))</f>
        <v>0</v>
      </c>
      <c r="AU1334" s="692">
        <f ca="1">COUNTIF(INDIRECT("U"&amp;(ROW()+12*(($AO1334-1)*3+$AP1334)-ROW())/12+5):INDIRECT("AF"&amp;(ROW()+12*(($AO1334-1)*3+$AP1334)-ROW())/12+5),AT1334)</f>
        <v>0</v>
      </c>
      <c r="AV1334" s="692">
        <f ca="1">IF(AND(AR1334+AT1334&gt;0,AS1334+AU1334&gt;0),COUNTIF(AV$6:AV1333,"&gt;0")+1,0)</f>
        <v>0</v>
      </c>
    </row>
    <row r="1335" spans="41:48">
      <c r="AO1335" s="692">
        <v>37</v>
      </c>
      <c r="AP1335" s="692">
        <v>3</v>
      </c>
      <c r="AQ1335" s="692">
        <v>10</v>
      </c>
      <c r="AR1335" s="693">
        <f ca="1">IF($AQ1335=1,IF(INDIRECT(ADDRESS(($AO1335-1)*3+$AP1335+5,$AQ1335+7))="",0,INDIRECT(ADDRESS(($AO1335-1)*3+$AP1335+5,$AQ1335+7))),IF(INDIRECT(ADDRESS(($AO1335-1)*3+$AP1335+5,$AQ1335+7))="",0,IF(COUNTIF(INDIRECT(ADDRESS(($AO1335-1)*36+($AP1335-1)*12+6,COLUMN())):INDIRECT(ADDRESS(($AO1335-1)*36+($AP1335-1)*12+$AQ1335+4,COLUMN())),INDIRECT(ADDRESS(($AO1335-1)*3+$AP1335+5,$AQ1335+7)))&gt;=1,0,INDIRECT(ADDRESS(($AO1335-1)*3+$AP1335+5,$AQ1335+7)))))</f>
        <v>0</v>
      </c>
      <c r="AS1335" s="692">
        <f ca="1">COUNTIF(INDIRECT("H"&amp;(ROW()+12*(($AO1335-1)*3+$AP1335)-ROW())/12+5):INDIRECT("S"&amp;(ROW()+12*(($AO1335-1)*3+$AP1335)-ROW())/12+5),AR1335)</f>
        <v>0</v>
      </c>
      <c r="AT1335" s="693">
        <f ca="1">IF($AQ1335=1,IF(INDIRECT(ADDRESS(($AO1335-1)*3+$AP1335+5,$AQ1335+20))="",0,INDIRECT(ADDRESS(($AO1335-1)*3+$AP1335+5,$AQ1335+20))),IF(INDIRECT(ADDRESS(($AO1335-1)*3+$AP1335+5,$AQ1335+20))="",0,IF(COUNTIF(INDIRECT(ADDRESS(($AO1335-1)*36+($AP1335-1)*12+6,COLUMN())):INDIRECT(ADDRESS(($AO1335-1)*36+($AP1335-1)*12+$AQ1335+4,COLUMN())),INDIRECT(ADDRESS(($AO1335-1)*3+$AP1335+5,$AQ1335+20)))&gt;=1,0,INDIRECT(ADDRESS(($AO1335-1)*3+$AP1335+5,$AQ1335+20)))))</f>
        <v>0</v>
      </c>
      <c r="AU1335" s="692">
        <f ca="1">COUNTIF(INDIRECT("U"&amp;(ROW()+12*(($AO1335-1)*3+$AP1335)-ROW())/12+5):INDIRECT("AF"&amp;(ROW()+12*(($AO1335-1)*3+$AP1335)-ROW())/12+5),AT1335)</f>
        <v>0</v>
      </c>
      <c r="AV1335" s="692">
        <f ca="1">IF(AND(AR1335+AT1335&gt;0,AS1335+AU1335&gt;0),COUNTIF(AV$6:AV1334,"&gt;0")+1,0)</f>
        <v>0</v>
      </c>
    </row>
    <row r="1336" spans="41:48">
      <c r="AO1336" s="692">
        <v>37</v>
      </c>
      <c r="AP1336" s="692">
        <v>3</v>
      </c>
      <c r="AQ1336" s="692">
        <v>11</v>
      </c>
      <c r="AR1336" s="693">
        <f ca="1">IF($AQ1336=1,IF(INDIRECT(ADDRESS(($AO1336-1)*3+$AP1336+5,$AQ1336+7))="",0,INDIRECT(ADDRESS(($AO1336-1)*3+$AP1336+5,$AQ1336+7))),IF(INDIRECT(ADDRESS(($AO1336-1)*3+$AP1336+5,$AQ1336+7))="",0,IF(COUNTIF(INDIRECT(ADDRESS(($AO1336-1)*36+($AP1336-1)*12+6,COLUMN())):INDIRECT(ADDRESS(($AO1336-1)*36+($AP1336-1)*12+$AQ1336+4,COLUMN())),INDIRECT(ADDRESS(($AO1336-1)*3+$AP1336+5,$AQ1336+7)))&gt;=1,0,INDIRECT(ADDRESS(($AO1336-1)*3+$AP1336+5,$AQ1336+7)))))</f>
        <v>0</v>
      </c>
      <c r="AS1336" s="692">
        <f ca="1">COUNTIF(INDIRECT("H"&amp;(ROW()+12*(($AO1336-1)*3+$AP1336)-ROW())/12+5):INDIRECT("S"&amp;(ROW()+12*(($AO1336-1)*3+$AP1336)-ROW())/12+5),AR1336)</f>
        <v>0</v>
      </c>
      <c r="AT1336" s="693">
        <f ca="1">IF($AQ1336=1,IF(INDIRECT(ADDRESS(($AO1336-1)*3+$AP1336+5,$AQ1336+20))="",0,INDIRECT(ADDRESS(($AO1336-1)*3+$AP1336+5,$AQ1336+20))),IF(INDIRECT(ADDRESS(($AO1336-1)*3+$AP1336+5,$AQ1336+20))="",0,IF(COUNTIF(INDIRECT(ADDRESS(($AO1336-1)*36+($AP1336-1)*12+6,COLUMN())):INDIRECT(ADDRESS(($AO1336-1)*36+($AP1336-1)*12+$AQ1336+4,COLUMN())),INDIRECT(ADDRESS(($AO1336-1)*3+$AP1336+5,$AQ1336+20)))&gt;=1,0,INDIRECT(ADDRESS(($AO1336-1)*3+$AP1336+5,$AQ1336+20)))))</f>
        <v>0</v>
      </c>
      <c r="AU1336" s="692">
        <f ca="1">COUNTIF(INDIRECT("U"&amp;(ROW()+12*(($AO1336-1)*3+$AP1336)-ROW())/12+5):INDIRECT("AF"&amp;(ROW()+12*(($AO1336-1)*3+$AP1336)-ROW())/12+5),AT1336)</f>
        <v>0</v>
      </c>
      <c r="AV1336" s="692">
        <f ca="1">IF(AND(AR1336+AT1336&gt;0,AS1336+AU1336&gt;0),COUNTIF(AV$6:AV1335,"&gt;0")+1,0)</f>
        <v>0</v>
      </c>
    </row>
    <row r="1337" spans="41:48">
      <c r="AO1337" s="692">
        <v>37</v>
      </c>
      <c r="AP1337" s="692">
        <v>3</v>
      </c>
      <c r="AQ1337" s="692">
        <v>12</v>
      </c>
      <c r="AR1337" s="693">
        <f ca="1">IF($AQ1337=1,IF(INDIRECT(ADDRESS(($AO1337-1)*3+$AP1337+5,$AQ1337+7))="",0,INDIRECT(ADDRESS(($AO1337-1)*3+$AP1337+5,$AQ1337+7))),IF(INDIRECT(ADDRESS(($AO1337-1)*3+$AP1337+5,$AQ1337+7))="",0,IF(COUNTIF(INDIRECT(ADDRESS(($AO1337-1)*36+($AP1337-1)*12+6,COLUMN())):INDIRECT(ADDRESS(($AO1337-1)*36+($AP1337-1)*12+$AQ1337+4,COLUMN())),INDIRECT(ADDRESS(($AO1337-1)*3+$AP1337+5,$AQ1337+7)))&gt;=1,0,INDIRECT(ADDRESS(($AO1337-1)*3+$AP1337+5,$AQ1337+7)))))</f>
        <v>0</v>
      </c>
      <c r="AS1337" s="692">
        <f ca="1">COUNTIF(INDIRECT("H"&amp;(ROW()+12*(($AO1337-1)*3+$AP1337)-ROW())/12+5):INDIRECT("S"&amp;(ROW()+12*(($AO1337-1)*3+$AP1337)-ROW())/12+5),AR1337)</f>
        <v>0</v>
      </c>
      <c r="AT1337" s="693">
        <f ca="1">IF($AQ1337=1,IF(INDIRECT(ADDRESS(($AO1337-1)*3+$AP1337+5,$AQ1337+20))="",0,INDIRECT(ADDRESS(($AO1337-1)*3+$AP1337+5,$AQ1337+20))),IF(INDIRECT(ADDRESS(($AO1337-1)*3+$AP1337+5,$AQ1337+20))="",0,IF(COUNTIF(INDIRECT(ADDRESS(($AO1337-1)*36+($AP1337-1)*12+6,COLUMN())):INDIRECT(ADDRESS(($AO1337-1)*36+($AP1337-1)*12+$AQ1337+4,COLUMN())),INDIRECT(ADDRESS(($AO1337-1)*3+$AP1337+5,$AQ1337+20)))&gt;=1,0,INDIRECT(ADDRESS(($AO1337-1)*3+$AP1337+5,$AQ1337+20)))))</f>
        <v>0</v>
      </c>
      <c r="AU1337" s="692">
        <f ca="1">COUNTIF(INDIRECT("U"&amp;(ROW()+12*(($AO1337-1)*3+$AP1337)-ROW())/12+5):INDIRECT("AF"&amp;(ROW()+12*(($AO1337-1)*3+$AP1337)-ROW())/12+5),AT1337)</f>
        <v>0</v>
      </c>
      <c r="AV1337" s="692">
        <f ca="1">IF(AND(AR1337+AT1337&gt;0,AS1337+AU1337&gt;0),COUNTIF(AV$6:AV1336,"&gt;0")+1,0)</f>
        <v>0</v>
      </c>
    </row>
    <row r="1338" spans="41:48">
      <c r="AO1338" s="692">
        <v>38</v>
      </c>
      <c r="AP1338" s="692">
        <v>1</v>
      </c>
      <c r="AQ1338" s="692">
        <v>1</v>
      </c>
      <c r="AR1338" s="693">
        <f ca="1">IF($AQ1338=1,IF(INDIRECT(ADDRESS(($AO1338-1)*3+$AP1338+5,$AQ1338+7))="",0,INDIRECT(ADDRESS(($AO1338-1)*3+$AP1338+5,$AQ1338+7))),IF(INDIRECT(ADDRESS(($AO1338-1)*3+$AP1338+5,$AQ1338+7))="",0,IF(COUNTIF(INDIRECT(ADDRESS(($AO1338-1)*36+($AP1338-1)*12+6,COLUMN())):INDIRECT(ADDRESS(($AO1338-1)*36+($AP1338-1)*12+$AQ1338+4,COLUMN())),INDIRECT(ADDRESS(($AO1338-1)*3+$AP1338+5,$AQ1338+7)))&gt;=1,0,INDIRECT(ADDRESS(($AO1338-1)*3+$AP1338+5,$AQ1338+7)))))</f>
        <v>0</v>
      </c>
      <c r="AS1338" s="692">
        <f ca="1">COUNTIF(INDIRECT("H"&amp;(ROW()+12*(($AO1338-1)*3+$AP1338)-ROW())/12+5):INDIRECT("S"&amp;(ROW()+12*(($AO1338-1)*3+$AP1338)-ROW())/12+5),AR1338)</f>
        <v>0</v>
      </c>
      <c r="AT1338" s="693">
        <f ca="1">IF($AQ1338=1,IF(INDIRECT(ADDRESS(($AO1338-1)*3+$AP1338+5,$AQ1338+20))="",0,INDIRECT(ADDRESS(($AO1338-1)*3+$AP1338+5,$AQ1338+20))),IF(INDIRECT(ADDRESS(($AO1338-1)*3+$AP1338+5,$AQ1338+20))="",0,IF(COUNTIF(INDIRECT(ADDRESS(($AO1338-1)*36+($AP1338-1)*12+6,COLUMN())):INDIRECT(ADDRESS(($AO1338-1)*36+($AP1338-1)*12+$AQ1338+4,COLUMN())),INDIRECT(ADDRESS(($AO1338-1)*3+$AP1338+5,$AQ1338+20)))&gt;=1,0,INDIRECT(ADDRESS(($AO1338-1)*3+$AP1338+5,$AQ1338+20)))))</f>
        <v>0</v>
      </c>
      <c r="AU1338" s="692">
        <f ca="1">COUNTIF(INDIRECT("U"&amp;(ROW()+12*(($AO1338-1)*3+$AP1338)-ROW())/12+5):INDIRECT("AF"&amp;(ROW()+12*(($AO1338-1)*3+$AP1338)-ROW())/12+5),AT1338)</f>
        <v>0</v>
      </c>
      <c r="AV1338" s="692">
        <f ca="1">IF(AND(AR1338+AT1338&gt;0,AS1338+AU1338&gt;0),COUNTIF(AV$6:AV1337,"&gt;0")+1,0)</f>
        <v>0</v>
      </c>
    </row>
    <row r="1339" spans="41:48">
      <c r="AO1339" s="692">
        <v>38</v>
      </c>
      <c r="AP1339" s="692">
        <v>1</v>
      </c>
      <c r="AQ1339" s="692">
        <v>2</v>
      </c>
      <c r="AR1339" s="693">
        <f ca="1">IF($AQ1339=1,IF(INDIRECT(ADDRESS(($AO1339-1)*3+$AP1339+5,$AQ1339+7))="",0,INDIRECT(ADDRESS(($AO1339-1)*3+$AP1339+5,$AQ1339+7))),IF(INDIRECT(ADDRESS(($AO1339-1)*3+$AP1339+5,$AQ1339+7))="",0,IF(COUNTIF(INDIRECT(ADDRESS(($AO1339-1)*36+($AP1339-1)*12+6,COLUMN())):INDIRECT(ADDRESS(($AO1339-1)*36+($AP1339-1)*12+$AQ1339+4,COLUMN())),INDIRECT(ADDRESS(($AO1339-1)*3+$AP1339+5,$AQ1339+7)))&gt;=1,0,INDIRECT(ADDRESS(($AO1339-1)*3+$AP1339+5,$AQ1339+7)))))</f>
        <v>0</v>
      </c>
      <c r="AS1339" s="692">
        <f ca="1">COUNTIF(INDIRECT("H"&amp;(ROW()+12*(($AO1339-1)*3+$AP1339)-ROW())/12+5):INDIRECT("S"&amp;(ROW()+12*(($AO1339-1)*3+$AP1339)-ROW())/12+5),AR1339)</f>
        <v>0</v>
      </c>
      <c r="AT1339" s="693">
        <f ca="1">IF($AQ1339=1,IF(INDIRECT(ADDRESS(($AO1339-1)*3+$AP1339+5,$AQ1339+20))="",0,INDIRECT(ADDRESS(($AO1339-1)*3+$AP1339+5,$AQ1339+20))),IF(INDIRECT(ADDRESS(($AO1339-1)*3+$AP1339+5,$AQ1339+20))="",0,IF(COUNTIF(INDIRECT(ADDRESS(($AO1339-1)*36+($AP1339-1)*12+6,COLUMN())):INDIRECT(ADDRESS(($AO1339-1)*36+($AP1339-1)*12+$AQ1339+4,COLUMN())),INDIRECT(ADDRESS(($AO1339-1)*3+$AP1339+5,$AQ1339+20)))&gt;=1,0,INDIRECT(ADDRESS(($AO1339-1)*3+$AP1339+5,$AQ1339+20)))))</f>
        <v>0</v>
      </c>
      <c r="AU1339" s="692">
        <f ca="1">COUNTIF(INDIRECT("U"&amp;(ROW()+12*(($AO1339-1)*3+$AP1339)-ROW())/12+5):INDIRECT("AF"&amp;(ROW()+12*(($AO1339-1)*3+$AP1339)-ROW())/12+5),AT1339)</f>
        <v>0</v>
      </c>
      <c r="AV1339" s="692">
        <f ca="1">IF(AND(AR1339+AT1339&gt;0,AS1339+AU1339&gt;0),COUNTIF(AV$6:AV1338,"&gt;0")+1,0)</f>
        <v>0</v>
      </c>
    </row>
    <row r="1340" spans="41:48">
      <c r="AO1340" s="692">
        <v>38</v>
      </c>
      <c r="AP1340" s="692">
        <v>1</v>
      </c>
      <c r="AQ1340" s="692">
        <v>3</v>
      </c>
      <c r="AR1340" s="693">
        <f ca="1">IF($AQ1340=1,IF(INDIRECT(ADDRESS(($AO1340-1)*3+$AP1340+5,$AQ1340+7))="",0,INDIRECT(ADDRESS(($AO1340-1)*3+$AP1340+5,$AQ1340+7))),IF(INDIRECT(ADDRESS(($AO1340-1)*3+$AP1340+5,$AQ1340+7))="",0,IF(COUNTIF(INDIRECT(ADDRESS(($AO1340-1)*36+($AP1340-1)*12+6,COLUMN())):INDIRECT(ADDRESS(($AO1340-1)*36+($AP1340-1)*12+$AQ1340+4,COLUMN())),INDIRECT(ADDRESS(($AO1340-1)*3+$AP1340+5,$AQ1340+7)))&gt;=1,0,INDIRECT(ADDRESS(($AO1340-1)*3+$AP1340+5,$AQ1340+7)))))</f>
        <v>0</v>
      </c>
      <c r="AS1340" s="692">
        <f ca="1">COUNTIF(INDIRECT("H"&amp;(ROW()+12*(($AO1340-1)*3+$AP1340)-ROW())/12+5):INDIRECT("S"&amp;(ROW()+12*(($AO1340-1)*3+$AP1340)-ROW())/12+5),AR1340)</f>
        <v>0</v>
      </c>
      <c r="AT1340" s="693">
        <f ca="1">IF($AQ1340=1,IF(INDIRECT(ADDRESS(($AO1340-1)*3+$AP1340+5,$AQ1340+20))="",0,INDIRECT(ADDRESS(($AO1340-1)*3+$AP1340+5,$AQ1340+20))),IF(INDIRECT(ADDRESS(($AO1340-1)*3+$AP1340+5,$AQ1340+20))="",0,IF(COUNTIF(INDIRECT(ADDRESS(($AO1340-1)*36+($AP1340-1)*12+6,COLUMN())):INDIRECT(ADDRESS(($AO1340-1)*36+($AP1340-1)*12+$AQ1340+4,COLUMN())),INDIRECT(ADDRESS(($AO1340-1)*3+$AP1340+5,$AQ1340+20)))&gt;=1,0,INDIRECT(ADDRESS(($AO1340-1)*3+$AP1340+5,$AQ1340+20)))))</f>
        <v>0</v>
      </c>
      <c r="AU1340" s="692">
        <f ca="1">COUNTIF(INDIRECT("U"&amp;(ROW()+12*(($AO1340-1)*3+$AP1340)-ROW())/12+5):INDIRECT("AF"&amp;(ROW()+12*(($AO1340-1)*3+$AP1340)-ROW())/12+5),AT1340)</f>
        <v>0</v>
      </c>
      <c r="AV1340" s="692">
        <f ca="1">IF(AND(AR1340+AT1340&gt;0,AS1340+AU1340&gt;0),COUNTIF(AV$6:AV1339,"&gt;0")+1,0)</f>
        <v>0</v>
      </c>
    </row>
    <row r="1341" spans="41:48">
      <c r="AO1341" s="692">
        <v>38</v>
      </c>
      <c r="AP1341" s="692">
        <v>1</v>
      </c>
      <c r="AQ1341" s="692">
        <v>4</v>
      </c>
      <c r="AR1341" s="693">
        <f ca="1">IF($AQ1341=1,IF(INDIRECT(ADDRESS(($AO1341-1)*3+$AP1341+5,$AQ1341+7))="",0,INDIRECT(ADDRESS(($AO1341-1)*3+$AP1341+5,$AQ1341+7))),IF(INDIRECT(ADDRESS(($AO1341-1)*3+$AP1341+5,$AQ1341+7))="",0,IF(COUNTIF(INDIRECT(ADDRESS(($AO1341-1)*36+($AP1341-1)*12+6,COLUMN())):INDIRECT(ADDRESS(($AO1341-1)*36+($AP1341-1)*12+$AQ1341+4,COLUMN())),INDIRECT(ADDRESS(($AO1341-1)*3+$AP1341+5,$AQ1341+7)))&gt;=1,0,INDIRECT(ADDRESS(($AO1341-1)*3+$AP1341+5,$AQ1341+7)))))</f>
        <v>0</v>
      </c>
      <c r="AS1341" s="692">
        <f ca="1">COUNTIF(INDIRECT("H"&amp;(ROW()+12*(($AO1341-1)*3+$AP1341)-ROW())/12+5):INDIRECT("S"&amp;(ROW()+12*(($AO1341-1)*3+$AP1341)-ROW())/12+5),AR1341)</f>
        <v>0</v>
      </c>
      <c r="AT1341" s="693">
        <f ca="1">IF($AQ1341=1,IF(INDIRECT(ADDRESS(($AO1341-1)*3+$AP1341+5,$AQ1341+20))="",0,INDIRECT(ADDRESS(($AO1341-1)*3+$AP1341+5,$AQ1341+20))),IF(INDIRECT(ADDRESS(($AO1341-1)*3+$AP1341+5,$AQ1341+20))="",0,IF(COUNTIF(INDIRECT(ADDRESS(($AO1341-1)*36+($AP1341-1)*12+6,COLUMN())):INDIRECT(ADDRESS(($AO1341-1)*36+($AP1341-1)*12+$AQ1341+4,COLUMN())),INDIRECT(ADDRESS(($AO1341-1)*3+$AP1341+5,$AQ1341+20)))&gt;=1,0,INDIRECT(ADDRESS(($AO1341-1)*3+$AP1341+5,$AQ1341+20)))))</f>
        <v>0</v>
      </c>
      <c r="AU1341" s="692">
        <f ca="1">COUNTIF(INDIRECT("U"&amp;(ROW()+12*(($AO1341-1)*3+$AP1341)-ROW())/12+5):INDIRECT("AF"&amp;(ROW()+12*(($AO1341-1)*3+$AP1341)-ROW())/12+5),AT1341)</f>
        <v>0</v>
      </c>
      <c r="AV1341" s="692">
        <f ca="1">IF(AND(AR1341+AT1341&gt;0,AS1341+AU1341&gt;0),COUNTIF(AV$6:AV1340,"&gt;0")+1,0)</f>
        <v>0</v>
      </c>
    </row>
    <row r="1342" spans="41:48">
      <c r="AO1342" s="692">
        <v>38</v>
      </c>
      <c r="AP1342" s="692">
        <v>1</v>
      </c>
      <c r="AQ1342" s="692">
        <v>5</v>
      </c>
      <c r="AR1342" s="693">
        <f ca="1">IF($AQ1342=1,IF(INDIRECT(ADDRESS(($AO1342-1)*3+$AP1342+5,$AQ1342+7))="",0,INDIRECT(ADDRESS(($AO1342-1)*3+$AP1342+5,$AQ1342+7))),IF(INDIRECT(ADDRESS(($AO1342-1)*3+$AP1342+5,$AQ1342+7))="",0,IF(COUNTIF(INDIRECT(ADDRESS(($AO1342-1)*36+($AP1342-1)*12+6,COLUMN())):INDIRECT(ADDRESS(($AO1342-1)*36+($AP1342-1)*12+$AQ1342+4,COLUMN())),INDIRECT(ADDRESS(($AO1342-1)*3+$AP1342+5,$AQ1342+7)))&gt;=1,0,INDIRECT(ADDRESS(($AO1342-1)*3+$AP1342+5,$AQ1342+7)))))</f>
        <v>0</v>
      </c>
      <c r="AS1342" s="692">
        <f ca="1">COUNTIF(INDIRECT("H"&amp;(ROW()+12*(($AO1342-1)*3+$AP1342)-ROW())/12+5):INDIRECT("S"&amp;(ROW()+12*(($AO1342-1)*3+$AP1342)-ROW())/12+5),AR1342)</f>
        <v>0</v>
      </c>
      <c r="AT1342" s="693">
        <f ca="1">IF($AQ1342=1,IF(INDIRECT(ADDRESS(($AO1342-1)*3+$AP1342+5,$AQ1342+20))="",0,INDIRECT(ADDRESS(($AO1342-1)*3+$AP1342+5,$AQ1342+20))),IF(INDIRECT(ADDRESS(($AO1342-1)*3+$AP1342+5,$AQ1342+20))="",0,IF(COUNTIF(INDIRECT(ADDRESS(($AO1342-1)*36+($AP1342-1)*12+6,COLUMN())):INDIRECT(ADDRESS(($AO1342-1)*36+($AP1342-1)*12+$AQ1342+4,COLUMN())),INDIRECT(ADDRESS(($AO1342-1)*3+$AP1342+5,$AQ1342+20)))&gt;=1,0,INDIRECT(ADDRESS(($AO1342-1)*3+$AP1342+5,$AQ1342+20)))))</f>
        <v>0</v>
      </c>
      <c r="AU1342" s="692">
        <f ca="1">COUNTIF(INDIRECT("U"&amp;(ROW()+12*(($AO1342-1)*3+$AP1342)-ROW())/12+5):INDIRECT("AF"&amp;(ROW()+12*(($AO1342-1)*3+$AP1342)-ROW())/12+5),AT1342)</f>
        <v>0</v>
      </c>
      <c r="AV1342" s="692">
        <f ca="1">IF(AND(AR1342+AT1342&gt;0,AS1342+AU1342&gt;0),COUNTIF(AV$6:AV1341,"&gt;0")+1,0)</f>
        <v>0</v>
      </c>
    </row>
    <row r="1343" spans="41:48">
      <c r="AO1343" s="692">
        <v>38</v>
      </c>
      <c r="AP1343" s="692">
        <v>1</v>
      </c>
      <c r="AQ1343" s="692">
        <v>6</v>
      </c>
      <c r="AR1343" s="693">
        <f ca="1">IF($AQ1343=1,IF(INDIRECT(ADDRESS(($AO1343-1)*3+$AP1343+5,$AQ1343+7))="",0,INDIRECT(ADDRESS(($AO1343-1)*3+$AP1343+5,$AQ1343+7))),IF(INDIRECT(ADDRESS(($AO1343-1)*3+$AP1343+5,$AQ1343+7))="",0,IF(COUNTIF(INDIRECT(ADDRESS(($AO1343-1)*36+($AP1343-1)*12+6,COLUMN())):INDIRECT(ADDRESS(($AO1343-1)*36+($AP1343-1)*12+$AQ1343+4,COLUMN())),INDIRECT(ADDRESS(($AO1343-1)*3+$AP1343+5,$AQ1343+7)))&gt;=1,0,INDIRECT(ADDRESS(($AO1343-1)*3+$AP1343+5,$AQ1343+7)))))</f>
        <v>0</v>
      </c>
      <c r="AS1343" s="692">
        <f ca="1">COUNTIF(INDIRECT("H"&amp;(ROW()+12*(($AO1343-1)*3+$AP1343)-ROW())/12+5):INDIRECT("S"&amp;(ROW()+12*(($AO1343-1)*3+$AP1343)-ROW())/12+5),AR1343)</f>
        <v>0</v>
      </c>
      <c r="AT1343" s="693">
        <f ca="1">IF($AQ1343=1,IF(INDIRECT(ADDRESS(($AO1343-1)*3+$AP1343+5,$AQ1343+20))="",0,INDIRECT(ADDRESS(($AO1343-1)*3+$AP1343+5,$AQ1343+20))),IF(INDIRECT(ADDRESS(($AO1343-1)*3+$AP1343+5,$AQ1343+20))="",0,IF(COUNTIF(INDIRECT(ADDRESS(($AO1343-1)*36+($AP1343-1)*12+6,COLUMN())):INDIRECT(ADDRESS(($AO1343-1)*36+($AP1343-1)*12+$AQ1343+4,COLUMN())),INDIRECT(ADDRESS(($AO1343-1)*3+$AP1343+5,$AQ1343+20)))&gt;=1,0,INDIRECT(ADDRESS(($AO1343-1)*3+$AP1343+5,$AQ1343+20)))))</f>
        <v>0</v>
      </c>
      <c r="AU1343" s="692">
        <f ca="1">COUNTIF(INDIRECT("U"&amp;(ROW()+12*(($AO1343-1)*3+$AP1343)-ROW())/12+5):INDIRECT("AF"&amp;(ROW()+12*(($AO1343-1)*3+$AP1343)-ROW())/12+5),AT1343)</f>
        <v>0</v>
      </c>
      <c r="AV1343" s="692">
        <f ca="1">IF(AND(AR1343+AT1343&gt;0,AS1343+AU1343&gt;0),COUNTIF(AV$6:AV1342,"&gt;0")+1,0)</f>
        <v>0</v>
      </c>
    </row>
    <row r="1344" spans="41:48">
      <c r="AO1344" s="692">
        <v>38</v>
      </c>
      <c r="AP1344" s="692">
        <v>1</v>
      </c>
      <c r="AQ1344" s="692">
        <v>7</v>
      </c>
      <c r="AR1344" s="693">
        <f ca="1">IF($AQ1344=1,IF(INDIRECT(ADDRESS(($AO1344-1)*3+$AP1344+5,$AQ1344+7))="",0,INDIRECT(ADDRESS(($AO1344-1)*3+$AP1344+5,$AQ1344+7))),IF(INDIRECT(ADDRESS(($AO1344-1)*3+$AP1344+5,$AQ1344+7))="",0,IF(COUNTIF(INDIRECT(ADDRESS(($AO1344-1)*36+($AP1344-1)*12+6,COLUMN())):INDIRECT(ADDRESS(($AO1344-1)*36+($AP1344-1)*12+$AQ1344+4,COLUMN())),INDIRECT(ADDRESS(($AO1344-1)*3+$AP1344+5,$AQ1344+7)))&gt;=1,0,INDIRECT(ADDRESS(($AO1344-1)*3+$AP1344+5,$AQ1344+7)))))</f>
        <v>0</v>
      </c>
      <c r="AS1344" s="692">
        <f ca="1">COUNTIF(INDIRECT("H"&amp;(ROW()+12*(($AO1344-1)*3+$AP1344)-ROW())/12+5):INDIRECT("S"&amp;(ROW()+12*(($AO1344-1)*3+$AP1344)-ROW())/12+5),AR1344)</f>
        <v>0</v>
      </c>
      <c r="AT1344" s="693">
        <f ca="1">IF($AQ1344=1,IF(INDIRECT(ADDRESS(($AO1344-1)*3+$AP1344+5,$AQ1344+20))="",0,INDIRECT(ADDRESS(($AO1344-1)*3+$AP1344+5,$AQ1344+20))),IF(INDIRECT(ADDRESS(($AO1344-1)*3+$AP1344+5,$AQ1344+20))="",0,IF(COUNTIF(INDIRECT(ADDRESS(($AO1344-1)*36+($AP1344-1)*12+6,COLUMN())):INDIRECT(ADDRESS(($AO1344-1)*36+($AP1344-1)*12+$AQ1344+4,COLUMN())),INDIRECT(ADDRESS(($AO1344-1)*3+$AP1344+5,$AQ1344+20)))&gt;=1,0,INDIRECT(ADDRESS(($AO1344-1)*3+$AP1344+5,$AQ1344+20)))))</f>
        <v>0</v>
      </c>
      <c r="AU1344" s="692">
        <f ca="1">COUNTIF(INDIRECT("U"&amp;(ROW()+12*(($AO1344-1)*3+$AP1344)-ROW())/12+5):INDIRECT("AF"&amp;(ROW()+12*(($AO1344-1)*3+$AP1344)-ROW())/12+5),AT1344)</f>
        <v>0</v>
      </c>
      <c r="AV1344" s="692">
        <f ca="1">IF(AND(AR1344+AT1344&gt;0,AS1344+AU1344&gt;0),COUNTIF(AV$6:AV1343,"&gt;0")+1,0)</f>
        <v>0</v>
      </c>
    </row>
    <row r="1345" spans="41:48">
      <c r="AO1345" s="692">
        <v>38</v>
      </c>
      <c r="AP1345" s="692">
        <v>1</v>
      </c>
      <c r="AQ1345" s="692">
        <v>8</v>
      </c>
      <c r="AR1345" s="693">
        <f ca="1">IF($AQ1345=1,IF(INDIRECT(ADDRESS(($AO1345-1)*3+$AP1345+5,$AQ1345+7))="",0,INDIRECT(ADDRESS(($AO1345-1)*3+$AP1345+5,$AQ1345+7))),IF(INDIRECT(ADDRESS(($AO1345-1)*3+$AP1345+5,$AQ1345+7))="",0,IF(COUNTIF(INDIRECT(ADDRESS(($AO1345-1)*36+($AP1345-1)*12+6,COLUMN())):INDIRECT(ADDRESS(($AO1345-1)*36+($AP1345-1)*12+$AQ1345+4,COLUMN())),INDIRECT(ADDRESS(($AO1345-1)*3+$AP1345+5,$AQ1345+7)))&gt;=1,0,INDIRECT(ADDRESS(($AO1345-1)*3+$AP1345+5,$AQ1345+7)))))</f>
        <v>0</v>
      </c>
      <c r="AS1345" s="692">
        <f ca="1">COUNTIF(INDIRECT("H"&amp;(ROW()+12*(($AO1345-1)*3+$AP1345)-ROW())/12+5):INDIRECT("S"&amp;(ROW()+12*(($AO1345-1)*3+$AP1345)-ROW())/12+5),AR1345)</f>
        <v>0</v>
      </c>
      <c r="AT1345" s="693">
        <f ca="1">IF($AQ1345=1,IF(INDIRECT(ADDRESS(($AO1345-1)*3+$AP1345+5,$AQ1345+20))="",0,INDIRECT(ADDRESS(($AO1345-1)*3+$AP1345+5,$AQ1345+20))),IF(INDIRECT(ADDRESS(($AO1345-1)*3+$AP1345+5,$AQ1345+20))="",0,IF(COUNTIF(INDIRECT(ADDRESS(($AO1345-1)*36+($AP1345-1)*12+6,COLUMN())):INDIRECT(ADDRESS(($AO1345-1)*36+($AP1345-1)*12+$AQ1345+4,COLUMN())),INDIRECT(ADDRESS(($AO1345-1)*3+$AP1345+5,$AQ1345+20)))&gt;=1,0,INDIRECT(ADDRESS(($AO1345-1)*3+$AP1345+5,$AQ1345+20)))))</f>
        <v>0</v>
      </c>
      <c r="AU1345" s="692">
        <f ca="1">COUNTIF(INDIRECT("U"&amp;(ROW()+12*(($AO1345-1)*3+$AP1345)-ROW())/12+5):INDIRECT("AF"&amp;(ROW()+12*(($AO1345-1)*3+$AP1345)-ROW())/12+5),AT1345)</f>
        <v>0</v>
      </c>
      <c r="AV1345" s="692">
        <f ca="1">IF(AND(AR1345+AT1345&gt;0,AS1345+AU1345&gt;0),COUNTIF(AV$6:AV1344,"&gt;0")+1,0)</f>
        <v>0</v>
      </c>
    </row>
    <row r="1346" spans="41:48">
      <c r="AO1346" s="692">
        <v>38</v>
      </c>
      <c r="AP1346" s="692">
        <v>1</v>
      </c>
      <c r="AQ1346" s="692">
        <v>9</v>
      </c>
      <c r="AR1346" s="693">
        <f ca="1">IF($AQ1346=1,IF(INDIRECT(ADDRESS(($AO1346-1)*3+$AP1346+5,$AQ1346+7))="",0,INDIRECT(ADDRESS(($AO1346-1)*3+$AP1346+5,$AQ1346+7))),IF(INDIRECT(ADDRESS(($AO1346-1)*3+$AP1346+5,$AQ1346+7))="",0,IF(COUNTIF(INDIRECT(ADDRESS(($AO1346-1)*36+($AP1346-1)*12+6,COLUMN())):INDIRECT(ADDRESS(($AO1346-1)*36+($AP1346-1)*12+$AQ1346+4,COLUMN())),INDIRECT(ADDRESS(($AO1346-1)*3+$AP1346+5,$AQ1346+7)))&gt;=1,0,INDIRECT(ADDRESS(($AO1346-1)*3+$AP1346+5,$AQ1346+7)))))</f>
        <v>0</v>
      </c>
      <c r="AS1346" s="692">
        <f ca="1">COUNTIF(INDIRECT("H"&amp;(ROW()+12*(($AO1346-1)*3+$AP1346)-ROW())/12+5):INDIRECT("S"&amp;(ROW()+12*(($AO1346-1)*3+$AP1346)-ROW())/12+5),AR1346)</f>
        <v>0</v>
      </c>
      <c r="AT1346" s="693">
        <f ca="1">IF($AQ1346=1,IF(INDIRECT(ADDRESS(($AO1346-1)*3+$AP1346+5,$AQ1346+20))="",0,INDIRECT(ADDRESS(($AO1346-1)*3+$AP1346+5,$AQ1346+20))),IF(INDIRECT(ADDRESS(($AO1346-1)*3+$AP1346+5,$AQ1346+20))="",0,IF(COUNTIF(INDIRECT(ADDRESS(($AO1346-1)*36+($AP1346-1)*12+6,COLUMN())):INDIRECT(ADDRESS(($AO1346-1)*36+($AP1346-1)*12+$AQ1346+4,COLUMN())),INDIRECT(ADDRESS(($AO1346-1)*3+$AP1346+5,$AQ1346+20)))&gt;=1,0,INDIRECT(ADDRESS(($AO1346-1)*3+$AP1346+5,$AQ1346+20)))))</f>
        <v>0</v>
      </c>
      <c r="AU1346" s="692">
        <f ca="1">COUNTIF(INDIRECT("U"&amp;(ROW()+12*(($AO1346-1)*3+$AP1346)-ROW())/12+5):INDIRECT("AF"&amp;(ROW()+12*(($AO1346-1)*3+$AP1346)-ROW())/12+5),AT1346)</f>
        <v>0</v>
      </c>
      <c r="AV1346" s="692">
        <f ca="1">IF(AND(AR1346+AT1346&gt;0,AS1346+AU1346&gt;0),COUNTIF(AV$6:AV1345,"&gt;0")+1,0)</f>
        <v>0</v>
      </c>
    </row>
    <row r="1347" spans="41:48">
      <c r="AO1347" s="692">
        <v>38</v>
      </c>
      <c r="AP1347" s="692">
        <v>1</v>
      </c>
      <c r="AQ1347" s="692">
        <v>10</v>
      </c>
      <c r="AR1347" s="693">
        <f ca="1">IF($AQ1347=1,IF(INDIRECT(ADDRESS(($AO1347-1)*3+$AP1347+5,$AQ1347+7))="",0,INDIRECT(ADDRESS(($AO1347-1)*3+$AP1347+5,$AQ1347+7))),IF(INDIRECT(ADDRESS(($AO1347-1)*3+$AP1347+5,$AQ1347+7))="",0,IF(COUNTIF(INDIRECT(ADDRESS(($AO1347-1)*36+($AP1347-1)*12+6,COLUMN())):INDIRECT(ADDRESS(($AO1347-1)*36+($AP1347-1)*12+$AQ1347+4,COLUMN())),INDIRECT(ADDRESS(($AO1347-1)*3+$AP1347+5,$AQ1347+7)))&gt;=1,0,INDIRECT(ADDRESS(($AO1347-1)*3+$AP1347+5,$AQ1347+7)))))</f>
        <v>0</v>
      </c>
      <c r="AS1347" s="692">
        <f ca="1">COUNTIF(INDIRECT("H"&amp;(ROW()+12*(($AO1347-1)*3+$AP1347)-ROW())/12+5):INDIRECT("S"&amp;(ROW()+12*(($AO1347-1)*3+$AP1347)-ROW())/12+5),AR1347)</f>
        <v>0</v>
      </c>
      <c r="AT1347" s="693">
        <f ca="1">IF($AQ1347=1,IF(INDIRECT(ADDRESS(($AO1347-1)*3+$AP1347+5,$AQ1347+20))="",0,INDIRECT(ADDRESS(($AO1347-1)*3+$AP1347+5,$AQ1347+20))),IF(INDIRECT(ADDRESS(($AO1347-1)*3+$AP1347+5,$AQ1347+20))="",0,IF(COUNTIF(INDIRECT(ADDRESS(($AO1347-1)*36+($AP1347-1)*12+6,COLUMN())):INDIRECT(ADDRESS(($AO1347-1)*36+($AP1347-1)*12+$AQ1347+4,COLUMN())),INDIRECT(ADDRESS(($AO1347-1)*3+$AP1347+5,$AQ1347+20)))&gt;=1,0,INDIRECT(ADDRESS(($AO1347-1)*3+$AP1347+5,$AQ1347+20)))))</f>
        <v>0</v>
      </c>
      <c r="AU1347" s="692">
        <f ca="1">COUNTIF(INDIRECT("U"&amp;(ROW()+12*(($AO1347-1)*3+$AP1347)-ROW())/12+5):INDIRECT("AF"&amp;(ROW()+12*(($AO1347-1)*3+$AP1347)-ROW())/12+5),AT1347)</f>
        <v>0</v>
      </c>
      <c r="AV1347" s="692">
        <f ca="1">IF(AND(AR1347+AT1347&gt;0,AS1347+AU1347&gt;0),COUNTIF(AV$6:AV1346,"&gt;0")+1,0)</f>
        <v>0</v>
      </c>
    </row>
    <row r="1348" spans="41:48">
      <c r="AO1348" s="692">
        <v>38</v>
      </c>
      <c r="AP1348" s="692">
        <v>1</v>
      </c>
      <c r="AQ1348" s="692">
        <v>11</v>
      </c>
      <c r="AR1348" s="693">
        <f ca="1">IF($AQ1348=1,IF(INDIRECT(ADDRESS(($AO1348-1)*3+$AP1348+5,$AQ1348+7))="",0,INDIRECT(ADDRESS(($AO1348-1)*3+$AP1348+5,$AQ1348+7))),IF(INDIRECT(ADDRESS(($AO1348-1)*3+$AP1348+5,$AQ1348+7))="",0,IF(COUNTIF(INDIRECT(ADDRESS(($AO1348-1)*36+($AP1348-1)*12+6,COLUMN())):INDIRECT(ADDRESS(($AO1348-1)*36+($AP1348-1)*12+$AQ1348+4,COLUMN())),INDIRECT(ADDRESS(($AO1348-1)*3+$AP1348+5,$AQ1348+7)))&gt;=1,0,INDIRECT(ADDRESS(($AO1348-1)*3+$AP1348+5,$AQ1348+7)))))</f>
        <v>0</v>
      </c>
      <c r="AS1348" s="692">
        <f ca="1">COUNTIF(INDIRECT("H"&amp;(ROW()+12*(($AO1348-1)*3+$AP1348)-ROW())/12+5):INDIRECT("S"&amp;(ROW()+12*(($AO1348-1)*3+$AP1348)-ROW())/12+5),AR1348)</f>
        <v>0</v>
      </c>
      <c r="AT1348" s="693">
        <f ca="1">IF($AQ1348=1,IF(INDIRECT(ADDRESS(($AO1348-1)*3+$AP1348+5,$AQ1348+20))="",0,INDIRECT(ADDRESS(($AO1348-1)*3+$AP1348+5,$AQ1348+20))),IF(INDIRECT(ADDRESS(($AO1348-1)*3+$AP1348+5,$AQ1348+20))="",0,IF(COUNTIF(INDIRECT(ADDRESS(($AO1348-1)*36+($AP1348-1)*12+6,COLUMN())):INDIRECT(ADDRESS(($AO1348-1)*36+($AP1348-1)*12+$AQ1348+4,COLUMN())),INDIRECT(ADDRESS(($AO1348-1)*3+$AP1348+5,$AQ1348+20)))&gt;=1,0,INDIRECT(ADDRESS(($AO1348-1)*3+$AP1348+5,$AQ1348+20)))))</f>
        <v>0</v>
      </c>
      <c r="AU1348" s="692">
        <f ca="1">COUNTIF(INDIRECT("U"&amp;(ROW()+12*(($AO1348-1)*3+$AP1348)-ROW())/12+5):INDIRECT("AF"&amp;(ROW()+12*(($AO1348-1)*3+$AP1348)-ROW())/12+5),AT1348)</f>
        <v>0</v>
      </c>
      <c r="AV1348" s="692">
        <f ca="1">IF(AND(AR1348+AT1348&gt;0,AS1348+AU1348&gt;0),COUNTIF(AV$6:AV1347,"&gt;0")+1,0)</f>
        <v>0</v>
      </c>
    </row>
    <row r="1349" spans="41:48">
      <c r="AO1349" s="692">
        <v>38</v>
      </c>
      <c r="AP1349" s="692">
        <v>1</v>
      </c>
      <c r="AQ1349" s="692">
        <v>12</v>
      </c>
      <c r="AR1349" s="693">
        <f ca="1">IF($AQ1349=1,IF(INDIRECT(ADDRESS(($AO1349-1)*3+$AP1349+5,$AQ1349+7))="",0,INDIRECT(ADDRESS(($AO1349-1)*3+$AP1349+5,$AQ1349+7))),IF(INDIRECT(ADDRESS(($AO1349-1)*3+$AP1349+5,$AQ1349+7))="",0,IF(COUNTIF(INDIRECT(ADDRESS(($AO1349-1)*36+($AP1349-1)*12+6,COLUMN())):INDIRECT(ADDRESS(($AO1349-1)*36+($AP1349-1)*12+$AQ1349+4,COLUMN())),INDIRECT(ADDRESS(($AO1349-1)*3+$AP1349+5,$AQ1349+7)))&gt;=1,0,INDIRECT(ADDRESS(($AO1349-1)*3+$AP1349+5,$AQ1349+7)))))</f>
        <v>0</v>
      </c>
      <c r="AS1349" s="692">
        <f ca="1">COUNTIF(INDIRECT("H"&amp;(ROW()+12*(($AO1349-1)*3+$AP1349)-ROW())/12+5):INDIRECT("S"&amp;(ROW()+12*(($AO1349-1)*3+$AP1349)-ROW())/12+5),AR1349)</f>
        <v>0</v>
      </c>
      <c r="AT1349" s="693">
        <f ca="1">IF($AQ1349=1,IF(INDIRECT(ADDRESS(($AO1349-1)*3+$AP1349+5,$AQ1349+20))="",0,INDIRECT(ADDRESS(($AO1349-1)*3+$AP1349+5,$AQ1349+20))),IF(INDIRECT(ADDRESS(($AO1349-1)*3+$AP1349+5,$AQ1349+20))="",0,IF(COUNTIF(INDIRECT(ADDRESS(($AO1349-1)*36+($AP1349-1)*12+6,COLUMN())):INDIRECT(ADDRESS(($AO1349-1)*36+($AP1349-1)*12+$AQ1349+4,COLUMN())),INDIRECT(ADDRESS(($AO1349-1)*3+$AP1349+5,$AQ1349+20)))&gt;=1,0,INDIRECT(ADDRESS(($AO1349-1)*3+$AP1349+5,$AQ1349+20)))))</f>
        <v>0</v>
      </c>
      <c r="AU1349" s="692">
        <f ca="1">COUNTIF(INDIRECT("U"&amp;(ROW()+12*(($AO1349-1)*3+$AP1349)-ROW())/12+5):INDIRECT("AF"&amp;(ROW()+12*(($AO1349-1)*3+$AP1349)-ROW())/12+5),AT1349)</f>
        <v>0</v>
      </c>
      <c r="AV1349" s="692">
        <f ca="1">IF(AND(AR1349+AT1349&gt;0,AS1349+AU1349&gt;0),COUNTIF(AV$6:AV1348,"&gt;0")+1,0)</f>
        <v>0</v>
      </c>
    </row>
    <row r="1350" spans="41:48">
      <c r="AO1350" s="692">
        <v>38</v>
      </c>
      <c r="AP1350" s="692">
        <v>2</v>
      </c>
      <c r="AQ1350" s="692">
        <v>1</v>
      </c>
      <c r="AR1350" s="693">
        <f ca="1">IF($AQ1350=1,IF(INDIRECT(ADDRESS(($AO1350-1)*3+$AP1350+5,$AQ1350+7))="",0,INDIRECT(ADDRESS(($AO1350-1)*3+$AP1350+5,$AQ1350+7))),IF(INDIRECT(ADDRESS(($AO1350-1)*3+$AP1350+5,$AQ1350+7))="",0,IF(COUNTIF(INDIRECT(ADDRESS(($AO1350-1)*36+($AP1350-1)*12+6,COLUMN())):INDIRECT(ADDRESS(($AO1350-1)*36+($AP1350-1)*12+$AQ1350+4,COLUMN())),INDIRECT(ADDRESS(($AO1350-1)*3+$AP1350+5,$AQ1350+7)))&gt;=1,0,INDIRECT(ADDRESS(($AO1350-1)*3+$AP1350+5,$AQ1350+7)))))</f>
        <v>0</v>
      </c>
      <c r="AS1350" s="692">
        <f ca="1">COUNTIF(INDIRECT("H"&amp;(ROW()+12*(($AO1350-1)*3+$AP1350)-ROW())/12+5):INDIRECT("S"&amp;(ROW()+12*(($AO1350-1)*3+$AP1350)-ROW())/12+5),AR1350)</f>
        <v>0</v>
      </c>
      <c r="AT1350" s="693">
        <f ca="1">IF($AQ1350=1,IF(INDIRECT(ADDRESS(($AO1350-1)*3+$AP1350+5,$AQ1350+20))="",0,INDIRECT(ADDRESS(($AO1350-1)*3+$AP1350+5,$AQ1350+20))),IF(INDIRECT(ADDRESS(($AO1350-1)*3+$AP1350+5,$AQ1350+20))="",0,IF(COUNTIF(INDIRECT(ADDRESS(($AO1350-1)*36+($AP1350-1)*12+6,COLUMN())):INDIRECT(ADDRESS(($AO1350-1)*36+($AP1350-1)*12+$AQ1350+4,COLUMN())),INDIRECT(ADDRESS(($AO1350-1)*3+$AP1350+5,$AQ1350+20)))&gt;=1,0,INDIRECT(ADDRESS(($AO1350-1)*3+$AP1350+5,$AQ1350+20)))))</f>
        <v>0</v>
      </c>
      <c r="AU1350" s="692">
        <f ca="1">COUNTIF(INDIRECT("U"&amp;(ROW()+12*(($AO1350-1)*3+$AP1350)-ROW())/12+5):INDIRECT("AF"&amp;(ROW()+12*(($AO1350-1)*3+$AP1350)-ROW())/12+5),AT1350)</f>
        <v>0</v>
      </c>
      <c r="AV1350" s="692">
        <f ca="1">IF(AND(AR1350+AT1350&gt;0,AS1350+AU1350&gt;0),COUNTIF(AV$6:AV1349,"&gt;0")+1,0)</f>
        <v>0</v>
      </c>
    </row>
    <row r="1351" spans="41:48">
      <c r="AO1351" s="692">
        <v>38</v>
      </c>
      <c r="AP1351" s="692">
        <v>2</v>
      </c>
      <c r="AQ1351" s="692">
        <v>2</v>
      </c>
      <c r="AR1351" s="693">
        <f ca="1">IF($AQ1351=1,IF(INDIRECT(ADDRESS(($AO1351-1)*3+$AP1351+5,$AQ1351+7))="",0,INDIRECT(ADDRESS(($AO1351-1)*3+$AP1351+5,$AQ1351+7))),IF(INDIRECT(ADDRESS(($AO1351-1)*3+$AP1351+5,$AQ1351+7))="",0,IF(COUNTIF(INDIRECT(ADDRESS(($AO1351-1)*36+($AP1351-1)*12+6,COLUMN())):INDIRECT(ADDRESS(($AO1351-1)*36+($AP1351-1)*12+$AQ1351+4,COLUMN())),INDIRECT(ADDRESS(($AO1351-1)*3+$AP1351+5,$AQ1351+7)))&gt;=1,0,INDIRECT(ADDRESS(($AO1351-1)*3+$AP1351+5,$AQ1351+7)))))</f>
        <v>0</v>
      </c>
      <c r="AS1351" s="692">
        <f ca="1">COUNTIF(INDIRECT("H"&amp;(ROW()+12*(($AO1351-1)*3+$AP1351)-ROW())/12+5):INDIRECT("S"&amp;(ROW()+12*(($AO1351-1)*3+$AP1351)-ROW())/12+5),AR1351)</f>
        <v>0</v>
      </c>
      <c r="AT1351" s="693">
        <f ca="1">IF($AQ1351=1,IF(INDIRECT(ADDRESS(($AO1351-1)*3+$AP1351+5,$AQ1351+20))="",0,INDIRECT(ADDRESS(($AO1351-1)*3+$AP1351+5,$AQ1351+20))),IF(INDIRECT(ADDRESS(($AO1351-1)*3+$AP1351+5,$AQ1351+20))="",0,IF(COUNTIF(INDIRECT(ADDRESS(($AO1351-1)*36+($AP1351-1)*12+6,COLUMN())):INDIRECT(ADDRESS(($AO1351-1)*36+($AP1351-1)*12+$AQ1351+4,COLUMN())),INDIRECT(ADDRESS(($AO1351-1)*3+$AP1351+5,$AQ1351+20)))&gt;=1,0,INDIRECT(ADDRESS(($AO1351-1)*3+$AP1351+5,$AQ1351+20)))))</f>
        <v>0</v>
      </c>
      <c r="AU1351" s="692">
        <f ca="1">COUNTIF(INDIRECT("U"&amp;(ROW()+12*(($AO1351-1)*3+$AP1351)-ROW())/12+5):INDIRECT("AF"&amp;(ROW()+12*(($AO1351-1)*3+$AP1351)-ROW())/12+5),AT1351)</f>
        <v>0</v>
      </c>
      <c r="AV1351" s="692">
        <f ca="1">IF(AND(AR1351+AT1351&gt;0,AS1351+AU1351&gt;0),COUNTIF(AV$6:AV1350,"&gt;0")+1,0)</f>
        <v>0</v>
      </c>
    </row>
    <row r="1352" spans="41:48">
      <c r="AO1352" s="692">
        <v>38</v>
      </c>
      <c r="AP1352" s="692">
        <v>2</v>
      </c>
      <c r="AQ1352" s="692">
        <v>3</v>
      </c>
      <c r="AR1352" s="693">
        <f ca="1">IF($AQ1352=1,IF(INDIRECT(ADDRESS(($AO1352-1)*3+$AP1352+5,$AQ1352+7))="",0,INDIRECT(ADDRESS(($AO1352-1)*3+$AP1352+5,$AQ1352+7))),IF(INDIRECT(ADDRESS(($AO1352-1)*3+$AP1352+5,$AQ1352+7))="",0,IF(COUNTIF(INDIRECT(ADDRESS(($AO1352-1)*36+($AP1352-1)*12+6,COLUMN())):INDIRECT(ADDRESS(($AO1352-1)*36+($AP1352-1)*12+$AQ1352+4,COLUMN())),INDIRECT(ADDRESS(($AO1352-1)*3+$AP1352+5,$AQ1352+7)))&gt;=1,0,INDIRECT(ADDRESS(($AO1352-1)*3+$AP1352+5,$AQ1352+7)))))</f>
        <v>0</v>
      </c>
      <c r="AS1352" s="692">
        <f ca="1">COUNTIF(INDIRECT("H"&amp;(ROW()+12*(($AO1352-1)*3+$AP1352)-ROW())/12+5):INDIRECT("S"&amp;(ROW()+12*(($AO1352-1)*3+$AP1352)-ROW())/12+5),AR1352)</f>
        <v>0</v>
      </c>
      <c r="AT1352" s="693">
        <f ca="1">IF($AQ1352=1,IF(INDIRECT(ADDRESS(($AO1352-1)*3+$AP1352+5,$AQ1352+20))="",0,INDIRECT(ADDRESS(($AO1352-1)*3+$AP1352+5,$AQ1352+20))),IF(INDIRECT(ADDRESS(($AO1352-1)*3+$AP1352+5,$AQ1352+20))="",0,IF(COUNTIF(INDIRECT(ADDRESS(($AO1352-1)*36+($AP1352-1)*12+6,COLUMN())):INDIRECT(ADDRESS(($AO1352-1)*36+($AP1352-1)*12+$AQ1352+4,COLUMN())),INDIRECT(ADDRESS(($AO1352-1)*3+$AP1352+5,$AQ1352+20)))&gt;=1,0,INDIRECT(ADDRESS(($AO1352-1)*3+$AP1352+5,$AQ1352+20)))))</f>
        <v>0</v>
      </c>
      <c r="AU1352" s="692">
        <f ca="1">COUNTIF(INDIRECT("U"&amp;(ROW()+12*(($AO1352-1)*3+$AP1352)-ROW())/12+5):INDIRECT("AF"&amp;(ROW()+12*(($AO1352-1)*3+$AP1352)-ROW())/12+5),AT1352)</f>
        <v>0</v>
      </c>
      <c r="AV1352" s="692">
        <f ca="1">IF(AND(AR1352+AT1352&gt;0,AS1352+AU1352&gt;0),COUNTIF(AV$6:AV1351,"&gt;0")+1,0)</f>
        <v>0</v>
      </c>
    </row>
    <row r="1353" spans="41:48">
      <c r="AO1353" s="692">
        <v>38</v>
      </c>
      <c r="AP1353" s="692">
        <v>2</v>
      </c>
      <c r="AQ1353" s="692">
        <v>4</v>
      </c>
      <c r="AR1353" s="693">
        <f ca="1">IF($AQ1353=1,IF(INDIRECT(ADDRESS(($AO1353-1)*3+$AP1353+5,$AQ1353+7))="",0,INDIRECT(ADDRESS(($AO1353-1)*3+$AP1353+5,$AQ1353+7))),IF(INDIRECT(ADDRESS(($AO1353-1)*3+$AP1353+5,$AQ1353+7))="",0,IF(COUNTIF(INDIRECT(ADDRESS(($AO1353-1)*36+($AP1353-1)*12+6,COLUMN())):INDIRECT(ADDRESS(($AO1353-1)*36+($AP1353-1)*12+$AQ1353+4,COLUMN())),INDIRECT(ADDRESS(($AO1353-1)*3+$AP1353+5,$AQ1353+7)))&gt;=1,0,INDIRECT(ADDRESS(($AO1353-1)*3+$AP1353+5,$AQ1353+7)))))</f>
        <v>0</v>
      </c>
      <c r="AS1353" s="692">
        <f ca="1">COUNTIF(INDIRECT("H"&amp;(ROW()+12*(($AO1353-1)*3+$AP1353)-ROW())/12+5):INDIRECT("S"&amp;(ROW()+12*(($AO1353-1)*3+$AP1353)-ROW())/12+5),AR1353)</f>
        <v>0</v>
      </c>
      <c r="AT1353" s="693">
        <f ca="1">IF($AQ1353=1,IF(INDIRECT(ADDRESS(($AO1353-1)*3+$AP1353+5,$AQ1353+20))="",0,INDIRECT(ADDRESS(($AO1353-1)*3+$AP1353+5,$AQ1353+20))),IF(INDIRECT(ADDRESS(($AO1353-1)*3+$AP1353+5,$AQ1353+20))="",0,IF(COUNTIF(INDIRECT(ADDRESS(($AO1353-1)*36+($AP1353-1)*12+6,COLUMN())):INDIRECT(ADDRESS(($AO1353-1)*36+($AP1353-1)*12+$AQ1353+4,COLUMN())),INDIRECT(ADDRESS(($AO1353-1)*3+$AP1353+5,$AQ1353+20)))&gt;=1,0,INDIRECT(ADDRESS(($AO1353-1)*3+$AP1353+5,$AQ1353+20)))))</f>
        <v>0</v>
      </c>
      <c r="AU1353" s="692">
        <f ca="1">COUNTIF(INDIRECT("U"&amp;(ROW()+12*(($AO1353-1)*3+$AP1353)-ROW())/12+5):INDIRECT("AF"&amp;(ROW()+12*(($AO1353-1)*3+$AP1353)-ROW())/12+5),AT1353)</f>
        <v>0</v>
      </c>
      <c r="AV1353" s="692">
        <f ca="1">IF(AND(AR1353+AT1353&gt;0,AS1353+AU1353&gt;0),COUNTIF(AV$6:AV1352,"&gt;0")+1,0)</f>
        <v>0</v>
      </c>
    </row>
    <row r="1354" spans="41:48">
      <c r="AO1354" s="692">
        <v>38</v>
      </c>
      <c r="AP1354" s="692">
        <v>2</v>
      </c>
      <c r="AQ1354" s="692">
        <v>5</v>
      </c>
      <c r="AR1354" s="693">
        <f ca="1">IF($AQ1354=1,IF(INDIRECT(ADDRESS(($AO1354-1)*3+$AP1354+5,$AQ1354+7))="",0,INDIRECT(ADDRESS(($AO1354-1)*3+$AP1354+5,$AQ1354+7))),IF(INDIRECT(ADDRESS(($AO1354-1)*3+$AP1354+5,$AQ1354+7))="",0,IF(COUNTIF(INDIRECT(ADDRESS(($AO1354-1)*36+($AP1354-1)*12+6,COLUMN())):INDIRECT(ADDRESS(($AO1354-1)*36+($AP1354-1)*12+$AQ1354+4,COLUMN())),INDIRECT(ADDRESS(($AO1354-1)*3+$AP1354+5,$AQ1354+7)))&gt;=1,0,INDIRECT(ADDRESS(($AO1354-1)*3+$AP1354+5,$AQ1354+7)))))</f>
        <v>0</v>
      </c>
      <c r="AS1354" s="692">
        <f ca="1">COUNTIF(INDIRECT("H"&amp;(ROW()+12*(($AO1354-1)*3+$AP1354)-ROW())/12+5):INDIRECT("S"&amp;(ROW()+12*(($AO1354-1)*3+$AP1354)-ROW())/12+5),AR1354)</f>
        <v>0</v>
      </c>
      <c r="AT1354" s="693">
        <f ca="1">IF($AQ1354=1,IF(INDIRECT(ADDRESS(($AO1354-1)*3+$AP1354+5,$AQ1354+20))="",0,INDIRECT(ADDRESS(($AO1354-1)*3+$AP1354+5,$AQ1354+20))),IF(INDIRECT(ADDRESS(($AO1354-1)*3+$AP1354+5,$AQ1354+20))="",0,IF(COUNTIF(INDIRECT(ADDRESS(($AO1354-1)*36+($AP1354-1)*12+6,COLUMN())):INDIRECT(ADDRESS(($AO1354-1)*36+($AP1354-1)*12+$AQ1354+4,COLUMN())),INDIRECT(ADDRESS(($AO1354-1)*3+$AP1354+5,$AQ1354+20)))&gt;=1,0,INDIRECT(ADDRESS(($AO1354-1)*3+$AP1354+5,$AQ1354+20)))))</f>
        <v>0</v>
      </c>
      <c r="AU1354" s="692">
        <f ca="1">COUNTIF(INDIRECT("U"&amp;(ROW()+12*(($AO1354-1)*3+$AP1354)-ROW())/12+5):INDIRECT("AF"&amp;(ROW()+12*(($AO1354-1)*3+$AP1354)-ROW())/12+5),AT1354)</f>
        <v>0</v>
      </c>
      <c r="AV1354" s="692">
        <f ca="1">IF(AND(AR1354+AT1354&gt;0,AS1354+AU1354&gt;0),COUNTIF(AV$6:AV1353,"&gt;0")+1,0)</f>
        <v>0</v>
      </c>
    </row>
    <row r="1355" spans="41:48">
      <c r="AO1355" s="692">
        <v>38</v>
      </c>
      <c r="AP1355" s="692">
        <v>2</v>
      </c>
      <c r="AQ1355" s="692">
        <v>6</v>
      </c>
      <c r="AR1355" s="693">
        <f ca="1">IF($AQ1355=1,IF(INDIRECT(ADDRESS(($AO1355-1)*3+$AP1355+5,$AQ1355+7))="",0,INDIRECT(ADDRESS(($AO1355-1)*3+$AP1355+5,$AQ1355+7))),IF(INDIRECT(ADDRESS(($AO1355-1)*3+$AP1355+5,$AQ1355+7))="",0,IF(COUNTIF(INDIRECT(ADDRESS(($AO1355-1)*36+($AP1355-1)*12+6,COLUMN())):INDIRECT(ADDRESS(($AO1355-1)*36+($AP1355-1)*12+$AQ1355+4,COLUMN())),INDIRECT(ADDRESS(($AO1355-1)*3+$AP1355+5,$AQ1355+7)))&gt;=1,0,INDIRECT(ADDRESS(($AO1355-1)*3+$AP1355+5,$AQ1355+7)))))</f>
        <v>0</v>
      </c>
      <c r="AS1355" s="692">
        <f ca="1">COUNTIF(INDIRECT("H"&amp;(ROW()+12*(($AO1355-1)*3+$AP1355)-ROW())/12+5):INDIRECT("S"&amp;(ROW()+12*(($AO1355-1)*3+$AP1355)-ROW())/12+5),AR1355)</f>
        <v>0</v>
      </c>
      <c r="AT1355" s="693">
        <f ca="1">IF($AQ1355=1,IF(INDIRECT(ADDRESS(($AO1355-1)*3+$AP1355+5,$AQ1355+20))="",0,INDIRECT(ADDRESS(($AO1355-1)*3+$AP1355+5,$AQ1355+20))),IF(INDIRECT(ADDRESS(($AO1355-1)*3+$AP1355+5,$AQ1355+20))="",0,IF(COUNTIF(INDIRECT(ADDRESS(($AO1355-1)*36+($AP1355-1)*12+6,COLUMN())):INDIRECT(ADDRESS(($AO1355-1)*36+($AP1355-1)*12+$AQ1355+4,COLUMN())),INDIRECT(ADDRESS(($AO1355-1)*3+$AP1355+5,$AQ1355+20)))&gt;=1,0,INDIRECT(ADDRESS(($AO1355-1)*3+$AP1355+5,$AQ1355+20)))))</f>
        <v>0</v>
      </c>
      <c r="AU1355" s="692">
        <f ca="1">COUNTIF(INDIRECT("U"&amp;(ROW()+12*(($AO1355-1)*3+$AP1355)-ROW())/12+5):INDIRECT("AF"&amp;(ROW()+12*(($AO1355-1)*3+$AP1355)-ROW())/12+5),AT1355)</f>
        <v>0</v>
      </c>
      <c r="AV1355" s="692">
        <f ca="1">IF(AND(AR1355+AT1355&gt;0,AS1355+AU1355&gt;0),COUNTIF(AV$6:AV1354,"&gt;0")+1,0)</f>
        <v>0</v>
      </c>
    </row>
    <row r="1356" spans="41:48">
      <c r="AO1356" s="692">
        <v>38</v>
      </c>
      <c r="AP1356" s="692">
        <v>2</v>
      </c>
      <c r="AQ1356" s="692">
        <v>7</v>
      </c>
      <c r="AR1356" s="693">
        <f ca="1">IF($AQ1356=1,IF(INDIRECT(ADDRESS(($AO1356-1)*3+$AP1356+5,$AQ1356+7))="",0,INDIRECT(ADDRESS(($AO1356-1)*3+$AP1356+5,$AQ1356+7))),IF(INDIRECT(ADDRESS(($AO1356-1)*3+$AP1356+5,$AQ1356+7))="",0,IF(COUNTIF(INDIRECT(ADDRESS(($AO1356-1)*36+($AP1356-1)*12+6,COLUMN())):INDIRECT(ADDRESS(($AO1356-1)*36+($AP1356-1)*12+$AQ1356+4,COLUMN())),INDIRECT(ADDRESS(($AO1356-1)*3+$AP1356+5,$AQ1356+7)))&gt;=1,0,INDIRECT(ADDRESS(($AO1356-1)*3+$AP1356+5,$AQ1356+7)))))</f>
        <v>0</v>
      </c>
      <c r="AS1356" s="692">
        <f ca="1">COUNTIF(INDIRECT("H"&amp;(ROW()+12*(($AO1356-1)*3+$AP1356)-ROW())/12+5):INDIRECT("S"&amp;(ROW()+12*(($AO1356-1)*3+$AP1356)-ROW())/12+5),AR1356)</f>
        <v>0</v>
      </c>
      <c r="AT1356" s="693">
        <f ca="1">IF($AQ1356=1,IF(INDIRECT(ADDRESS(($AO1356-1)*3+$AP1356+5,$AQ1356+20))="",0,INDIRECT(ADDRESS(($AO1356-1)*3+$AP1356+5,$AQ1356+20))),IF(INDIRECT(ADDRESS(($AO1356-1)*3+$AP1356+5,$AQ1356+20))="",0,IF(COUNTIF(INDIRECT(ADDRESS(($AO1356-1)*36+($AP1356-1)*12+6,COLUMN())):INDIRECT(ADDRESS(($AO1356-1)*36+($AP1356-1)*12+$AQ1356+4,COLUMN())),INDIRECT(ADDRESS(($AO1356-1)*3+$AP1356+5,$AQ1356+20)))&gt;=1,0,INDIRECT(ADDRESS(($AO1356-1)*3+$AP1356+5,$AQ1356+20)))))</f>
        <v>0</v>
      </c>
      <c r="AU1356" s="692">
        <f ca="1">COUNTIF(INDIRECT("U"&amp;(ROW()+12*(($AO1356-1)*3+$AP1356)-ROW())/12+5):INDIRECT("AF"&amp;(ROW()+12*(($AO1356-1)*3+$AP1356)-ROW())/12+5),AT1356)</f>
        <v>0</v>
      </c>
      <c r="AV1356" s="692">
        <f ca="1">IF(AND(AR1356+AT1356&gt;0,AS1356+AU1356&gt;0),COUNTIF(AV$6:AV1355,"&gt;0")+1,0)</f>
        <v>0</v>
      </c>
    </row>
    <row r="1357" spans="41:48">
      <c r="AO1357" s="692">
        <v>38</v>
      </c>
      <c r="AP1357" s="692">
        <v>2</v>
      </c>
      <c r="AQ1357" s="692">
        <v>8</v>
      </c>
      <c r="AR1357" s="693">
        <f ca="1">IF($AQ1357=1,IF(INDIRECT(ADDRESS(($AO1357-1)*3+$AP1357+5,$AQ1357+7))="",0,INDIRECT(ADDRESS(($AO1357-1)*3+$AP1357+5,$AQ1357+7))),IF(INDIRECT(ADDRESS(($AO1357-1)*3+$AP1357+5,$AQ1357+7))="",0,IF(COUNTIF(INDIRECT(ADDRESS(($AO1357-1)*36+($AP1357-1)*12+6,COLUMN())):INDIRECT(ADDRESS(($AO1357-1)*36+($AP1357-1)*12+$AQ1357+4,COLUMN())),INDIRECT(ADDRESS(($AO1357-1)*3+$AP1357+5,$AQ1357+7)))&gt;=1,0,INDIRECT(ADDRESS(($AO1357-1)*3+$AP1357+5,$AQ1357+7)))))</f>
        <v>0</v>
      </c>
      <c r="AS1357" s="692">
        <f ca="1">COUNTIF(INDIRECT("H"&amp;(ROW()+12*(($AO1357-1)*3+$AP1357)-ROW())/12+5):INDIRECT("S"&amp;(ROW()+12*(($AO1357-1)*3+$AP1357)-ROW())/12+5),AR1357)</f>
        <v>0</v>
      </c>
      <c r="AT1357" s="693">
        <f ca="1">IF($AQ1357=1,IF(INDIRECT(ADDRESS(($AO1357-1)*3+$AP1357+5,$AQ1357+20))="",0,INDIRECT(ADDRESS(($AO1357-1)*3+$AP1357+5,$AQ1357+20))),IF(INDIRECT(ADDRESS(($AO1357-1)*3+$AP1357+5,$AQ1357+20))="",0,IF(COUNTIF(INDIRECT(ADDRESS(($AO1357-1)*36+($AP1357-1)*12+6,COLUMN())):INDIRECT(ADDRESS(($AO1357-1)*36+($AP1357-1)*12+$AQ1357+4,COLUMN())),INDIRECT(ADDRESS(($AO1357-1)*3+$AP1357+5,$AQ1357+20)))&gt;=1,0,INDIRECT(ADDRESS(($AO1357-1)*3+$AP1357+5,$AQ1357+20)))))</f>
        <v>0</v>
      </c>
      <c r="AU1357" s="692">
        <f ca="1">COUNTIF(INDIRECT("U"&amp;(ROW()+12*(($AO1357-1)*3+$AP1357)-ROW())/12+5):INDIRECT("AF"&amp;(ROW()+12*(($AO1357-1)*3+$AP1357)-ROW())/12+5),AT1357)</f>
        <v>0</v>
      </c>
      <c r="AV1357" s="692">
        <f ca="1">IF(AND(AR1357+AT1357&gt;0,AS1357+AU1357&gt;0),COUNTIF(AV$6:AV1356,"&gt;0")+1,0)</f>
        <v>0</v>
      </c>
    </row>
    <row r="1358" spans="41:48">
      <c r="AO1358" s="692">
        <v>38</v>
      </c>
      <c r="AP1358" s="692">
        <v>2</v>
      </c>
      <c r="AQ1358" s="692">
        <v>9</v>
      </c>
      <c r="AR1358" s="693">
        <f ca="1">IF($AQ1358=1,IF(INDIRECT(ADDRESS(($AO1358-1)*3+$AP1358+5,$AQ1358+7))="",0,INDIRECT(ADDRESS(($AO1358-1)*3+$AP1358+5,$AQ1358+7))),IF(INDIRECT(ADDRESS(($AO1358-1)*3+$AP1358+5,$AQ1358+7))="",0,IF(COUNTIF(INDIRECT(ADDRESS(($AO1358-1)*36+($AP1358-1)*12+6,COLUMN())):INDIRECT(ADDRESS(($AO1358-1)*36+($AP1358-1)*12+$AQ1358+4,COLUMN())),INDIRECT(ADDRESS(($AO1358-1)*3+$AP1358+5,$AQ1358+7)))&gt;=1,0,INDIRECT(ADDRESS(($AO1358-1)*3+$AP1358+5,$AQ1358+7)))))</f>
        <v>0</v>
      </c>
      <c r="AS1358" s="692">
        <f ca="1">COUNTIF(INDIRECT("H"&amp;(ROW()+12*(($AO1358-1)*3+$AP1358)-ROW())/12+5):INDIRECT("S"&amp;(ROW()+12*(($AO1358-1)*3+$AP1358)-ROW())/12+5),AR1358)</f>
        <v>0</v>
      </c>
      <c r="AT1358" s="693">
        <f ca="1">IF($AQ1358=1,IF(INDIRECT(ADDRESS(($AO1358-1)*3+$AP1358+5,$AQ1358+20))="",0,INDIRECT(ADDRESS(($AO1358-1)*3+$AP1358+5,$AQ1358+20))),IF(INDIRECT(ADDRESS(($AO1358-1)*3+$AP1358+5,$AQ1358+20))="",0,IF(COUNTIF(INDIRECT(ADDRESS(($AO1358-1)*36+($AP1358-1)*12+6,COLUMN())):INDIRECT(ADDRESS(($AO1358-1)*36+($AP1358-1)*12+$AQ1358+4,COLUMN())),INDIRECT(ADDRESS(($AO1358-1)*3+$AP1358+5,$AQ1358+20)))&gt;=1,0,INDIRECT(ADDRESS(($AO1358-1)*3+$AP1358+5,$AQ1358+20)))))</f>
        <v>0</v>
      </c>
      <c r="AU1358" s="692">
        <f ca="1">COUNTIF(INDIRECT("U"&amp;(ROW()+12*(($AO1358-1)*3+$AP1358)-ROW())/12+5):INDIRECT("AF"&amp;(ROW()+12*(($AO1358-1)*3+$AP1358)-ROW())/12+5),AT1358)</f>
        <v>0</v>
      </c>
      <c r="AV1358" s="692">
        <f ca="1">IF(AND(AR1358+AT1358&gt;0,AS1358+AU1358&gt;0),COUNTIF(AV$6:AV1357,"&gt;0")+1,0)</f>
        <v>0</v>
      </c>
    </row>
    <row r="1359" spans="41:48">
      <c r="AO1359" s="692">
        <v>38</v>
      </c>
      <c r="AP1359" s="692">
        <v>2</v>
      </c>
      <c r="AQ1359" s="692">
        <v>10</v>
      </c>
      <c r="AR1359" s="693">
        <f ca="1">IF($AQ1359=1,IF(INDIRECT(ADDRESS(($AO1359-1)*3+$AP1359+5,$AQ1359+7))="",0,INDIRECT(ADDRESS(($AO1359-1)*3+$AP1359+5,$AQ1359+7))),IF(INDIRECT(ADDRESS(($AO1359-1)*3+$AP1359+5,$AQ1359+7))="",0,IF(COUNTIF(INDIRECT(ADDRESS(($AO1359-1)*36+($AP1359-1)*12+6,COLUMN())):INDIRECT(ADDRESS(($AO1359-1)*36+($AP1359-1)*12+$AQ1359+4,COLUMN())),INDIRECT(ADDRESS(($AO1359-1)*3+$AP1359+5,$AQ1359+7)))&gt;=1,0,INDIRECT(ADDRESS(($AO1359-1)*3+$AP1359+5,$AQ1359+7)))))</f>
        <v>0</v>
      </c>
      <c r="AS1359" s="692">
        <f ca="1">COUNTIF(INDIRECT("H"&amp;(ROW()+12*(($AO1359-1)*3+$AP1359)-ROW())/12+5):INDIRECT("S"&amp;(ROW()+12*(($AO1359-1)*3+$AP1359)-ROW())/12+5),AR1359)</f>
        <v>0</v>
      </c>
      <c r="AT1359" s="693">
        <f ca="1">IF($AQ1359=1,IF(INDIRECT(ADDRESS(($AO1359-1)*3+$AP1359+5,$AQ1359+20))="",0,INDIRECT(ADDRESS(($AO1359-1)*3+$AP1359+5,$AQ1359+20))),IF(INDIRECT(ADDRESS(($AO1359-1)*3+$AP1359+5,$AQ1359+20))="",0,IF(COUNTIF(INDIRECT(ADDRESS(($AO1359-1)*36+($AP1359-1)*12+6,COLUMN())):INDIRECT(ADDRESS(($AO1359-1)*36+($AP1359-1)*12+$AQ1359+4,COLUMN())),INDIRECT(ADDRESS(($AO1359-1)*3+$AP1359+5,$AQ1359+20)))&gt;=1,0,INDIRECT(ADDRESS(($AO1359-1)*3+$AP1359+5,$AQ1359+20)))))</f>
        <v>0</v>
      </c>
      <c r="AU1359" s="692">
        <f ca="1">COUNTIF(INDIRECT("U"&amp;(ROW()+12*(($AO1359-1)*3+$AP1359)-ROW())/12+5):INDIRECT("AF"&amp;(ROW()+12*(($AO1359-1)*3+$AP1359)-ROW())/12+5),AT1359)</f>
        <v>0</v>
      </c>
      <c r="AV1359" s="692">
        <f ca="1">IF(AND(AR1359+AT1359&gt;0,AS1359+AU1359&gt;0),COUNTIF(AV$6:AV1358,"&gt;0")+1,0)</f>
        <v>0</v>
      </c>
    </row>
    <row r="1360" spans="41:48">
      <c r="AO1360" s="692">
        <v>38</v>
      </c>
      <c r="AP1360" s="692">
        <v>2</v>
      </c>
      <c r="AQ1360" s="692">
        <v>11</v>
      </c>
      <c r="AR1360" s="693">
        <f ca="1">IF($AQ1360=1,IF(INDIRECT(ADDRESS(($AO1360-1)*3+$AP1360+5,$AQ1360+7))="",0,INDIRECT(ADDRESS(($AO1360-1)*3+$AP1360+5,$AQ1360+7))),IF(INDIRECT(ADDRESS(($AO1360-1)*3+$AP1360+5,$AQ1360+7))="",0,IF(COUNTIF(INDIRECT(ADDRESS(($AO1360-1)*36+($AP1360-1)*12+6,COLUMN())):INDIRECT(ADDRESS(($AO1360-1)*36+($AP1360-1)*12+$AQ1360+4,COLUMN())),INDIRECT(ADDRESS(($AO1360-1)*3+$AP1360+5,$AQ1360+7)))&gt;=1,0,INDIRECT(ADDRESS(($AO1360-1)*3+$AP1360+5,$AQ1360+7)))))</f>
        <v>0</v>
      </c>
      <c r="AS1360" s="692">
        <f ca="1">COUNTIF(INDIRECT("H"&amp;(ROW()+12*(($AO1360-1)*3+$AP1360)-ROW())/12+5):INDIRECT("S"&amp;(ROW()+12*(($AO1360-1)*3+$AP1360)-ROW())/12+5),AR1360)</f>
        <v>0</v>
      </c>
      <c r="AT1360" s="693">
        <f ca="1">IF($AQ1360=1,IF(INDIRECT(ADDRESS(($AO1360-1)*3+$AP1360+5,$AQ1360+20))="",0,INDIRECT(ADDRESS(($AO1360-1)*3+$AP1360+5,$AQ1360+20))),IF(INDIRECT(ADDRESS(($AO1360-1)*3+$AP1360+5,$AQ1360+20))="",0,IF(COUNTIF(INDIRECT(ADDRESS(($AO1360-1)*36+($AP1360-1)*12+6,COLUMN())):INDIRECT(ADDRESS(($AO1360-1)*36+($AP1360-1)*12+$AQ1360+4,COLUMN())),INDIRECT(ADDRESS(($AO1360-1)*3+$AP1360+5,$AQ1360+20)))&gt;=1,0,INDIRECT(ADDRESS(($AO1360-1)*3+$AP1360+5,$AQ1360+20)))))</f>
        <v>0</v>
      </c>
      <c r="AU1360" s="692">
        <f ca="1">COUNTIF(INDIRECT("U"&amp;(ROW()+12*(($AO1360-1)*3+$AP1360)-ROW())/12+5):INDIRECT("AF"&amp;(ROW()+12*(($AO1360-1)*3+$AP1360)-ROW())/12+5),AT1360)</f>
        <v>0</v>
      </c>
      <c r="AV1360" s="692">
        <f ca="1">IF(AND(AR1360+AT1360&gt;0,AS1360+AU1360&gt;0),COUNTIF(AV$6:AV1359,"&gt;0")+1,0)</f>
        <v>0</v>
      </c>
    </row>
    <row r="1361" spans="41:48">
      <c r="AO1361" s="692">
        <v>38</v>
      </c>
      <c r="AP1361" s="692">
        <v>2</v>
      </c>
      <c r="AQ1361" s="692">
        <v>12</v>
      </c>
      <c r="AR1361" s="693">
        <f ca="1">IF($AQ1361=1,IF(INDIRECT(ADDRESS(($AO1361-1)*3+$AP1361+5,$AQ1361+7))="",0,INDIRECT(ADDRESS(($AO1361-1)*3+$AP1361+5,$AQ1361+7))),IF(INDIRECT(ADDRESS(($AO1361-1)*3+$AP1361+5,$AQ1361+7))="",0,IF(COUNTIF(INDIRECT(ADDRESS(($AO1361-1)*36+($AP1361-1)*12+6,COLUMN())):INDIRECT(ADDRESS(($AO1361-1)*36+($AP1361-1)*12+$AQ1361+4,COLUMN())),INDIRECT(ADDRESS(($AO1361-1)*3+$AP1361+5,$AQ1361+7)))&gt;=1,0,INDIRECT(ADDRESS(($AO1361-1)*3+$AP1361+5,$AQ1361+7)))))</f>
        <v>0</v>
      </c>
      <c r="AS1361" s="692">
        <f ca="1">COUNTIF(INDIRECT("H"&amp;(ROW()+12*(($AO1361-1)*3+$AP1361)-ROW())/12+5):INDIRECT("S"&amp;(ROW()+12*(($AO1361-1)*3+$AP1361)-ROW())/12+5),AR1361)</f>
        <v>0</v>
      </c>
      <c r="AT1361" s="693">
        <f ca="1">IF($AQ1361=1,IF(INDIRECT(ADDRESS(($AO1361-1)*3+$AP1361+5,$AQ1361+20))="",0,INDIRECT(ADDRESS(($AO1361-1)*3+$AP1361+5,$AQ1361+20))),IF(INDIRECT(ADDRESS(($AO1361-1)*3+$AP1361+5,$AQ1361+20))="",0,IF(COUNTIF(INDIRECT(ADDRESS(($AO1361-1)*36+($AP1361-1)*12+6,COLUMN())):INDIRECT(ADDRESS(($AO1361-1)*36+($AP1361-1)*12+$AQ1361+4,COLUMN())),INDIRECT(ADDRESS(($AO1361-1)*3+$AP1361+5,$AQ1361+20)))&gt;=1,0,INDIRECT(ADDRESS(($AO1361-1)*3+$AP1361+5,$AQ1361+20)))))</f>
        <v>0</v>
      </c>
      <c r="AU1361" s="692">
        <f ca="1">COUNTIF(INDIRECT("U"&amp;(ROW()+12*(($AO1361-1)*3+$AP1361)-ROW())/12+5):INDIRECT("AF"&amp;(ROW()+12*(($AO1361-1)*3+$AP1361)-ROW())/12+5),AT1361)</f>
        <v>0</v>
      </c>
      <c r="AV1361" s="692">
        <f ca="1">IF(AND(AR1361+AT1361&gt;0,AS1361+AU1361&gt;0),COUNTIF(AV$6:AV1360,"&gt;0")+1,0)</f>
        <v>0</v>
      </c>
    </row>
    <row r="1362" spans="41:48">
      <c r="AO1362" s="692">
        <v>38</v>
      </c>
      <c r="AP1362" s="692">
        <v>3</v>
      </c>
      <c r="AQ1362" s="692">
        <v>1</v>
      </c>
      <c r="AR1362" s="693">
        <f ca="1">IF($AQ1362=1,IF(INDIRECT(ADDRESS(($AO1362-1)*3+$AP1362+5,$AQ1362+7))="",0,INDIRECT(ADDRESS(($AO1362-1)*3+$AP1362+5,$AQ1362+7))),IF(INDIRECT(ADDRESS(($AO1362-1)*3+$AP1362+5,$AQ1362+7))="",0,IF(COUNTIF(INDIRECT(ADDRESS(($AO1362-1)*36+($AP1362-1)*12+6,COLUMN())):INDIRECT(ADDRESS(($AO1362-1)*36+($AP1362-1)*12+$AQ1362+4,COLUMN())),INDIRECT(ADDRESS(($AO1362-1)*3+$AP1362+5,$AQ1362+7)))&gt;=1,0,INDIRECT(ADDRESS(($AO1362-1)*3+$AP1362+5,$AQ1362+7)))))</f>
        <v>0</v>
      </c>
      <c r="AS1362" s="692">
        <f ca="1">COUNTIF(INDIRECT("H"&amp;(ROW()+12*(($AO1362-1)*3+$AP1362)-ROW())/12+5):INDIRECT("S"&amp;(ROW()+12*(($AO1362-1)*3+$AP1362)-ROW())/12+5),AR1362)</f>
        <v>0</v>
      </c>
      <c r="AT1362" s="693">
        <f ca="1">IF($AQ1362=1,IF(INDIRECT(ADDRESS(($AO1362-1)*3+$AP1362+5,$AQ1362+20))="",0,INDIRECT(ADDRESS(($AO1362-1)*3+$AP1362+5,$AQ1362+20))),IF(INDIRECT(ADDRESS(($AO1362-1)*3+$AP1362+5,$AQ1362+20))="",0,IF(COUNTIF(INDIRECT(ADDRESS(($AO1362-1)*36+($AP1362-1)*12+6,COLUMN())):INDIRECT(ADDRESS(($AO1362-1)*36+($AP1362-1)*12+$AQ1362+4,COLUMN())),INDIRECT(ADDRESS(($AO1362-1)*3+$AP1362+5,$AQ1362+20)))&gt;=1,0,INDIRECT(ADDRESS(($AO1362-1)*3+$AP1362+5,$AQ1362+20)))))</f>
        <v>0</v>
      </c>
      <c r="AU1362" s="692">
        <f ca="1">COUNTIF(INDIRECT("U"&amp;(ROW()+12*(($AO1362-1)*3+$AP1362)-ROW())/12+5):INDIRECT("AF"&amp;(ROW()+12*(($AO1362-1)*3+$AP1362)-ROW())/12+5),AT1362)</f>
        <v>0</v>
      </c>
      <c r="AV1362" s="692">
        <f ca="1">IF(AND(AR1362+AT1362&gt;0,AS1362+AU1362&gt;0),COUNTIF(AV$6:AV1361,"&gt;0")+1,0)</f>
        <v>0</v>
      </c>
    </row>
    <row r="1363" spans="41:48">
      <c r="AO1363" s="692">
        <v>38</v>
      </c>
      <c r="AP1363" s="692">
        <v>3</v>
      </c>
      <c r="AQ1363" s="692">
        <v>2</v>
      </c>
      <c r="AR1363" s="693">
        <f ca="1">IF($AQ1363=1,IF(INDIRECT(ADDRESS(($AO1363-1)*3+$AP1363+5,$AQ1363+7))="",0,INDIRECT(ADDRESS(($AO1363-1)*3+$AP1363+5,$AQ1363+7))),IF(INDIRECT(ADDRESS(($AO1363-1)*3+$AP1363+5,$AQ1363+7))="",0,IF(COUNTIF(INDIRECT(ADDRESS(($AO1363-1)*36+($AP1363-1)*12+6,COLUMN())):INDIRECT(ADDRESS(($AO1363-1)*36+($AP1363-1)*12+$AQ1363+4,COLUMN())),INDIRECT(ADDRESS(($AO1363-1)*3+$AP1363+5,$AQ1363+7)))&gt;=1,0,INDIRECT(ADDRESS(($AO1363-1)*3+$AP1363+5,$AQ1363+7)))))</f>
        <v>0</v>
      </c>
      <c r="AS1363" s="692">
        <f ca="1">COUNTIF(INDIRECT("H"&amp;(ROW()+12*(($AO1363-1)*3+$AP1363)-ROW())/12+5):INDIRECT("S"&amp;(ROW()+12*(($AO1363-1)*3+$AP1363)-ROW())/12+5),AR1363)</f>
        <v>0</v>
      </c>
      <c r="AT1363" s="693">
        <f ca="1">IF($AQ1363=1,IF(INDIRECT(ADDRESS(($AO1363-1)*3+$AP1363+5,$AQ1363+20))="",0,INDIRECT(ADDRESS(($AO1363-1)*3+$AP1363+5,$AQ1363+20))),IF(INDIRECT(ADDRESS(($AO1363-1)*3+$AP1363+5,$AQ1363+20))="",0,IF(COUNTIF(INDIRECT(ADDRESS(($AO1363-1)*36+($AP1363-1)*12+6,COLUMN())):INDIRECT(ADDRESS(($AO1363-1)*36+($AP1363-1)*12+$AQ1363+4,COLUMN())),INDIRECT(ADDRESS(($AO1363-1)*3+$AP1363+5,$AQ1363+20)))&gt;=1,0,INDIRECT(ADDRESS(($AO1363-1)*3+$AP1363+5,$AQ1363+20)))))</f>
        <v>0</v>
      </c>
      <c r="AU1363" s="692">
        <f ca="1">COUNTIF(INDIRECT("U"&amp;(ROW()+12*(($AO1363-1)*3+$AP1363)-ROW())/12+5):INDIRECT("AF"&amp;(ROW()+12*(($AO1363-1)*3+$AP1363)-ROW())/12+5),AT1363)</f>
        <v>0</v>
      </c>
      <c r="AV1363" s="692">
        <f ca="1">IF(AND(AR1363+AT1363&gt;0,AS1363+AU1363&gt;0),COUNTIF(AV$6:AV1362,"&gt;0")+1,0)</f>
        <v>0</v>
      </c>
    </row>
    <row r="1364" spans="41:48">
      <c r="AO1364" s="692">
        <v>38</v>
      </c>
      <c r="AP1364" s="692">
        <v>3</v>
      </c>
      <c r="AQ1364" s="692">
        <v>3</v>
      </c>
      <c r="AR1364" s="693">
        <f ca="1">IF($AQ1364=1,IF(INDIRECT(ADDRESS(($AO1364-1)*3+$AP1364+5,$AQ1364+7))="",0,INDIRECT(ADDRESS(($AO1364-1)*3+$AP1364+5,$AQ1364+7))),IF(INDIRECT(ADDRESS(($AO1364-1)*3+$AP1364+5,$AQ1364+7))="",0,IF(COUNTIF(INDIRECT(ADDRESS(($AO1364-1)*36+($AP1364-1)*12+6,COLUMN())):INDIRECT(ADDRESS(($AO1364-1)*36+($AP1364-1)*12+$AQ1364+4,COLUMN())),INDIRECT(ADDRESS(($AO1364-1)*3+$AP1364+5,$AQ1364+7)))&gt;=1,0,INDIRECT(ADDRESS(($AO1364-1)*3+$AP1364+5,$AQ1364+7)))))</f>
        <v>0</v>
      </c>
      <c r="AS1364" s="692">
        <f ca="1">COUNTIF(INDIRECT("H"&amp;(ROW()+12*(($AO1364-1)*3+$AP1364)-ROW())/12+5):INDIRECT("S"&amp;(ROW()+12*(($AO1364-1)*3+$AP1364)-ROW())/12+5),AR1364)</f>
        <v>0</v>
      </c>
      <c r="AT1364" s="693">
        <f ca="1">IF($AQ1364=1,IF(INDIRECT(ADDRESS(($AO1364-1)*3+$AP1364+5,$AQ1364+20))="",0,INDIRECT(ADDRESS(($AO1364-1)*3+$AP1364+5,$AQ1364+20))),IF(INDIRECT(ADDRESS(($AO1364-1)*3+$AP1364+5,$AQ1364+20))="",0,IF(COUNTIF(INDIRECT(ADDRESS(($AO1364-1)*36+($AP1364-1)*12+6,COLUMN())):INDIRECT(ADDRESS(($AO1364-1)*36+($AP1364-1)*12+$AQ1364+4,COLUMN())),INDIRECT(ADDRESS(($AO1364-1)*3+$AP1364+5,$AQ1364+20)))&gt;=1,0,INDIRECT(ADDRESS(($AO1364-1)*3+$AP1364+5,$AQ1364+20)))))</f>
        <v>0</v>
      </c>
      <c r="AU1364" s="692">
        <f ca="1">COUNTIF(INDIRECT("U"&amp;(ROW()+12*(($AO1364-1)*3+$AP1364)-ROW())/12+5):INDIRECT("AF"&amp;(ROW()+12*(($AO1364-1)*3+$AP1364)-ROW())/12+5),AT1364)</f>
        <v>0</v>
      </c>
      <c r="AV1364" s="692">
        <f ca="1">IF(AND(AR1364+AT1364&gt;0,AS1364+AU1364&gt;0),COUNTIF(AV$6:AV1363,"&gt;0")+1,0)</f>
        <v>0</v>
      </c>
    </row>
    <row r="1365" spans="41:48">
      <c r="AO1365" s="692">
        <v>38</v>
      </c>
      <c r="AP1365" s="692">
        <v>3</v>
      </c>
      <c r="AQ1365" s="692">
        <v>4</v>
      </c>
      <c r="AR1365" s="693">
        <f ca="1">IF($AQ1365=1,IF(INDIRECT(ADDRESS(($AO1365-1)*3+$AP1365+5,$AQ1365+7))="",0,INDIRECT(ADDRESS(($AO1365-1)*3+$AP1365+5,$AQ1365+7))),IF(INDIRECT(ADDRESS(($AO1365-1)*3+$AP1365+5,$AQ1365+7))="",0,IF(COUNTIF(INDIRECT(ADDRESS(($AO1365-1)*36+($AP1365-1)*12+6,COLUMN())):INDIRECT(ADDRESS(($AO1365-1)*36+($AP1365-1)*12+$AQ1365+4,COLUMN())),INDIRECT(ADDRESS(($AO1365-1)*3+$AP1365+5,$AQ1365+7)))&gt;=1,0,INDIRECT(ADDRESS(($AO1365-1)*3+$AP1365+5,$AQ1365+7)))))</f>
        <v>0</v>
      </c>
      <c r="AS1365" s="692">
        <f ca="1">COUNTIF(INDIRECT("H"&amp;(ROW()+12*(($AO1365-1)*3+$AP1365)-ROW())/12+5):INDIRECT("S"&amp;(ROW()+12*(($AO1365-1)*3+$AP1365)-ROW())/12+5),AR1365)</f>
        <v>0</v>
      </c>
      <c r="AT1365" s="693">
        <f ca="1">IF($AQ1365=1,IF(INDIRECT(ADDRESS(($AO1365-1)*3+$AP1365+5,$AQ1365+20))="",0,INDIRECT(ADDRESS(($AO1365-1)*3+$AP1365+5,$AQ1365+20))),IF(INDIRECT(ADDRESS(($AO1365-1)*3+$AP1365+5,$AQ1365+20))="",0,IF(COUNTIF(INDIRECT(ADDRESS(($AO1365-1)*36+($AP1365-1)*12+6,COLUMN())):INDIRECT(ADDRESS(($AO1365-1)*36+($AP1365-1)*12+$AQ1365+4,COLUMN())),INDIRECT(ADDRESS(($AO1365-1)*3+$AP1365+5,$AQ1365+20)))&gt;=1,0,INDIRECT(ADDRESS(($AO1365-1)*3+$AP1365+5,$AQ1365+20)))))</f>
        <v>0</v>
      </c>
      <c r="AU1365" s="692">
        <f ca="1">COUNTIF(INDIRECT("U"&amp;(ROW()+12*(($AO1365-1)*3+$AP1365)-ROW())/12+5):INDIRECT("AF"&amp;(ROW()+12*(($AO1365-1)*3+$AP1365)-ROW())/12+5),AT1365)</f>
        <v>0</v>
      </c>
      <c r="AV1365" s="692">
        <f ca="1">IF(AND(AR1365+AT1365&gt;0,AS1365+AU1365&gt;0),COUNTIF(AV$6:AV1364,"&gt;0")+1,0)</f>
        <v>0</v>
      </c>
    </row>
    <row r="1366" spans="41:48">
      <c r="AO1366" s="692">
        <v>38</v>
      </c>
      <c r="AP1366" s="692">
        <v>3</v>
      </c>
      <c r="AQ1366" s="692">
        <v>5</v>
      </c>
      <c r="AR1366" s="693">
        <f ca="1">IF($AQ1366=1,IF(INDIRECT(ADDRESS(($AO1366-1)*3+$AP1366+5,$AQ1366+7))="",0,INDIRECT(ADDRESS(($AO1366-1)*3+$AP1366+5,$AQ1366+7))),IF(INDIRECT(ADDRESS(($AO1366-1)*3+$AP1366+5,$AQ1366+7))="",0,IF(COUNTIF(INDIRECT(ADDRESS(($AO1366-1)*36+($AP1366-1)*12+6,COLUMN())):INDIRECT(ADDRESS(($AO1366-1)*36+($AP1366-1)*12+$AQ1366+4,COLUMN())),INDIRECT(ADDRESS(($AO1366-1)*3+$AP1366+5,$AQ1366+7)))&gt;=1,0,INDIRECT(ADDRESS(($AO1366-1)*3+$AP1366+5,$AQ1366+7)))))</f>
        <v>0</v>
      </c>
      <c r="AS1366" s="692">
        <f ca="1">COUNTIF(INDIRECT("H"&amp;(ROW()+12*(($AO1366-1)*3+$AP1366)-ROW())/12+5):INDIRECT("S"&amp;(ROW()+12*(($AO1366-1)*3+$AP1366)-ROW())/12+5),AR1366)</f>
        <v>0</v>
      </c>
      <c r="AT1366" s="693">
        <f ca="1">IF($AQ1366=1,IF(INDIRECT(ADDRESS(($AO1366-1)*3+$AP1366+5,$AQ1366+20))="",0,INDIRECT(ADDRESS(($AO1366-1)*3+$AP1366+5,$AQ1366+20))),IF(INDIRECT(ADDRESS(($AO1366-1)*3+$AP1366+5,$AQ1366+20))="",0,IF(COUNTIF(INDIRECT(ADDRESS(($AO1366-1)*36+($AP1366-1)*12+6,COLUMN())):INDIRECT(ADDRESS(($AO1366-1)*36+($AP1366-1)*12+$AQ1366+4,COLUMN())),INDIRECT(ADDRESS(($AO1366-1)*3+$AP1366+5,$AQ1366+20)))&gt;=1,0,INDIRECT(ADDRESS(($AO1366-1)*3+$AP1366+5,$AQ1366+20)))))</f>
        <v>0</v>
      </c>
      <c r="AU1366" s="692">
        <f ca="1">COUNTIF(INDIRECT("U"&amp;(ROW()+12*(($AO1366-1)*3+$AP1366)-ROW())/12+5):INDIRECT("AF"&amp;(ROW()+12*(($AO1366-1)*3+$AP1366)-ROW())/12+5),AT1366)</f>
        <v>0</v>
      </c>
      <c r="AV1366" s="692">
        <f ca="1">IF(AND(AR1366+AT1366&gt;0,AS1366+AU1366&gt;0),COUNTIF(AV$6:AV1365,"&gt;0")+1,0)</f>
        <v>0</v>
      </c>
    </row>
    <row r="1367" spans="41:48">
      <c r="AO1367" s="692">
        <v>38</v>
      </c>
      <c r="AP1367" s="692">
        <v>3</v>
      </c>
      <c r="AQ1367" s="692">
        <v>6</v>
      </c>
      <c r="AR1367" s="693">
        <f ca="1">IF($AQ1367=1,IF(INDIRECT(ADDRESS(($AO1367-1)*3+$AP1367+5,$AQ1367+7))="",0,INDIRECT(ADDRESS(($AO1367-1)*3+$AP1367+5,$AQ1367+7))),IF(INDIRECT(ADDRESS(($AO1367-1)*3+$AP1367+5,$AQ1367+7))="",0,IF(COUNTIF(INDIRECT(ADDRESS(($AO1367-1)*36+($AP1367-1)*12+6,COLUMN())):INDIRECT(ADDRESS(($AO1367-1)*36+($AP1367-1)*12+$AQ1367+4,COLUMN())),INDIRECT(ADDRESS(($AO1367-1)*3+$AP1367+5,$AQ1367+7)))&gt;=1,0,INDIRECT(ADDRESS(($AO1367-1)*3+$AP1367+5,$AQ1367+7)))))</f>
        <v>0</v>
      </c>
      <c r="AS1367" s="692">
        <f ca="1">COUNTIF(INDIRECT("H"&amp;(ROW()+12*(($AO1367-1)*3+$AP1367)-ROW())/12+5):INDIRECT("S"&amp;(ROW()+12*(($AO1367-1)*3+$AP1367)-ROW())/12+5),AR1367)</f>
        <v>0</v>
      </c>
      <c r="AT1367" s="693">
        <f ca="1">IF($AQ1367=1,IF(INDIRECT(ADDRESS(($AO1367-1)*3+$AP1367+5,$AQ1367+20))="",0,INDIRECT(ADDRESS(($AO1367-1)*3+$AP1367+5,$AQ1367+20))),IF(INDIRECT(ADDRESS(($AO1367-1)*3+$AP1367+5,$AQ1367+20))="",0,IF(COUNTIF(INDIRECT(ADDRESS(($AO1367-1)*36+($AP1367-1)*12+6,COLUMN())):INDIRECT(ADDRESS(($AO1367-1)*36+($AP1367-1)*12+$AQ1367+4,COLUMN())),INDIRECT(ADDRESS(($AO1367-1)*3+$AP1367+5,$AQ1367+20)))&gt;=1,0,INDIRECT(ADDRESS(($AO1367-1)*3+$AP1367+5,$AQ1367+20)))))</f>
        <v>0</v>
      </c>
      <c r="AU1367" s="692">
        <f ca="1">COUNTIF(INDIRECT("U"&amp;(ROW()+12*(($AO1367-1)*3+$AP1367)-ROW())/12+5):INDIRECT("AF"&amp;(ROW()+12*(($AO1367-1)*3+$AP1367)-ROW())/12+5),AT1367)</f>
        <v>0</v>
      </c>
      <c r="AV1367" s="692">
        <f ca="1">IF(AND(AR1367+AT1367&gt;0,AS1367+AU1367&gt;0),COUNTIF(AV$6:AV1366,"&gt;0")+1,0)</f>
        <v>0</v>
      </c>
    </row>
    <row r="1368" spans="41:48">
      <c r="AO1368" s="692">
        <v>38</v>
      </c>
      <c r="AP1368" s="692">
        <v>3</v>
      </c>
      <c r="AQ1368" s="692">
        <v>7</v>
      </c>
      <c r="AR1368" s="693">
        <f ca="1">IF($AQ1368=1,IF(INDIRECT(ADDRESS(($AO1368-1)*3+$AP1368+5,$AQ1368+7))="",0,INDIRECT(ADDRESS(($AO1368-1)*3+$AP1368+5,$AQ1368+7))),IF(INDIRECT(ADDRESS(($AO1368-1)*3+$AP1368+5,$AQ1368+7))="",0,IF(COUNTIF(INDIRECT(ADDRESS(($AO1368-1)*36+($AP1368-1)*12+6,COLUMN())):INDIRECT(ADDRESS(($AO1368-1)*36+($AP1368-1)*12+$AQ1368+4,COLUMN())),INDIRECT(ADDRESS(($AO1368-1)*3+$AP1368+5,$AQ1368+7)))&gt;=1,0,INDIRECT(ADDRESS(($AO1368-1)*3+$AP1368+5,$AQ1368+7)))))</f>
        <v>0</v>
      </c>
      <c r="AS1368" s="692">
        <f ca="1">COUNTIF(INDIRECT("H"&amp;(ROW()+12*(($AO1368-1)*3+$AP1368)-ROW())/12+5):INDIRECT("S"&amp;(ROW()+12*(($AO1368-1)*3+$AP1368)-ROW())/12+5),AR1368)</f>
        <v>0</v>
      </c>
      <c r="AT1368" s="693">
        <f ca="1">IF($AQ1368=1,IF(INDIRECT(ADDRESS(($AO1368-1)*3+$AP1368+5,$AQ1368+20))="",0,INDIRECT(ADDRESS(($AO1368-1)*3+$AP1368+5,$AQ1368+20))),IF(INDIRECT(ADDRESS(($AO1368-1)*3+$AP1368+5,$AQ1368+20))="",0,IF(COUNTIF(INDIRECT(ADDRESS(($AO1368-1)*36+($AP1368-1)*12+6,COLUMN())):INDIRECT(ADDRESS(($AO1368-1)*36+($AP1368-1)*12+$AQ1368+4,COLUMN())),INDIRECT(ADDRESS(($AO1368-1)*3+$AP1368+5,$AQ1368+20)))&gt;=1,0,INDIRECT(ADDRESS(($AO1368-1)*3+$AP1368+5,$AQ1368+20)))))</f>
        <v>0</v>
      </c>
      <c r="AU1368" s="692">
        <f ca="1">COUNTIF(INDIRECT("U"&amp;(ROW()+12*(($AO1368-1)*3+$AP1368)-ROW())/12+5):INDIRECT("AF"&amp;(ROW()+12*(($AO1368-1)*3+$AP1368)-ROW())/12+5),AT1368)</f>
        <v>0</v>
      </c>
      <c r="AV1368" s="692">
        <f ca="1">IF(AND(AR1368+AT1368&gt;0,AS1368+AU1368&gt;0),COUNTIF(AV$6:AV1367,"&gt;0")+1,0)</f>
        <v>0</v>
      </c>
    </row>
    <row r="1369" spans="41:48">
      <c r="AO1369" s="692">
        <v>38</v>
      </c>
      <c r="AP1369" s="692">
        <v>3</v>
      </c>
      <c r="AQ1369" s="692">
        <v>8</v>
      </c>
      <c r="AR1369" s="693">
        <f ca="1">IF($AQ1369=1,IF(INDIRECT(ADDRESS(($AO1369-1)*3+$AP1369+5,$AQ1369+7))="",0,INDIRECT(ADDRESS(($AO1369-1)*3+$AP1369+5,$AQ1369+7))),IF(INDIRECT(ADDRESS(($AO1369-1)*3+$AP1369+5,$AQ1369+7))="",0,IF(COUNTIF(INDIRECT(ADDRESS(($AO1369-1)*36+($AP1369-1)*12+6,COLUMN())):INDIRECT(ADDRESS(($AO1369-1)*36+($AP1369-1)*12+$AQ1369+4,COLUMN())),INDIRECT(ADDRESS(($AO1369-1)*3+$AP1369+5,$AQ1369+7)))&gt;=1,0,INDIRECT(ADDRESS(($AO1369-1)*3+$AP1369+5,$AQ1369+7)))))</f>
        <v>0</v>
      </c>
      <c r="AS1369" s="692">
        <f ca="1">COUNTIF(INDIRECT("H"&amp;(ROW()+12*(($AO1369-1)*3+$AP1369)-ROW())/12+5):INDIRECT("S"&amp;(ROW()+12*(($AO1369-1)*3+$AP1369)-ROW())/12+5),AR1369)</f>
        <v>0</v>
      </c>
      <c r="AT1369" s="693">
        <f ca="1">IF($AQ1369=1,IF(INDIRECT(ADDRESS(($AO1369-1)*3+$AP1369+5,$AQ1369+20))="",0,INDIRECT(ADDRESS(($AO1369-1)*3+$AP1369+5,$AQ1369+20))),IF(INDIRECT(ADDRESS(($AO1369-1)*3+$AP1369+5,$AQ1369+20))="",0,IF(COUNTIF(INDIRECT(ADDRESS(($AO1369-1)*36+($AP1369-1)*12+6,COLUMN())):INDIRECT(ADDRESS(($AO1369-1)*36+($AP1369-1)*12+$AQ1369+4,COLUMN())),INDIRECT(ADDRESS(($AO1369-1)*3+$AP1369+5,$AQ1369+20)))&gt;=1,0,INDIRECT(ADDRESS(($AO1369-1)*3+$AP1369+5,$AQ1369+20)))))</f>
        <v>0</v>
      </c>
      <c r="AU1369" s="692">
        <f ca="1">COUNTIF(INDIRECT("U"&amp;(ROW()+12*(($AO1369-1)*3+$AP1369)-ROW())/12+5):INDIRECT("AF"&amp;(ROW()+12*(($AO1369-1)*3+$AP1369)-ROW())/12+5),AT1369)</f>
        <v>0</v>
      </c>
      <c r="AV1369" s="692">
        <f ca="1">IF(AND(AR1369+AT1369&gt;0,AS1369+AU1369&gt;0),COUNTIF(AV$6:AV1368,"&gt;0")+1,0)</f>
        <v>0</v>
      </c>
    </row>
    <row r="1370" spans="41:48">
      <c r="AO1370" s="692">
        <v>38</v>
      </c>
      <c r="AP1370" s="692">
        <v>3</v>
      </c>
      <c r="AQ1370" s="692">
        <v>9</v>
      </c>
      <c r="AR1370" s="693">
        <f ca="1">IF($AQ1370=1,IF(INDIRECT(ADDRESS(($AO1370-1)*3+$AP1370+5,$AQ1370+7))="",0,INDIRECT(ADDRESS(($AO1370-1)*3+$AP1370+5,$AQ1370+7))),IF(INDIRECT(ADDRESS(($AO1370-1)*3+$AP1370+5,$AQ1370+7))="",0,IF(COUNTIF(INDIRECT(ADDRESS(($AO1370-1)*36+($AP1370-1)*12+6,COLUMN())):INDIRECT(ADDRESS(($AO1370-1)*36+($AP1370-1)*12+$AQ1370+4,COLUMN())),INDIRECT(ADDRESS(($AO1370-1)*3+$AP1370+5,$AQ1370+7)))&gt;=1,0,INDIRECT(ADDRESS(($AO1370-1)*3+$AP1370+5,$AQ1370+7)))))</f>
        <v>0</v>
      </c>
      <c r="AS1370" s="692">
        <f ca="1">COUNTIF(INDIRECT("H"&amp;(ROW()+12*(($AO1370-1)*3+$AP1370)-ROW())/12+5):INDIRECT("S"&amp;(ROW()+12*(($AO1370-1)*3+$AP1370)-ROW())/12+5),AR1370)</f>
        <v>0</v>
      </c>
      <c r="AT1370" s="693">
        <f ca="1">IF($AQ1370=1,IF(INDIRECT(ADDRESS(($AO1370-1)*3+$AP1370+5,$AQ1370+20))="",0,INDIRECT(ADDRESS(($AO1370-1)*3+$AP1370+5,$AQ1370+20))),IF(INDIRECT(ADDRESS(($AO1370-1)*3+$AP1370+5,$AQ1370+20))="",0,IF(COUNTIF(INDIRECT(ADDRESS(($AO1370-1)*36+($AP1370-1)*12+6,COLUMN())):INDIRECT(ADDRESS(($AO1370-1)*36+($AP1370-1)*12+$AQ1370+4,COLUMN())),INDIRECT(ADDRESS(($AO1370-1)*3+$AP1370+5,$AQ1370+20)))&gt;=1,0,INDIRECT(ADDRESS(($AO1370-1)*3+$AP1370+5,$AQ1370+20)))))</f>
        <v>0</v>
      </c>
      <c r="AU1370" s="692">
        <f ca="1">COUNTIF(INDIRECT("U"&amp;(ROW()+12*(($AO1370-1)*3+$AP1370)-ROW())/12+5):INDIRECT("AF"&amp;(ROW()+12*(($AO1370-1)*3+$AP1370)-ROW())/12+5),AT1370)</f>
        <v>0</v>
      </c>
      <c r="AV1370" s="692">
        <f ca="1">IF(AND(AR1370+AT1370&gt;0,AS1370+AU1370&gt;0),COUNTIF(AV$6:AV1369,"&gt;0")+1,0)</f>
        <v>0</v>
      </c>
    </row>
    <row r="1371" spans="41:48">
      <c r="AO1371" s="692">
        <v>38</v>
      </c>
      <c r="AP1371" s="692">
        <v>3</v>
      </c>
      <c r="AQ1371" s="692">
        <v>10</v>
      </c>
      <c r="AR1371" s="693">
        <f ca="1">IF($AQ1371=1,IF(INDIRECT(ADDRESS(($AO1371-1)*3+$AP1371+5,$AQ1371+7))="",0,INDIRECT(ADDRESS(($AO1371-1)*3+$AP1371+5,$AQ1371+7))),IF(INDIRECT(ADDRESS(($AO1371-1)*3+$AP1371+5,$AQ1371+7))="",0,IF(COUNTIF(INDIRECT(ADDRESS(($AO1371-1)*36+($AP1371-1)*12+6,COLUMN())):INDIRECT(ADDRESS(($AO1371-1)*36+($AP1371-1)*12+$AQ1371+4,COLUMN())),INDIRECT(ADDRESS(($AO1371-1)*3+$AP1371+5,$AQ1371+7)))&gt;=1,0,INDIRECT(ADDRESS(($AO1371-1)*3+$AP1371+5,$AQ1371+7)))))</f>
        <v>0</v>
      </c>
      <c r="AS1371" s="692">
        <f ca="1">COUNTIF(INDIRECT("H"&amp;(ROW()+12*(($AO1371-1)*3+$AP1371)-ROW())/12+5):INDIRECT("S"&amp;(ROW()+12*(($AO1371-1)*3+$AP1371)-ROW())/12+5),AR1371)</f>
        <v>0</v>
      </c>
      <c r="AT1371" s="693">
        <f ca="1">IF($AQ1371=1,IF(INDIRECT(ADDRESS(($AO1371-1)*3+$AP1371+5,$AQ1371+20))="",0,INDIRECT(ADDRESS(($AO1371-1)*3+$AP1371+5,$AQ1371+20))),IF(INDIRECT(ADDRESS(($AO1371-1)*3+$AP1371+5,$AQ1371+20))="",0,IF(COUNTIF(INDIRECT(ADDRESS(($AO1371-1)*36+($AP1371-1)*12+6,COLUMN())):INDIRECT(ADDRESS(($AO1371-1)*36+($AP1371-1)*12+$AQ1371+4,COLUMN())),INDIRECT(ADDRESS(($AO1371-1)*3+$AP1371+5,$AQ1371+20)))&gt;=1,0,INDIRECT(ADDRESS(($AO1371-1)*3+$AP1371+5,$AQ1371+20)))))</f>
        <v>0</v>
      </c>
      <c r="AU1371" s="692">
        <f ca="1">COUNTIF(INDIRECT("U"&amp;(ROW()+12*(($AO1371-1)*3+$AP1371)-ROW())/12+5):INDIRECT("AF"&amp;(ROW()+12*(($AO1371-1)*3+$AP1371)-ROW())/12+5),AT1371)</f>
        <v>0</v>
      </c>
      <c r="AV1371" s="692">
        <f ca="1">IF(AND(AR1371+AT1371&gt;0,AS1371+AU1371&gt;0),COUNTIF(AV$6:AV1370,"&gt;0")+1,0)</f>
        <v>0</v>
      </c>
    </row>
    <row r="1372" spans="41:48">
      <c r="AO1372" s="692">
        <v>38</v>
      </c>
      <c r="AP1372" s="692">
        <v>3</v>
      </c>
      <c r="AQ1372" s="692">
        <v>11</v>
      </c>
      <c r="AR1372" s="693">
        <f ca="1">IF($AQ1372=1,IF(INDIRECT(ADDRESS(($AO1372-1)*3+$AP1372+5,$AQ1372+7))="",0,INDIRECT(ADDRESS(($AO1372-1)*3+$AP1372+5,$AQ1372+7))),IF(INDIRECT(ADDRESS(($AO1372-1)*3+$AP1372+5,$AQ1372+7))="",0,IF(COUNTIF(INDIRECT(ADDRESS(($AO1372-1)*36+($AP1372-1)*12+6,COLUMN())):INDIRECT(ADDRESS(($AO1372-1)*36+($AP1372-1)*12+$AQ1372+4,COLUMN())),INDIRECT(ADDRESS(($AO1372-1)*3+$AP1372+5,$AQ1372+7)))&gt;=1,0,INDIRECT(ADDRESS(($AO1372-1)*3+$AP1372+5,$AQ1372+7)))))</f>
        <v>0</v>
      </c>
      <c r="AS1372" s="692">
        <f ca="1">COUNTIF(INDIRECT("H"&amp;(ROW()+12*(($AO1372-1)*3+$AP1372)-ROW())/12+5):INDIRECT("S"&amp;(ROW()+12*(($AO1372-1)*3+$AP1372)-ROW())/12+5),AR1372)</f>
        <v>0</v>
      </c>
      <c r="AT1372" s="693">
        <f ca="1">IF($AQ1372=1,IF(INDIRECT(ADDRESS(($AO1372-1)*3+$AP1372+5,$AQ1372+20))="",0,INDIRECT(ADDRESS(($AO1372-1)*3+$AP1372+5,$AQ1372+20))),IF(INDIRECT(ADDRESS(($AO1372-1)*3+$AP1372+5,$AQ1372+20))="",0,IF(COUNTIF(INDIRECT(ADDRESS(($AO1372-1)*36+($AP1372-1)*12+6,COLUMN())):INDIRECT(ADDRESS(($AO1372-1)*36+($AP1372-1)*12+$AQ1372+4,COLUMN())),INDIRECT(ADDRESS(($AO1372-1)*3+$AP1372+5,$AQ1372+20)))&gt;=1,0,INDIRECT(ADDRESS(($AO1372-1)*3+$AP1372+5,$AQ1372+20)))))</f>
        <v>0</v>
      </c>
      <c r="AU1372" s="692">
        <f ca="1">COUNTIF(INDIRECT("U"&amp;(ROW()+12*(($AO1372-1)*3+$AP1372)-ROW())/12+5):INDIRECT("AF"&amp;(ROW()+12*(($AO1372-1)*3+$AP1372)-ROW())/12+5),AT1372)</f>
        <v>0</v>
      </c>
      <c r="AV1372" s="692">
        <f ca="1">IF(AND(AR1372+AT1372&gt;0,AS1372+AU1372&gt;0),COUNTIF(AV$6:AV1371,"&gt;0")+1,0)</f>
        <v>0</v>
      </c>
    </row>
    <row r="1373" spans="41:48">
      <c r="AO1373" s="692">
        <v>38</v>
      </c>
      <c r="AP1373" s="692">
        <v>3</v>
      </c>
      <c r="AQ1373" s="692">
        <v>12</v>
      </c>
      <c r="AR1373" s="693">
        <f ca="1">IF($AQ1373=1,IF(INDIRECT(ADDRESS(($AO1373-1)*3+$AP1373+5,$AQ1373+7))="",0,INDIRECT(ADDRESS(($AO1373-1)*3+$AP1373+5,$AQ1373+7))),IF(INDIRECT(ADDRESS(($AO1373-1)*3+$AP1373+5,$AQ1373+7))="",0,IF(COUNTIF(INDIRECT(ADDRESS(($AO1373-1)*36+($AP1373-1)*12+6,COLUMN())):INDIRECT(ADDRESS(($AO1373-1)*36+($AP1373-1)*12+$AQ1373+4,COLUMN())),INDIRECT(ADDRESS(($AO1373-1)*3+$AP1373+5,$AQ1373+7)))&gt;=1,0,INDIRECT(ADDRESS(($AO1373-1)*3+$AP1373+5,$AQ1373+7)))))</f>
        <v>0</v>
      </c>
      <c r="AS1373" s="692">
        <f ca="1">COUNTIF(INDIRECT("H"&amp;(ROW()+12*(($AO1373-1)*3+$AP1373)-ROW())/12+5):INDIRECT("S"&amp;(ROW()+12*(($AO1373-1)*3+$AP1373)-ROW())/12+5),AR1373)</f>
        <v>0</v>
      </c>
      <c r="AT1373" s="693">
        <f ca="1">IF($AQ1373=1,IF(INDIRECT(ADDRESS(($AO1373-1)*3+$AP1373+5,$AQ1373+20))="",0,INDIRECT(ADDRESS(($AO1373-1)*3+$AP1373+5,$AQ1373+20))),IF(INDIRECT(ADDRESS(($AO1373-1)*3+$AP1373+5,$AQ1373+20))="",0,IF(COUNTIF(INDIRECT(ADDRESS(($AO1373-1)*36+($AP1373-1)*12+6,COLUMN())):INDIRECT(ADDRESS(($AO1373-1)*36+($AP1373-1)*12+$AQ1373+4,COLUMN())),INDIRECT(ADDRESS(($AO1373-1)*3+$AP1373+5,$AQ1373+20)))&gt;=1,0,INDIRECT(ADDRESS(($AO1373-1)*3+$AP1373+5,$AQ1373+20)))))</f>
        <v>0</v>
      </c>
      <c r="AU1373" s="692">
        <f ca="1">COUNTIF(INDIRECT("U"&amp;(ROW()+12*(($AO1373-1)*3+$AP1373)-ROW())/12+5):INDIRECT("AF"&amp;(ROW()+12*(($AO1373-1)*3+$AP1373)-ROW())/12+5),AT1373)</f>
        <v>0</v>
      </c>
      <c r="AV1373" s="692">
        <f ca="1">IF(AND(AR1373+AT1373&gt;0,AS1373+AU1373&gt;0),COUNTIF(AV$6:AV1372,"&gt;0")+1,0)</f>
        <v>0</v>
      </c>
    </row>
    <row r="1374" spans="41:48">
      <c r="AO1374" s="692">
        <v>39</v>
      </c>
      <c r="AP1374" s="692">
        <v>1</v>
      </c>
      <c r="AQ1374" s="692">
        <v>1</v>
      </c>
      <c r="AR1374" s="693">
        <f ca="1">IF($AQ1374=1,IF(INDIRECT(ADDRESS(($AO1374-1)*3+$AP1374+5,$AQ1374+7))="",0,INDIRECT(ADDRESS(($AO1374-1)*3+$AP1374+5,$AQ1374+7))),IF(INDIRECT(ADDRESS(($AO1374-1)*3+$AP1374+5,$AQ1374+7))="",0,IF(COUNTIF(INDIRECT(ADDRESS(($AO1374-1)*36+($AP1374-1)*12+6,COLUMN())):INDIRECT(ADDRESS(($AO1374-1)*36+($AP1374-1)*12+$AQ1374+4,COLUMN())),INDIRECT(ADDRESS(($AO1374-1)*3+$AP1374+5,$AQ1374+7)))&gt;=1,0,INDIRECT(ADDRESS(($AO1374-1)*3+$AP1374+5,$AQ1374+7)))))</f>
        <v>0</v>
      </c>
      <c r="AS1374" s="692">
        <f ca="1">COUNTIF(INDIRECT("H"&amp;(ROW()+12*(($AO1374-1)*3+$AP1374)-ROW())/12+5):INDIRECT("S"&amp;(ROW()+12*(($AO1374-1)*3+$AP1374)-ROW())/12+5),AR1374)</f>
        <v>0</v>
      </c>
      <c r="AT1374" s="693">
        <f ca="1">IF($AQ1374=1,IF(INDIRECT(ADDRESS(($AO1374-1)*3+$AP1374+5,$AQ1374+20))="",0,INDIRECT(ADDRESS(($AO1374-1)*3+$AP1374+5,$AQ1374+20))),IF(INDIRECT(ADDRESS(($AO1374-1)*3+$AP1374+5,$AQ1374+20))="",0,IF(COUNTIF(INDIRECT(ADDRESS(($AO1374-1)*36+($AP1374-1)*12+6,COLUMN())):INDIRECT(ADDRESS(($AO1374-1)*36+($AP1374-1)*12+$AQ1374+4,COLUMN())),INDIRECT(ADDRESS(($AO1374-1)*3+$AP1374+5,$AQ1374+20)))&gt;=1,0,INDIRECT(ADDRESS(($AO1374-1)*3+$AP1374+5,$AQ1374+20)))))</f>
        <v>0</v>
      </c>
      <c r="AU1374" s="692">
        <f ca="1">COUNTIF(INDIRECT("U"&amp;(ROW()+12*(($AO1374-1)*3+$AP1374)-ROW())/12+5):INDIRECT("AF"&amp;(ROW()+12*(($AO1374-1)*3+$AP1374)-ROW())/12+5),AT1374)</f>
        <v>0</v>
      </c>
      <c r="AV1374" s="692">
        <f ca="1">IF(AND(AR1374+AT1374&gt;0,AS1374+AU1374&gt;0),COUNTIF(AV$6:AV1373,"&gt;0")+1,0)</f>
        <v>0</v>
      </c>
    </row>
    <row r="1375" spans="41:48">
      <c r="AO1375" s="692">
        <v>39</v>
      </c>
      <c r="AP1375" s="692">
        <v>1</v>
      </c>
      <c r="AQ1375" s="692">
        <v>2</v>
      </c>
      <c r="AR1375" s="693">
        <f ca="1">IF($AQ1375=1,IF(INDIRECT(ADDRESS(($AO1375-1)*3+$AP1375+5,$AQ1375+7))="",0,INDIRECT(ADDRESS(($AO1375-1)*3+$AP1375+5,$AQ1375+7))),IF(INDIRECT(ADDRESS(($AO1375-1)*3+$AP1375+5,$AQ1375+7))="",0,IF(COUNTIF(INDIRECT(ADDRESS(($AO1375-1)*36+($AP1375-1)*12+6,COLUMN())):INDIRECT(ADDRESS(($AO1375-1)*36+($AP1375-1)*12+$AQ1375+4,COLUMN())),INDIRECT(ADDRESS(($AO1375-1)*3+$AP1375+5,$AQ1375+7)))&gt;=1,0,INDIRECT(ADDRESS(($AO1375-1)*3+$AP1375+5,$AQ1375+7)))))</f>
        <v>0</v>
      </c>
      <c r="AS1375" s="692">
        <f ca="1">COUNTIF(INDIRECT("H"&amp;(ROW()+12*(($AO1375-1)*3+$AP1375)-ROW())/12+5):INDIRECT("S"&amp;(ROW()+12*(($AO1375-1)*3+$AP1375)-ROW())/12+5),AR1375)</f>
        <v>0</v>
      </c>
      <c r="AT1375" s="693">
        <f ca="1">IF($AQ1375=1,IF(INDIRECT(ADDRESS(($AO1375-1)*3+$AP1375+5,$AQ1375+20))="",0,INDIRECT(ADDRESS(($AO1375-1)*3+$AP1375+5,$AQ1375+20))),IF(INDIRECT(ADDRESS(($AO1375-1)*3+$AP1375+5,$AQ1375+20))="",0,IF(COUNTIF(INDIRECT(ADDRESS(($AO1375-1)*36+($AP1375-1)*12+6,COLUMN())):INDIRECT(ADDRESS(($AO1375-1)*36+($AP1375-1)*12+$AQ1375+4,COLUMN())),INDIRECT(ADDRESS(($AO1375-1)*3+$AP1375+5,$AQ1375+20)))&gt;=1,0,INDIRECT(ADDRESS(($AO1375-1)*3+$AP1375+5,$AQ1375+20)))))</f>
        <v>0</v>
      </c>
      <c r="AU1375" s="692">
        <f ca="1">COUNTIF(INDIRECT("U"&amp;(ROW()+12*(($AO1375-1)*3+$AP1375)-ROW())/12+5):INDIRECT("AF"&amp;(ROW()+12*(($AO1375-1)*3+$AP1375)-ROW())/12+5),AT1375)</f>
        <v>0</v>
      </c>
      <c r="AV1375" s="692">
        <f ca="1">IF(AND(AR1375+AT1375&gt;0,AS1375+AU1375&gt;0),COUNTIF(AV$6:AV1374,"&gt;0")+1,0)</f>
        <v>0</v>
      </c>
    </row>
    <row r="1376" spans="41:48">
      <c r="AO1376" s="692">
        <v>39</v>
      </c>
      <c r="AP1376" s="692">
        <v>1</v>
      </c>
      <c r="AQ1376" s="692">
        <v>3</v>
      </c>
      <c r="AR1376" s="693">
        <f ca="1">IF($AQ1376=1,IF(INDIRECT(ADDRESS(($AO1376-1)*3+$AP1376+5,$AQ1376+7))="",0,INDIRECT(ADDRESS(($AO1376-1)*3+$AP1376+5,$AQ1376+7))),IF(INDIRECT(ADDRESS(($AO1376-1)*3+$AP1376+5,$AQ1376+7))="",0,IF(COUNTIF(INDIRECT(ADDRESS(($AO1376-1)*36+($AP1376-1)*12+6,COLUMN())):INDIRECT(ADDRESS(($AO1376-1)*36+($AP1376-1)*12+$AQ1376+4,COLUMN())),INDIRECT(ADDRESS(($AO1376-1)*3+$AP1376+5,$AQ1376+7)))&gt;=1,0,INDIRECT(ADDRESS(($AO1376-1)*3+$AP1376+5,$AQ1376+7)))))</f>
        <v>0</v>
      </c>
      <c r="AS1376" s="692">
        <f ca="1">COUNTIF(INDIRECT("H"&amp;(ROW()+12*(($AO1376-1)*3+$AP1376)-ROW())/12+5):INDIRECT("S"&amp;(ROW()+12*(($AO1376-1)*3+$AP1376)-ROW())/12+5),AR1376)</f>
        <v>0</v>
      </c>
      <c r="AT1376" s="693">
        <f ca="1">IF($AQ1376=1,IF(INDIRECT(ADDRESS(($AO1376-1)*3+$AP1376+5,$AQ1376+20))="",0,INDIRECT(ADDRESS(($AO1376-1)*3+$AP1376+5,$AQ1376+20))),IF(INDIRECT(ADDRESS(($AO1376-1)*3+$AP1376+5,$AQ1376+20))="",0,IF(COUNTIF(INDIRECT(ADDRESS(($AO1376-1)*36+($AP1376-1)*12+6,COLUMN())):INDIRECT(ADDRESS(($AO1376-1)*36+($AP1376-1)*12+$AQ1376+4,COLUMN())),INDIRECT(ADDRESS(($AO1376-1)*3+$AP1376+5,$AQ1376+20)))&gt;=1,0,INDIRECT(ADDRESS(($AO1376-1)*3+$AP1376+5,$AQ1376+20)))))</f>
        <v>0</v>
      </c>
      <c r="AU1376" s="692">
        <f ca="1">COUNTIF(INDIRECT("U"&amp;(ROW()+12*(($AO1376-1)*3+$AP1376)-ROW())/12+5):INDIRECT("AF"&amp;(ROW()+12*(($AO1376-1)*3+$AP1376)-ROW())/12+5),AT1376)</f>
        <v>0</v>
      </c>
      <c r="AV1376" s="692">
        <f ca="1">IF(AND(AR1376+AT1376&gt;0,AS1376+AU1376&gt;0),COUNTIF(AV$6:AV1375,"&gt;0")+1,0)</f>
        <v>0</v>
      </c>
    </row>
    <row r="1377" spans="41:48">
      <c r="AO1377" s="692">
        <v>39</v>
      </c>
      <c r="AP1377" s="692">
        <v>1</v>
      </c>
      <c r="AQ1377" s="692">
        <v>4</v>
      </c>
      <c r="AR1377" s="693">
        <f ca="1">IF($AQ1377=1,IF(INDIRECT(ADDRESS(($AO1377-1)*3+$AP1377+5,$AQ1377+7))="",0,INDIRECT(ADDRESS(($AO1377-1)*3+$AP1377+5,$AQ1377+7))),IF(INDIRECT(ADDRESS(($AO1377-1)*3+$AP1377+5,$AQ1377+7))="",0,IF(COUNTIF(INDIRECT(ADDRESS(($AO1377-1)*36+($AP1377-1)*12+6,COLUMN())):INDIRECT(ADDRESS(($AO1377-1)*36+($AP1377-1)*12+$AQ1377+4,COLUMN())),INDIRECT(ADDRESS(($AO1377-1)*3+$AP1377+5,$AQ1377+7)))&gt;=1,0,INDIRECT(ADDRESS(($AO1377-1)*3+$AP1377+5,$AQ1377+7)))))</f>
        <v>0</v>
      </c>
      <c r="AS1377" s="692">
        <f ca="1">COUNTIF(INDIRECT("H"&amp;(ROW()+12*(($AO1377-1)*3+$AP1377)-ROW())/12+5):INDIRECT("S"&amp;(ROW()+12*(($AO1377-1)*3+$AP1377)-ROW())/12+5),AR1377)</f>
        <v>0</v>
      </c>
      <c r="AT1377" s="693">
        <f ca="1">IF($AQ1377=1,IF(INDIRECT(ADDRESS(($AO1377-1)*3+$AP1377+5,$AQ1377+20))="",0,INDIRECT(ADDRESS(($AO1377-1)*3+$AP1377+5,$AQ1377+20))),IF(INDIRECT(ADDRESS(($AO1377-1)*3+$AP1377+5,$AQ1377+20))="",0,IF(COUNTIF(INDIRECT(ADDRESS(($AO1377-1)*36+($AP1377-1)*12+6,COLUMN())):INDIRECT(ADDRESS(($AO1377-1)*36+($AP1377-1)*12+$AQ1377+4,COLUMN())),INDIRECT(ADDRESS(($AO1377-1)*3+$AP1377+5,$AQ1377+20)))&gt;=1,0,INDIRECT(ADDRESS(($AO1377-1)*3+$AP1377+5,$AQ1377+20)))))</f>
        <v>0</v>
      </c>
      <c r="AU1377" s="692">
        <f ca="1">COUNTIF(INDIRECT("U"&amp;(ROW()+12*(($AO1377-1)*3+$AP1377)-ROW())/12+5):INDIRECT("AF"&amp;(ROW()+12*(($AO1377-1)*3+$AP1377)-ROW())/12+5),AT1377)</f>
        <v>0</v>
      </c>
      <c r="AV1377" s="692">
        <f ca="1">IF(AND(AR1377+AT1377&gt;0,AS1377+AU1377&gt;0),COUNTIF(AV$6:AV1376,"&gt;0")+1,0)</f>
        <v>0</v>
      </c>
    </row>
    <row r="1378" spans="41:48">
      <c r="AO1378" s="692">
        <v>39</v>
      </c>
      <c r="AP1378" s="692">
        <v>1</v>
      </c>
      <c r="AQ1378" s="692">
        <v>5</v>
      </c>
      <c r="AR1378" s="693">
        <f ca="1">IF($AQ1378=1,IF(INDIRECT(ADDRESS(($AO1378-1)*3+$AP1378+5,$AQ1378+7))="",0,INDIRECT(ADDRESS(($AO1378-1)*3+$AP1378+5,$AQ1378+7))),IF(INDIRECT(ADDRESS(($AO1378-1)*3+$AP1378+5,$AQ1378+7))="",0,IF(COUNTIF(INDIRECT(ADDRESS(($AO1378-1)*36+($AP1378-1)*12+6,COLUMN())):INDIRECT(ADDRESS(($AO1378-1)*36+($AP1378-1)*12+$AQ1378+4,COLUMN())),INDIRECT(ADDRESS(($AO1378-1)*3+$AP1378+5,$AQ1378+7)))&gt;=1,0,INDIRECT(ADDRESS(($AO1378-1)*3+$AP1378+5,$AQ1378+7)))))</f>
        <v>0</v>
      </c>
      <c r="AS1378" s="692">
        <f ca="1">COUNTIF(INDIRECT("H"&amp;(ROW()+12*(($AO1378-1)*3+$AP1378)-ROW())/12+5):INDIRECT("S"&amp;(ROW()+12*(($AO1378-1)*3+$AP1378)-ROW())/12+5),AR1378)</f>
        <v>0</v>
      </c>
      <c r="AT1378" s="693">
        <f ca="1">IF($AQ1378=1,IF(INDIRECT(ADDRESS(($AO1378-1)*3+$AP1378+5,$AQ1378+20))="",0,INDIRECT(ADDRESS(($AO1378-1)*3+$AP1378+5,$AQ1378+20))),IF(INDIRECT(ADDRESS(($AO1378-1)*3+$AP1378+5,$AQ1378+20))="",0,IF(COUNTIF(INDIRECT(ADDRESS(($AO1378-1)*36+($AP1378-1)*12+6,COLUMN())):INDIRECT(ADDRESS(($AO1378-1)*36+($AP1378-1)*12+$AQ1378+4,COLUMN())),INDIRECT(ADDRESS(($AO1378-1)*3+$AP1378+5,$AQ1378+20)))&gt;=1,0,INDIRECT(ADDRESS(($AO1378-1)*3+$AP1378+5,$AQ1378+20)))))</f>
        <v>0</v>
      </c>
      <c r="AU1378" s="692">
        <f ca="1">COUNTIF(INDIRECT("U"&amp;(ROW()+12*(($AO1378-1)*3+$AP1378)-ROW())/12+5):INDIRECT("AF"&amp;(ROW()+12*(($AO1378-1)*3+$AP1378)-ROW())/12+5),AT1378)</f>
        <v>0</v>
      </c>
      <c r="AV1378" s="692">
        <f ca="1">IF(AND(AR1378+AT1378&gt;0,AS1378+AU1378&gt;0),COUNTIF(AV$6:AV1377,"&gt;0")+1,0)</f>
        <v>0</v>
      </c>
    </row>
    <row r="1379" spans="41:48">
      <c r="AO1379" s="692">
        <v>39</v>
      </c>
      <c r="AP1379" s="692">
        <v>1</v>
      </c>
      <c r="AQ1379" s="692">
        <v>6</v>
      </c>
      <c r="AR1379" s="693">
        <f ca="1">IF($AQ1379=1,IF(INDIRECT(ADDRESS(($AO1379-1)*3+$AP1379+5,$AQ1379+7))="",0,INDIRECT(ADDRESS(($AO1379-1)*3+$AP1379+5,$AQ1379+7))),IF(INDIRECT(ADDRESS(($AO1379-1)*3+$AP1379+5,$AQ1379+7))="",0,IF(COUNTIF(INDIRECT(ADDRESS(($AO1379-1)*36+($AP1379-1)*12+6,COLUMN())):INDIRECT(ADDRESS(($AO1379-1)*36+($AP1379-1)*12+$AQ1379+4,COLUMN())),INDIRECT(ADDRESS(($AO1379-1)*3+$AP1379+5,$AQ1379+7)))&gt;=1,0,INDIRECT(ADDRESS(($AO1379-1)*3+$AP1379+5,$AQ1379+7)))))</f>
        <v>0</v>
      </c>
      <c r="AS1379" s="692">
        <f ca="1">COUNTIF(INDIRECT("H"&amp;(ROW()+12*(($AO1379-1)*3+$AP1379)-ROW())/12+5):INDIRECT("S"&amp;(ROW()+12*(($AO1379-1)*3+$AP1379)-ROW())/12+5),AR1379)</f>
        <v>0</v>
      </c>
      <c r="AT1379" s="693">
        <f ca="1">IF($AQ1379=1,IF(INDIRECT(ADDRESS(($AO1379-1)*3+$AP1379+5,$AQ1379+20))="",0,INDIRECT(ADDRESS(($AO1379-1)*3+$AP1379+5,$AQ1379+20))),IF(INDIRECT(ADDRESS(($AO1379-1)*3+$AP1379+5,$AQ1379+20))="",0,IF(COUNTIF(INDIRECT(ADDRESS(($AO1379-1)*36+($AP1379-1)*12+6,COLUMN())):INDIRECT(ADDRESS(($AO1379-1)*36+($AP1379-1)*12+$AQ1379+4,COLUMN())),INDIRECT(ADDRESS(($AO1379-1)*3+$AP1379+5,$AQ1379+20)))&gt;=1,0,INDIRECT(ADDRESS(($AO1379-1)*3+$AP1379+5,$AQ1379+20)))))</f>
        <v>0</v>
      </c>
      <c r="AU1379" s="692">
        <f ca="1">COUNTIF(INDIRECT("U"&amp;(ROW()+12*(($AO1379-1)*3+$AP1379)-ROW())/12+5):INDIRECT("AF"&amp;(ROW()+12*(($AO1379-1)*3+$AP1379)-ROW())/12+5),AT1379)</f>
        <v>0</v>
      </c>
      <c r="AV1379" s="692">
        <f ca="1">IF(AND(AR1379+AT1379&gt;0,AS1379+AU1379&gt;0),COUNTIF(AV$6:AV1378,"&gt;0")+1,0)</f>
        <v>0</v>
      </c>
    </row>
    <row r="1380" spans="41:48">
      <c r="AO1380" s="692">
        <v>39</v>
      </c>
      <c r="AP1380" s="692">
        <v>1</v>
      </c>
      <c r="AQ1380" s="692">
        <v>7</v>
      </c>
      <c r="AR1380" s="693">
        <f ca="1">IF($AQ1380=1,IF(INDIRECT(ADDRESS(($AO1380-1)*3+$AP1380+5,$AQ1380+7))="",0,INDIRECT(ADDRESS(($AO1380-1)*3+$AP1380+5,$AQ1380+7))),IF(INDIRECT(ADDRESS(($AO1380-1)*3+$AP1380+5,$AQ1380+7))="",0,IF(COUNTIF(INDIRECT(ADDRESS(($AO1380-1)*36+($AP1380-1)*12+6,COLUMN())):INDIRECT(ADDRESS(($AO1380-1)*36+($AP1380-1)*12+$AQ1380+4,COLUMN())),INDIRECT(ADDRESS(($AO1380-1)*3+$AP1380+5,$AQ1380+7)))&gt;=1,0,INDIRECT(ADDRESS(($AO1380-1)*3+$AP1380+5,$AQ1380+7)))))</f>
        <v>0</v>
      </c>
      <c r="AS1380" s="692">
        <f ca="1">COUNTIF(INDIRECT("H"&amp;(ROW()+12*(($AO1380-1)*3+$AP1380)-ROW())/12+5):INDIRECT("S"&amp;(ROW()+12*(($AO1380-1)*3+$AP1380)-ROW())/12+5),AR1380)</f>
        <v>0</v>
      </c>
      <c r="AT1380" s="693">
        <f ca="1">IF($AQ1380=1,IF(INDIRECT(ADDRESS(($AO1380-1)*3+$AP1380+5,$AQ1380+20))="",0,INDIRECT(ADDRESS(($AO1380-1)*3+$AP1380+5,$AQ1380+20))),IF(INDIRECT(ADDRESS(($AO1380-1)*3+$AP1380+5,$AQ1380+20))="",0,IF(COUNTIF(INDIRECT(ADDRESS(($AO1380-1)*36+($AP1380-1)*12+6,COLUMN())):INDIRECT(ADDRESS(($AO1380-1)*36+($AP1380-1)*12+$AQ1380+4,COLUMN())),INDIRECT(ADDRESS(($AO1380-1)*3+$AP1380+5,$AQ1380+20)))&gt;=1,0,INDIRECT(ADDRESS(($AO1380-1)*3+$AP1380+5,$AQ1380+20)))))</f>
        <v>0</v>
      </c>
      <c r="AU1380" s="692">
        <f ca="1">COUNTIF(INDIRECT("U"&amp;(ROW()+12*(($AO1380-1)*3+$AP1380)-ROW())/12+5):INDIRECT("AF"&amp;(ROW()+12*(($AO1380-1)*3+$AP1380)-ROW())/12+5),AT1380)</f>
        <v>0</v>
      </c>
      <c r="AV1380" s="692">
        <f ca="1">IF(AND(AR1380+AT1380&gt;0,AS1380+AU1380&gt;0),COUNTIF(AV$6:AV1379,"&gt;0")+1,0)</f>
        <v>0</v>
      </c>
    </row>
    <row r="1381" spans="41:48">
      <c r="AO1381" s="692">
        <v>39</v>
      </c>
      <c r="AP1381" s="692">
        <v>1</v>
      </c>
      <c r="AQ1381" s="692">
        <v>8</v>
      </c>
      <c r="AR1381" s="693">
        <f ca="1">IF($AQ1381=1,IF(INDIRECT(ADDRESS(($AO1381-1)*3+$AP1381+5,$AQ1381+7))="",0,INDIRECT(ADDRESS(($AO1381-1)*3+$AP1381+5,$AQ1381+7))),IF(INDIRECT(ADDRESS(($AO1381-1)*3+$AP1381+5,$AQ1381+7))="",0,IF(COUNTIF(INDIRECT(ADDRESS(($AO1381-1)*36+($AP1381-1)*12+6,COLUMN())):INDIRECT(ADDRESS(($AO1381-1)*36+($AP1381-1)*12+$AQ1381+4,COLUMN())),INDIRECT(ADDRESS(($AO1381-1)*3+$AP1381+5,$AQ1381+7)))&gt;=1,0,INDIRECT(ADDRESS(($AO1381-1)*3+$AP1381+5,$AQ1381+7)))))</f>
        <v>0</v>
      </c>
      <c r="AS1381" s="692">
        <f ca="1">COUNTIF(INDIRECT("H"&amp;(ROW()+12*(($AO1381-1)*3+$AP1381)-ROW())/12+5):INDIRECT("S"&amp;(ROW()+12*(($AO1381-1)*3+$AP1381)-ROW())/12+5),AR1381)</f>
        <v>0</v>
      </c>
      <c r="AT1381" s="693">
        <f ca="1">IF($AQ1381=1,IF(INDIRECT(ADDRESS(($AO1381-1)*3+$AP1381+5,$AQ1381+20))="",0,INDIRECT(ADDRESS(($AO1381-1)*3+$AP1381+5,$AQ1381+20))),IF(INDIRECT(ADDRESS(($AO1381-1)*3+$AP1381+5,$AQ1381+20))="",0,IF(COUNTIF(INDIRECT(ADDRESS(($AO1381-1)*36+($AP1381-1)*12+6,COLUMN())):INDIRECT(ADDRESS(($AO1381-1)*36+($AP1381-1)*12+$AQ1381+4,COLUMN())),INDIRECT(ADDRESS(($AO1381-1)*3+$AP1381+5,$AQ1381+20)))&gt;=1,0,INDIRECT(ADDRESS(($AO1381-1)*3+$AP1381+5,$AQ1381+20)))))</f>
        <v>0</v>
      </c>
      <c r="AU1381" s="692">
        <f ca="1">COUNTIF(INDIRECT("U"&amp;(ROW()+12*(($AO1381-1)*3+$AP1381)-ROW())/12+5):INDIRECT("AF"&amp;(ROW()+12*(($AO1381-1)*3+$AP1381)-ROW())/12+5),AT1381)</f>
        <v>0</v>
      </c>
      <c r="AV1381" s="692">
        <f ca="1">IF(AND(AR1381+AT1381&gt;0,AS1381+AU1381&gt;0),COUNTIF(AV$6:AV1380,"&gt;0")+1,0)</f>
        <v>0</v>
      </c>
    </row>
    <row r="1382" spans="41:48">
      <c r="AO1382" s="692">
        <v>39</v>
      </c>
      <c r="AP1382" s="692">
        <v>1</v>
      </c>
      <c r="AQ1382" s="692">
        <v>9</v>
      </c>
      <c r="AR1382" s="693">
        <f ca="1">IF($AQ1382=1,IF(INDIRECT(ADDRESS(($AO1382-1)*3+$AP1382+5,$AQ1382+7))="",0,INDIRECT(ADDRESS(($AO1382-1)*3+$AP1382+5,$AQ1382+7))),IF(INDIRECT(ADDRESS(($AO1382-1)*3+$AP1382+5,$AQ1382+7))="",0,IF(COUNTIF(INDIRECT(ADDRESS(($AO1382-1)*36+($AP1382-1)*12+6,COLUMN())):INDIRECT(ADDRESS(($AO1382-1)*36+($AP1382-1)*12+$AQ1382+4,COLUMN())),INDIRECT(ADDRESS(($AO1382-1)*3+$AP1382+5,$AQ1382+7)))&gt;=1,0,INDIRECT(ADDRESS(($AO1382-1)*3+$AP1382+5,$AQ1382+7)))))</f>
        <v>0</v>
      </c>
      <c r="AS1382" s="692">
        <f ca="1">COUNTIF(INDIRECT("H"&amp;(ROW()+12*(($AO1382-1)*3+$AP1382)-ROW())/12+5):INDIRECT("S"&amp;(ROW()+12*(($AO1382-1)*3+$AP1382)-ROW())/12+5),AR1382)</f>
        <v>0</v>
      </c>
      <c r="AT1382" s="693">
        <f ca="1">IF($AQ1382=1,IF(INDIRECT(ADDRESS(($AO1382-1)*3+$AP1382+5,$AQ1382+20))="",0,INDIRECT(ADDRESS(($AO1382-1)*3+$AP1382+5,$AQ1382+20))),IF(INDIRECT(ADDRESS(($AO1382-1)*3+$AP1382+5,$AQ1382+20))="",0,IF(COUNTIF(INDIRECT(ADDRESS(($AO1382-1)*36+($AP1382-1)*12+6,COLUMN())):INDIRECT(ADDRESS(($AO1382-1)*36+($AP1382-1)*12+$AQ1382+4,COLUMN())),INDIRECT(ADDRESS(($AO1382-1)*3+$AP1382+5,$AQ1382+20)))&gt;=1,0,INDIRECT(ADDRESS(($AO1382-1)*3+$AP1382+5,$AQ1382+20)))))</f>
        <v>0</v>
      </c>
      <c r="AU1382" s="692">
        <f ca="1">COUNTIF(INDIRECT("U"&amp;(ROW()+12*(($AO1382-1)*3+$AP1382)-ROW())/12+5):INDIRECT("AF"&amp;(ROW()+12*(($AO1382-1)*3+$AP1382)-ROW())/12+5),AT1382)</f>
        <v>0</v>
      </c>
      <c r="AV1382" s="692">
        <f ca="1">IF(AND(AR1382+AT1382&gt;0,AS1382+AU1382&gt;0),COUNTIF(AV$6:AV1381,"&gt;0")+1,0)</f>
        <v>0</v>
      </c>
    </row>
    <row r="1383" spans="41:48">
      <c r="AO1383" s="692">
        <v>39</v>
      </c>
      <c r="AP1383" s="692">
        <v>1</v>
      </c>
      <c r="AQ1383" s="692">
        <v>10</v>
      </c>
      <c r="AR1383" s="693">
        <f ca="1">IF($AQ1383=1,IF(INDIRECT(ADDRESS(($AO1383-1)*3+$AP1383+5,$AQ1383+7))="",0,INDIRECT(ADDRESS(($AO1383-1)*3+$AP1383+5,$AQ1383+7))),IF(INDIRECT(ADDRESS(($AO1383-1)*3+$AP1383+5,$AQ1383+7))="",0,IF(COUNTIF(INDIRECT(ADDRESS(($AO1383-1)*36+($AP1383-1)*12+6,COLUMN())):INDIRECT(ADDRESS(($AO1383-1)*36+($AP1383-1)*12+$AQ1383+4,COLUMN())),INDIRECT(ADDRESS(($AO1383-1)*3+$AP1383+5,$AQ1383+7)))&gt;=1,0,INDIRECT(ADDRESS(($AO1383-1)*3+$AP1383+5,$AQ1383+7)))))</f>
        <v>0</v>
      </c>
      <c r="AS1383" s="692">
        <f ca="1">COUNTIF(INDIRECT("H"&amp;(ROW()+12*(($AO1383-1)*3+$AP1383)-ROW())/12+5):INDIRECT("S"&amp;(ROW()+12*(($AO1383-1)*3+$AP1383)-ROW())/12+5),AR1383)</f>
        <v>0</v>
      </c>
      <c r="AT1383" s="693">
        <f ca="1">IF($AQ1383=1,IF(INDIRECT(ADDRESS(($AO1383-1)*3+$AP1383+5,$AQ1383+20))="",0,INDIRECT(ADDRESS(($AO1383-1)*3+$AP1383+5,$AQ1383+20))),IF(INDIRECT(ADDRESS(($AO1383-1)*3+$AP1383+5,$AQ1383+20))="",0,IF(COUNTIF(INDIRECT(ADDRESS(($AO1383-1)*36+($AP1383-1)*12+6,COLUMN())):INDIRECT(ADDRESS(($AO1383-1)*36+($AP1383-1)*12+$AQ1383+4,COLUMN())),INDIRECT(ADDRESS(($AO1383-1)*3+$AP1383+5,$AQ1383+20)))&gt;=1,0,INDIRECT(ADDRESS(($AO1383-1)*3+$AP1383+5,$AQ1383+20)))))</f>
        <v>0</v>
      </c>
      <c r="AU1383" s="692">
        <f ca="1">COUNTIF(INDIRECT("U"&amp;(ROW()+12*(($AO1383-1)*3+$AP1383)-ROW())/12+5):INDIRECT("AF"&amp;(ROW()+12*(($AO1383-1)*3+$AP1383)-ROW())/12+5),AT1383)</f>
        <v>0</v>
      </c>
      <c r="AV1383" s="692">
        <f ca="1">IF(AND(AR1383+AT1383&gt;0,AS1383+AU1383&gt;0),COUNTIF(AV$6:AV1382,"&gt;0")+1,0)</f>
        <v>0</v>
      </c>
    </row>
    <row r="1384" spans="41:48">
      <c r="AO1384" s="692">
        <v>39</v>
      </c>
      <c r="AP1384" s="692">
        <v>1</v>
      </c>
      <c r="AQ1384" s="692">
        <v>11</v>
      </c>
      <c r="AR1384" s="693">
        <f ca="1">IF($AQ1384=1,IF(INDIRECT(ADDRESS(($AO1384-1)*3+$AP1384+5,$AQ1384+7))="",0,INDIRECT(ADDRESS(($AO1384-1)*3+$AP1384+5,$AQ1384+7))),IF(INDIRECT(ADDRESS(($AO1384-1)*3+$AP1384+5,$AQ1384+7))="",0,IF(COUNTIF(INDIRECT(ADDRESS(($AO1384-1)*36+($AP1384-1)*12+6,COLUMN())):INDIRECT(ADDRESS(($AO1384-1)*36+($AP1384-1)*12+$AQ1384+4,COLUMN())),INDIRECT(ADDRESS(($AO1384-1)*3+$AP1384+5,$AQ1384+7)))&gt;=1,0,INDIRECT(ADDRESS(($AO1384-1)*3+$AP1384+5,$AQ1384+7)))))</f>
        <v>0</v>
      </c>
      <c r="AS1384" s="692">
        <f ca="1">COUNTIF(INDIRECT("H"&amp;(ROW()+12*(($AO1384-1)*3+$AP1384)-ROW())/12+5):INDIRECT("S"&amp;(ROW()+12*(($AO1384-1)*3+$AP1384)-ROW())/12+5),AR1384)</f>
        <v>0</v>
      </c>
      <c r="AT1384" s="693">
        <f ca="1">IF($AQ1384=1,IF(INDIRECT(ADDRESS(($AO1384-1)*3+$AP1384+5,$AQ1384+20))="",0,INDIRECT(ADDRESS(($AO1384-1)*3+$AP1384+5,$AQ1384+20))),IF(INDIRECT(ADDRESS(($AO1384-1)*3+$AP1384+5,$AQ1384+20))="",0,IF(COUNTIF(INDIRECT(ADDRESS(($AO1384-1)*36+($AP1384-1)*12+6,COLUMN())):INDIRECT(ADDRESS(($AO1384-1)*36+($AP1384-1)*12+$AQ1384+4,COLUMN())),INDIRECT(ADDRESS(($AO1384-1)*3+$AP1384+5,$AQ1384+20)))&gt;=1,0,INDIRECT(ADDRESS(($AO1384-1)*3+$AP1384+5,$AQ1384+20)))))</f>
        <v>0</v>
      </c>
      <c r="AU1384" s="692">
        <f ca="1">COUNTIF(INDIRECT("U"&amp;(ROW()+12*(($AO1384-1)*3+$AP1384)-ROW())/12+5):INDIRECT("AF"&amp;(ROW()+12*(($AO1384-1)*3+$AP1384)-ROW())/12+5),AT1384)</f>
        <v>0</v>
      </c>
      <c r="AV1384" s="692">
        <f ca="1">IF(AND(AR1384+AT1384&gt;0,AS1384+AU1384&gt;0),COUNTIF(AV$6:AV1383,"&gt;0")+1,0)</f>
        <v>0</v>
      </c>
    </row>
    <row r="1385" spans="41:48">
      <c r="AO1385" s="692">
        <v>39</v>
      </c>
      <c r="AP1385" s="692">
        <v>1</v>
      </c>
      <c r="AQ1385" s="692">
        <v>12</v>
      </c>
      <c r="AR1385" s="693">
        <f ca="1">IF($AQ1385=1,IF(INDIRECT(ADDRESS(($AO1385-1)*3+$AP1385+5,$AQ1385+7))="",0,INDIRECT(ADDRESS(($AO1385-1)*3+$AP1385+5,$AQ1385+7))),IF(INDIRECT(ADDRESS(($AO1385-1)*3+$AP1385+5,$AQ1385+7))="",0,IF(COUNTIF(INDIRECT(ADDRESS(($AO1385-1)*36+($AP1385-1)*12+6,COLUMN())):INDIRECT(ADDRESS(($AO1385-1)*36+($AP1385-1)*12+$AQ1385+4,COLUMN())),INDIRECT(ADDRESS(($AO1385-1)*3+$AP1385+5,$AQ1385+7)))&gt;=1,0,INDIRECT(ADDRESS(($AO1385-1)*3+$AP1385+5,$AQ1385+7)))))</f>
        <v>0</v>
      </c>
      <c r="AS1385" s="692">
        <f ca="1">COUNTIF(INDIRECT("H"&amp;(ROW()+12*(($AO1385-1)*3+$AP1385)-ROW())/12+5):INDIRECT("S"&amp;(ROW()+12*(($AO1385-1)*3+$AP1385)-ROW())/12+5),AR1385)</f>
        <v>0</v>
      </c>
      <c r="AT1385" s="693">
        <f ca="1">IF($AQ1385=1,IF(INDIRECT(ADDRESS(($AO1385-1)*3+$AP1385+5,$AQ1385+20))="",0,INDIRECT(ADDRESS(($AO1385-1)*3+$AP1385+5,$AQ1385+20))),IF(INDIRECT(ADDRESS(($AO1385-1)*3+$AP1385+5,$AQ1385+20))="",0,IF(COUNTIF(INDIRECT(ADDRESS(($AO1385-1)*36+($AP1385-1)*12+6,COLUMN())):INDIRECT(ADDRESS(($AO1385-1)*36+($AP1385-1)*12+$AQ1385+4,COLUMN())),INDIRECT(ADDRESS(($AO1385-1)*3+$AP1385+5,$AQ1385+20)))&gt;=1,0,INDIRECT(ADDRESS(($AO1385-1)*3+$AP1385+5,$AQ1385+20)))))</f>
        <v>0</v>
      </c>
      <c r="AU1385" s="692">
        <f ca="1">COUNTIF(INDIRECT("U"&amp;(ROW()+12*(($AO1385-1)*3+$AP1385)-ROW())/12+5):INDIRECT("AF"&amp;(ROW()+12*(($AO1385-1)*3+$AP1385)-ROW())/12+5),AT1385)</f>
        <v>0</v>
      </c>
      <c r="AV1385" s="692">
        <f ca="1">IF(AND(AR1385+AT1385&gt;0,AS1385+AU1385&gt;0),COUNTIF(AV$6:AV1384,"&gt;0")+1,0)</f>
        <v>0</v>
      </c>
    </row>
    <row r="1386" spans="41:48">
      <c r="AO1386" s="692">
        <v>39</v>
      </c>
      <c r="AP1386" s="692">
        <v>2</v>
      </c>
      <c r="AQ1386" s="692">
        <v>1</v>
      </c>
      <c r="AR1386" s="693">
        <f ca="1">IF($AQ1386=1,IF(INDIRECT(ADDRESS(($AO1386-1)*3+$AP1386+5,$AQ1386+7))="",0,INDIRECT(ADDRESS(($AO1386-1)*3+$AP1386+5,$AQ1386+7))),IF(INDIRECT(ADDRESS(($AO1386-1)*3+$AP1386+5,$AQ1386+7))="",0,IF(COUNTIF(INDIRECT(ADDRESS(($AO1386-1)*36+($AP1386-1)*12+6,COLUMN())):INDIRECT(ADDRESS(($AO1386-1)*36+($AP1386-1)*12+$AQ1386+4,COLUMN())),INDIRECT(ADDRESS(($AO1386-1)*3+$AP1386+5,$AQ1386+7)))&gt;=1,0,INDIRECT(ADDRESS(($AO1386-1)*3+$AP1386+5,$AQ1386+7)))))</f>
        <v>0</v>
      </c>
      <c r="AS1386" s="692">
        <f ca="1">COUNTIF(INDIRECT("H"&amp;(ROW()+12*(($AO1386-1)*3+$AP1386)-ROW())/12+5):INDIRECT("S"&amp;(ROW()+12*(($AO1386-1)*3+$AP1386)-ROW())/12+5),AR1386)</f>
        <v>0</v>
      </c>
      <c r="AT1386" s="693">
        <f ca="1">IF($AQ1386=1,IF(INDIRECT(ADDRESS(($AO1386-1)*3+$AP1386+5,$AQ1386+20))="",0,INDIRECT(ADDRESS(($AO1386-1)*3+$AP1386+5,$AQ1386+20))),IF(INDIRECT(ADDRESS(($AO1386-1)*3+$AP1386+5,$AQ1386+20))="",0,IF(COUNTIF(INDIRECT(ADDRESS(($AO1386-1)*36+($AP1386-1)*12+6,COLUMN())):INDIRECT(ADDRESS(($AO1386-1)*36+($AP1386-1)*12+$AQ1386+4,COLUMN())),INDIRECT(ADDRESS(($AO1386-1)*3+$AP1386+5,$AQ1386+20)))&gt;=1,0,INDIRECT(ADDRESS(($AO1386-1)*3+$AP1386+5,$AQ1386+20)))))</f>
        <v>0</v>
      </c>
      <c r="AU1386" s="692">
        <f ca="1">COUNTIF(INDIRECT("U"&amp;(ROW()+12*(($AO1386-1)*3+$AP1386)-ROW())/12+5):INDIRECT("AF"&amp;(ROW()+12*(($AO1386-1)*3+$AP1386)-ROW())/12+5),AT1386)</f>
        <v>0</v>
      </c>
      <c r="AV1386" s="692">
        <f ca="1">IF(AND(AR1386+AT1386&gt;0,AS1386+AU1386&gt;0),COUNTIF(AV$6:AV1385,"&gt;0")+1,0)</f>
        <v>0</v>
      </c>
    </row>
    <row r="1387" spans="41:48">
      <c r="AO1387" s="692">
        <v>39</v>
      </c>
      <c r="AP1387" s="692">
        <v>2</v>
      </c>
      <c r="AQ1387" s="692">
        <v>2</v>
      </c>
      <c r="AR1387" s="693">
        <f ca="1">IF($AQ1387=1,IF(INDIRECT(ADDRESS(($AO1387-1)*3+$AP1387+5,$AQ1387+7))="",0,INDIRECT(ADDRESS(($AO1387-1)*3+$AP1387+5,$AQ1387+7))),IF(INDIRECT(ADDRESS(($AO1387-1)*3+$AP1387+5,$AQ1387+7))="",0,IF(COUNTIF(INDIRECT(ADDRESS(($AO1387-1)*36+($AP1387-1)*12+6,COLUMN())):INDIRECT(ADDRESS(($AO1387-1)*36+($AP1387-1)*12+$AQ1387+4,COLUMN())),INDIRECT(ADDRESS(($AO1387-1)*3+$AP1387+5,$AQ1387+7)))&gt;=1,0,INDIRECT(ADDRESS(($AO1387-1)*3+$AP1387+5,$AQ1387+7)))))</f>
        <v>0</v>
      </c>
      <c r="AS1387" s="692">
        <f ca="1">COUNTIF(INDIRECT("H"&amp;(ROW()+12*(($AO1387-1)*3+$AP1387)-ROW())/12+5):INDIRECT("S"&amp;(ROW()+12*(($AO1387-1)*3+$AP1387)-ROW())/12+5),AR1387)</f>
        <v>0</v>
      </c>
      <c r="AT1387" s="693">
        <f ca="1">IF($AQ1387=1,IF(INDIRECT(ADDRESS(($AO1387-1)*3+$AP1387+5,$AQ1387+20))="",0,INDIRECT(ADDRESS(($AO1387-1)*3+$AP1387+5,$AQ1387+20))),IF(INDIRECT(ADDRESS(($AO1387-1)*3+$AP1387+5,$AQ1387+20))="",0,IF(COUNTIF(INDIRECT(ADDRESS(($AO1387-1)*36+($AP1387-1)*12+6,COLUMN())):INDIRECT(ADDRESS(($AO1387-1)*36+($AP1387-1)*12+$AQ1387+4,COLUMN())),INDIRECT(ADDRESS(($AO1387-1)*3+$AP1387+5,$AQ1387+20)))&gt;=1,0,INDIRECT(ADDRESS(($AO1387-1)*3+$AP1387+5,$AQ1387+20)))))</f>
        <v>0</v>
      </c>
      <c r="AU1387" s="692">
        <f ca="1">COUNTIF(INDIRECT("U"&amp;(ROW()+12*(($AO1387-1)*3+$AP1387)-ROW())/12+5):INDIRECT("AF"&amp;(ROW()+12*(($AO1387-1)*3+$AP1387)-ROW())/12+5),AT1387)</f>
        <v>0</v>
      </c>
      <c r="AV1387" s="692">
        <f ca="1">IF(AND(AR1387+AT1387&gt;0,AS1387+AU1387&gt;0),COUNTIF(AV$6:AV1386,"&gt;0")+1,0)</f>
        <v>0</v>
      </c>
    </row>
    <row r="1388" spans="41:48">
      <c r="AO1388" s="692">
        <v>39</v>
      </c>
      <c r="AP1388" s="692">
        <v>2</v>
      </c>
      <c r="AQ1388" s="692">
        <v>3</v>
      </c>
      <c r="AR1388" s="693">
        <f ca="1">IF($AQ1388=1,IF(INDIRECT(ADDRESS(($AO1388-1)*3+$AP1388+5,$AQ1388+7))="",0,INDIRECT(ADDRESS(($AO1388-1)*3+$AP1388+5,$AQ1388+7))),IF(INDIRECT(ADDRESS(($AO1388-1)*3+$AP1388+5,$AQ1388+7))="",0,IF(COUNTIF(INDIRECT(ADDRESS(($AO1388-1)*36+($AP1388-1)*12+6,COLUMN())):INDIRECT(ADDRESS(($AO1388-1)*36+($AP1388-1)*12+$AQ1388+4,COLUMN())),INDIRECT(ADDRESS(($AO1388-1)*3+$AP1388+5,$AQ1388+7)))&gt;=1,0,INDIRECT(ADDRESS(($AO1388-1)*3+$AP1388+5,$AQ1388+7)))))</f>
        <v>0</v>
      </c>
      <c r="AS1388" s="692">
        <f ca="1">COUNTIF(INDIRECT("H"&amp;(ROW()+12*(($AO1388-1)*3+$AP1388)-ROW())/12+5):INDIRECT("S"&amp;(ROW()+12*(($AO1388-1)*3+$AP1388)-ROW())/12+5),AR1388)</f>
        <v>0</v>
      </c>
      <c r="AT1388" s="693">
        <f ca="1">IF($AQ1388=1,IF(INDIRECT(ADDRESS(($AO1388-1)*3+$AP1388+5,$AQ1388+20))="",0,INDIRECT(ADDRESS(($AO1388-1)*3+$AP1388+5,$AQ1388+20))),IF(INDIRECT(ADDRESS(($AO1388-1)*3+$AP1388+5,$AQ1388+20))="",0,IF(COUNTIF(INDIRECT(ADDRESS(($AO1388-1)*36+($AP1388-1)*12+6,COLUMN())):INDIRECT(ADDRESS(($AO1388-1)*36+($AP1388-1)*12+$AQ1388+4,COLUMN())),INDIRECT(ADDRESS(($AO1388-1)*3+$AP1388+5,$AQ1388+20)))&gt;=1,0,INDIRECT(ADDRESS(($AO1388-1)*3+$AP1388+5,$AQ1388+20)))))</f>
        <v>0</v>
      </c>
      <c r="AU1388" s="692">
        <f ca="1">COUNTIF(INDIRECT("U"&amp;(ROW()+12*(($AO1388-1)*3+$AP1388)-ROW())/12+5):INDIRECT("AF"&amp;(ROW()+12*(($AO1388-1)*3+$AP1388)-ROW())/12+5),AT1388)</f>
        <v>0</v>
      </c>
      <c r="AV1388" s="692">
        <f ca="1">IF(AND(AR1388+AT1388&gt;0,AS1388+AU1388&gt;0),COUNTIF(AV$6:AV1387,"&gt;0")+1,0)</f>
        <v>0</v>
      </c>
    </row>
    <row r="1389" spans="41:48">
      <c r="AO1389" s="692">
        <v>39</v>
      </c>
      <c r="AP1389" s="692">
        <v>2</v>
      </c>
      <c r="AQ1389" s="692">
        <v>4</v>
      </c>
      <c r="AR1389" s="693">
        <f ca="1">IF($AQ1389=1,IF(INDIRECT(ADDRESS(($AO1389-1)*3+$AP1389+5,$AQ1389+7))="",0,INDIRECT(ADDRESS(($AO1389-1)*3+$AP1389+5,$AQ1389+7))),IF(INDIRECT(ADDRESS(($AO1389-1)*3+$AP1389+5,$AQ1389+7))="",0,IF(COUNTIF(INDIRECT(ADDRESS(($AO1389-1)*36+($AP1389-1)*12+6,COLUMN())):INDIRECT(ADDRESS(($AO1389-1)*36+($AP1389-1)*12+$AQ1389+4,COLUMN())),INDIRECT(ADDRESS(($AO1389-1)*3+$AP1389+5,$AQ1389+7)))&gt;=1,0,INDIRECT(ADDRESS(($AO1389-1)*3+$AP1389+5,$AQ1389+7)))))</f>
        <v>0</v>
      </c>
      <c r="AS1389" s="692">
        <f ca="1">COUNTIF(INDIRECT("H"&amp;(ROW()+12*(($AO1389-1)*3+$AP1389)-ROW())/12+5):INDIRECT("S"&amp;(ROW()+12*(($AO1389-1)*3+$AP1389)-ROW())/12+5),AR1389)</f>
        <v>0</v>
      </c>
      <c r="AT1389" s="693">
        <f ca="1">IF($AQ1389=1,IF(INDIRECT(ADDRESS(($AO1389-1)*3+$AP1389+5,$AQ1389+20))="",0,INDIRECT(ADDRESS(($AO1389-1)*3+$AP1389+5,$AQ1389+20))),IF(INDIRECT(ADDRESS(($AO1389-1)*3+$AP1389+5,$AQ1389+20))="",0,IF(COUNTIF(INDIRECT(ADDRESS(($AO1389-1)*36+($AP1389-1)*12+6,COLUMN())):INDIRECT(ADDRESS(($AO1389-1)*36+($AP1389-1)*12+$AQ1389+4,COLUMN())),INDIRECT(ADDRESS(($AO1389-1)*3+$AP1389+5,$AQ1389+20)))&gt;=1,0,INDIRECT(ADDRESS(($AO1389-1)*3+$AP1389+5,$AQ1389+20)))))</f>
        <v>0</v>
      </c>
      <c r="AU1389" s="692">
        <f ca="1">COUNTIF(INDIRECT("U"&amp;(ROW()+12*(($AO1389-1)*3+$AP1389)-ROW())/12+5):INDIRECT("AF"&amp;(ROW()+12*(($AO1389-1)*3+$AP1389)-ROW())/12+5),AT1389)</f>
        <v>0</v>
      </c>
      <c r="AV1389" s="692">
        <f ca="1">IF(AND(AR1389+AT1389&gt;0,AS1389+AU1389&gt;0),COUNTIF(AV$6:AV1388,"&gt;0")+1,0)</f>
        <v>0</v>
      </c>
    </row>
    <row r="1390" spans="41:48">
      <c r="AO1390" s="692">
        <v>39</v>
      </c>
      <c r="AP1390" s="692">
        <v>2</v>
      </c>
      <c r="AQ1390" s="692">
        <v>5</v>
      </c>
      <c r="AR1390" s="693">
        <f ca="1">IF($AQ1390=1,IF(INDIRECT(ADDRESS(($AO1390-1)*3+$AP1390+5,$AQ1390+7))="",0,INDIRECT(ADDRESS(($AO1390-1)*3+$AP1390+5,$AQ1390+7))),IF(INDIRECT(ADDRESS(($AO1390-1)*3+$AP1390+5,$AQ1390+7))="",0,IF(COUNTIF(INDIRECT(ADDRESS(($AO1390-1)*36+($AP1390-1)*12+6,COLUMN())):INDIRECT(ADDRESS(($AO1390-1)*36+($AP1390-1)*12+$AQ1390+4,COLUMN())),INDIRECT(ADDRESS(($AO1390-1)*3+$AP1390+5,$AQ1390+7)))&gt;=1,0,INDIRECT(ADDRESS(($AO1390-1)*3+$AP1390+5,$AQ1390+7)))))</f>
        <v>0</v>
      </c>
      <c r="AS1390" s="692">
        <f ca="1">COUNTIF(INDIRECT("H"&amp;(ROW()+12*(($AO1390-1)*3+$AP1390)-ROW())/12+5):INDIRECT("S"&amp;(ROW()+12*(($AO1390-1)*3+$AP1390)-ROW())/12+5),AR1390)</f>
        <v>0</v>
      </c>
      <c r="AT1390" s="693">
        <f ca="1">IF($AQ1390=1,IF(INDIRECT(ADDRESS(($AO1390-1)*3+$AP1390+5,$AQ1390+20))="",0,INDIRECT(ADDRESS(($AO1390-1)*3+$AP1390+5,$AQ1390+20))),IF(INDIRECT(ADDRESS(($AO1390-1)*3+$AP1390+5,$AQ1390+20))="",0,IF(COUNTIF(INDIRECT(ADDRESS(($AO1390-1)*36+($AP1390-1)*12+6,COLUMN())):INDIRECT(ADDRESS(($AO1390-1)*36+($AP1390-1)*12+$AQ1390+4,COLUMN())),INDIRECT(ADDRESS(($AO1390-1)*3+$AP1390+5,$AQ1390+20)))&gt;=1,0,INDIRECT(ADDRESS(($AO1390-1)*3+$AP1390+5,$AQ1390+20)))))</f>
        <v>0</v>
      </c>
      <c r="AU1390" s="692">
        <f ca="1">COUNTIF(INDIRECT("U"&amp;(ROW()+12*(($AO1390-1)*3+$AP1390)-ROW())/12+5):INDIRECT("AF"&amp;(ROW()+12*(($AO1390-1)*3+$AP1390)-ROW())/12+5),AT1390)</f>
        <v>0</v>
      </c>
      <c r="AV1390" s="692">
        <f ca="1">IF(AND(AR1390+AT1390&gt;0,AS1390+AU1390&gt;0),COUNTIF(AV$6:AV1389,"&gt;0")+1,0)</f>
        <v>0</v>
      </c>
    </row>
    <row r="1391" spans="41:48">
      <c r="AO1391" s="692">
        <v>39</v>
      </c>
      <c r="AP1391" s="692">
        <v>2</v>
      </c>
      <c r="AQ1391" s="692">
        <v>6</v>
      </c>
      <c r="AR1391" s="693">
        <f ca="1">IF($AQ1391=1,IF(INDIRECT(ADDRESS(($AO1391-1)*3+$AP1391+5,$AQ1391+7))="",0,INDIRECT(ADDRESS(($AO1391-1)*3+$AP1391+5,$AQ1391+7))),IF(INDIRECT(ADDRESS(($AO1391-1)*3+$AP1391+5,$AQ1391+7))="",0,IF(COUNTIF(INDIRECT(ADDRESS(($AO1391-1)*36+($AP1391-1)*12+6,COLUMN())):INDIRECT(ADDRESS(($AO1391-1)*36+($AP1391-1)*12+$AQ1391+4,COLUMN())),INDIRECT(ADDRESS(($AO1391-1)*3+$AP1391+5,$AQ1391+7)))&gt;=1,0,INDIRECT(ADDRESS(($AO1391-1)*3+$AP1391+5,$AQ1391+7)))))</f>
        <v>0</v>
      </c>
      <c r="AS1391" s="692">
        <f ca="1">COUNTIF(INDIRECT("H"&amp;(ROW()+12*(($AO1391-1)*3+$AP1391)-ROW())/12+5):INDIRECT("S"&amp;(ROW()+12*(($AO1391-1)*3+$AP1391)-ROW())/12+5),AR1391)</f>
        <v>0</v>
      </c>
      <c r="AT1391" s="693">
        <f ca="1">IF($AQ1391=1,IF(INDIRECT(ADDRESS(($AO1391-1)*3+$AP1391+5,$AQ1391+20))="",0,INDIRECT(ADDRESS(($AO1391-1)*3+$AP1391+5,$AQ1391+20))),IF(INDIRECT(ADDRESS(($AO1391-1)*3+$AP1391+5,$AQ1391+20))="",0,IF(COUNTIF(INDIRECT(ADDRESS(($AO1391-1)*36+($AP1391-1)*12+6,COLUMN())):INDIRECT(ADDRESS(($AO1391-1)*36+($AP1391-1)*12+$AQ1391+4,COLUMN())),INDIRECT(ADDRESS(($AO1391-1)*3+$AP1391+5,$AQ1391+20)))&gt;=1,0,INDIRECT(ADDRESS(($AO1391-1)*3+$AP1391+5,$AQ1391+20)))))</f>
        <v>0</v>
      </c>
      <c r="AU1391" s="692">
        <f ca="1">COUNTIF(INDIRECT("U"&amp;(ROW()+12*(($AO1391-1)*3+$AP1391)-ROW())/12+5):INDIRECT("AF"&amp;(ROW()+12*(($AO1391-1)*3+$AP1391)-ROW())/12+5),AT1391)</f>
        <v>0</v>
      </c>
      <c r="AV1391" s="692">
        <f ca="1">IF(AND(AR1391+AT1391&gt;0,AS1391+AU1391&gt;0),COUNTIF(AV$6:AV1390,"&gt;0")+1,0)</f>
        <v>0</v>
      </c>
    </row>
    <row r="1392" spans="41:48">
      <c r="AO1392" s="692">
        <v>39</v>
      </c>
      <c r="AP1392" s="692">
        <v>2</v>
      </c>
      <c r="AQ1392" s="692">
        <v>7</v>
      </c>
      <c r="AR1392" s="693">
        <f ca="1">IF($AQ1392=1,IF(INDIRECT(ADDRESS(($AO1392-1)*3+$AP1392+5,$AQ1392+7))="",0,INDIRECT(ADDRESS(($AO1392-1)*3+$AP1392+5,$AQ1392+7))),IF(INDIRECT(ADDRESS(($AO1392-1)*3+$AP1392+5,$AQ1392+7))="",0,IF(COUNTIF(INDIRECT(ADDRESS(($AO1392-1)*36+($AP1392-1)*12+6,COLUMN())):INDIRECT(ADDRESS(($AO1392-1)*36+($AP1392-1)*12+$AQ1392+4,COLUMN())),INDIRECT(ADDRESS(($AO1392-1)*3+$AP1392+5,$AQ1392+7)))&gt;=1,0,INDIRECT(ADDRESS(($AO1392-1)*3+$AP1392+5,$AQ1392+7)))))</f>
        <v>0</v>
      </c>
      <c r="AS1392" s="692">
        <f ca="1">COUNTIF(INDIRECT("H"&amp;(ROW()+12*(($AO1392-1)*3+$AP1392)-ROW())/12+5):INDIRECT("S"&amp;(ROW()+12*(($AO1392-1)*3+$AP1392)-ROW())/12+5),AR1392)</f>
        <v>0</v>
      </c>
      <c r="AT1392" s="693">
        <f ca="1">IF($AQ1392=1,IF(INDIRECT(ADDRESS(($AO1392-1)*3+$AP1392+5,$AQ1392+20))="",0,INDIRECT(ADDRESS(($AO1392-1)*3+$AP1392+5,$AQ1392+20))),IF(INDIRECT(ADDRESS(($AO1392-1)*3+$AP1392+5,$AQ1392+20))="",0,IF(COUNTIF(INDIRECT(ADDRESS(($AO1392-1)*36+($AP1392-1)*12+6,COLUMN())):INDIRECT(ADDRESS(($AO1392-1)*36+($AP1392-1)*12+$AQ1392+4,COLUMN())),INDIRECT(ADDRESS(($AO1392-1)*3+$AP1392+5,$AQ1392+20)))&gt;=1,0,INDIRECT(ADDRESS(($AO1392-1)*3+$AP1392+5,$AQ1392+20)))))</f>
        <v>0</v>
      </c>
      <c r="AU1392" s="692">
        <f ca="1">COUNTIF(INDIRECT("U"&amp;(ROW()+12*(($AO1392-1)*3+$AP1392)-ROW())/12+5):INDIRECT("AF"&amp;(ROW()+12*(($AO1392-1)*3+$AP1392)-ROW())/12+5),AT1392)</f>
        <v>0</v>
      </c>
      <c r="AV1392" s="692">
        <f ca="1">IF(AND(AR1392+AT1392&gt;0,AS1392+AU1392&gt;0),COUNTIF(AV$6:AV1391,"&gt;0")+1,0)</f>
        <v>0</v>
      </c>
    </row>
    <row r="1393" spans="41:48">
      <c r="AO1393" s="692">
        <v>39</v>
      </c>
      <c r="AP1393" s="692">
        <v>2</v>
      </c>
      <c r="AQ1393" s="692">
        <v>8</v>
      </c>
      <c r="AR1393" s="693">
        <f ca="1">IF($AQ1393=1,IF(INDIRECT(ADDRESS(($AO1393-1)*3+$AP1393+5,$AQ1393+7))="",0,INDIRECT(ADDRESS(($AO1393-1)*3+$AP1393+5,$AQ1393+7))),IF(INDIRECT(ADDRESS(($AO1393-1)*3+$AP1393+5,$AQ1393+7))="",0,IF(COUNTIF(INDIRECT(ADDRESS(($AO1393-1)*36+($AP1393-1)*12+6,COLUMN())):INDIRECT(ADDRESS(($AO1393-1)*36+($AP1393-1)*12+$AQ1393+4,COLUMN())),INDIRECT(ADDRESS(($AO1393-1)*3+$AP1393+5,$AQ1393+7)))&gt;=1,0,INDIRECT(ADDRESS(($AO1393-1)*3+$AP1393+5,$AQ1393+7)))))</f>
        <v>0</v>
      </c>
      <c r="AS1393" s="692">
        <f ca="1">COUNTIF(INDIRECT("H"&amp;(ROW()+12*(($AO1393-1)*3+$AP1393)-ROW())/12+5):INDIRECT("S"&amp;(ROW()+12*(($AO1393-1)*3+$AP1393)-ROW())/12+5),AR1393)</f>
        <v>0</v>
      </c>
      <c r="AT1393" s="693">
        <f ca="1">IF($AQ1393=1,IF(INDIRECT(ADDRESS(($AO1393-1)*3+$AP1393+5,$AQ1393+20))="",0,INDIRECT(ADDRESS(($AO1393-1)*3+$AP1393+5,$AQ1393+20))),IF(INDIRECT(ADDRESS(($AO1393-1)*3+$AP1393+5,$AQ1393+20))="",0,IF(COUNTIF(INDIRECT(ADDRESS(($AO1393-1)*36+($AP1393-1)*12+6,COLUMN())):INDIRECT(ADDRESS(($AO1393-1)*36+($AP1393-1)*12+$AQ1393+4,COLUMN())),INDIRECT(ADDRESS(($AO1393-1)*3+$AP1393+5,$AQ1393+20)))&gt;=1,0,INDIRECT(ADDRESS(($AO1393-1)*3+$AP1393+5,$AQ1393+20)))))</f>
        <v>0</v>
      </c>
      <c r="AU1393" s="692">
        <f ca="1">COUNTIF(INDIRECT("U"&amp;(ROW()+12*(($AO1393-1)*3+$AP1393)-ROW())/12+5):INDIRECT("AF"&amp;(ROW()+12*(($AO1393-1)*3+$AP1393)-ROW())/12+5),AT1393)</f>
        <v>0</v>
      </c>
      <c r="AV1393" s="692">
        <f ca="1">IF(AND(AR1393+AT1393&gt;0,AS1393+AU1393&gt;0),COUNTIF(AV$6:AV1392,"&gt;0")+1,0)</f>
        <v>0</v>
      </c>
    </row>
    <row r="1394" spans="41:48">
      <c r="AO1394" s="692">
        <v>39</v>
      </c>
      <c r="AP1394" s="692">
        <v>2</v>
      </c>
      <c r="AQ1394" s="692">
        <v>9</v>
      </c>
      <c r="AR1394" s="693">
        <f ca="1">IF($AQ1394=1,IF(INDIRECT(ADDRESS(($AO1394-1)*3+$AP1394+5,$AQ1394+7))="",0,INDIRECT(ADDRESS(($AO1394-1)*3+$AP1394+5,$AQ1394+7))),IF(INDIRECT(ADDRESS(($AO1394-1)*3+$AP1394+5,$AQ1394+7))="",0,IF(COUNTIF(INDIRECT(ADDRESS(($AO1394-1)*36+($AP1394-1)*12+6,COLUMN())):INDIRECT(ADDRESS(($AO1394-1)*36+($AP1394-1)*12+$AQ1394+4,COLUMN())),INDIRECT(ADDRESS(($AO1394-1)*3+$AP1394+5,$AQ1394+7)))&gt;=1,0,INDIRECT(ADDRESS(($AO1394-1)*3+$AP1394+5,$AQ1394+7)))))</f>
        <v>0</v>
      </c>
      <c r="AS1394" s="692">
        <f ca="1">COUNTIF(INDIRECT("H"&amp;(ROW()+12*(($AO1394-1)*3+$AP1394)-ROW())/12+5):INDIRECT("S"&amp;(ROW()+12*(($AO1394-1)*3+$AP1394)-ROW())/12+5),AR1394)</f>
        <v>0</v>
      </c>
      <c r="AT1394" s="693">
        <f ca="1">IF($AQ1394=1,IF(INDIRECT(ADDRESS(($AO1394-1)*3+$AP1394+5,$AQ1394+20))="",0,INDIRECT(ADDRESS(($AO1394-1)*3+$AP1394+5,$AQ1394+20))),IF(INDIRECT(ADDRESS(($AO1394-1)*3+$AP1394+5,$AQ1394+20))="",0,IF(COUNTIF(INDIRECT(ADDRESS(($AO1394-1)*36+($AP1394-1)*12+6,COLUMN())):INDIRECT(ADDRESS(($AO1394-1)*36+($AP1394-1)*12+$AQ1394+4,COLUMN())),INDIRECT(ADDRESS(($AO1394-1)*3+$AP1394+5,$AQ1394+20)))&gt;=1,0,INDIRECT(ADDRESS(($AO1394-1)*3+$AP1394+5,$AQ1394+20)))))</f>
        <v>0</v>
      </c>
      <c r="AU1394" s="692">
        <f ca="1">COUNTIF(INDIRECT("U"&amp;(ROW()+12*(($AO1394-1)*3+$AP1394)-ROW())/12+5):INDIRECT("AF"&amp;(ROW()+12*(($AO1394-1)*3+$AP1394)-ROW())/12+5),AT1394)</f>
        <v>0</v>
      </c>
      <c r="AV1394" s="692">
        <f ca="1">IF(AND(AR1394+AT1394&gt;0,AS1394+AU1394&gt;0),COUNTIF(AV$6:AV1393,"&gt;0")+1,0)</f>
        <v>0</v>
      </c>
    </row>
    <row r="1395" spans="41:48">
      <c r="AO1395" s="692">
        <v>39</v>
      </c>
      <c r="AP1395" s="692">
        <v>2</v>
      </c>
      <c r="AQ1395" s="692">
        <v>10</v>
      </c>
      <c r="AR1395" s="693">
        <f ca="1">IF($AQ1395=1,IF(INDIRECT(ADDRESS(($AO1395-1)*3+$AP1395+5,$AQ1395+7))="",0,INDIRECT(ADDRESS(($AO1395-1)*3+$AP1395+5,$AQ1395+7))),IF(INDIRECT(ADDRESS(($AO1395-1)*3+$AP1395+5,$AQ1395+7))="",0,IF(COUNTIF(INDIRECT(ADDRESS(($AO1395-1)*36+($AP1395-1)*12+6,COLUMN())):INDIRECT(ADDRESS(($AO1395-1)*36+($AP1395-1)*12+$AQ1395+4,COLUMN())),INDIRECT(ADDRESS(($AO1395-1)*3+$AP1395+5,$AQ1395+7)))&gt;=1,0,INDIRECT(ADDRESS(($AO1395-1)*3+$AP1395+5,$AQ1395+7)))))</f>
        <v>0</v>
      </c>
      <c r="AS1395" s="692">
        <f ca="1">COUNTIF(INDIRECT("H"&amp;(ROW()+12*(($AO1395-1)*3+$AP1395)-ROW())/12+5):INDIRECT("S"&amp;(ROW()+12*(($AO1395-1)*3+$AP1395)-ROW())/12+5),AR1395)</f>
        <v>0</v>
      </c>
      <c r="AT1395" s="693">
        <f ca="1">IF($AQ1395=1,IF(INDIRECT(ADDRESS(($AO1395-1)*3+$AP1395+5,$AQ1395+20))="",0,INDIRECT(ADDRESS(($AO1395-1)*3+$AP1395+5,$AQ1395+20))),IF(INDIRECT(ADDRESS(($AO1395-1)*3+$AP1395+5,$AQ1395+20))="",0,IF(COUNTIF(INDIRECT(ADDRESS(($AO1395-1)*36+($AP1395-1)*12+6,COLUMN())):INDIRECT(ADDRESS(($AO1395-1)*36+($AP1395-1)*12+$AQ1395+4,COLUMN())),INDIRECT(ADDRESS(($AO1395-1)*3+$AP1395+5,$AQ1395+20)))&gt;=1,0,INDIRECT(ADDRESS(($AO1395-1)*3+$AP1395+5,$AQ1395+20)))))</f>
        <v>0</v>
      </c>
      <c r="AU1395" s="692">
        <f ca="1">COUNTIF(INDIRECT("U"&amp;(ROW()+12*(($AO1395-1)*3+$AP1395)-ROW())/12+5):INDIRECT("AF"&amp;(ROW()+12*(($AO1395-1)*3+$AP1395)-ROW())/12+5),AT1395)</f>
        <v>0</v>
      </c>
      <c r="AV1395" s="692">
        <f ca="1">IF(AND(AR1395+AT1395&gt;0,AS1395+AU1395&gt;0),COUNTIF(AV$6:AV1394,"&gt;0")+1,0)</f>
        <v>0</v>
      </c>
    </row>
    <row r="1396" spans="41:48">
      <c r="AO1396" s="692">
        <v>39</v>
      </c>
      <c r="AP1396" s="692">
        <v>2</v>
      </c>
      <c r="AQ1396" s="692">
        <v>11</v>
      </c>
      <c r="AR1396" s="693">
        <f ca="1">IF($AQ1396=1,IF(INDIRECT(ADDRESS(($AO1396-1)*3+$AP1396+5,$AQ1396+7))="",0,INDIRECT(ADDRESS(($AO1396-1)*3+$AP1396+5,$AQ1396+7))),IF(INDIRECT(ADDRESS(($AO1396-1)*3+$AP1396+5,$AQ1396+7))="",0,IF(COUNTIF(INDIRECT(ADDRESS(($AO1396-1)*36+($AP1396-1)*12+6,COLUMN())):INDIRECT(ADDRESS(($AO1396-1)*36+($AP1396-1)*12+$AQ1396+4,COLUMN())),INDIRECT(ADDRESS(($AO1396-1)*3+$AP1396+5,$AQ1396+7)))&gt;=1,0,INDIRECT(ADDRESS(($AO1396-1)*3+$AP1396+5,$AQ1396+7)))))</f>
        <v>0</v>
      </c>
      <c r="AS1396" s="692">
        <f ca="1">COUNTIF(INDIRECT("H"&amp;(ROW()+12*(($AO1396-1)*3+$AP1396)-ROW())/12+5):INDIRECT("S"&amp;(ROW()+12*(($AO1396-1)*3+$AP1396)-ROW())/12+5),AR1396)</f>
        <v>0</v>
      </c>
      <c r="AT1396" s="693">
        <f ca="1">IF($AQ1396=1,IF(INDIRECT(ADDRESS(($AO1396-1)*3+$AP1396+5,$AQ1396+20))="",0,INDIRECT(ADDRESS(($AO1396-1)*3+$AP1396+5,$AQ1396+20))),IF(INDIRECT(ADDRESS(($AO1396-1)*3+$AP1396+5,$AQ1396+20))="",0,IF(COUNTIF(INDIRECT(ADDRESS(($AO1396-1)*36+($AP1396-1)*12+6,COLUMN())):INDIRECT(ADDRESS(($AO1396-1)*36+($AP1396-1)*12+$AQ1396+4,COLUMN())),INDIRECT(ADDRESS(($AO1396-1)*3+$AP1396+5,$AQ1396+20)))&gt;=1,0,INDIRECT(ADDRESS(($AO1396-1)*3+$AP1396+5,$AQ1396+20)))))</f>
        <v>0</v>
      </c>
      <c r="AU1396" s="692">
        <f ca="1">COUNTIF(INDIRECT("U"&amp;(ROW()+12*(($AO1396-1)*3+$AP1396)-ROW())/12+5):INDIRECT("AF"&amp;(ROW()+12*(($AO1396-1)*3+$AP1396)-ROW())/12+5),AT1396)</f>
        <v>0</v>
      </c>
      <c r="AV1396" s="692">
        <f ca="1">IF(AND(AR1396+AT1396&gt;0,AS1396+AU1396&gt;0),COUNTIF(AV$6:AV1395,"&gt;0")+1,0)</f>
        <v>0</v>
      </c>
    </row>
    <row r="1397" spans="41:48">
      <c r="AO1397" s="692">
        <v>39</v>
      </c>
      <c r="AP1397" s="692">
        <v>2</v>
      </c>
      <c r="AQ1397" s="692">
        <v>12</v>
      </c>
      <c r="AR1397" s="693">
        <f ca="1">IF($AQ1397=1,IF(INDIRECT(ADDRESS(($AO1397-1)*3+$AP1397+5,$AQ1397+7))="",0,INDIRECT(ADDRESS(($AO1397-1)*3+$AP1397+5,$AQ1397+7))),IF(INDIRECT(ADDRESS(($AO1397-1)*3+$AP1397+5,$AQ1397+7))="",0,IF(COUNTIF(INDIRECT(ADDRESS(($AO1397-1)*36+($AP1397-1)*12+6,COLUMN())):INDIRECT(ADDRESS(($AO1397-1)*36+($AP1397-1)*12+$AQ1397+4,COLUMN())),INDIRECT(ADDRESS(($AO1397-1)*3+$AP1397+5,$AQ1397+7)))&gt;=1,0,INDIRECT(ADDRESS(($AO1397-1)*3+$AP1397+5,$AQ1397+7)))))</f>
        <v>0</v>
      </c>
      <c r="AS1397" s="692">
        <f ca="1">COUNTIF(INDIRECT("H"&amp;(ROW()+12*(($AO1397-1)*3+$AP1397)-ROW())/12+5):INDIRECT("S"&amp;(ROW()+12*(($AO1397-1)*3+$AP1397)-ROW())/12+5),AR1397)</f>
        <v>0</v>
      </c>
      <c r="AT1397" s="693">
        <f ca="1">IF($AQ1397=1,IF(INDIRECT(ADDRESS(($AO1397-1)*3+$AP1397+5,$AQ1397+20))="",0,INDIRECT(ADDRESS(($AO1397-1)*3+$AP1397+5,$AQ1397+20))),IF(INDIRECT(ADDRESS(($AO1397-1)*3+$AP1397+5,$AQ1397+20))="",0,IF(COUNTIF(INDIRECT(ADDRESS(($AO1397-1)*36+($AP1397-1)*12+6,COLUMN())):INDIRECT(ADDRESS(($AO1397-1)*36+($AP1397-1)*12+$AQ1397+4,COLUMN())),INDIRECT(ADDRESS(($AO1397-1)*3+$AP1397+5,$AQ1397+20)))&gt;=1,0,INDIRECT(ADDRESS(($AO1397-1)*3+$AP1397+5,$AQ1397+20)))))</f>
        <v>0</v>
      </c>
      <c r="AU1397" s="692">
        <f ca="1">COUNTIF(INDIRECT("U"&amp;(ROW()+12*(($AO1397-1)*3+$AP1397)-ROW())/12+5):INDIRECT("AF"&amp;(ROW()+12*(($AO1397-1)*3+$AP1397)-ROW())/12+5),AT1397)</f>
        <v>0</v>
      </c>
      <c r="AV1397" s="692">
        <f ca="1">IF(AND(AR1397+AT1397&gt;0,AS1397+AU1397&gt;0),COUNTIF(AV$6:AV1396,"&gt;0")+1,0)</f>
        <v>0</v>
      </c>
    </row>
    <row r="1398" spans="41:48">
      <c r="AO1398" s="692">
        <v>39</v>
      </c>
      <c r="AP1398" s="692">
        <v>3</v>
      </c>
      <c r="AQ1398" s="692">
        <v>1</v>
      </c>
      <c r="AR1398" s="693">
        <f ca="1">IF($AQ1398=1,IF(INDIRECT(ADDRESS(($AO1398-1)*3+$AP1398+5,$AQ1398+7))="",0,INDIRECT(ADDRESS(($AO1398-1)*3+$AP1398+5,$AQ1398+7))),IF(INDIRECT(ADDRESS(($AO1398-1)*3+$AP1398+5,$AQ1398+7))="",0,IF(COUNTIF(INDIRECT(ADDRESS(($AO1398-1)*36+($AP1398-1)*12+6,COLUMN())):INDIRECT(ADDRESS(($AO1398-1)*36+($AP1398-1)*12+$AQ1398+4,COLUMN())),INDIRECT(ADDRESS(($AO1398-1)*3+$AP1398+5,$AQ1398+7)))&gt;=1,0,INDIRECT(ADDRESS(($AO1398-1)*3+$AP1398+5,$AQ1398+7)))))</f>
        <v>0</v>
      </c>
      <c r="AS1398" s="692">
        <f ca="1">COUNTIF(INDIRECT("H"&amp;(ROW()+12*(($AO1398-1)*3+$AP1398)-ROW())/12+5):INDIRECT("S"&amp;(ROW()+12*(($AO1398-1)*3+$AP1398)-ROW())/12+5),AR1398)</f>
        <v>0</v>
      </c>
      <c r="AT1398" s="693">
        <f ca="1">IF($AQ1398=1,IF(INDIRECT(ADDRESS(($AO1398-1)*3+$AP1398+5,$AQ1398+20))="",0,INDIRECT(ADDRESS(($AO1398-1)*3+$AP1398+5,$AQ1398+20))),IF(INDIRECT(ADDRESS(($AO1398-1)*3+$AP1398+5,$AQ1398+20))="",0,IF(COUNTIF(INDIRECT(ADDRESS(($AO1398-1)*36+($AP1398-1)*12+6,COLUMN())):INDIRECT(ADDRESS(($AO1398-1)*36+($AP1398-1)*12+$AQ1398+4,COLUMN())),INDIRECT(ADDRESS(($AO1398-1)*3+$AP1398+5,$AQ1398+20)))&gt;=1,0,INDIRECT(ADDRESS(($AO1398-1)*3+$AP1398+5,$AQ1398+20)))))</f>
        <v>0</v>
      </c>
      <c r="AU1398" s="692">
        <f ca="1">COUNTIF(INDIRECT("U"&amp;(ROW()+12*(($AO1398-1)*3+$AP1398)-ROW())/12+5):INDIRECT("AF"&amp;(ROW()+12*(($AO1398-1)*3+$AP1398)-ROW())/12+5),AT1398)</f>
        <v>0</v>
      </c>
      <c r="AV1398" s="692">
        <f ca="1">IF(AND(AR1398+AT1398&gt;0,AS1398+AU1398&gt;0),COUNTIF(AV$6:AV1397,"&gt;0")+1,0)</f>
        <v>0</v>
      </c>
    </row>
    <row r="1399" spans="41:48">
      <c r="AO1399" s="692">
        <v>39</v>
      </c>
      <c r="AP1399" s="692">
        <v>3</v>
      </c>
      <c r="AQ1399" s="692">
        <v>2</v>
      </c>
      <c r="AR1399" s="693">
        <f ca="1">IF($AQ1399=1,IF(INDIRECT(ADDRESS(($AO1399-1)*3+$AP1399+5,$AQ1399+7))="",0,INDIRECT(ADDRESS(($AO1399-1)*3+$AP1399+5,$AQ1399+7))),IF(INDIRECT(ADDRESS(($AO1399-1)*3+$AP1399+5,$AQ1399+7))="",0,IF(COUNTIF(INDIRECT(ADDRESS(($AO1399-1)*36+($AP1399-1)*12+6,COLUMN())):INDIRECT(ADDRESS(($AO1399-1)*36+($AP1399-1)*12+$AQ1399+4,COLUMN())),INDIRECT(ADDRESS(($AO1399-1)*3+$AP1399+5,$AQ1399+7)))&gt;=1,0,INDIRECT(ADDRESS(($AO1399-1)*3+$AP1399+5,$AQ1399+7)))))</f>
        <v>0</v>
      </c>
      <c r="AS1399" s="692">
        <f ca="1">COUNTIF(INDIRECT("H"&amp;(ROW()+12*(($AO1399-1)*3+$AP1399)-ROW())/12+5):INDIRECT("S"&amp;(ROW()+12*(($AO1399-1)*3+$AP1399)-ROW())/12+5),AR1399)</f>
        <v>0</v>
      </c>
      <c r="AT1399" s="693">
        <f ca="1">IF($AQ1399=1,IF(INDIRECT(ADDRESS(($AO1399-1)*3+$AP1399+5,$AQ1399+20))="",0,INDIRECT(ADDRESS(($AO1399-1)*3+$AP1399+5,$AQ1399+20))),IF(INDIRECT(ADDRESS(($AO1399-1)*3+$AP1399+5,$AQ1399+20))="",0,IF(COUNTIF(INDIRECT(ADDRESS(($AO1399-1)*36+($AP1399-1)*12+6,COLUMN())):INDIRECT(ADDRESS(($AO1399-1)*36+($AP1399-1)*12+$AQ1399+4,COLUMN())),INDIRECT(ADDRESS(($AO1399-1)*3+$AP1399+5,$AQ1399+20)))&gt;=1,0,INDIRECT(ADDRESS(($AO1399-1)*3+$AP1399+5,$AQ1399+20)))))</f>
        <v>0</v>
      </c>
      <c r="AU1399" s="692">
        <f ca="1">COUNTIF(INDIRECT("U"&amp;(ROW()+12*(($AO1399-1)*3+$AP1399)-ROW())/12+5):INDIRECT("AF"&amp;(ROW()+12*(($AO1399-1)*3+$AP1399)-ROW())/12+5),AT1399)</f>
        <v>0</v>
      </c>
      <c r="AV1399" s="692">
        <f ca="1">IF(AND(AR1399+AT1399&gt;0,AS1399+AU1399&gt;0),COUNTIF(AV$6:AV1398,"&gt;0")+1,0)</f>
        <v>0</v>
      </c>
    </row>
    <row r="1400" spans="41:48">
      <c r="AO1400" s="692">
        <v>39</v>
      </c>
      <c r="AP1400" s="692">
        <v>3</v>
      </c>
      <c r="AQ1400" s="692">
        <v>3</v>
      </c>
      <c r="AR1400" s="693">
        <f ca="1">IF($AQ1400=1,IF(INDIRECT(ADDRESS(($AO1400-1)*3+$AP1400+5,$AQ1400+7))="",0,INDIRECT(ADDRESS(($AO1400-1)*3+$AP1400+5,$AQ1400+7))),IF(INDIRECT(ADDRESS(($AO1400-1)*3+$AP1400+5,$AQ1400+7))="",0,IF(COUNTIF(INDIRECT(ADDRESS(($AO1400-1)*36+($AP1400-1)*12+6,COLUMN())):INDIRECT(ADDRESS(($AO1400-1)*36+($AP1400-1)*12+$AQ1400+4,COLUMN())),INDIRECT(ADDRESS(($AO1400-1)*3+$AP1400+5,$AQ1400+7)))&gt;=1,0,INDIRECT(ADDRESS(($AO1400-1)*3+$AP1400+5,$AQ1400+7)))))</f>
        <v>0</v>
      </c>
      <c r="AS1400" s="692">
        <f ca="1">COUNTIF(INDIRECT("H"&amp;(ROW()+12*(($AO1400-1)*3+$AP1400)-ROW())/12+5):INDIRECT("S"&amp;(ROW()+12*(($AO1400-1)*3+$AP1400)-ROW())/12+5),AR1400)</f>
        <v>0</v>
      </c>
      <c r="AT1400" s="693">
        <f ca="1">IF($AQ1400=1,IF(INDIRECT(ADDRESS(($AO1400-1)*3+$AP1400+5,$AQ1400+20))="",0,INDIRECT(ADDRESS(($AO1400-1)*3+$AP1400+5,$AQ1400+20))),IF(INDIRECT(ADDRESS(($AO1400-1)*3+$AP1400+5,$AQ1400+20))="",0,IF(COUNTIF(INDIRECT(ADDRESS(($AO1400-1)*36+($AP1400-1)*12+6,COLUMN())):INDIRECT(ADDRESS(($AO1400-1)*36+($AP1400-1)*12+$AQ1400+4,COLUMN())),INDIRECT(ADDRESS(($AO1400-1)*3+$AP1400+5,$AQ1400+20)))&gt;=1,0,INDIRECT(ADDRESS(($AO1400-1)*3+$AP1400+5,$AQ1400+20)))))</f>
        <v>0</v>
      </c>
      <c r="AU1400" s="692">
        <f ca="1">COUNTIF(INDIRECT("U"&amp;(ROW()+12*(($AO1400-1)*3+$AP1400)-ROW())/12+5):INDIRECT("AF"&amp;(ROW()+12*(($AO1400-1)*3+$AP1400)-ROW())/12+5),AT1400)</f>
        <v>0</v>
      </c>
      <c r="AV1400" s="692">
        <f ca="1">IF(AND(AR1400+AT1400&gt;0,AS1400+AU1400&gt;0),COUNTIF(AV$6:AV1399,"&gt;0")+1,0)</f>
        <v>0</v>
      </c>
    </row>
    <row r="1401" spans="41:48">
      <c r="AO1401" s="692">
        <v>39</v>
      </c>
      <c r="AP1401" s="692">
        <v>3</v>
      </c>
      <c r="AQ1401" s="692">
        <v>4</v>
      </c>
      <c r="AR1401" s="693">
        <f ca="1">IF($AQ1401=1,IF(INDIRECT(ADDRESS(($AO1401-1)*3+$AP1401+5,$AQ1401+7))="",0,INDIRECT(ADDRESS(($AO1401-1)*3+$AP1401+5,$AQ1401+7))),IF(INDIRECT(ADDRESS(($AO1401-1)*3+$AP1401+5,$AQ1401+7))="",0,IF(COUNTIF(INDIRECT(ADDRESS(($AO1401-1)*36+($AP1401-1)*12+6,COLUMN())):INDIRECT(ADDRESS(($AO1401-1)*36+($AP1401-1)*12+$AQ1401+4,COLUMN())),INDIRECT(ADDRESS(($AO1401-1)*3+$AP1401+5,$AQ1401+7)))&gt;=1,0,INDIRECT(ADDRESS(($AO1401-1)*3+$AP1401+5,$AQ1401+7)))))</f>
        <v>0</v>
      </c>
      <c r="AS1401" s="692">
        <f ca="1">COUNTIF(INDIRECT("H"&amp;(ROW()+12*(($AO1401-1)*3+$AP1401)-ROW())/12+5):INDIRECT("S"&amp;(ROW()+12*(($AO1401-1)*3+$AP1401)-ROW())/12+5),AR1401)</f>
        <v>0</v>
      </c>
      <c r="AT1401" s="693">
        <f ca="1">IF($AQ1401=1,IF(INDIRECT(ADDRESS(($AO1401-1)*3+$AP1401+5,$AQ1401+20))="",0,INDIRECT(ADDRESS(($AO1401-1)*3+$AP1401+5,$AQ1401+20))),IF(INDIRECT(ADDRESS(($AO1401-1)*3+$AP1401+5,$AQ1401+20))="",0,IF(COUNTIF(INDIRECT(ADDRESS(($AO1401-1)*36+($AP1401-1)*12+6,COLUMN())):INDIRECT(ADDRESS(($AO1401-1)*36+($AP1401-1)*12+$AQ1401+4,COLUMN())),INDIRECT(ADDRESS(($AO1401-1)*3+$AP1401+5,$AQ1401+20)))&gt;=1,0,INDIRECT(ADDRESS(($AO1401-1)*3+$AP1401+5,$AQ1401+20)))))</f>
        <v>0</v>
      </c>
      <c r="AU1401" s="692">
        <f ca="1">COUNTIF(INDIRECT("U"&amp;(ROW()+12*(($AO1401-1)*3+$AP1401)-ROW())/12+5):INDIRECT("AF"&amp;(ROW()+12*(($AO1401-1)*3+$AP1401)-ROW())/12+5),AT1401)</f>
        <v>0</v>
      </c>
      <c r="AV1401" s="692">
        <f ca="1">IF(AND(AR1401+AT1401&gt;0,AS1401+AU1401&gt;0),COUNTIF(AV$6:AV1400,"&gt;0")+1,0)</f>
        <v>0</v>
      </c>
    </row>
    <row r="1402" spans="41:48">
      <c r="AO1402" s="692">
        <v>39</v>
      </c>
      <c r="AP1402" s="692">
        <v>3</v>
      </c>
      <c r="AQ1402" s="692">
        <v>5</v>
      </c>
      <c r="AR1402" s="693">
        <f ca="1">IF($AQ1402=1,IF(INDIRECT(ADDRESS(($AO1402-1)*3+$AP1402+5,$AQ1402+7))="",0,INDIRECT(ADDRESS(($AO1402-1)*3+$AP1402+5,$AQ1402+7))),IF(INDIRECT(ADDRESS(($AO1402-1)*3+$AP1402+5,$AQ1402+7))="",0,IF(COUNTIF(INDIRECT(ADDRESS(($AO1402-1)*36+($AP1402-1)*12+6,COLUMN())):INDIRECT(ADDRESS(($AO1402-1)*36+($AP1402-1)*12+$AQ1402+4,COLUMN())),INDIRECT(ADDRESS(($AO1402-1)*3+$AP1402+5,$AQ1402+7)))&gt;=1,0,INDIRECT(ADDRESS(($AO1402-1)*3+$AP1402+5,$AQ1402+7)))))</f>
        <v>0</v>
      </c>
      <c r="AS1402" s="692">
        <f ca="1">COUNTIF(INDIRECT("H"&amp;(ROW()+12*(($AO1402-1)*3+$AP1402)-ROW())/12+5):INDIRECT("S"&amp;(ROW()+12*(($AO1402-1)*3+$AP1402)-ROW())/12+5),AR1402)</f>
        <v>0</v>
      </c>
      <c r="AT1402" s="693">
        <f ca="1">IF($AQ1402=1,IF(INDIRECT(ADDRESS(($AO1402-1)*3+$AP1402+5,$AQ1402+20))="",0,INDIRECT(ADDRESS(($AO1402-1)*3+$AP1402+5,$AQ1402+20))),IF(INDIRECT(ADDRESS(($AO1402-1)*3+$AP1402+5,$AQ1402+20))="",0,IF(COUNTIF(INDIRECT(ADDRESS(($AO1402-1)*36+($AP1402-1)*12+6,COLUMN())):INDIRECT(ADDRESS(($AO1402-1)*36+($AP1402-1)*12+$AQ1402+4,COLUMN())),INDIRECT(ADDRESS(($AO1402-1)*3+$AP1402+5,$AQ1402+20)))&gt;=1,0,INDIRECT(ADDRESS(($AO1402-1)*3+$AP1402+5,$AQ1402+20)))))</f>
        <v>0</v>
      </c>
      <c r="AU1402" s="692">
        <f ca="1">COUNTIF(INDIRECT("U"&amp;(ROW()+12*(($AO1402-1)*3+$AP1402)-ROW())/12+5):INDIRECT("AF"&amp;(ROW()+12*(($AO1402-1)*3+$AP1402)-ROW())/12+5),AT1402)</f>
        <v>0</v>
      </c>
      <c r="AV1402" s="692">
        <f ca="1">IF(AND(AR1402+AT1402&gt;0,AS1402+AU1402&gt;0),COUNTIF(AV$6:AV1401,"&gt;0")+1,0)</f>
        <v>0</v>
      </c>
    </row>
    <row r="1403" spans="41:48">
      <c r="AO1403" s="692">
        <v>39</v>
      </c>
      <c r="AP1403" s="692">
        <v>3</v>
      </c>
      <c r="AQ1403" s="692">
        <v>6</v>
      </c>
      <c r="AR1403" s="693">
        <f ca="1">IF($AQ1403=1,IF(INDIRECT(ADDRESS(($AO1403-1)*3+$AP1403+5,$AQ1403+7))="",0,INDIRECT(ADDRESS(($AO1403-1)*3+$AP1403+5,$AQ1403+7))),IF(INDIRECT(ADDRESS(($AO1403-1)*3+$AP1403+5,$AQ1403+7))="",0,IF(COUNTIF(INDIRECT(ADDRESS(($AO1403-1)*36+($AP1403-1)*12+6,COLUMN())):INDIRECT(ADDRESS(($AO1403-1)*36+($AP1403-1)*12+$AQ1403+4,COLUMN())),INDIRECT(ADDRESS(($AO1403-1)*3+$AP1403+5,$AQ1403+7)))&gt;=1,0,INDIRECT(ADDRESS(($AO1403-1)*3+$AP1403+5,$AQ1403+7)))))</f>
        <v>0</v>
      </c>
      <c r="AS1403" s="692">
        <f ca="1">COUNTIF(INDIRECT("H"&amp;(ROW()+12*(($AO1403-1)*3+$AP1403)-ROW())/12+5):INDIRECT("S"&amp;(ROW()+12*(($AO1403-1)*3+$AP1403)-ROW())/12+5),AR1403)</f>
        <v>0</v>
      </c>
      <c r="AT1403" s="693">
        <f ca="1">IF($AQ1403=1,IF(INDIRECT(ADDRESS(($AO1403-1)*3+$AP1403+5,$AQ1403+20))="",0,INDIRECT(ADDRESS(($AO1403-1)*3+$AP1403+5,$AQ1403+20))),IF(INDIRECT(ADDRESS(($AO1403-1)*3+$AP1403+5,$AQ1403+20))="",0,IF(COUNTIF(INDIRECT(ADDRESS(($AO1403-1)*36+($AP1403-1)*12+6,COLUMN())):INDIRECT(ADDRESS(($AO1403-1)*36+($AP1403-1)*12+$AQ1403+4,COLUMN())),INDIRECT(ADDRESS(($AO1403-1)*3+$AP1403+5,$AQ1403+20)))&gt;=1,0,INDIRECT(ADDRESS(($AO1403-1)*3+$AP1403+5,$AQ1403+20)))))</f>
        <v>0</v>
      </c>
      <c r="AU1403" s="692">
        <f ca="1">COUNTIF(INDIRECT("U"&amp;(ROW()+12*(($AO1403-1)*3+$AP1403)-ROW())/12+5):INDIRECT("AF"&amp;(ROW()+12*(($AO1403-1)*3+$AP1403)-ROW())/12+5),AT1403)</f>
        <v>0</v>
      </c>
      <c r="AV1403" s="692">
        <f ca="1">IF(AND(AR1403+AT1403&gt;0,AS1403+AU1403&gt;0),COUNTIF(AV$6:AV1402,"&gt;0")+1,0)</f>
        <v>0</v>
      </c>
    </row>
    <row r="1404" spans="41:48">
      <c r="AO1404" s="692">
        <v>39</v>
      </c>
      <c r="AP1404" s="692">
        <v>3</v>
      </c>
      <c r="AQ1404" s="692">
        <v>7</v>
      </c>
      <c r="AR1404" s="693">
        <f ca="1">IF($AQ1404=1,IF(INDIRECT(ADDRESS(($AO1404-1)*3+$AP1404+5,$AQ1404+7))="",0,INDIRECT(ADDRESS(($AO1404-1)*3+$AP1404+5,$AQ1404+7))),IF(INDIRECT(ADDRESS(($AO1404-1)*3+$AP1404+5,$AQ1404+7))="",0,IF(COUNTIF(INDIRECT(ADDRESS(($AO1404-1)*36+($AP1404-1)*12+6,COLUMN())):INDIRECT(ADDRESS(($AO1404-1)*36+($AP1404-1)*12+$AQ1404+4,COLUMN())),INDIRECT(ADDRESS(($AO1404-1)*3+$AP1404+5,$AQ1404+7)))&gt;=1,0,INDIRECT(ADDRESS(($AO1404-1)*3+$AP1404+5,$AQ1404+7)))))</f>
        <v>0</v>
      </c>
      <c r="AS1404" s="692">
        <f ca="1">COUNTIF(INDIRECT("H"&amp;(ROW()+12*(($AO1404-1)*3+$AP1404)-ROW())/12+5):INDIRECT("S"&amp;(ROW()+12*(($AO1404-1)*3+$AP1404)-ROW())/12+5),AR1404)</f>
        <v>0</v>
      </c>
      <c r="AT1404" s="693">
        <f ca="1">IF($AQ1404=1,IF(INDIRECT(ADDRESS(($AO1404-1)*3+$AP1404+5,$AQ1404+20))="",0,INDIRECT(ADDRESS(($AO1404-1)*3+$AP1404+5,$AQ1404+20))),IF(INDIRECT(ADDRESS(($AO1404-1)*3+$AP1404+5,$AQ1404+20))="",0,IF(COUNTIF(INDIRECT(ADDRESS(($AO1404-1)*36+($AP1404-1)*12+6,COLUMN())):INDIRECT(ADDRESS(($AO1404-1)*36+($AP1404-1)*12+$AQ1404+4,COLUMN())),INDIRECT(ADDRESS(($AO1404-1)*3+$AP1404+5,$AQ1404+20)))&gt;=1,0,INDIRECT(ADDRESS(($AO1404-1)*3+$AP1404+5,$AQ1404+20)))))</f>
        <v>0</v>
      </c>
      <c r="AU1404" s="692">
        <f ca="1">COUNTIF(INDIRECT("U"&amp;(ROW()+12*(($AO1404-1)*3+$AP1404)-ROW())/12+5):INDIRECT("AF"&amp;(ROW()+12*(($AO1404-1)*3+$AP1404)-ROW())/12+5),AT1404)</f>
        <v>0</v>
      </c>
      <c r="AV1404" s="692">
        <f ca="1">IF(AND(AR1404+AT1404&gt;0,AS1404+AU1404&gt;0),COUNTIF(AV$6:AV1403,"&gt;0")+1,0)</f>
        <v>0</v>
      </c>
    </row>
    <row r="1405" spans="41:48">
      <c r="AO1405" s="692">
        <v>39</v>
      </c>
      <c r="AP1405" s="692">
        <v>3</v>
      </c>
      <c r="AQ1405" s="692">
        <v>8</v>
      </c>
      <c r="AR1405" s="693">
        <f ca="1">IF($AQ1405=1,IF(INDIRECT(ADDRESS(($AO1405-1)*3+$AP1405+5,$AQ1405+7))="",0,INDIRECT(ADDRESS(($AO1405-1)*3+$AP1405+5,$AQ1405+7))),IF(INDIRECT(ADDRESS(($AO1405-1)*3+$AP1405+5,$AQ1405+7))="",0,IF(COUNTIF(INDIRECT(ADDRESS(($AO1405-1)*36+($AP1405-1)*12+6,COLUMN())):INDIRECT(ADDRESS(($AO1405-1)*36+($AP1405-1)*12+$AQ1405+4,COLUMN())),INDIRECT(ADDRESS(($AO1405-1)*3+$AP1405+5,$AQ1405+7)))&gt;=1,0,INDIRECT(ADDRESS(($AO1405-1)*3+$AP1405+5,$AQ1405+7)))))</f>
        <v>0</v>
      </c>
      <c r="AS1405" s="692">
        <f ca="1">COUNTIF(INDIRECT("H"&amp;(ROW()+12*(($AO1405-1)*3+$AP1405)-ROW())/12+5):INDIRECT("S"&amp;(ROW()+12*(($AO1405-1)*3+$AP1405)-ROW())/12+5),AR1405)</f>
        <v>0</v>
      </c>
      <c r="AT1405" s="693">
        <f ca="1">IF($AQ1405=1,IF(INDIRECT(ADDRESS(($AO1405-1)*3+$AP1405+5,$AQ1405+20))="",0,INDIRECT(ADDRESS(($AO1405-1)*3+$AP1405+5,$AQ1405+20))),IF(INDIRECT(ADDRESS(($AO1405-1)*3+$AP1405+5,$AQ1405+20))="",0,IF(COUNTIF(INDIRECT(ADDRESS(($AO1405-1)*36+($AP1405-1)*12+6,COLUMN())):INDIRECT(ADDRESS(($AO1405-1)*36+($AP1405-1)*12+$AQ1405+4,COLUMN())),INDIRECT(ADDRESS(($AO1405-1)*3+$AP1405+5,$AQ1405+20)))&gt;=1,0,INDIRECT(ADDRESS(($AO1405-1)*3+$AP1405+5,$AQ1405+20)))))</f>
        <v>0</v>
      </c>
      <c r="AU1405" s="692">
        <f ca="1">COUNTIF(INDIRECT("U"&amp;(ROW()+12*(($AO1405-1)*3+$AP1405)-ROW())/12+5):INDIRECT("AF"&amp;(ROW()+12*(($AO1405-1)*3+$AP1405)-ROW())/12+5),AT1405)</f>
        <v>0</v>
      </c>
      <c r="AV1405" s="692">
        <f ca="1">IF(AND(AR1405+AT1405&gt;0,AS1405+AU1405&gt;0),COUNTIF(AV$6:AV1404,"&gt;0")+1,0)</f>
        <v>0</v>
      </c>
    </row>
    <row r="1406" spans="41:48">
      <c r="AO1406" s="692">
        <v>39</v>
      </c>
      <c r="AP1406" s="692">
        <v>3</v>
      </c>
      <c r="AQ1406" s="692">
        <v>9</v>
      </c>
      <c r="AR1406" s="693">
        <f ca="1">IF($AQ1406=1,IF(INDIRECT(ADDRESS(($AO1406-1)*3+$AP1406+5,$AQ1406+7))="",0,INDIRECT(ADDRESS(($AO1406-1)*3+$AP1406+5,$AQ1406+7))),IF(INDIRECT(ADDRESS(($AO1406-1)*3+$AP1406+5,$AQ1406+7))="",0,IF(COUNTIF(INDIRECT(ADDRESS(($AO1406-1)*36+($AP1406-1)*12+6,COLUMN())):INDIRECT(ADDRESS(($AO1406-1)*36+($AP1406-1)*12+$AQ1406+4,COLUMN())),INDIRECT(ADDRESS(($AO1406-1)*3+$AP1406+5,$AQ1406+7)))&gt;=1,0,INDIRECT(ADDRESS(($AO1406-1)*3+$AP1406+5,$AQ1406+7)))))</f>
        <v>0</v>
      </c>
      <c r="AS1406" s="692">
        <f ca="1">COUNTIF(INDIRECT("H"&amp;(ROW()+12*(($AO1406-1)*3+$AP1406)-ROW())/12+5):INDIRECT("S"&amp;(ROW()+12*(($AO1406-1)*3+$AP1406)-ROW())/12+5),AR1406)</f>
        <v>0</v>
      </c>
      <c r="AT1406" s="693">
        <f ca="1">IF($AQ1406=1,IF(INDIRECT(ADDRESS(($AO1406-1)*3+$AP1406+5,$AQ1406+20))="",0,INDIRECT(ADDRESS(($AO1406-1)*3+$AP1406+5,$AQ1406+20))),IF(INDIRECT(ADDRESS(($AO1406-1)*3+$AP1406+5,$AQ1406+20))="",0,IF(COUNTIF(INDIRECT(ADDRESS(($AO1406-1)*36+($AP1406-1)*12+6,COLUMN())):INDIRECT(ADDRESS(($AO1406-1)*36+($AP1406-1)*12+$AQ1406+4,COLUMN())),INDIRECT(ADDRESS(($AO1406-1)*3+$AP1406+5,$AQ1406+20)))&gt;=1,0,INDIRECT(ADDRESS(($AO1406-1)*3+$AP1406+5,$AQ1406+20)))))</f>
        <v>0</v>
      </c>
      <c r="AU1406" s="692">
        <f ca="1">COUNTIF(INDIRECT("U"&amp;(ROW()+12*(($AO1406-1)*3+$AP1406)-ROW())/12+5):INDIRECT("AF"&amp;(ROW()+12*(($AO1406-1)*3+$AP1406)-ROW())/12+5),AT1406)</f>
        <v>0</v>
      </c>
      <c r="AV1406" s="692">
        <f ca="1">IF(AND(AR1406+AT1406&gt;0,AS1406+AU1406&gt;0),COUNTIF(AV$6:AV1405,"&gt;0")+1,0)</f>
        <v>0</v>
      </c>
    </row>
    <row r="1407" spans="41:48">
      <c r="AO1407" s="692">
        <v>39</v>
      </c>
      <c r="AP1407" s="692">
        <v>3</v>
      </c>
      <c r="AQ1407" s="692">
        <v>10</v>
      </c>
      <c r="AR1407" s="693">
        <f ca="1">IF($AQ1407=1,IF(INDIRECT(ADDRESS(($AO1407-1)*3+$AP1407+5,$AQ1407+7))="",0,INDIRECT(ADDRESS(($AO1407-1)*3+$AP1407+5,$AQ1407+7))),IF(INDIRECT(ADDRESS(($AO1407-1)*3+$AP1407+5,$AQ1407+7))="",0,IF(COUNTIF(INDIRECT(ADDRESS(($AO1407-1)*36+($AP1407-1)*12+6,COLUMN())):INDIRECT(ADDRESS(($AO1407-1)*36+($AP1407-1)*12+$AQ1407+4,COLUMN())),INDIRECT(ADDRESS(($AO1407-1)*3+$AP1407+5,$AQ1407+7)))&gt;=1,0,INDIRECT(ADDRESS(($AO1407-1)*3+$AP1407+5,$AQ1407+7)))))</f>
        <v>0</v>
      </c>
      <c r="AS1407" s="692">
        <f ca="1">COUNTIF(INDIRECT("H"&amp;(ROW()+12*(($AO1407-1)*3+$AP1407)-ROW())/12+5):INDIRECT("S"&amp;(ROW()+12*(($AO1407-1)*3+$AP1407)-ROW())/12+5),AR1407)</f>
        <v>0</v>
      </c>
      <c r="AT1407" s="693">
        <f ca="1">IF($AQ1407=1,IF(INDIRECT(ADDRESS(($AO1407-1)*3+$AP1407+5,$AQ1407+20))="",0,INDIRECT(ADDRESS(($AO1407-1)*3+$AP1407+5,$AQ1407+20))),IF(INDIRECT(ADDRESS(($AO1407-1)*3+$AP1407+5,$AQ1407+20))="",0,IF(COUNTIF(INDIRECT(ADDRESS(($AO1407-1)*36+($AP1407-1)*12+6,COLUMN())):INDIRECT(ADDRESS(($AO1407-1)*36+($AP1407-1)*12+$AQ1407+4,COLUMN())),INDIRECT(ADDRESS(($AO1407-1)*3+$AP1407+5,$AQ1407+20)))&gt;=1,0,INDIRECT(ADDRESS(($AO1407-1)*3+$AP1407+5,$AQ1407+20)))))</f>
        <v>0</v>
      </c>
      <c r="AU1407" s="692">
        <f ca="1">COUNTIF(INDIRECT("U"&amp;(ROW()+12*(($AO1407-1)*3+$AP1407)-ROW())/12+5):INDIRECT("AF"&amp;(ROW()+12*(($AO1407-1)*3+$AP1407)-ROW())/12+5),AT1407)</f>
        <v>0</v>
      </c>
      <c r="AV1407" s="692">
        <f ca="1">IF(AND(AR1407+AT1407&gt;0,AS1407+AU1407&gt;0),COUNTIF(AV$6:AV1406,"&gt;0")+1,0)</f>
        <v>0</v>
      </c>
    </row>
    <row r="1408" spans="41:48">
      <c r="AO1408" s="692">
        <v>39</v>
      </c>
      <c r="AP1408" s="692">
        <v>3</v>
      </c>
      <c r="AQ1408" s="692">
        <v>11</v>
      </c>
      <c r="AR1408" s="693">
        <f ca="1">IF($AQ1408=1,IF(INDIRECT(ADDRESS(($AO1408-1)*3+$AP1408+5,$AQ1408+7))="",0,INDIRECT(ADDRESS(($AO1408-1)*3+$AP1408+5,$AQ1408+7))),IF(INDIRECT(ADDRESS(($AO1408-1)*3+$AP1408+5,$AQ1408+7))="",0,IF(COUNTIF(INDIRECT(ADDRESS(($AO1408-1)*36+($AP1408-1)*12+6,COLUMN())):INDIRECT(ADDRESS(($AO1408-1)*36+($AP1408-1)*12+$AQ1408+4,COLUMN())),INDIRECT(ADDRESS(($AO1408-1)*3+$AP1408+5,$AQ1408+7)))&gt;=1,0,INDIRECT(ADDRESS(($AO1408-1)*3+$AP1408+5,$AQ1408+7)))))</f>
        <v>0</v>
      </c>
      <c r="AS1408" s="692">
        <f ca="1">COUNTIF(INDIRECT("H"&amp;(ROW()+12*(($AO1408-1)*3+$AP1408)-ROW())/12+5):INDIRECT("S"&amp;(ROW()+12*(($AO1408-1)*3+$AP1408)-ROW())/12+5),AR1408)</f>
        <v>0</v>
      </c>
      <c r="AT1408" s="693">
        <f ca="1">IF($AQ1408=1,IF(INDIRECT(ADDRESS(($AO1408-1)*3+$AP1408+5,$AQ1408+20))="",0,INDIRECT(ADDRESS(($AO1408-1)*3+$AP1408+5,$AQ1408+20))),IF(INDIRECT(ADDRESS(($AO1408-1)*3+$AP1408+5,$AQ1408+20))="",0,IF(COUNTIF(INDIRECT(ADDRESS(($AO1408-1)*36+($AP1408-1)*12+6,COLUMN())):INDIRECT(ADDRESS(($AO1408-1)*36+($AP1408-1)*12+$AQ1408+4,COLUMN())),INDIRECT(ADDRESS(($AO1408-1)*3+$AP1408+5,$AQ1408+20)))&gt;=1,0,INDIRECT(ADDRESS(($AO1408-1)*3+$AP1408+5,$AQ1408+20)))))</f>
        <v>0</v>
      </c>
      <c r="AU1408" s="692">
        <f ca="1">COUNTIF(INDIRECT("U"&amp;(ROW()+12*(($AO1408-1)*3+$AP1408)-ROW())/12+5):INDIRECT("AF"&amp;(ROW()+12*(($AO1408-1)*3+$AP1408)-ROW())/12+5),AT1408)</f>
        <v>0</v>
      </c>
      <c r="AV1408" s="692">
        <f ca="1">IF(AND(AR1408+AT1408&gt;0,AS1408+AU1408&gt;0),COUNTIF(AV$6:AV1407,"&gt;0")+1,0)</f>
        <v>0</v>
      </c>
    </row>
    <row r="1409" spans="41:48">
      <c r="AO1409" s="692">
        <v>39</v>
      </c>
      <c r="AP1409" s="692">
        <v>3</v>
      </c>
      <c r="AQ1409" s="692">
        <v>12</v>
      </c>
      <c r="AR1409" s="693">
        <f ca="1">IF($AQ1409=1,IF(INDIRECT(ADDRESS(($AO1409-1)*3+$AP1409+5,$AQ1409+7))="",0,INDIRECT(ADDRESS(($AO1409-1)*3+$AP1409+5,$AQ1409+7))),IF(INDIRECT(ADDRESS(($AO1409-1)*3+$AP1409+5,$AQ1409+7))="",0,IF(COUNTIF(INDIRECT(ADDRESS(($AO1409-1)*36+($AP1409-1)*12+6,COLUMN())):INDIRECT(ADDRESS(($AO1409-1)*36+($AP1409-1)*12+$AQ1409+4,COLUMN())),INDIRECT(ADDRESS(($AO1409-1)*3+$AP1409+5,$AQ1409+7)))&gt;=1,0,INDIRECT(ADDRESS(($AO1409-1)*3+$AP1409+5,$AQ1409+7)))))</f>
        <v>0</v>
      </c>
      <c r="AS1409" s="692">
        <f ca="1">COUNTIF(INDIRECT("H"&amp;(ROW()+12*(($AO1409-1)*3+$AP1409)-ROW())/12+5):INDIRECT("S"&amp;(ROW()+12*(($AO1409-1)*3+$AP1409)-ROW())/12+5),AR1409)</f>
        <v>0</v>
      </c>
      <c r="AT1409" s="693">
        <f ca="1">IF($AQ1409=1,IF(INDIRECT(ADDRESS(($AO1409-1)*3+$AP1409+5,$AQ1409+20))="",0,INDIRECT(ADDRESS(($AO1409-1)*3+$AP1409+5,$AQ1409+20))),IF(INDIRECT(ADDRESS(($AO1409-1)*3+$AP1409+5,$AQ1409+20))="",0,IF(COUNTIF(INDIRECT(ADDRESS(($AO1409-1)*36+($AP1409-1)*12+6,COLUMN())):INDIRECT(ADDRESS(($AO1409-1)*36+($AP1409-1)*12+$AQ1409+4,COLUMN())),INDIRECT(ADDRESS(($AO1409-1)*3+$AP1409+5,$AQ1409+20)))&gt;=1,0,INDIRECT(ADDRESS(($AO1409-1)*3+$AP1409+5,$AQ1409+20)))))</f>
        <v>0</v>
      </c>
      <c r="AU1409" s="692">
        <f ca="1">COUNTIF(INDIRECT("U"&amp;(ROW()+12*(($AO1409-1)*3+$AP1409)-ROW())/12+5):INDIRECT("AF"&amp;(ROW()+12*(($AO1409-1)*3+$AP1409)-ROW())/12+5),AT1409)</f>
        <v>0</v>
      </c>
      <c r="AV1409" s="692">
        <f ca="1">IF(AND(AR1409+AT1409&gt;0,AS1409+AU1409&gt;0),COUNTIF(AV$6:AV1408,"&gt;0")+1,0)</f>
        <v>0</v>
      </c>
    </row>
    <row r="1410" spans="41:48">
      <c r="AO1410" s="692">
        <v>40</v>
      </c>
      <c r="AP1410" s="692">
        <v>1</v>
      </c>
      <c r="AQ1410" s="692">
        <v>1</v>
      </c>
      <c r="AR1410" s="693">
        <f ca="1">IF($AQ1410=1,IF(INDIRECT(ADDRESS(($AO1410-1)*3+$AP1410+5,$AQ1410+7))="",0,INDIRECT(ADDRESS(($AO1410-1)*3+$AP1410+5,$AQ1410+7))),IF(INDIRECT(ADDRESS(($AO1410-1)*3+$AP1410+5,$AQ1410+7))="",0,IF(COUNTIF(INDIRECT(ADDRESS(($AO1410-1)*36+($AP1410-1)*12+6,COLUMN())):INDIRECT(ADDRESS(($AO1410-1)*36+($AP1410-1)*12+$AQ1410+4,COLUMN())),INDIRECT(ADDRESS(($AO1410-1)*3+$AP1410+5,$AQ1410+7)))&gt;=1,0,INDIRECT(ADDRESS(($AO1410-1)*3+$AP1410+5,$AQ1410+7)))))</f>
        <v>0</v>
      </c>
      <c r="AS1410" s="692">
        <f ca="1">COUNTIF(INDIRECT("H"&amp;(ROW()+12*(($AO1410-1)*3+$AP1410)-ROW())/12+5):INDIRECT("S"&amp;(ROW()+12*(($AO1410-1)*3+$AP1410)-ROW())/12+5),AR1410)</f>
        <v>0</v>
      </c>
      <c r="AT1410" s="693">
        <f ca="1">IF($AQ1410=1,IF(INDIRECT(ADDRESS(($AO1410-1)*3+$AP1410+5,$AQ1410+20))="",0,INDIRECT(ADDRESS(($AO1410-1)*3+$AP1410+5,$AQ1410+20))),IF(INDIRECT(ADDRESS(($AO1410-1)*3+$AP1410+5,$AQ1410+20))="",0,IF(COUNTIF(INDIRECT(ADDRESS(($AO1410-1)*36+($AP1410-1)*12+6,COLUMN())):INDIRECT(ADDRESS(($AO1410-1)*36+($AP1410-1)*12+$AQ1410+4,COLUMN())),INDIRECT(ADDRESS(($AO1410-1)*3+$AP1410+5,$AQ1410+20)))&gt;=1,0,INDIRECT(ADDRESS(($AO1410-1)*3+$AP1410+5,$AQ1410+20)))))</f>
        <v>0</v>
      </c>
      <c r="AU1410" s="692">
        <f ca="1">COUNTIF(INDIRECT("U"&amp;(ROW()+12*(($AO1410-1)*3+$AP1410)-ROW())/12+5):INDIRECT("AF"&amp;(ROW()+12*(($AO1410-1)*3+$AP1410)-ROW())/12+5),AT1410)</f>
        <v>0</v>
      </c>
      <c r="AV1410" s="692">
        <f ca="1">IF(AND(AR1410+AT1410&gt;0,AS1410+AU1410&gt;0),COUNTIF(AV$6:AV1409,"&gt;0")+1,0)</f>
        <v>0</v>
      </c>
    </row>
    <row r="1411" spans="41:48">
      <c r="AO1411" s="692">
        <v>40</v>
      </c>
      <c r="AP1411" s="692">
        <v>1</v>
      </c>
      <c r="AQ1411" s="692">
        <v>2</v>
      </c>
      <c r="AR1411" s="693">
        <f ca="1">IF($AQ1411=1,IF(INDIRECT(ADDRESS(($AO1411-1)*3+$AP1411+5,$AQ1411+7))="",0,INDIRECT(ADDRESS(($AO1411-1)*3+$AP1411+5,$AQ1411+7))),IF(INDIRECT(ADDRESS(($AO1411-1)*3+$AP1411+5,$AQ1411+7))="",0,IF(COUNTIF(INDIRECT(ADDRESS(($AO1411-1)*36+($AP1411-1)*12+6,COLUMN())):INDIRECT(ADDRESS(($AO1411-1)*36+($AP1411-1)*12+$AQ1411+4,COLUMN())),INDIRECT(ADDRESS(($AO1411-1)*3+$AP1411+5,$AQ1411+7)))&gt;=1,0,INDIRECT(ADDRESS(($AO1411-1)*3+$AP1411+5,$AQ1411+7)))))</f>
        <v>0</v>
      </c>
      <c r="AS1411" s="692">
        <f ca="1">COUNTIF(INDIRECT("H"&amp;(ROW()+12*(($AO1411-1)*3+$AP1411)-ROW())/12+5):INDIRECT("S"&amp;(ROW()+12*(($AO1411-1)*3+$AP1411)-ROW())/12+5),AR1411)</f>
        <v>0</v>
      </c>
      <c r="AT1411" s="693">
        <f ca="1">IF($AQ1411=1,IF(INDIRECT(ADDRESS(($AO1411-1)*3+$AP1411+5,$AQ1411+20))="",0,INDIRECT(ADDRESS(($AO1411-1)*3+$AP1411+5,$AQ1411+20))),IF(INDIRECT(ADDRESS(($AO1411-1)*3+$AP1411+5,$AQ1411+20))="",0,IF(COUNTIF(INDIRECT(ADDRESS(($AO1411-1)*36+($AP1411-1)*12+6,COLUMN())):INDIRECT(ADDRESS(($AO1411-1)*36+($AP1411-1)*12+$AQ1411+4,COLUMN())),INDIRECT(ADDRESS(($AO1411-1)*3+$AP1411+5,$AQ1411+20)))&gt;=1,0,INDIRECT(ADDRESS(($AO1411-1)*3+$AP1411+5,$AQ1411+20)))))</f>
        <v>0</v>
      </c>
      <c r="AU1411" s="692">
        <f ca="1">COUNTIF(INDIRECT("U"&amp;(ROW()+12*(($AO1411-1)*3+$AP1411)-ROW())/12+5):INDIRECT("AF"&amp;(ROW()+12*(($AO1411-1)*3+$AP1411)-ROW())/12+5),AT1411)</f>
        <v>0</v>
      </c>
      <c r="AV1411" s="692">
        <f ca="1">IF(AND(AR1411+AT1411&gt;0,AS1411+AU1411&gt;0),COUNTIF(AV$6:AV1410,"&gt;0")+1,0)</f>
        <v>0</v>
      </c>
    </row>
    <row r="1412" spans="41:48">
      <c r="AO1412" s="692">
        <v>40</v>
      </c>
      <c r="AP1412" s="692">
        <v>1</v>
      </c>
      <c r="AQ1412" s="692">
        <v>3</v>
      </c>
      <c r="AR1412" s="693">
        <f ca="1">IF($AQ1412=1,IF(INDIRECT(ADDRESS(($AO1412-1)*3+$AP1412+5,$AQ1412+7))="",0,INDIRECT(ADDRESS(($AO1412-1)*3+$AP1412+5,$AQ1412+7))),IF(INDIRECT(ADDRESS(($AO1412-1)*3+$AP1412+5,$AQ1412+7))="",0,IF(COUNTIF(INDIRECT(ADDRESS(($AO1412-1)*36+($AP1412-1)*12+6,COLUMN())):INDIRECT(ADDRESS(($AO1412-1)*36+($AP1412-1)*12+$AQ1412+4,COLUMN())),INDIRECT(ADDRESS(($AO1412-1)*3+$AP1412+5,$AQ1412+7)))&gt;=1,0,INDIRECT(ADDRESS(($AO1412-1)*3+$AP1412+5,$AQ1412+7)))))</f>
        <v>0</v>
      </c>
      <c r="AS1412" s="692">
        <f ca="1">COUNTIF(INDIRECT("H"&amp;(ROW()+12*(($AO1412-1)*3+$AP1412)-ROW())/12+5):INDIRECT("S"&amp;(ROW()+12*(($AO1412-1)*3+$AP1412)-ROW())/12+5),AR1412)</f>
        <v>0</v>
      </c>
      <c r="AT1412" s="693">
        <f ca="1">IF($AQ1412=1,IF(INDIRECT(ADDRESS(($AO1412-1)*3+$AP1412+5,$AQ1412+20))="",0,INDIRECT(ADDRESS(($AO1412-1)*3+$AP1412+5,$AQ1412+20))),IF(INDIRECT(ADDRESS(($AO1412-1)*3+$AP1412+5,$AQ1412+20))="",0,IF(COUNTIF(INDIRECT(ADDRESS(($AO1412-1)*36+($AP1412-1)*12+6,COLUMN())):INDIRECT(ADDRESS(($AO1412-1)*36+($AP1412-1)*12+$AQ1412+4,COLUMN())),INDIRECT(ADDRESS(($AO1412-1)*3+$AP1412+5,$AQ1412+20)))&gt;=1,0,INDIRECT(ADDRESS(($AO1412-1)*3+$AP1412+5,$AQ1412+20)))))</f>
        <v>0</v>
      </c>
      <c r="AU1412" s="692">
        <f ca="1">COUNTIF(INDIRECT("U"&amp;(ROW()+12*(($AO1412-1)*3+$AP1412)-ROW())/12+5):INDIRECT("AF"&amp;(ROW()+12*(($AO1412-1)*3+$AP1412)-ROW())/12+5),AT1412)</f>
        <v>0</v>
      </c>
      <c r="AV1412" s="692">
        <f ca="1">IF(AND(AR1412+AT1412&gt;0,AS1412+AU1412&gt;0),COUNTIF(AV$6:AV1411,"&gt;0")+1,0)</f>
        <v>0</v>
      </c>
    </row>
    <row r="1413" spans="41:48">
      <c r="AO1413" s="692">
        <v>40</v>
      </c>
      <c r="AP1413" s="692">
        <v>1</v>
      </c>
      <c r="AQ1413" s="692">
        <v>4</v>
      </c>
      <c r="AR1413" s="693">
        <f ca="1">IF($AQ1413=1,IF(INDIRECT(ADDRESS(($AO1413-1)*3+$AP1413+5,$AQ1413+7))="",0,INDIRECT(ADDRESS(($AO1413-1)*3+$AP1413+5,$AQ1413+7))),IF(INDIRECT(ADDRESS(($AO1413-1)*3+$AP1413+5,$AQ1413+7))="",0,IF(COUNTIF(INDIRECT(ADDRESS(($AO1413-1)*36+($AP1413-1)*12+6,COLUMN())):INDIRECT(ADDRESS(($AO1413-1)*36+($AP1413-1)*12+$AQ1413+4,COLUMN())),INDIRECT(ADDRESS(($AO1413-1)*3+$AP1413+5,$AQ1413+7)))&gt;=1,0,INDIRECT(ADDRESS(($AO1413-1)*3+$AP1413+5,$AQ1413+7)))))</f>
        <v>0</v>
      </c>
      <c r="AS1413" s="692">
        <f ca="1">COUNTIF(INDIRECT("H"&amp;(ROW()+12*(($AO1413-1)*3+$AP1413)-ROW())/12+5):INDIRECT("S"&amp;(ROW()+12*(($AO1413-1)*3+$AP1413)-ROW())/12+5),AR1413)</f>
        <v>0</v>
      </c>
      <c r="AT1413" s="693">
        <f ca="1">IF($AQ1413=1,IF(INDIRECT(ADDRESS(($AO1413-1)*3+$AP1413+5,$AQ1413+20))="",0,INDIRECT(ADDRESS(($AO1413-1)*3+$AP1413+5,$AQ1413+20))),IF(INDIRECT(ADDRESS(($AO1413-1)*3+$AP1413+5,$AQ1413+20))="",0,IF(COUNTIF(INDIRECT(ADDRESS(($AO1413-1)*36+($AP1413-1)*12+6,COLUMN())):INDIRECT(ADDRESS(($AO1413-1)*36+($AP1413-1)*12+$AQ1413+4,COLUMN())),INDIRECT(ADDRESS(($AO1413-1)*3+$AP1413+5,$AQ1413+20)))&gt;=1,0,INDIRECT(ADDRESS(($AO1413-1)*3+$AP1413+5,$AQ1413+20)))))</f>
        <v>0</v>
      </c>
      <c r="AU1413" s="692">
        <f ca="1">COUNTIF(INDIRECT("U"&amp;(ROW()+12*(($AO1413-1)*3+$AP1413)-ROW())/12+5):INDIRECT("AF"&amp;(ROW()+12*(($AO1413-1)*3+$AP1413)-ROW())/12+5),AT1413)</f>
        <v>0</v>
      </c>
      <c r="AV1413" s="692">
        <f ca="1">IF(AND(AR1413+AT1413&gt;0,AS1413+AU1413&gt;0),COUNTIF(AV$6:AV1412,"&gt;0")+1,0)</f>
        <v>0</v>
      </c>
    </row>
    <row r="1414" spans="41:48">
      <c r="AO1414" s="692">
        <v>40</v>
      </c>
      <c r="AP1414" s="692">
        <v>1</v>
      </c>
      <c r="AQ1414" s="692">
        <v>5</v>
      </c>
      <c r="AR1414" s="693">
        <f ca="1">IF($AQ1414=1,IF(INDIRECT(ADDRESS(($AO1414-1)*3+$AP1414+5,$AQ1414+7))="",0,INDIRECT(ADDRESS(($AO1414-1)*3+$AP1414+5,$AQ1414+7))),IF(INDIRECT(ADDRESS(($AO1414-1)*3+$AP1414+5,$AQ1414+7))="",0,IF(COUNTIF(INDIRECT(ADDRESS(($AO1414-1)*36+($AP1414-1)*12+6,COLUMN())):INDIRECT(ADDRESS(($AO1414-1)*36+($AP1414-1)*12+$AQ1414+4,COLUMN())),INDIRECT(ADDRESS(($AO1414-1)*3+$AP1414+5,$AQ1414+7)))&gt;=1,0,INDIRECT(ADDRESS(($AO1414-1)*3+$AP1414+5,$AQ1414+7)))))</f>
        <v>0</v>
      </c>
      <c r="AS1414" s="692">
        <f ca="1">COUNTIF(INDIRECT("H"&amp;(ROW()+12*(($AO1414-1)*3+$AP1414)-ROW())/12+5):INDIRECT("S"&amp;(ROW()+12*(($AO1414-1)*3+$AP1414)-ROW())/12+5),AR1414)</f>
        <v>0</v>
      </c>
      <c r="AT1414" s="693">
        <f ca="1">IF($AQ1414=1,IF(INDIRECT(ADDRESS(($AO1414-1)*3+$AP1414+5,$AQ1414+20))="",0,INDIRECT(ADDRESS(($AO1414-1)*3+$AP1414+5,$AQ1414+20))),IF(INDIRECT(ADDRESS(($AO1414-1)*3+$AP1414+5,$AQ1414+20))="",0,IF(COUNTIF(INDIRECT(ADDRESS(($AO1414-1)*36+($AP1414-1)*12+6,COLUMN())):INDIRECT(ADDRESS(($AO1414-1)*36+($AP1414-1)*12+$AQ1414+4,COLUMN())),INDIRECT(ADDRESS(($AO1414-1)*3+$AP1414+5,$AQ1414+20)))&gt;=1,0,INDIRECT(ADDRESS(($AO1414-1)*3+$AP1414+5,$AQ1414+20)))))</f>
        <v>0</v>
      </c>
      <c r="AU1414" s="692">
        <f ca="1">COUNTIF(INDIRECT("U"&amp;(ROW()+12*(($AO1414-1)*3+$AP1414)-ROW())/12+5):INDIRECT("AF"&amp;(ROW()+12*(($AO1414-1)*3+$AP1414)-ROW())/12+5),AT1414)</f>
        <v>0</v>
      </c>
      <c r="AV1414" s="692">
        <f ca="1">IF(AND(AR1414+AT1414&gt;0,AS1414+AU1414&gt;0),COUNTIF(AV$6:AV1413,"&gt;0")+1,0)</f>
        <v>0</v>
      </c>
    </row>
    <row r="1415" spans="41:48">
      <c r="AO1415" s="692">
        <v>40</v>
      </c>
      <c r="AP1415" s="692">
        <v>1</v>
      </c>
      <c r="AQ1415" s="692">
        <v>6</v>
      </c>
      <c r="AR1415" s="693">
        <f ca="1">IF($AQ1415=1,IF(INDIRECT(ADDRESS(($AO1415-1)*3+$AP1415+5,$AQ1415+7))="",0,INDIRECT(ADDRESS(($AO1415-1)*3+$AP1415+5,$AQ1415+7))),IF(INDIRECT(ADDRESS(($AO1415-1)*3+$AP1415+5,$AQ1415+7))="",0,IF(COUNTIF(INDIRECT(ADDRESS(($AO1415-1)*36+($AP1415-1)*12+6,COLUMN())):INDIRECT(ADDRESS(($AO1415-1)*36+($AP1415-1)*12+$AQ1415+4,COLUMN())),INDIRECT(ADDRESS(($AO1415-1)*3+$AP1415+5,$AQ1415+7)))&gt;=1,0,INDIRECT(ADDRESS(($AO1415-1)*3+$AP1415+5,$AQ1415+7)))))</f>
        <v>0</v>
      </c>
      <c r="AS1415" s="692">
        <f ca="1">COUNTIF(INDIRECT("H"&amp;(ROW()+12*(($AO1415-1)*3+$AP1415)-ROW())/12+5):INDIRECT("S"&amp;(ROW()+12*(($AO1415-1)*3+$AP1415)-ROW())/12+5),AR1415)</f>
        <v>0</v>
      </c>
      <c r="AT1415" s="693">
        <f ca="1">IF($AQ1415=1,IF(INDIRECT(ADDRESS(($AO1415-1)*3+$AP1415+5,$AQ1415+20))="",0,INDIRECT(ADDRESS(($AO1415-1)*3+$AP1415+5,$AQ1415+20))),IF(INDIRECT(ADDRESS(($AO1415-1)*3+$AP1415+5,$AQ1415+20))="",0,IF(COUNTIF(INDIRECT(ADDRESS(($AO1415-1)*36+($AP1415-1)*12+6,COLUMN())):INDIRECT(ADDRESS(($AO1415-1)*36+($AP1415-1)*12+$AQ1415+4,COLUMN())),INDIRECT(ADDRESS(($AO1415-1)*3+$AP1415+5,$AQ1415+20)))&gt;=1,0,INDIRECT(ADDRESS(($AO1415-1)*3+$AP1415+5,$AQ1415+20)))))</f>
        <v>0</v>
      </c>
      <c r="AU1415" s="692">
        <f ca="1">COUNTIF(INDIRECT("U"&amp;(ROW()+12*(($AO1415-1)*3+$AP1415)-ROW())/12+5):INDIRECT("AF"&amp;(ROW()+12*(($AO1415-1)*3+$AP1415)-ROW())/12+5),AT1415)</f>
        <v>0</v>
      </c>
      <c r="AV1415" s="692">
        <f ca="1">IF(AND(AR1415+AT1415&gt;0,AS1415+AU1415&gt;0),COUNTIF(AV$6:AV1414,"&gt;0")+1,0)</f>
        <v>0</v>
      </c>
    </row>
    <row r="1416" spans="41:48">
      <c r="AO1416" s="692">
        <v>40</v>
      </c>
      <c r="AP1416" s="692">
        <v>1</v>
      </c>
      <c r="AQ1416" s="692">
        <v>7</v>
      </c>
      <c r="AR1416" s="693">
        <f ca="1">IF($AQ1416=1,IF(INDIRECT(ADDRESS(($AO1416-1)*3+$AP1416+5,$AQ1416+7))="",0,INDIRECT(ADDRESS(($AO1416-1)*3+$AP1416+5,$AQ1416+7))),IF(INDIRECT(ADDRESS(($AO1416-1)*3+$AP1416+5,$AQ1416+7))="",0,IF(COUNTIF(INDIRECT(ADDRESS(($AO1416-1)*36+($AP1416-1)*12+6,COLUMN())):INDIRECT(ADDRESS(($AO1416-1)*36+($AP1416-1)*12+$AQ1416+4,COLUMN())),INDIRECT(ADDRESS(($AO1416-1)*3+$AP1416+5,$AQ1416+7)))&gt;=1,0,INDIRECT(ADDRESS(($AO1416-1)*3+$AP1416+5,$AQ1416+7)))))</f>
        <v>0</v>
      </c>
      <c r="AS1416" s="692">
        <f ca="1">COUNTIF(INDIRECT("H"&amp;(ROW()+12*(($AO1416-1)*3+$AP1416)-ROW())/12+5):INDIRECT("S"&amp;(ROW()+12*(($AO1416-1)*3+$AP1416)-ROW())/12+5),AR1416)</f>
        <v>0</v>
      </c>
      <c r="AT1416" s="693">
        <f ca="1">IF($AQ1416=1,IF(INDIRECT(ADDRESS(($AO1416-1)*3+$AP1416+5,$AQ1416+20))="",0,INDIRECT(ADDRESS(($AO1416-1)*3+$AP1416+5,$AQ1416+20))),IF(INDIRECT(ADDRESS(($AO1416-1)*3+$AP1416+5,$AQ1416+20))="",0,IF(COUNTIF(INDIRECT(ADDRESS(($AO1416-1)*36+($AP1416-1)*12+6,COLUMN())):INDIRECT(ADDRESS(($AO1416-1)*36+($AP1416-1)*12+$AQ1416+4,COLUMN())),INDIRECT(ADDRESS(($AO1416-1)*3+$AP1416+5,$AQ1416+20)))&gt;=1,0,INDIRECT(ADDRESS(($AO1416-1)*3+$AP1416+5,$AQ1416+20)))))</f>
        <v>0</v>
      </c>
      <c r="AU1416" s="692">
        <f ca="1">COUNTIF(INDIRECT("U"&amp;(ROW()+12*(($AO1416-1)*3+$AP1416)-ROW())/12+5):INDIRECT("AF"&amp;(ROW()+12*(($AO1416-1)*3+$AP1416)-ROW())/12+5),AT1416)</f>
        <v>0</v>
      </c>
      <c r="AV1416" s="692">
        <f ca="1">IF(AND(AR1416+AT1416&gt;0,AS1416+AU1416&gt;0),COUNTIF(AV$6:AV1415,"&gt;0")+1,0)</f>
        <v>0</v>
      </c>
    </row>
    <row r="1417" spans="41:48">
      <c r="AO1417" s="692">
        <v>40</v>
      </c>
      <c r="AP1417" s="692">
        <v>1</v>
      </c>
      <c r="AQ1417" s="692">
        <v>8</v>
      </c>
      <c r="AR1417" s="693">
        <f ca="1">IF($AQ1417=1,IF(INDIRECT(ADDRESS(($AO1417-1)*3+$AP1417+5,$AQ1417+7))="",0,INDIRECT(ADDRESS(($AO1417-1)*3+$AP1417+5,$AQ1417+7))),IF(INDIRECT(ADDRESS(($AO1417-1)*3+$AP1417+5,$AQ1417+7))="",0,IF(COUNTIF(INDIRECT(ADDRESS(($AO1417-1)*36+($AP1417-1)*12+6,COLUMN())):INDIRECT(ADDRESS(($AO1417-1)*36+($AP1417-1)*12+$AQ1417+4,COLUMN())),INDIRECT(ADDRESS(($AO1417-1)*3+$AP1417+5,$AQ1417+7)))&gt;=1,0,INDIRECT(ADDRESS(($AO1417-1)*3+$AP1417+5,$AQ1417+7)))))</f>
        <v>0</v>
      </c>
      <c r="AS1417" s="692">
        <f ca="1">COUNTIF(INDIRECT("H"&amp;(ROW()+12*(($AO1417-1)*3+$AP1417)-ROW())/12+5):INDIRECT("S"&amp;(ROW()+12*(($AO1417-1)*3+$AP1417)-ROW())/12+5),AR1417)</f>
        <v>0</v>
      </c>
      <c r="AT1417" s="693">
        <f ca="1">IF($AQ1417=1,IF(INDIRECT(ADDRESS(($AO1417-1)*3+$AP1417+5,$AQ1417+20))="",0,INDIRECT(ADDRESS(($AO1417-1)*3+$AP1417+5,$AQ1417+20))),IF(INDIRECT(ADDRESS(($AO1417-1)*3+$AP1417+5,$AQ1417+20))="",0,IF(COUNTIF(INDIRECT(ADDRESS(($AO1417-1)*36+($AP1417-1)*12+6,COLUMN())):INDIRECT(ADDRESS(($AO1417-1)*36+($AP1417-1)*12+$AQ1417+4,COLUMN())),INDIRECT(ADDRESS(($AO1417-1)*3+$AP1417+5,$AQ1417+20)))&gt;=1,0,INDIRECT(ADDRESS(($AO1417-1)*3+$AP1417+5,$AQ1417+20)))))</f>
        <v>0</v>
      </c>
      <c r="AU1417" s="692">
        <f ca="1">COUNTIF(INDIRECT("U"&amp;(ROW()+12*(($AO1417-1)*3+$AP1417)-ROW())/12+5):INDIRECT("AF"&amp;(ROW()+12*(($AO1417-1)*3+$AP1417)-ROW())/12+5),AT1417)</f>
        <v>0</v>
      </c>
      <c r="AV1417" s="692">
        <f ca="1">IF(AND(AR1417+AT1417&gt;0,AS1417+AU1417&gt;0),COUNTIF(AV$6:AV1416,"&gt;0")+1,0)</f>
        <v>0</v>
      </c>
    </row>
    <row r="1418" spans="41:48">
      <c r="AO1418" s="692">
        <v>40</v>
      </c>
      <c r="AP1418" s="692">
        <v>1</v>
      </c>
      <c r="AQ1418" s="692">
        <v>9</v>
      </c>
      <c r="AR1418" s="693">
        <f ca="1">IF($AQ1418=1,IF(INDIRECT(ADDRESS(($AO1418-1)*3+$AP1418+5,$AQ1418+7))="",0,INDIRECT(ADDRESS(($AO1418-1)*3+$AP1418+5,$AQ1418+7))),IF(INDIRECT(ADDRESS(($AO1418-1)*3+$AP1418+5,$AQ1418+7))="",0,IF(COUNTIF(INDIRECT(ADDRESS(($AO1418-1)*36+($AP1418-1)*12+6,COLUMN())):INDIRECT(ADDRESS(($AO1418-1)*36+($AP1418-1)*12+$AQ1418+4,COLUMN())),INDIRECT(ADDRESS(($AO1418-1)*3+$AP1418+5,$AQ1418+7)))&gt;=1,0,INDIRECT(ADDRESS(($AO1418-1)*3+$AP1418+5,$AQ1418+7)))))</f>
        <v>0</v>
      </c>
      <c r="AS1418" s="692">
        <f ca="1">COUNTIF(INDIRECT("H"&amp;(ROW()+12*(($AO1418-1)*3+$AP1418)-ROW())/12+5):INDIRECT("S"&amp;(ROW()+12*(($AO1418-1)*3+$AP1418)-ROW())/12+5),AR1418)</f>
        <v>0</v>
      </c>
      <c r="AT1418" s="693">
        <f ca="1">IF($AQ1418=1,IF(INDIRECT(ADDRESS(($AO1418-1)*3+$AP1418+5,$AQ1418+20))="",0,INDIRECT(ADDRESS(($AO1418-1)*3+$AP1418+5,$AQ1418+20))),IF(INDIRECT(ADDRESS(($AO1418-1)*3+$AP1418+5,$AQ1418+20))="",0,IF(COUNTIF(INDIRECT(ADDRESS(($AO1418-1)*36+($AP1418-1)*12+6,COLUMN())):INDIRECT(ADDRESS(($AO1418-1)*36+($AP1418-1)*12+$AQ1418+4,COLUMN())),INDIRECT(ADDRESS(($AO1418-1)*3+$AP1418+5,$AQ1418+20)))&gt;=1,0,INDIRECT(ADDRESS(($AO1418-1)*3+$AP1418+5,$AQ1418+20)))))</f>
        <v>0</v>
      </c>
      <c r="AU1418" s="692">
        <f ca="1">COUNTIF(INDIRECT("U"&amp;(ROW()+12*(($AO1418-1)*3+$AP1418)-ROW())/12+5):INDIRECT("AF"&amp;(ROW()+12*(($AO1418-1)*3+$AP1418)-ROW())/12+5),AT1418)</f>
        <v>0</v>
      </c>
      <c r="AV1418" s="692">
        <f ca="1">IF(AND(AR1418+AT1418&gt;0,AS1418+AU1418&gt;0),COUNTIF(AV$6:AV1417,"&gt;0")+1,0)</f>
        <v>0</v>
      </c>
    </row>
    <row r="1419" spans="41:48">
      <c r="AO1419" s="692">
        <v>40</v>
      </c>
      <c r="AP1419" s="692">
        <v>1</v>
      </c>
      <c r="AQ1419" s="692">
        <v>10</v>
      </c>
      <c r="AR1419" s="693">
        <f ca="1">IF($AQ1419=1,IF(INDIRECT(ADDRESS(($AO1419-1)*3+$AP1419+5,$AQ1419+7))="",0,INDIRECT(ADDRESS(($AO1419-1)*3+$AP1419+5,$AQ1419+7))),IF(INDIRECT(ADDRESS(($AO1419-1)*3+$AP1419+5,$AQ1419+7))="",0,IF(COUNTIF(INDIRECT(ADDRESS(($AO1419-1)*36+($AP1419-1)*12+6,COLUMN())):INDIRECT(ADDRESS(($AO1419-1)*36+($AP1419-1)*12+$AQ1419+4,COLUMN())),INDIRECT(ADDRESS(($AO1419-1)*3+$AP1419+5,$AQ1419+7)))&gt;=1,0,INDIRECT(ADDRESS(($AO1419-1)*3+$AP1419+5,$AQ1419+7)))))</f>
        <v>0</v>
      </c>
      <c r="AS1419" s="692">
        <f ca="1">COUNTIF(INDIRECT("H"&amp;(ROW()+12*(($AO1419-1)*3+$AP1419)-ROW())/12+5):INDIRECT("S"&amp;(ROW()+12*(($AO1419-1)*3+$AP1419)-ROW())/12+5),AR1419)</f>
        <v>0</v>
      </c>
      <c r="AT1419" s="693">
        <f ca="1">IF($AQ1419=1,IF(INDIRECT(ADDRESS(($AO1419-1)*3+$AP1419+5,$AQ1419+20))="",0,INDIRECT(ADDRESS(($AO1419-1)*3+$AP1419+5,$AQ1419+20))),IF(INDIRECT(ADDRESS(($AO1419-1)*3+$AP1419+5,$AQ1419+20))="",0,IF(COUNTIF(INDIRECT(ADDRESS(($AO1419-1)*36+($AP1419-1)*12+6,COLUMN())):INDIRECT(ADDRESS(($AO1419-1)*36+($AP1419-1)*12+$AQ1419+4,COLUMN())),INDIRECT(ADDRESS(($AO1419-1)*3+$AP1419+5,$AQ1419+20)))&gt;=1,0,INDIRECT(ADDRESS(($AO1419-1)*3+$AP1419+5,$AQ1419+20)))))</f>
        <v>0</v>
      </c>
      <c r="AU1419" s="692">
        <f ca="1">COUNTIF(INDIRECT("U"&amp;(ROW()+12*(($AO1419-1)*3+$AP1419)-ROW())/12+5):INDIRECT("AF"&amp;(ROW()+12*(($AO1419-1)*3+$AP1419)-ROW())/12+5),AT1419)</f>
        <v>0</v>
      </c>
      <c r="AV1419" s="692">
        <f ca="1">IF(AND(AR1419+AT1419&gt;0,AS1419+AU1419&gt;0),COUNTIF(AV$6:AV1418,"&gt;0")+1,0)</f>
        <v>0</v>
      </c>
    </row>
    <row r="1420" spans="41:48">
      <c r="AO1420" s="692">
        <v>40</v>
      </c>
      <c r="AP1420" s="692">
        <v>1</v>
      </c>
      <c r="AQ1420" s="692">
        <v>11</v>
      </c>
      <c r="AR1420" s="693">
        <f ca="1">IF($AQ1420=1,IF(INDIRECT(ADDRESS(($AO1420-1)*3+$AP1420+5,$AQ1420+7))="",0,INDIRECT(ADDRESS(($AO1420-1)*3+$AP1420+5,$AQ1420+7))),IF(INDIRECT(ADDRESS(($AO1420-1)*3+$AP1420+5,$AQ1420+7))="",0,IF(COUNTIF(INDIRECT(ADDRESS(($AO1420-1)*36+($AP1420-1)*12+6,COLUMN())):INDIRECT(ADDRESS(($AO1420-1)*36+($AP1420-1)*12+$AQ1420+4,COLUMN())),INDIRECT(ADDRESS(($AO1420-1)*3+$AP1420+5,$AQ1420+7)))&gt;=1,0,INDIRECT(ADDRESS(($AO1420-1)*3+$AP1420+5,$AQ1420+7)))))</f>
        <v>0</v>
      </c>
      <c r="AS1420" s="692">
        <f ca="1">COUNTIF(INDIRECT("H"&amp;(ROW()+12*(($AO1420-1)*3+$AP1420)-ROW())/12+5):INDIRECT("S"&amp;(ROW()+12*(($AO1420-1)*3+$AP1420)-ROW())/12+5),AR1420)</f>
        <v>0</v>
      </c>
      <c r="AT1420" s="693">
        <f ca="1">IF($AQ1420=1,IF(INDIRECT(ADDRESS(($AO1420-1)*3+$AP1420+5,$AQ1420+20))="",0,INDIRECT(ADDRESS(($AO1420-1)*3+$AP1420+5,$AQ1420+20))),IF(INDIRECT(ADDRESS(($AO1420-1)*3+$AP1420+5,$AQ1420+20))="",0,IF(COUNTIF(INDIRECT(ADDRESS(($AO1420-1)*36+($AP1420-1)*12+6,COLUMN())):INDIRECT(ADDRESS(($AO1420-1)*36+($AP1420-1)*12+$AQ1420+4,COLUMN())),INDIRECT(ADDRESS(($AO1420-1)*3+$AP1420+5,$AQ1420+20)))&gt;=1,0,INDIRECT(ADDRESS(($AO1420-1)*3+$AP1420+5,$AQ1420+20)))))</f>
        <v>0</v>
      </c>
      <c r="AU1420" s="692">
        <f ca="1">COUNTIF(INDIRECT("U"&amp;(ROW()+12*(($AO1420-1)*3+$AP1420)-ROW())/12+5):INDIRECT("AF"&amp;(ROW()+12*(($AO1420-1)*3+$AP1420)-ROW())/12+5),AT1420)</f>
        <v>0</v>
      </c>
      <c r="AV1420" s="692">
        <f ca="1">IF(AND(AR1420+AT1420&gt;0,AS1420+AU1420&gt;0),COUNTIF(AV$6:AV1419,"&gt;0")+1,0)</f>
        <v>0</v>
      </c>
    </row>
    <row r="1421" spans="41:48">
      <c r="AO1421" s="692">
        <v>40</v>
      </c>
      <c r="AP1421" s="692">
        <v>1</v>
      </c>
      <c r="AQ1421" s="692">
        <v>12</v>
      </c>
      <c r="AR1421" s="693">
        <f ca="1">IF($AQ1421=1,IF(INDIRECT(ADDRESS(($AO1421-1)*3+$AP1421+5,$AQ1421+7))="",0,INDIRECT(ADDRESS(($AO1421-1)*3+$AP1421+5,$AQ1421+7))),IF(INDIRECT(ADDRESS(($AO1421-1)*3+$AP1421+5,$AQ1421+7))="",0,IF(COUNTIF(INDIRECT(ADDRESS(($AO1421-1)*36+($AP1421-1)*12+6,COLUMN())):INDIRECT(ADDRESS(($AO1421-1)*36+($AP1421-1)*12+$AQ1421+4,COLUMN())),INDIRECT(ADDRESS(($AO1421-1)*3+$AP1421+5,$AQ1421+7)))&gt;=1,0,INDIRECT(ADDRESS(($AO1421-1)*3+$AP1421+5,$AQ1421+7)))))</f>
        <v>0</v>
      </c>
      <c r="AS1421" s="692">
        <f ca="1">COUNTIF(INDIRECT("H"&amp;(ROW()+12*(($AO1421-1)*3+$AP1421)-ROW())/12+5):INDIRECT("S"&amp;(ROW()+12*(($AO1421-1)*3+$AP1421)-ROW())/12+5),AR1421)</f>
        <v>0</v>
      </c>
      <c r="AT1421" s="693">
        <f ca="1">IF($AQ1421=1,IF(INDIRECT(ADDRESS(($AO1421-1)*3+$AP1421+5,$AQ1421+20))="",0,INDIRECT(ADDRESS(($AO1421-1)*3+$AP1421+5,$AQ1421+20))),IF(INDIRECT(ADDRESS(($AO1421-1)*3+$AP1421+5,$AQ1421+20))="",0,IF(COUNTIF(INDIRECT(ADDRESS(($AO1421-1)*36+($AP1421-1)*12+6,COLUMN())):INDIRECT(ADDRESS(($AO1421-1)*36+($AP1421-1)*12+$AQ1421+4,COLUMN())),INDIRECT(ADDRESS(($AO1421-1)*3+$AP1421+5,$AQ1421+20)))&gt;=1,0,INDIRECT(ADDRESS(($AO1421-1)*3+$AP1421+5,$AQ1421+20)))))</f>
        <v>0</v>
      </c>
      <c r="AU1421" s="692">
        <f ca="1">COUNTIF(INDIRECT("U"&amp;(ROW()+12*(($AO1421-1)*3+$AP1421)-ROW())/12+5):INDIRECT("AF"&amp;(ROW()+12*(($AO1421-1)*3+$AP1421)-ROW())/12+5),AT1421)</f>
        <v>0</v>
      </c>
      <c r="AV1421" s="692">
        <f ca="1">IF(AND(AR1421+AT1421&gt;0,AS1421+AU1421&gt;0),COUNTIF(AV$6:AV1420,"&gt;0")+1,0)</f>
        <v>0</v>
      </c>
    </row>
    <row r="1422" spans="41:48">
      <c r="AO1422" s="692">
        <v>40</v>
      </c>
      <c r="AP1422" s="692">
        <v>2</v>
      </c>
      <c r="AQ1422" s="692">
        <v>1</v>
      </c>
      <c r="AR1422" s="693">
        <f ca="1">IF($AQ1422=1,IF(INDIRECT(ADDRESS(($AO1422-1)*3+$AP1422+5,$AQ1422+7))="",0,INDIRECT(ADDRESS(($AO1422-1)*3+$AP1422+5,$AQ1422+7))),IF(INDIRECT(ADDRESS(($AO1422-1)*3+$AP1422+5,$AQ1422+7))="",0,IF(COUNTIF(INDIRECT(ADDRESS(($AO1422-1)*36+($AP1422-1)*12+6,COLUMN())):INDIRECT(ADDRESS(($AO1422-1)*36+($AP1422-1)*12+$AQ1422+4,COLUMN())),INDIRECT(ADDRESS(($AO1422-1)*3+$AP1422+5,$AQ1422+7)))&gt;=1,0,INDIRECT(ADDRESS(($AO1422-1)*3+$AP1422+5,$AQ1422+7)))))</f>
        <v>0</v>
      </c>
      <c r="AS1422" s="692">
        <f ca="1">COUNTIF(INDIRECT("H"&amp;(ROW()+12*(($AO1422-1)*3+$AP1422)-ROW())/12+5):INDIRECT("S"&amp;(ROW()+12*(($AO1422-1)*3+$AP1422)-ROW())/12+5),AR1422)</f>
        <v>0</v>
      </c>
      <c r="AT1422" s="693">
        <f ca="1">IF($AQ1422=1,IF(INDIRECT(ADDRESS(($AO1422-1)*3+$AP1422+5,$AQ1422+20))="",0,INDIRECT(ADDRESS(($AO1422-1)*3+$AP1422+5,$AQ1422+20))),IF(INDIRECT(ADDRESS(($AO1422-1)*3+$AP1422+5,$AQ1422+20))="",0,IF(COUNTIF(INDIRECT(ADDRESS(($AO1422-1)*36+($AP1422-1)*12+6,COLUMN())):INDIRECT(ADDRESS(($AO1422-1)*36+($AP1422-1)*12+$AQ1422+4,COLUMN())),INDIRECT(ADDRESS(($AO1422-1)*3+$AP1422+5,$AQ1422+20)))&gt;=1,0,INDIRECT(ADDRESS(($AO1422-1)*3+$AP1422+5,$AQ1422+20)))))</f>
        <v>0</v>
      </c>
      <c r="AU1422" s="692">
        <f ca="1">COUNTIF(INDIRECT("U"&amp;(ROW()+12*(($AO1422-1)*3+$AP1422)-ROW())/12+5):INDIRECT("AF"&amp;(ROW()+12*(($AO1422-1)*3+$AP1422)-ROW())/12+5),AT1422)</f>
        <v>0</v>
      </c>
      <c r="AV1422" s="692">
        <f ca="1">IF(AND(AR1422+AT1422&gt;0,AS1422+AU1422&gt;0),COUNTIF(AV$6:AV1421,"&gt;0")+1,0)</f>
        <v>0</v>
      </c>
    </row>
    <row r="1423" spans="41:48">
      <c r="AO1423" s="692">
        <v>40</v>
      </c>
      <c r="AP1423" s="692">
        <v>2</v>
      </c>
      <c r="AQ1423" s="692">
        <v>2</v>
      </c>
      <c r="AR1423" s="693">
        <f ca="1">IF($AQ1423=1,IF(INDIRECT(ADDRESS(($AO1423-1)*3+$AP1423+5,$AQ1423+7))="",0,INDIRECT(ADDRESS(($AO1423-1)*3+$AP1423+5,$AQ1423+7))),IF(INDIRECT(ADDRESS(($AO1423-1)*3+$AP1423+5,$AQ1423+7))="",0,IF(COUNTIF(INDIRECT(ADDRESS(($AO1423-1)*36+($AP1423-1)*12+6,COLUMN())):INDIRECT(ADDRESS(($AO1423-1)*36+($AP1423-1)*12+$AQ1423+4,COLUMN())),INDIRECT(ADDRESS(($AO1423-1)*3+$AP1423+5,$AQ1423+7)))&gt;=1,0,INDIRECT(ADDRESS(($AO1423-1)*3+$AP1423+5,$AQ1423+7)))))</f>
        <v>0</v>
      </c>
      <c r="AS1423" s="692">
        <f ca="1">COUNTIF(INDIRECT("H"&amp;(ROW()+12*(($AO1423-1)*3+$AP1423)-ROW())/12+5):INDIRECT("S"&amp;(ROW()+12*(($AO1423-1)*3+$AP1423)-ROW())/12+5),AR1423)</f>
        <v>0</v>
      </c>
      <c r="AT1423" s="693">
        <f ca="1">IF($AQ1423=1,IF(INDIRECT(ADDRESS(($AO1423-1)*3+$AP1423+5,$AQ1423+20))="",0,INDIRECT(ADDRESS(($AO1423-1)*3+$AP1423+5,$AQ1423+20))),IF(INDIRECT(ADDRESS(($AO1423-1)*3+$AP1423+5,$AQ1423+20))="",0,IF(COUNTIF(INDIRECT(ADDRESS(($AO1423-1)*36+($AP1423-1)*12+6,COLUMN())):INDIRECT(ADDRESS(($AO1423-1)*36+($AP1423-1)*12+$AQ1423+4,COLUMN())),INDIRECT(ADDRESS(($AO1423-1)*3+$AP1423+5,$AQ1423+20)))&gt;=1,0,INDIRECT(ADDRESS(($AO1423-1)*3+$AP1423+5,$AQ1423+20)))))</f>
        <v>0</v>
      </c>
      <c r="AU1423" s="692">
        <f ca="1">COUNTIF(INDIRECT("U"&amp;(ROW()+12*(($AO1423-1)*3+$AP1423)-ROW())/12+5):INDIRECT("AF"&amp;(ROW()+12*(($AO1423-1)*3+$AP1423)-ROW())/12+5),AT1423)</f>
        <v>0</v>
      </c>
      <c r="AV1423" s="692">
        <f ca="1">IF(AND(AR1423+AT1423&gt;0,AS1423+AU1423&gt;0),COUNTIF(AV$6:AV1422,"&gt;0")+1,0)</f>
        <v>0</v>
      </c>
    </row>
    <row r="1424" spans="41:48">
      <c r="AO1424" s="692">
        <v>40</v>
      </c>
      <c r="AP1424" s="692">
        <v>2</v>
      </c>
      <c r="AQ1424" s="692">
        <v>3</v>
      </c>
      <c r="AR1424" s="693">
        <f ca="1">IF($AQ1424=1,IF(INDIRECT(ADDRESS(($AO1424-1)*3+$AP1424+5,$AQ1424+7))="",0,INDIRECT(ADDRESS(($AO1424-1)*3+$AP1424+5,$AQ1424+7))),IF(INDIRECT(ADDRESS(($AO1424-1)*3+$AP1424+5,$AQ1424+7))="",0,IF(COUNTIF(INDIRECT(ADDRESS(($AO1424-1)*36+($AP1424-1)*12+6,COLUMN())):INDIRECT(ADDRESS(($AO1424-1)*36+($AP1424-1)*12+$AQ1424+4,COLUMN())),INDIRECT(ADDRESS(($AO1424-1)*3+$AP1424+5,$AQ1424+7)))&gt;=1,0,INDIRECT(ADDRESS(($AO1424-1)*3+$AP1424+5,$AQ1424+7)))))</f>
        <v>0</v>
      </c>
      <c r="AS1424" s="692">
        <f ca="1">COUNTIF(INDIRECT("H"&amp;(ROW()+12*(($AO1424-1)*3+$AP1424)-ROW())/12+5):INDIRECT("S"&amp;(ROW()+12*(($AO1424-1)*3+$AP1424)-ROW())/12+5),AR1424)</f>
        <v>0</v>
      </c>
      <c r="AT1424" s="693">
        <f ca="1">IF($AQ1424=1,IF(INDIRECT(ADDRESS(($AO1424-1)*3+$AP1424+5,$AQ1424+20))="",0,INDIRECT(ADDRESS(($AO1424-1)*3+$AP1424+5,$AQ1424+20))),IF(INDIRECT(ADDRESS(($AO1424-1)*3+$AP1424+5,$AQ1424+20))="",0,IF(COUNTIF(INDIRECT(ADDRESS(($AO1424-1)*36+($AP1424-1)*12+6,COLUMN())):INDIRECT(ADDRESS(($AO1424-1)*36+($AP1424-1)*12+$AQ1424+4,COLUMN())),INDIRECT(ADDRESS(($AO1424-1)*3+$AP1424+5,$AQ1424+20)))&gt;=1,0,INDIRECT(ADDRESS(($AO1424-1)*3+$AP1424+5,$AQ1424+20)))))</f>
        <v>0</v>
      </c>
      <c r="AU1424" s="692">
        <f ca="1">COUNTIF(INDIRECT("U"&amp;(ROW()+12*(($AO1424-1)*3+$AP1424)-ROW())/12+5):INDIRECT("AF"&amp;(ROW()+12*(($AO1424-1)*3+$AP1424)-ROW())/12+5),AT1424)</f>
        <v>0</v>
      </c>
      <c r="AV1424" s="692">
        <f ca="1">IF(AND(AR1424+AT1424&gt;0,AS1424+AU1424&gt;0),COUNTIF(AV$6:AV1423,"&gt;0")+1,0)</f>
        <v>0</v>
      </c>
    </row>
    <row r="1425" spans="41:48">
      <c r="AO1425" s="692">
        <v>40</v>
      </c>
      <c r="AP1425" s="692">
        <v>2</v>
      </c>
      <c r="AQ1425" s="692">
        <v>4</v>
      </c>
      <c r="AR1425" s="693">
        <f ca="1">IF($AQ1425=1,IF(INDIRECT(ADDRESS(($AO1425-1)*3+$AP1425+5,$AQ1425+7))="",0,INDIRECT(ADDRESS(($AO1425-1)*3+$AP1425+5,$AQ1425+7))),IF(INDIRECT(ADDRESS(($AO1425-1)*3+$AP1425+5,$AQ1425+7))="",0,IF(COUNTIF(INDIRECT(ADDRESS(($AO1425-1)*36+($AP1425-1)*12+6,COLUMN())):INDIRECT(ADDRESS(($AO1425-1)*36+($AP1425-1)*12+$AQ1425+4,COLUMN())),INDIRECT(ADDRESS(($AO1425-1)*3+$AP1425+5,$AQ1425+7)))&gt;=1,0,INDIRECT(ADDRESS(($AO1425-1)*3+$AP1425+5,$AQ1425+7)))))</f>
        <v>0</v>
      </c>
      <c r="AS1425" s="692">
        <f ca="1">COUNTIF(INDIRECT("H"&amp;(ROW()+12*(($AO1425-1)*3+$AP1425)-ROW())/12+5):INDIRECT("S"&amp;(ROW()+12*(($AO1425-1)*3+$AP1425)-ROW())/12+5),AR1425)</f>
        <v>0</v>
      </c>
      <c r="AT1425" s="693">
        <f ca="1">IF($AQ1425=1,IF(INDIRECT(ADDRESS(($AO1425-1)*3+$AP1425+5,$AQ1425+20))="",0,INDIRECT(ADDRESS(($AO1425-1)*3+$AP1425+5,$AQ1425+20))),IF(INDIRECT(ADDRESS(($AO1425-1)*3+$AP1425+5,$AQ1425+20))="",0,IF(COUNTIF(INDIRECT(ADDRESS(($AO1425-1)*36+($AP1425-1)*12+6,COLUMN())):INDIRECT(ADDRESS(($AO1425-1)*36+($AP1425-1)*12+$AQ1425+4,COLUMN())),INDIRECT(ADDRESS(($AO1425-1)*3+$AP1425+5,$AQ1425+20)))&gt;=1,0,INDIRECT(ADDRESS(($AO1425-1)*3+$AP1425+5,$AQ1425+20)))))</f>
        <v>0</v>
      </c>
      <c r="AU1425" s="692">
        <f ca="1">COUNTIF(INDIRECT("U"&amp;(ROW()+12*(($AO1425-1)*3+$AP1425)-ROW())/12+5):INDIRECT("AF"&amp;(ROW()+12*(($AO1425-1)*3+$AP1425)-ROW())/12+5),AT1425)</f>
        <v>0</v>
      </c>
      <c r="AV1425" s="692">
        <f ca="1">IF(AND(AR1425+AT1425&gt;0,AS1425+AU1425&gt;0),COUNTIF(AV$6:AV1424,"&gt;0")+1,0)</f>
        <v>0</v>
      </c>
    </row>
    <row r="1426" spans="41:48">
      <c r="AO1426" s="692">
        <v>40</v>
      </c>
      <c r="AP1426" s="692">
        <v>2</v>
      </c>
      <c r="AQ1426" s="692">
        <v>5</v>
      </c>
      <c r="AR1426" s="693">
        <f ca="1">IF($AQ1426=1,IF(INDIRECT(ADDRESS(($AO1426-1)*3+$AP1426+5,$AQ1426+7))="",0,INDIRECT(ADDRESS(($AO1426-1)*3+$AP1426+5,$AQ1426+7))),IF(INDIRECT(ADDRESS(($AO1426-1)*3+$AP1426+5,$AQ1426+7))="",0,IF(COUNTIF(INDIRECT(ADDRESS(($AO1426-1)*36+($AP1426-1)*12+6,COLUMN())):INDIRECT(ADDRESS(($AO1426-1)*36+($AP1426-1)*12+$AQ1426+4,COLUMN())),INDIRECT(ADDRESS(($AO1426-1)*3+$AP1426+5,$AQ1426+7)))&gt;=1,0,INDIRECT(ADDRESS(($AO1426-1)*3+$AP1426+5,$AQ1426+7)))))</f>
        <v>0</v>
      </c>
      <c r="AS1426" s="692">
        <f ca="1">COUNTIF(INDIRECT("H"&amp;(ROW()+12*(($AO1426-1)*3+$AP1426)-ROW())/12+5):INDIRECT("S"&amp;(ROW()+12*(($AO1426-1)*3+$AP1426)-ROW())/12+5),AR1426)</f>
        <v>0</v>
      </c>
      <c r="AT1426" s="693">
        <f ca="1">IF($AQ1426=1,IF(INDIRECT(ADDRESS(($AO1426-1)*3+$AP1426+5,$AQ1426+20))="",0,INDIRECT(ADDRESS(($AO1426-1)*3+$AP1426+5,$AQ1426+20))),IF(INDIRECT(ADDRESS(($AO1426-1)*3+$AP1426+5,$AQ1426+20))="",0,IF(COUNTIF(INDIRECT(ADDRESS(($AO1426-1)*36+($AP1426-1)*12+6,COLUMN())):INDIRECT(ADDRESS(($AO1426-1)*36+($AP1426-1)*12+$AQ1426+4,COLUMN())),INDIRECT(ADDRESS(($AO1426-1)*3+$AP1426+5,$AQ1426+20)))&gt;=1,0,INDIRECT(ADDRESS(($AO1426-1)*3+$AP1426+5,$AQ1426+20)))))</f>
        <v>0</v>
      </c>
      <c r="AU1426" s="692">
        <f ca="1">COUNTIF(INDIRECT("U"&amp;(ROW()+12*(($AO1426-1)*3+$AP1426)-ROW())/12+5):INDIRECT("AF"&amp;(ROW()+12*(($AO1426-1)*3+$AP1426)-ROW())/12+5),AT1426)</f>
        <v>0</v>
      </c>
      <c r="AV1426" s="692">
        <f ca="1">IF(AND(AR1426+AT1426&gt;0,AS1426+AU1426&gt;0),COUNTIF(AV$6:AV1425,"&gt;0")+1,0)</f>
        <v>0</v>
      </c>
    </row>
    <row r="1427" spans="41:48">
      <c r="AO1427" s="692">
        <v>40</v>
      </c>
      <c r="AP1427" s="692">
        <v>2</v>
      </c>
      <c r="AQ1427" s="692">
        <v>6</v>
      </c>
      <c r="AR1427" s="693">
        <f ca="1">IF($AQ1427=1,IF(INDIRECT(ADDRESS(($AO1427-1)*3+$AP1427+5,$AQ1427+7))="",0,INDIRECT(ADDRESS(($AO1427-1)*3+$AP1427+5,$AQ1427+7))),IF(INDIRECT(ADDRESS(($AO1427-1)*3+$AP1427+5,$AQ1427+7))="",0,IF(COUNTIF(INDIRECT(ADDRESS(($AO1427-1)*36+($AP1427-1)*12+6,COLUMN())):INDIRECT(ADDRESS(($AO1427-1)*36+($AP1427-1)*12+$AQ1427+4,COLUMN())),INDIRECT(ADDRESS(($AO1427-1)*3+$AP1427+5,$AQ1427+7)))&gt;=1,0,INDIRECT(ADDRESS(($AO1427-1)*3+$AP1427+5,$AQ1427+7)))))</f>
        <v>0</v>
      </c>
      <c r="AS1427" s="692">
        <f ca="1">COUNTIF(INDIRECT("H"&amp;(ROW()+12*(($AO1427-1)*3+$AP1427)-ROW())/12+5):INDIRECT("S"&amp;(ROW()+12*(($AO1427-1)*3+$AP1427)-ROW())/12+5),AR1427)</f>
        <v>0</v>
      </c>
      <c r="AT1427" s="693">
        <f ca="1">IF($AQ1427=1,IF(INDIRECT(ADDRESS(($AO1427-1)*3+$AP1427+5,$AQ1427+20))="",0,INDIRECT(ADDRESS(($AO1427-1)*3+$AP1427+5,$AQ1427+20))),IF(INDIRECT(ADDRESS(($AO1427-1)*3+$AP1427+5,$AQ1427+20))="",0,IF(COUNTIF(INDIRECT(ADDRESS(($AO1427-1)*36+($AP1427-1)*12+6,COLUMN())):INDIRECT(ADDRESS(($AO1427-1)*36+($AP1427-1)*12+$AQ1427+4,COLUMN())),INDIRECT(ADDRESS(($AO1427-1)*3+$AP1427+5,$AQ1427+20)))&gt;=1,0,INDIRECT(ADDRESS(($AO1427-1)*3+$AP1427+5,$AQ1427+20)))))</f>
        <v>0</v>
      </c>
      <c r="AU1427" s="692">
        <f ca="1">COUNTIF(INDIRECT("U"&amp;(ROW()+12*(($AO1427-1)*3+$AP1427)-ROW())/12+5):INDIRECT("AF"&amp;(ROW()+12*(($AO1427-1)*3+$AP1427)-ROW())/12+5),AT1427)</f>
        <v>0</v>
      </c>
      <c r="AV1427" s="692">
        <f ca="1">IF(AND(AR1427+AT1427&gt;0,AS1427+AU1427&gt;0),COUNTIF(AV$6:AV1426,"&gt;0")+1,0)</f>
        <v>0</v>
      </c>
    </row>
    <row r="1428" spans="41:48">
      <c r="AO1428" s="692">
        <v>40</v>
      </c>
      <c r="AP1428" s="692">
        <v>2</v>
      </c>
      <c r="AQ1428" s="692">
        <v>7</v>
      </c>
      <c r="AR1428" s="693">
        <f ca="1">IF($AQ1428=1,IF(INDIRECT(ADDRESS(($AO1428-1)*3+$AP1428+5,$AQ1428+7))="",0,INDIRECT(ADDRESS(($AO1428-1)*3+$AP1428+5,$AQ1428+7))),IF(INDIRECT(ADDRESS(($AO1428-1)*3+$AP1428+5,$AQ1428+7))="",0,IF(COUNTIF(INDIRECT(ADDRESS(($AO1428-1)*36+($AP1428-1)*12+6,COLUMN())):INDIRECT(ADDRESS(($AO1428-1)*36+($AP1428-1)*12+$AQ1428+4,COLUMN())),INDIRECT(ADDRESS(($AO1428-1)*3+$AP1428+5,$AQ1428+7)))&gt;=1,0,INDIRECT(ADDRESS(($AO1428-1)*3+$AP1428+5,$AQ1428+7)))))</f>
        <v>0</v>
      </c>
      <c r="AS1428" s="692">
        <f ca="1">COUNTIF(INDIRECT("H"&amp;(ROW()+12*(($AO1428-1)*3+$AP1428)-ROW())/12+5):INDIRECT("S"&amp;(ROW()+12*(($AO1428-1)*3+$AP1428)-ROW())/12+5),AR1428)</f>
        <v>0</v>
      </c>
      <c r="AT1428" s="693">
        <f ca="1">IF($AQ1428=1,IF(INDIRECT(ADDRESS(($AO1428-1)*3+$AP1428+5,$AQ1428+20))="",0,INDIRECT(ADDRESS(($AO1428-1)*3+$AP1428+5,$AQ1428+20))),IF(INDIRECT(ADDRESS(($AO1428-1)*3+$AP1428+5,$AQ1428+20))="",0,IF(COUNTIF(INDIRECT(ADDRESS(($AO1428-1)*36+($AP1428-1)*12+6,COLUMN())):INDIRECT(ADDRESS(($AO1428-1)*36+($AP1428-1)*12+$AQ1428+4,COLUMN())),INDIRECT(ADDRESS(($AO1428-1)*3+$AP1428+5,$AQ1428+20)))&gt;=1,0,INDIRECT(ADDRESS(($AO1428-1)*3+$AP1428+5,$AQ1428+20)))))</f>
        <v>0</v>
      </c>
      <c r="AU1428" s="692">
        <f ca="1">COUNTIF(INDIRECT("U"&amp;(ROW()+12*(($AO1428-1)*3+$AP1428)-ROW())/12+5):INDIRECT("AF"&amp;(ROW()+12*(($AO1428-1)*3+$AP1428)-ROW())/12+5),AT1428)</f>
        <v>0</v>
      </c>
      <c r="AV1428" s="692">
        <f ca="1">IF(AND(AR1428+AT1428&gt;0,AS1428+AU1428&gt;0),COUNTIF(AV$6:AV1427,"&gt;0")+1,0)</f>
        <v>0</v>
      </c>
    </row>
    <row r="1429" spans="41:48">
      <c r="AO1429" s="692">
        <v>40</v>
      </c>
      <c r="AP1429" s="692">
        <v>2</v>
      </c>
      <c r="AQ1429" s="692">
        <v>8</v>
      </c>
      <c r="AR1429" s="693">
        <f ca="1">IF($AQ1429=1,IF(INDIRECT(ADDRESS(($AO1429-1)*3+$AP1429+5,$AQ1429+7))="",0,INDIRECT(ADDRESS(($AO1429-1)*3+$AP1429+5,$AQ1429+7))),IF(INDIRECT(ADDRESS(($AO1429-1)*3+$AP1429+5,$AQ1429+7))="",0,IF(COUNTIF(INDIRECT(ADDRESS(($AO1429-1)*36+($AP1429-1)*12+6,COLUMN())):INDIRECT(ADDRESS(($AO1429-1)*36+($AP1429-1)*12+$AQ1429+4,COLUMN())),INDIRECT(ADDRESS(($AO1429-1)*3+$AP1429+5,$AQ1429+7)))&gt;=1,0,INDIRECT(ADDRESS(($AO1429-1)*3+$AP1429+5,$AQ1429+7)))))</f>
        <v>0</v>
      </c>
      <c r="AS1429" s="692">
        <f ca="1">COUNTIF(INDIRECT("H"&amp;(ROW()+12*(($AO1429-1)*3+$AP1429)-ROW())/12+5):INDIRECT("S"&amp;(ROW()+12*(($AO1429-1)*3+$AP1429)-ROW())/12+5),AR1429)</f>
        <v>0</v>
      </c>
      <c r="AT1429" s="693">
        <f ca="1">IF($AQ1429=1,IF(INDIRECT(ADDRESS(($AO1429-1)*3+$AP1429+5,$AQ1429+20))="",0,INDIRECT(ADDRESS(($AO1429-1)*3+$AP1429+5,$AQ1429+20))),IF(INDIRECT(ADDRESS(($AO1429-1)*3+$AP1429+5,$AQ1429+20))="",0,IF(COUNTIF(INDIRECT(ADDRESS(($AO1429-1)*36+($AP1429-1)*12+6,COLUMN())):INDIRECT(ADDRESS(($AO1429-1)*36+($AP1429-1)*12+$AQ1429+4,COLUMN())),INDIRECT(ADDRESS(($AO1429-1)*3+$AP1429+5,$AQ1429+20)))&gt;=1,0,INDIRECT(ADDRESS(($AO1429-1)*3+$AP1429+5,$AQ1429+20)))))</f>
        <v>0</v>
      </c>
      <c r="AU1429" s="692">
        <f ca="1">COUNTIF(INDIRECT("U"&amp;(ROW()+12*(($AO1429-1)*3+$AP1429)-ROW())/12+5):INDIRECT("AF"&amp;(ROW()+12*(($AO1429-1)*3+$AP1429)-ROW())/12+5),AT1429)</f>
        <v>0</v>
      </c>
      <c r="AV1429" s="692">
        <f ca="1">IF(AND(AR1429+AT1429&gt;0,AS1429+AU1429&gt;0),COUNTIF(AV$6:AV1428,"&gt;0")+1,0)</f>
        <v>0</v>
      </c>
    </row>
    <row r="1430" spans="41:48">
      <c r="AO1430" s="692">
        <v>40</v>
      </c>
      <c r="AP1430" s="692">
        <v>2</v>
      </c>
      <c r="AQ1430" s="692">
        <v>9</v>
      </c>
      <c r="AR1430" s="693">
        <f ca="1">IF($AQ1430=1,IF(INDIRECT(ADDRESS(($AO1430-1)*3+$AP1430+5,$AQ1430+7))="",0,INDIRECT(ADDRESS(($AO1430-1)*3+$AP1430+5,$AQ1430+7))),IF(INDIRECT(ADDRESS(($AO1430-1)*3+$AP1430+5,$AQ1430+7))="",0,IF(COUNTIF(INDIRECT(ADDRESS(($AO1430-1)*36+($AP1430-1)*12+6,COLUMN())):INDIRECT(ADDRESS(($AO1430-1)*36+($AP1430-1)*12+$AQ1430+4,COLUMN())),INDIRECT(ADDRESS(($AO1430-1)*3+$AP1430+5,$AQ1430+7)))&gt;=1,0,INDIRECT(ADDRESS(($AO1430-1)*3+$AP1430+5,$AQ1430+7)))))</f>
        <v>0</v>
      </c>
      <c r="AS1430" s="692">
        <f ca="1">COUNTIF(INDIRECT("H"&amp;(ROW()+12*(($AO1430-1)*3+$AP1430)-ROW())/12+5):INDIRECT("S"&amp;(ROW()+12*(($AO1430-1)*3+$AP1430)-ROW())/12+5),AR1430)</f>
        <v>0</v>
      </c>
      <c r="AT1430" s="693">
        <f ca="1">IF($AQ1430=1,IF(INDIRECT(ADDRESS(($AO1430-1)*3+$AP1430+5,$AQ1430+20))="",0,INDIRECT(ADDRESS(($AO1430-1)*3+$AP1430+5,$AQ1430+20))),IF(INDIRECT(ADDRESS(($AO1430-1)*3+$AP1430+5,$AQ1430+20))="",0,IF(COUNTIF(INDIRECT(ADDRESS(($AO1430-1)*36+($AP1430-1)*12+6,COLUMN())):INDIRECT(ADDRESS(($AO1430-1)*36+($AP1430-1)*12+$AQ1430+4,COLUMN())),INDIRECT(ADDRESS(($AO1430-1)*3+$AP1430+5,$AQ1430+20)))&gt;=1,0,INDIRECT(ADDRESS(($AO1430-1)*3+$AP1430+5,$AQ1430+20)))))</f>
        <v>0</v>
      </c>
      <c r="AU1430" s="692">
        <f ca="1">COUNTIF(INDIRECT("U"&amp;(ROW()+12*(($AO1430-1)*3+$AP1430)-ROW())/12+5):INDIRECT("AF"&amp;(ROW()+12*(($AO1430-1)*3+$AP1430)-ROW())/12+5),AT1430)</f>
        <v>0</v>
      </c>
      <c r="AV1430" s="692">
        <f ca="1">IF(AND(AR1430+AT1430&gt;0,AS1430+AU1430&gt;0),COUNTIF(AV$6:AV1429,"&gt;0")+1,0)</f>
        <v>0</v>
      </c>
    </row>
    <row r="1431" spans="41:48">
      <c r="AO1431" s="692">
        <v>40</v>
      </c>
      <c r="AP1431" s="692">
        <v>2</v>
      </c>
      <c r="AQ1431" s="692">
        <v>10</v>
      </c>
      <c r="AR1431" s="693">
        <f ca="1">IF($AQ1431=1,IF(INDIRECT(ADDRESS(($AO1431-1)*3+$AP1431+5,$AQ1431+7))="",0,INDIRECT(ADDRESS(($AO1431-1)*3+$AP1431+5,$AQ1431+7))),IF(INDIRECT(ADDRESS(($AO1431-1)*3+$AP1431+5,$AQ1431+7))="",0,IF(COUNTIF(INDIRECT(ADDRESS(($AO1431-1)*36+($AP1431-1)*12+6,COLUMN())):INDIRECT(ADDRESS(($AO1431-1)*36+($AP1431-1)*12+$AQ1431+4,COLUMN())),INDIRECT(ADDRESS(($AO1431-1)*3+$AP1431+5,$AQ1431+7)))&gt;=1,0,INDIRECT(ADDRESS(($AO1431-1)*3+$AP1431+5,$AQ1431+7)))))</f>
        <v>0</v>
      </c>
      <c r="AS1431" s="692">
        <f ca="1">COUNTIF(INDIRECT("H"&amp;(ROW()+12*(($AO1431-1)*3+$AP1431)-ROW())/12+5):INDIRECT("S"&amp;(ROW()+12*(($AO1431-1)*3+$AP1431)-ROW())/12+5),AR1431)</f>
        <v>0</v>
      </c>
      <c r="AT1431" s="693">
        <f ca="1">IF($AQ1431=1,IF(INDIRECT(ADDRESS(($AO1431-1)*3+$AP1431+5,$AQ1431+20))="",0,INDIRECT(ADDRESS(($AO1431-1)*3+$AP1431+5,$AQ1431+20))),IF(INDIRECT(ADDRESS(($AO1431-1)*3+$AP1431+5,$AQ1431+20))="",0,IF(COUNTIF(INDIRECT(ADDRESS(($AO1431-1)*36+($AP1431-1)*12+6,COLUMN())):INDIRECT(ADDRESS(($AO1431-1)*36+($AP1431-1)*12+$AQ1431+4,COLUMN())),INDIRECT(ADDRESS(($AO1431-1)*3+$AP1431+5,$AQ1431+20)))&gt;=1,0,INDIRECT(ADDRESS(($AO1431-1)*3+$AP1431+5,$AQ1431+20)))))</f>
        <v>0</v>
      </c>
      <c r="AU1431" s="692">
        <f ca="1">COUNTIF(INDIRECT("U"&amp;(ROW()+12*(($AO1431-1)*3+$AP1431)-ROW())/12+5):INDIRECT("AF"&amp;(ROW()+12*(($AO1431-1)*3+$AP1431)-ROW())/12+5),AT1431)</f>
        <v>0</v>
      </c>
      <c r="AV1431" s="692">
        <f ca="1">IF(AND(AR1431+AT1431&gt;0,AS1431+AU1431&gt;0),COUNTIF(AV$6:AV1430,"&gt;0")+1,0)</f>
        <v>0</v>
      </c>
    </row>
    <row r="1432" spans="41:48">
      <c r="AO1432" s="692">
        <v>40</v>
      </c>
      <c r="AP1432" s="692">
        <v>2</v>
      </c>
      <c r="AQ1432" s="692">
        <v>11</v>
      </c>
      <c r="AR1432" s="693">
        <f ca="1">IF($AQ1432=1,IF(INDIRECT(ADDRESS(($AO1432-1)*3+$AP1432+5,$AQ1432+7))="",0,INDIRECT(ADDRESS(($AO1432-1)*3+$AP1432+5,$AQ1432+7))),IF(INDIRECT(ADDRESS(($AO1432-1)*3+$AP1432+5,$AQ1432+7))="",0,IF(COUNTIF(INDIRECT(ADDRESS(($AO1432-1)*36+($AP1432-1)*12+6,COLUMN())):INDIRECT(ADDRESS(($AO1432-1)*36+($AP1432-1)*12+$AQ1432+4,COLUMN())),INDIRECT(ADDRESS(($AO1432-1)*3+$AP1432+5,$AQ1432+7)))&gt;=1,0,INDIRECT(ADDRESS(($AO1432-1)*3+$AP1432+5,$AQ1432+7)))))</f>
        <v>0</v>
      </c>
      <c r="AS1432" s="692">
        <f ca="1">COUNTIF(INDIRECT("H"&amp;(ROW()+12*(($AO1432-1)*3+$AP1432)-ROW())/12+5):INDIRECT("S"&amp;(ROW()+12*(($AO1432-1)*3+$AP1432)-ROW())/12+5),AR1432)</f>
        <v>0</v>
      </c>
      <c r="AT1432" s="693">
        <f ca="1">IF($AQ1432=1,IF(INDIRECT(ADDRESS(($AO1432-1)*3+$AP1432+5,$AQ1432+20))="",0,INDIRECT(ADDRESS(($AO1432-1)*3+$AP1432+5,$AQ1432+20))),IF(INDIRECT(ADDRESS(($AO1432-1)*3+$AP1432+5,$AQ1432+20))="",0,IF(COUNTIF(INDIRECT(ADDRESS(($AO1432-1)*36+($AP1432-1)*12+6,COLUMN())):INDIRECT(ADDRESS(($AO1432-1)*36+($AP1432-1)*12+$AQ1432+4,COLUMN())),INDIRECT(ADDRESS(($AO1432-1)*3+$AP1432+5,$AQ1432+20)))&gt;=1,0,INDIRECT(ADDRESS(($AO1432-1)*3+$AP1432+5,$AQ1432+20)))))</f>
        <v>0</v>
      </c>
      <c r="AU1432" s="692">
        <f ca="1">COUNTIF(INDIRECT("U"&amp;(ROW()+12*(($AO1432-1)*3+$AP1432)-ROW())/12+5):INDIRECT("AF"&amp;(ROW()+12*(($AO1432-1)*3+$AP1432)-ROW())/12+5),AT1432)</f>
        <v>0</v>
      </c>
      <c r="AV1432" s="692">
        <f ca="1">IF(AND(AR1432+AT1432&gt;0,AS1432+AU1432&gt;0),COUNTIF(AV$6:AV1431,"&gt;0")+1,0)</f>
        <v>0</v>
      </c>
    </row>
    <row r="1433" spans="41:48">
      <c r="AO1433" s="692">
        <v>40</v>
      </c>
      <c r="AP1433" s="692">
        <v>2</v>
      </c>
      <c r="AQ1433" s="692">
        <v>12</v>
      </c>
      <c r="AR1433" s="693">
        <f ca="1">IF($AQ1433=1,IF(INDIRECT(ADDRESS(($AO1433-1)*3+$AP1433+5,$AQ1433+7))="",0,INDIRECT(ADDRESS(($AO1433-1)*3+$AP1433+5,$AQ1433+7))),IF(INDIRECT(ADDRESS(($AO1433-1)*3+$AP1433+5,$AQ1433+7))="",0,IF(COUNTIF(INDIRECT(ADDRESS(($AO1433-1)*36+($AP1433-1)*12+6,COLUMN())):INDIRECT(ADDRESS(($AO1433-1)*36+($AP1433-1)*12+$AQ1433+4,COLUMN())),INDIRECT(ADDRESS(($AO1433-1)*3+$AP1433+5,$AQ1433+7)))&gt;=1,0,INDIRECT(ADDRESS(($AO1433-1)*3+$AP1433+5,$AQ1433+7)))))</f>
        <v>0</v>
      </c>
      <c r="AS1433" s="692">
        <f ca="1">COUNTIF(INDIRECT("H"&amp;(ROW()+12*(($AO1433-1)*3+$AP1433)-ROW())/12+5):INDIRECT("S"&amp;(ROW()+12*(($AO1433-1)*3+$AP1433)-ROW())/12+5),AR1433)</f>
        <v>0</v>
      </c>
      <c r="AT1433" s="693">
        <f ca="1">IF($AQ1433=1,IF(INDIRECT(ADDRESS(($AO1433-1)*3+$AP1433+5,$AQ1433+20))="",0,INDIRECT(ADDRESS(($AO1433-1)*3+$AP1433+5,$AQ1433+20))),IF(INDIRECT(ADDRESS(($AO1433-1)*3+$AP1433+5,$AQ1433+20))="",0,IF(COUNTIF(INDIRECT(ADDRESS(($AO1433-1)*36+($AP1433-1)*12+6,COLUMN())):INDIRECT(ADDRESS(($AO1433-1)*36+($AP1433-1)*12+$AQ1433+4,COLUMN())),INDIRECT(ADDRESS(($AO1433-1)*3+$AP1433+5,$AQ1433+20)))&gt;=1,0,INDIRECT(ADDRESS(($AO1433-1)*3+$AP1433+5,$AQ1433+20)))))</f>
        <v>0</v>
      </c>
      <c r="AU1433" s="692">
        <f ca="1">COUNTIF(INDIRECT("U"&amp;(ROW()+12*(($AO1433-1)*3+$AP1433)-ROW())/12+5):INDIRECT("AF"&amp;(ROW()+12*(($AO1433-1)*3+$AP1433)-ROW())/12+5),AT1433)</f>
        <v>0</v>
      </c>
      <c r="AV1433" s="692">
        <f ca="1">IF(AND(AR1433+AT1433&gt;0,AS1433+AU1433&gt;0),COUNTIF(AV$6:AV1432,"&gt;0")+1,0)</f>
        <v>0</v>
      </c>
    </row>
    <row r="1434" spans="41:48">
      <c r="AO1434" s="692">
        <v>40</v>
      </c>
      <c r="AP1434" s="692">
        <v>3</v>
      </c>
      <c r="AQ1434" s="692">
        <v>1</v>
      </c>
      <c r="AR1434" s="693">
        <f ca="1">IF($AQ1434=1,IF(INDIRECT(ADDRESS(($AO1434-1)*3+$AP1434+5,$AQ1434+7))="",0,INDIRECT(ADDRESS(($AO1434-1)*3+$AP1434+5,$AQ1434+7))),IF(INDIRECT(ADDRESS(($AO1434-1)*3+$AP1434+5,$AQ1434+7))="",0,IF(COUNTIF(INDIRECT(ADDRESS(($AO1434-1)*36+($AP1434-1)*12+6,COLUMN())):INDIRECT(ADDRESS(($AO1434-1)*36+($AP1434-1)*12+$AQ1434+4,COLUMN())),INDIRECT(ADDRESS(($AO1434-1)*3+$AP1434+5,$AQ1434+7)))&gt;=1,0,INDIRECT(ADDRESS(($AO1434-1)*3+$AP1434+5,$AQ1434+7)))))</f>
        <v>0</v>
      </c>
      <c r="AS1434" s="692">
        <f ca="1">COUNTIF(INDIRECT("H"&amp;(ROW()+12*(($AO1434-1)*3+$AP1434)-ROW())/12+5):INDIRECT("S"&amp;(ROW()+12*(($AO1434-1)*3+$AP1434)-ROW())/12+5),AR1434)</f>
        <v>0</v>
      </c>
      <c r="AT1434" s="693">
        <f ca="1">IF($AQ1434=1,IF(INDIRECT(ADDRESS(($AO1434-1)*3+$AP1434+5,$AQ1434+20))="",0,INDIRECT(ADDRESS(($AO1434-1)*3+$AP1434+5,$AQ1434+20))),IF(INDIRECT(ADDRESS(($AO1434-1)*3+$AP1434+5,$AQ1434+20))="",0,IF(COUNTIF(INDIRECT(ADDRESS(($AO1434-1)*36+($AP1434-1)*12+6,COLUMN())):INDIRECT(ADDRESS(($AO1434-1)*36+($AP1434-1)*12+$AQ1434+4,COLUMN())),INDIRECT(ADDRESS(($AO1434-1)*3+$AP1434+5,$AQ1434+20)))&gt;=1,0,INDIRECT(ADDRESS(($AO1434-1)*3+$AP1434+5,$AQ1434+20)))))</f>
        <v>0</v>
      </c>
      <c r="AU1434" s="692">
        <f ca="1">COUNTIF(INDIRECT("U"&amp;(ROW()+12*(($AO1434-1)*3+$AP1434)-ROW())/12+5):INDIRECT("AF"&amp;(ROW()+12*(($AO1434-1)*3+$AP1434)-ROW())/12+5),AT1434)</f>
        <v>0</v>
      </c>
      <c r="AV1434" s="692">
        <f ca="1">IF(AND(AR1434+AT1434&gt;0,AS1434+AU1434&gt;0),COUNTIF(AV$6:AV1433,"&gt;0")+1,0)</f>
        <v>0</v>
      </c>
    </row>
    <row r="1435" spans="41:48">
      <c r="AO1435" s="692">
        <v>40</v>
      </c>
      <c r="AP1435" s="692">
        <v>3</v>
      </c>
      <c r="AQ1435" s="692">
        <v>2</v>
      </c>
      <c r="AR1435" s="693">
        <f ca="1">IF($AQ1435=1,IF(INDIRECT(ADDRESS(($AO1435-1)*3+$AP1435+5,$AQ1435+7))="",0,INDIRECT(ADDRESS(($AO1435-1)*3+$AP1435+5,$AQ1435+7))),IF(INDIRECT(ADDRESS(($AO1435-1)*3+$AP1435+5,$AQ1435+7))="",0,IF(COUNTIF(INDIRECT(ADDRESS(($AO1435-1)*36+($AP1435-1)*12+6,COLUMN())):INDIRECT(ADDRESS(($AO1435-1)*36+($AP1435-1)*12+$AQ1435+4,COLUMN())),INDIRECT(ADDRESS(($AO1435-1)*3+$AP1435+5,$AQ1435+7)))&gt;=1,0,INDIRECT(ADDRESS(($AO1435-1)*3+$AP1435+5,$AQ1435+7)))))</f>
        <v>0</v>
      </c>
      <c r="AS1435" s="692">
        <f ca="1">COUNTIF(INDIRECT("H"&amp;(ROW()+12*(($AO1435-1)*3+$AP1435)-ROW())/12+5):INDIRECT("S"&amp;(ROW()+12*(($AO1435-1)*3+$AP1435)-ROW())/12+5),AR1435)</f>
        <v>0</v>
      </c>
      <c r="AT1435" s="693">
        <f ca="1">IF($AQ1435=1,IF(INDIRECT(ADDRESS(($AO1435-1)*3+$AP1435+5,$AQ1435+20))="",0,INDIRECT(ADDRESS(($AO1435-1)*3+$AP1435+5,$AQ1435+20))),IF(INDIRECT(ADDRESS(($AO1435-1)*3+$AP1435+5,$AQ1435+20))="",0,IF(COUNTIF(INDIRECT(ADDRESS(($AO1435-1)*36+($AP1435-1)*12+6,COLUMN())):INDIRECT(ADDRESS(($AO1435-1)*36+($AP1435-1)*12+$AQ1435+4,COLUMN())),INDIRECT(ADDRESS(($AO1435-1)*3+$AP1435+5,$AQ1435+20)))&gt;=1,0,INDIRECT(ADDRESS(($AO1435-1)*3+$AP1435+5,$AQ1435+20)))))</f>
        <v>0</v>
      </c>
      <c r="AU1435" s="692">
        <f ca="1">COUNTIF(INDIRECT("U"&amp;(ROW()+12*(($AO1435-1)*3+$AP1435)-ROW())/12+5):INDIRECT("AF"&amp;(ROW()+12*(($AO1435-1)*3+$AP1435)-ROW())/12+5),AT1435)</f>
        <v>0</v>
      </c>
      <c r="AV1435" s="692">
        <f ca="1">IF(AND(AR1435+AT1435&gt;0,AS1435+AU1435&gt;0),COUNTIF(AV$6:AV1434,"&gt;0")+1,0)</f>
        <v>0</v>
      </c>
    </row>
    <row r="1436" spans="41:48">
      <c r="AO1436" s="692">
        <v>40</v>
      </c>
      <c r="AP1436" s="692">
        <v>3</v>
      </c>
      <c r="AQ1436" s="692">
        <v>3</v>
      </c>
      <c r="AR1436" s="693">
        <f ca="1">IF($AQ1436=1,IF(INDIRECT(ADDRESS(($AO1436-1)*3+$AP1436+5,$AQ1436+7))="",0,INDIRECT(ADDRESS(($AO1436-1)*3+$AP1436+5,$AQ1436+7))),IF(INDIRECT(ADDRESS(($AO1436-1)*3+$AP1436+5,$AQ1436+7))="",0,IF(COUNTIF(INDIRECT(ADDRESS(($AO1436-1)*36+($AP1436-1)*12+6,COLUMN())):INDIRECT(ADDRESS(($AO1436-1)*36+($AP1436-1)*12+$AQ1436+4,COLUMN())),INDIRECT(ADDRESS(($AO1436-1)*3+$AP1436+5,$AQ1436+7)))&gt;=1,0,INDIRECT(ADDRESS(($AO1436-1)*3+$AP1436+5,$AQ1436+7)))))</f>
        <v>0</v>
      </c>
      <c r="AS1436" s="692">
        <f ca="1">COUNTIF(INDIRECT("H"&amp;(ROW()+12*(($AO1436-1)*3+$AP1436)-ROW())/12+5):INDIRECT("S"&amp;(ROW()+12*(($AO1436-1)*3+$AP1436)-ROW())/12+5),AR1436)</f>
        <v>0</v>
      </c>
      <c r="AT1436" s="693">
        <f ca="1">IF($AQ1436=1,IF(INDIRECT(ADDRESS(($AO1436-1)*3+$AP1436+5,$AQ1436+20))="",0,INDIRECT(ADDRESS(($AO1436-1)*3+$AP1436+5,$AQ1436+20))),IF(INDIRECT(ADDRESS(($AO1436-1)*3+$AP1436+5,$AQ1436+20))="",0,IF(COUNTIF(INDIRECT(ADDRESS(($AO1436-1)*36+($AP1436-1)*12+6,COLUMN())):INDIRECT(ADDRESS(($AO1436-1)*36+($AP1436-1)*12+$AQ1436+4,COLUMN())),INDIRECT(ADDRESS(($AO1436-1)*3+$AP1436+5,$AQ1436+20)))&gt;=1,0,INDIRECT(ADDRESS(($AO1436-1)*3+$AP1436+5,$AQ1436+20)))))</f>
        <v>0</v>
      </c>
      <c r="AU1436" s="692">
        <f ca="1">COUNTIF(INDIRECT("U"&amp;(ROW()+12*(($AO1436-1)*3+$AP1436)-ROW())/12+5):INDIRECT("AF"&amp;(ROW()+12*(($AO1436-1)*3+$AP1436)-ROW())/12+5),AT1436)</f>
        <v>0</v>
      </c>
      <c r="AV1436" s="692">
        <f ca="1">IF(AND(AR1436+AT1436&gt;0,AS1436+AU1436&gt;0),COUNTIF(AV$6:AV1435,"&gt;0")+1,0)</f>
        <v>0</v>
      </c>
    </row>
    <row r="1437" spans="41:48">
      <c r="AO1437" s="692">
        <v>40</v>
      </c>
      <c r="AP1437" s="692">
        <v>3</v>
      </c>
      <c r="AQ1437" s="692">
        <v>4</v>
      </c>
      <c r="AR1437" s="693">
        <f ca="1">IF($AQ1437=1,IF(INDIRECT(ADDRESS(($AO1437-1)*3+$AP1437+5,$AQ1437+7))="",0,INDIRECT(ADDRESS(($AO1437-1)*3+$AP1437+5,$AQ1437+7))),IF(INDIRECT(ADDRESS(($AO1437-1)*3+$AP1437+5,$AQ1437+7))="",0,IF(COUNTIF(INDIRECT(ADDRESS(($AO1437-1)*36+($AP1437-1)*12+6,COLUMN())):INDIRECT(ADDRESS(($AO1437-1)*36+($AP1437-1)*12+$AQ1437+4,COLUMN())),INDIRECT(ADDRESS(($AO1437-1)*3+$AP1437+5,$AQ1437+7)))&gt;=1,0,INDIRECT(ADDRESS(($AO1437-1)*3+$AP1437+5,$AQ1437+7)))))</f>
        <v>0</v>
      </c>
      <c r="AS1437" s="692">
        <f ca="1">COUNTIF(INDIRECT("H"&amp;(ROW()+12*(($AO1437-1)*3+$AP1437)-ROW())/12+5):INDIRECT("S"&amp;(ROW()+12*(($AO1437-1)*3+$AP1437)-ROW())/12+5),AR1437)</f>
        <v>0</v>
      </c>
      <c r="AT1437" s="693">
        <f ca="1">IF($AQ1437=1,IF(INDIRECT(ADDRESS(($AO1437-1)*3+$AP1437+5,$AQ1437+20))="",0,INDIRECT(ADDRESS(($AO1437-1)*3+$AP1437+5,$AQ1437+20))),IF(INDIRECT(ADDRESS(($AO1437-1)*3+$AP1437+5,$AQ1437+20))="",0,IF(COUNTIF(INDIRECT(ADDRESS(($AO1437-1)*36+($AP1437-1)*12+6,COLUMN())):INDIRECT(ADDRESS(($AO1437-1)*36+($AP1437-1)*12+$AQ1437+4,COLUMN())),INDIRECT(ADDRESS(($AO1437-1)*3+$AP1437+5,$AQ1437+20)))&gt;=1,0,INDIRECT(ADDRESS(($AO1437-1)*3+$AP1437+5,$AQ1437+20)))))</f>
        <v>0</v>
      </c>
      <c r="AU1437" s="692">
        <f ca="1">COUNTIF(INDIRECT("U"&amp;(ROW()+12*(($AO1437-1)*3+$AP1437)-ROW())/12+5):INDIRECT("AF"&amp;(ROW()+12*(($AO1437-1)*3+$AP1437)-ROW())/12+5),AT1437)</f>
        <v>0</v>
      </c>
      <c r="AV1437" s="692">
        <f ca="1">IF(AND(AR1437+AT1437&gt;0,AS1437+AU1437&gt;0),COUNTIF(AV$6:AV1436,"&gt;0")+1,0)</f>
        <v>0</v>
      </c>
    </row>
    <row r="1438" spans="41:48">
      <c r="AO1438" s="692">
        <v>40</v>
      </c>
      <c r="AP1438" s="692">
        <v>3</v>
      </c>
      <c r="AQ1438" s="692">
        <v>5</v>
      </c>
      <c r="AR1438" s="693">
        <f ca="1">IF($AQ1438=1,IF(INDIRECT(ADDRESS(($AO1438-1)*3+$AP1438+5,$AQ1438+7))="",0,INDIRECT(ADDRESS(($AO1438-1)*3+$AP1438+5,$AQ1438+7))),IF(INDIRECT(ADDRESS(($AO1438-1)*3+$AP1438+5,$AQ1438+7))="",0,IF(COUNTIF(INDIRECT(ADDRESS(($AO1438-1)*36+($AP1438-1)*12+6,COLUMN())):INDIRECT(ADDRESS(($AO1438-1)*36+($AP1438-1)*12+$AQ1438+4,COLUMN())),INDIRECT(ADDRESS(($AO1438-1)*3+$AP1438+5,$AQ1438+7)))&gt;=1,0,INDIRECT(ADDRESS(($AO1438-1)*3+$AP1438+5,$AQ1438+7)))))</f>
        <v>0</v>
      </c>
      <c r="AS1438" s="692">
        <f ca="1">COUNTIF(INDIRECT("H"&amp;(ROW()+12*(($AO1438-1)*3+$AP1438)-ROW())/12+5):INDIRECT("S"&amp;(ROW()+12*(($AO1438-1)*3+$AP1438)-ROW())/12+5),AR1438)</f>
        <v>0</v>
      </c>
      <c r="AT1438" s="693">
        <f ca="1">IF($AQ1438=1,IF(INDIRECT(ADDRESS(($AO1438-1)*3+$AP1438+5,$AQ1438+20))="",0,INDIRECT(ADDRESS(($AO1438-1)*3+$AP1438+5,$AQ1438+20))),IF(INDIRECT(ADDRESS(($AO1438-1)*3+$AP1438+5,$AQ1438+20))="",0,IF(COUNTIF(INDIRECT(ADDRESS(($AO1438-1)*36+($AP1438-1)*12+6,COLUMN())):INDIRECT(ADDRESS(($AO1438-1)*36+($AP1438-1)*12+$AQ1438+4,COLUMN())),INDIRECT(ADDRESS(($AO1438-1)*3+$AP1438+5,$AQ1438+20)))&gt;=1,0,INDIRECT(ADDRESS(($AO1438-1)*3+$AP1438+5,$AQ1438+20)))))</f>
        <v>0</v>
      </c>
      <c r="AU1438" s="692">
        <f ca="1">COUNTIF(INDIRECT("U"&amp;(ROW()+12*(($AO1438-1)*3+$AP1438)-ROW())/12+5):INDIRECT("AF"&amp;(ROW()+12*(($AO1438-1)*3+$AP1438)-ROW())/12+5),AT1438)</f>
        <v>0</v>
      </c>
      <c r="AV1438" s="692">
        <f ca="1">IF(AND(AR1438+AT1438&gt;0,AS1438+AU1438&gt;0),COUNTIF(AV$6:AV1437,"&gt;0")+1,0)</f>
        <v>0</v>
      </c>
    </row>
    <row r="1439" spans="41:48">
      <c r="AO1439" s="692">
        <v>40</v>
      </c>
      <c r="AP1439" s="692">
        <v>3</v>
      </c>
      <c r="AQ1439" s="692">
        <v>6</v>
      </c>
      <c r="AR1439" s="693">
        <f ca="1">IF($AQ1439=1,IF(INDIRECT(ADDRESS(($AO1439-1)*3+$AP1439+5,$AQ1439+7))="",0,INDIRECT(ADDRESS(($AO1439-1)*3+$AP1439+5,$AQ1439+7))),IF(INDIRECT(ADDRESS(($AO1439-1)*3+$AP1439+5,$AQ1439+7))="",0,IF(COUNTIF(INDIRECT(ADDRESS(($AO1439-1)*36+($AP1439-1)*12+6,COLUMN())):INDIRECT(ADDRESS(($AO1439-1)*36+($AP1439-1)*12+$AQ1439+4,COLUMN())),INDIRECT(ADDRESS(($AO1439-1)*3+$AP1439+5,$AQ1439+7)))&gt;=1,0,INDIRECT(ADDRESS(($AO1439-1)*3+$AP1439+5,$AQ1439+7)))))</f>
        <v>0</v>
      </c>
      <c r="AS1439" s="692">
        <f ca="1">COUNTIF(INDIRECT("H"&amp;(ROW()+12*(($AO1439-1)*3+$AP1439)-ROW())/12+5):INDIRECT("S"&amp;(ROW()+12*(($AO1439-1)*3+$AP1439)-ROW())/12+5),AR1439)</f>
        <v>0</v>
      </c>
      <c r="AT1439" s="693">
        <f ca="1">IF($AQ1439=1,IF(INDIRECT(ADDRESS(($AO1439-1)*3+$AP1439+5,$AQ1439+20))="",0,INDIRECT(ADDRESS(($AO1439-1)*3+$AP1439+5,$AQ1439+20))),IF(INDIRECT(ADDRESS(($AO1439-1)*3+$AP1439+5,$AQ1439+20))="",0,IF(COUNTIF(INDIRECT(ADDRESS(($AO1439-1)*36+($AP1439-1)*12+6,COLUMN())):INDIRECT(ADDRESS(($AO1439-1)*36+($AP1439-1)*12+$AQ1439+4,COLUMN())),INDIRECT(ADDRESS(($AO1439-1)*3+$AP1439+5,$AQ1439+20)))&gt;=1,0,INDIRECT(ADDRESS(($AO1439-1)*3+$AP1439+5,$AQ1439+20)))))</f>
        <v>0</v>
      </c>
      <c r="AU1439" s="692">
        <f ca="1">COUNTIF(INDIRECT("U"&amp;(ROW()+12*(($AO1439-1)*3+$AP1439)-ROW())/12+5):INDIRECT("AF"&amp;(ROW()+12*(($AO1439-1)*3+$AP1439)-ROW())/12+5),AT1439)</f>
        <v>0</v>
      </c>
      <c r="AV1439" s="692">
        <f ca="1">IF(AND(AR1439+AT1439&gt;0,AS1439+AU1439&gt;0),COUNTIF(AV$6:AV1438,"&gt;0")+1,0)</f>
        <v>0</v>
      </c>
    </row>
    <row r="1440" spans="41:48">
      <c r="AO1440" s="692">
        <v>40</v>
      </c>
      <c r="AP1440" s="692">
        <v>3</v>
      </c>
      <c r="AQ1440" s="692">
        <v>7</v>
      </c>
      <c r="AR1440" s="693">
        <f ca="1">IF($AQ1440=1,IF(INDIRECT(ADDRESS(($AO1440-1)*3+$AP1440+5,$AQ1440+7))="",0,INDIRECT(ADDRESS(($AO1440-1)*3+$AP1440+5,$AQ1440+7))),IF(INDIRECT(ADDRESS(($AO1440-1)*3+$AP1440+5,$AQ1440+7))="",0,IF(COUNTIF(INDIRECT(ADDRESS(($AO1440-1)*36+($AP1440-1)*12+6,COLUMN())):INDIRECT(ADDRESS(($AO1440-1)*36+($AP1440-1)*12+$AQ1440+4,COLUMN())),INDIRECT(ADDRESS(($AO1440-1)*3+$AP1440+5,$AQ1440+7)))&gt;=1,0,INDIRECT(ADDRESS(($AO1440-1)*3+$AP1440+5,$AQ1440+7)))))</f>
        <v>0</v>
      </c>
      <c r="AS1440" s="692">
        <f ca="1">COUNTIF(INDIRECT("H"&amp;(ROW()+12*(($AO1440-1)*3+$AP1440)-ROW())/12+5):INDIRECT("S"&amp;(ROW()+12*(($AO1440-1)*3+$AP1440)-ROW())/12+5),AR1440)</f>
        <v>0</v>
      </c>
      <c r="AT1440" s="693">
        <f ca="1">IF($AQ1440=1,IF(INDIRECT(ADDRESS(($AO1440-1)*3+$AP1440+5,$AQ1440+20))="",0,INDIRECT(ADDRESS(($AO1440-1)*3+$AP1440+5,$AQ1440+20))),IF(INDIRECT(ADDRESS(($AO1440-1)*3+$AP1440+5,$AQ1440+20))="",0,IF(COUNTIF(INDIRECT(ADDRESS(($AO1440-1)*36+($AP1440-1)*12+6,COLUMN())):INDIRECT(ADDRESS(($AO1440-1)*36+($AP1440-1)*12+$AQ1440+4,COLUMN())),INDIRECT(ADDRESS(($AO1440-1)*3+$AP1440+5,$AQ1440+20)))&gt;=1,0,INDIRECT(ADDRESS(($AO1440-1)*3+$AP1440+5,$AQ1440+20)))))</f>
        <v>0</v>
      </c>
      <c r="AU1440" s="692">
        <f ca="1">COUNTIF(INDIRECT("U"&amp;(ROW()+12*(($AO1440-1)*3+$AP1440)-ROW())/12+5):INDIRECT("AF"&amp;(ROW()+12*(($AO1440-1)*3+$AP1440)-ROW())/12+5),AT1440)</f>
        <v>0</v>
      </c>
      <c r="AV1440" s="692">
        <f ca="1">IF(AND(AR1440+AT1440&gt;0,AS1440+AU1440&gt;0),COUNTIF(AV$6:AV1439,"&gt;0")+1,0)</f>
        <v>0</v>
      </c>
    </row>
    <row r="1441" spans="41:48">
      <c r="AO1441" s="692">
        <v>40</v>
      </c>
      <c r="AP1441" s="692">
        <v>3</v>
      </c>
      <c r="AQ1441" s="692">
        <v>8</v>
      </c>
      <c r="AR1441" s="693">
        <f ca="1">IF($AQ1441=1,IF(INDIRECT(ADDRESS(($AO1441-1)*3+$AP1441+5,$AQ1441+7))="",0,INDIRECT(ADDRESS(($AO1441-1)*3+$AP1441+5,$AQ1441+7))),IF(INDIRECT(ADDRESS(($AO1441-1)*3+$AP1441+5,$AQ1441+7))="",0,IF(COUNTIF(INDIRECT(ADDRESS(($AO1441-1)*36+($AP1441-1)*12+6,COLUMN())):INDIRECT(ADDRESS(($AO1441-1)*36+($AP1441-1)*12+$AQ1441+4,COLUMN())),INDIRECT(ADDRESS(($AO1441-1)*3+$AP1441+5,$AQ1441+7)))&gt;=1,0,INDIRECT(ADDRESS(($AO1441-1)*3+$AP1441+5,$AQ1441+7)))))</f>
        <v>0</v>
      </c>
      <c r="AS1441" s="692">
        <f ca="1">COUNTIF(INDIRECT("H"&amp;(ROW()+12*(($AO1441-1)*3+$AP1441)-ROW())/12+5):INDIRECT("S"&amp;(ROW()+12*(($AO1441-1)*3+$AP1441)-ROW())/12+5),AR1441)</f>
        <v>0</v>
      </c>
      <c r="AT1441" s="693">
        <f ca="1">IF($AQ1441=1,IF(INDIRECT(ADDRESS(($AO1441-1)*3+$AP1441+5,$AQ1441+20))="",0,INDIRECT(ADDRESS(($AO1441-1)*3+$AP1441+5,$AQ1441+20))),IF(INDIRECT(ADDRESS(($AO1441-1)*3+$AP1441+5,$AQ1441+20))="",0,IF(COUNTIF(INDIRECT(ADDRESS(($AO1441-1)*36+($AP1441-1)*12+6,COLUMN())):INDIRECT(ADDRESS(($AO1441-1)*36+($AP1441-1)*12+$AQ1441+4,COLUMN())),INDIRECT(ADDRESS(($AO1441-1)*3+$AP1441+5,$AQ1441+20)))&gt;=1,0,INDIRECT(ADDRESS(($AO1441-1)*3+$AP1441+5,$AQ1441+20)))))</f>
        <v>0</v>
      </c>
      <c r="AU1441" s="692">
        <f ca="1">COUNTIF(INDIRECT("U"&amp;(ROW()+12*(($AO1441-1)*3+$AP1441)-ROW())/12+5):INDIRECT("AF"&amp;(ROW()+12*(($AO1441-1)*3+$AP1441)-ROW())/12+5),AT1441)</f>
        <v>0</v>
      </c>
      <c r="AV1441" s="692">
        <f ca="1">IF(AND(AR1441+AT1441&gt;0,AS1441+AU1441&gt;0),COUNTIF(AV$6:AV1440,"&gt;0")+1,0)</f>
        <v>0</v>
      </c>
    </row>
    <row r="1442" spans="41:48">
      <c r="AO1442" s="692">
        <v>40</v>
      </c>
      <c r="AP1442" s="692">
        <v>3</v>
      </c>
      <c r="AQ1442" s="692">
        <v>9</v>
      </c>
      <c r="AR1442" s="693">
        <f ca="1">IF($AQ1442=1,IF(INDIRECT(ADDRESS(($AO1442-1)*3+$AP1442+5,$AQ1442+7))="",0,INDIRECT(ADDRESS(($AO1442-1)*3+$AP1442+5,$AQ1442+7))),IF(INDIRECT(ADDRESS(($AO1442-1)*3+$AP1442+5,$AQ1442+7))="",0,IF(COUNTIF(INDIRECT(ADDRESS(($AO1442-1)*36+($AP1442-1)*12+6,COLUMN())):INDIRECT(ADDRESS(($AO1442-1)*36+($AP1442-1)*12+$AQ1442+4,COLUMN())),INDIRECT(ADDRESS(($AO1442-1)*3+$AP1442+5,$AQ1442+7)))&gt;=1,0,INDIRECT(ADDRESS(($AO1442-1)*3+$AP1442+5,$AQ1442+7)))))</f>
        <v>0</v>
      </c>
      <c r="AS1442" s="692">
        <f ca="1">COUNTIF(INDIRECT("H"&amp;(ROW()+12*(($AO1442-1)*3+$AP1442)-ROW())/12+5):INDIRECT("S"&amp;(ROW()+12*(($AO1442-1)*3+$AP1442)-ROW())/12+5),AR1442)</f>
        <v>0</v>
      </c>
      <c r="AT1442" s="693">
        <f ca="1">IF($AQ1442=1,IF(INDIRECT(ADDRESS(($AO1442-1)*3+$AP1442+5,$AQ1442+20))="",0,INDIRECT(ADDRESS(($AO1442-1)*3+$AP1442+5,$AQ1442+20))),IF(INDIRECT(ADDRESS(($AO1442-1)*3+$AP1442+5,$AQ1442+20))="",0,IF(COUNTIF(INDIRECT(ADDRESS(($AO1442-1)*36+($AP1442-1)*12+6,COLUMN())):INDIRECT(ADDRESS(($AO1442-1)*36+($AP1442-1)*12+$AQ1442+4,COLUMN())),INDIRECT(ADDRESS(($AO1442-1)*3+$AP1442+5,$AQ1442+20)))&gt;=1,0,INDIRECT(ADDRESS(($AO1442-1)*3+$AP1442+5,$AQ1442+20)))))</f>
        <v>0</v>
      </c>
      <c r="AU1442" s="692">
        <f ca="1">COUNTIF(INDIRECT("U"&amp;(ROW()+12*(($AO1442-1)*3+$AP1442)-ROW())/12+5):INDIRECT("AF"&amp;(ROW()+12*(($AO1442-1)*3+$AP1442)-ROW())/12+5),AT1442)</f>
        <v>0</v>
      </c>
      <c r="AV1442" s="692">
        <f ca="1">IF(AND(AR1442+AT1442&gt;0,AS1442+AU1442&gt;0),COUNTIF(AV$6:AV1441,"&gt;0")+1,0)</f>
        <v>0</v>
      </c>
    </row>
    <row r="1443" spans="41:48">
      <c r="AO1443" s="692">
        <v>40</v>
      </c>
      <c r="AP1443" s="692">
        <v>3</v>
      </c>
      <c r="AQ1443" s="692">
        <v>10</v>
      </c>
      <c r="AR1443" s="693">
        <f ca="1">IF($AQ1443=1,IF(INDIRECT(ADDRESS(($AO1443-1)*3+$AP1443+5,$AQ1443+7))="",0,INDIRECT(ADDRESS(($AO1443-1)*3+$AP1443+5,$AQ1443+7))),IF(INDIRECT(ADDRESS(($AO1443-1)*3+$AP1443+5,$AQ1443+7))="",0,IF(COUNTIF(INDIRECT(ADDRESS(($AO1443-1)*36+($AP1443-1)*12+6,COLUMN())):INDIRECT(ADDRESS(($AO1443-1)*36+($AP1443-1)*12+$AQ1443+4,COLUMN())),INDIRECT(ADDRESS(($AO1443-1)*3+$AP1443+5,$AQ1443+7)))&gt;=1,0,INDIRECT(ADDRESS(($AO1443-1)*3+$AP1443+5,$AQ1443+7)))))</f>
        <v>0</v>
      </c>
      <c r="AS1443" s="692">
        <f ca="1">COUNTIF(INDIRECT("H"&amp;(ROW()+12*(($AO1443-1)*3+$AP1443)-ROW())/12+5):INDIRECT("S"&amp;(ROW()+12*(($AO1443-1)*3+$AP1443)-ROW())/12+5),AR1443)</f>
        <v>0</v>
      </c>
      <c r="AT1443" s="693">
        <f ca="1">IF($AQ1443=1,IF(INDIRECT(ADDRESS(($AO1443-1)*3+$AP1443+5,$AQ1443+20))="",0,INDIRECT(ADDRESS(($AO1443-1)*3+$AP1443+5,$AQ1443+20))),IF(INDIRECT(ADDRESS(($AO1443-1)*3+$AP1443+5,$AQ1443+20))="",0,IF(COUNTIF(INDIRECT(ADDRESS(($AO1443-1)*36+($AP1443-1)*12+6,COLUMN())):INDIRECT(ADDRESS(($AO1443-1)*36+($AP1443-1)*12+$AQ1443+4,COLUMN())),INDIRECT(ADDRESS(($AO1443-1)*3+$AP1443+5,$AQ1443+20)))&gt;=1,0,INDIRECT(ADDRESS(($AO1443-1)*3+$AP1443+5,$AQ1443+20)))))</f>
        <v>0</v>
      </c>
      <c r="AU1443" s="692">
        <f ca="1">COUNTIF(INDIRECT("U"&amp;(ROW()+12*(($AO1443-1)*3+$AP1443)-ROW())/12+5):INDIRECT("AF"&amp;(ROW()+12*(($AO1443-1)*3+$AP1443)-ROW())/12+5),AT1443)</f>
        <v>0</v>
      </c>
      <c r="AV1443" s="692">
        <f ca="1">IF(AND(AR1443+AT1443&gt;0,AS1443+AU1443&gt;0),COUNTIF(AV$6:AV1442,"&gt;0")+1,0)</f>
        <v>0</v>
      </c>
    </row>
    <row r="1444" spans="41:48">
      <c r="AO1444" s="692">
        <v>40</v>
      </c>
      <c r="AP1444" s="692">
        <v>3</v>
      </c>
      <c r="AQ1444" s="692">
        <v>11</v>
      </c>
      <c r="AR1444" s="693">
        <f ca="1">IF($AQ1444=1,IF(INDIRECT(ADDRESS(($AO1444-1)*3+$AP1444+5,$AQ1444+7))="",0,INDIRECT(ADDRESS(($AO1444-1)*3+$AP1444+5,$AQ1444+7))),IF(INDIRECT(ADDRESS(($AO1444-1)*3+$AP1444+5,$AQ1444+7))="",0,IF(COUNTIF(INDIRECT(ADDRESS(($AO1444-1)*36+($AP1444-1)*12+6,COLUMN())):INDIRECT(ADDRESS(($AO1444-1)*36+($AP1444-1)*12+$AQ1444+4,COLUMN())),INDIRECT(ADDRESS(($AO1444-1)*3+$AP1444+5,$AQ1444+7)))&gt;=1,0,INDIRECT(ADDRESS(($AO1444-1)*3+$AP1444+5,$AQ1444+7)))))</f>
        <v>0</v>
      </c>
      <c r="AS1444" s="692">
        <f ca="1">COUNTIF(INDIRECT("H"&amp;(ROW()+12*(($AO1444-1)*3+$AP1444)-ROW())/12+5):INDIRECT("S"&amp;(ROW()+12*(($AO1444-1)*3+$AP1444)-ROW())/12+5),AR1444)</f>
        <v>0</v>
      </c>
      <c r="AT1444" s="693">
        <f ca="1">IF($AQ1444=1,IF(INDIRECT(ADDRESS(($AO1444-1)*3+$AP1444+5,$AQ1444+20))="",0,INDIRECT(ADDRESS(($AO1444-1)*3+$AP1444+5,$AQ1444+20))),IF(INDIRECT(ADDRESS(($AO1444-1)*3+$AP1444+5,$AQ1444+20))="",0,IF(COUNTIF(INDIRECT(ADDRESS(($AO1444-1)*36+($AP1444-1)*12+6,COLUMN())):INDIRECT(ADDRESS(($AO1444-1)*36+($AP1444-1)*12+$AQ1444+4,COLUMN())),INDIRECT(ADDRESS(($AO1444-1)*3+$AP1444+5,$AQ1444+20)))&gt;=1,0,INDIRECT(ADDRESS(($AO1444-1)*3+$AP1444+5,$AQ1444+20)))))</f>
        <v>0</v>
      </c>
      <c r="AU1444" s="692">
        <f ca="1">COUNTIF(INDIRECT("U"&amp;(ROW()+12*(($AO1444-1)*3+$AP1444)-ROW())/12+5):INDIRECT("AF"&amp;(ROW()+12*(($AO1444-1)*3+$AP1444)-ROW())/12+5),AT1444)</f>
        <v>0</v>
      </c>
      <c r="AV1444" s="692">
        <f ca="1">IF(AND(AR1444+AT1444&gt;0,AS1444+AU1444&gt;0),COUNTIF(AV$6:AV1443,"&gt;0")+1,0)</f>
        <v>0</v>
      </c>
    </row>
    <row r="1445" spans="41:48">
      <c r="AO1445" s="692">
        <v>40</v>
      </c>
      <c r="AP1445" s="692">
        <v>3</v>
      </c>
      <c r="AQ1445" s="692">
        <v>12</v>
      </c>
      <c r="AR1445" s="693">
        <f ca="1">IF($AQ1445=1,IF(INDIRECT(ADDRESS(($AO1445-1)*3+$AP1445+5,$AQ1445+7))="",0,INDIRECT(ADDRESS(($AO1445-1)*3+$AP1445+5,$AQ1445+7))),IF(INDIRECT(ADDRESS(($AO1445-1)*3+$AP1445+5,$AQ1445+7))="",0,IF(COUNTIF(INDIRECT(ADDRESS(($AO1445-1)*36+($AP1445-1)*12+6,COLUMN())):INDIRECT(ADDRESS(($AO1445-1)*36+($AP1445-1)*12+$AQ1445+4,COLUMN())),INDIRECT(ADDRESS(($AO1445-1)*3+$AP1445+5,$AQ1445+7)))&gt;=1,0,INDIRECT(ADDRESS(($AO1445-1)*3+$AP1445+5,$AQ1445+7)))))</f>
        <v>0</v>
      </c>
      <c r="AS1445" s="692">
        <f ca="1">COUNTIF(INDIRECT("H"&amp;(ROW()+12*(($AO1445-1)*3+$AP1445)-ROW())/12+5):INDIRECT("S"&amp;(ROW()+12*(($AO1445-1)*3+$AP1445)-ROW())/12+5),AR1445)</f>
        <v>0</v>
      </c>
      <c r="AT1445" s="693">
        <f ca="1">IF($AQ1445=1,IF(INDIRECT(ADDRESS(($AO1445-1)*3+$AP1445+5,$AQ1445+20))="",0,INDIRECT(ADDRESS(($AO1445-1)*3+$AP1445+5,$AQ1445+20))),IF(INDIRECT(ADDRESS(($AO1445-1)*3+$AP1445+5,$AQ1445+20))="",0,IF(COUNTIF(INDIRECT(ADDRESS(($AO1445-1)*36+($AP1445-1)*12+6,COLUMN())):INDIRECT(ADDRESS(($AO1445-1)*36+($AP1445-1)*12+$AQ1445+4,COLUMN())),INDIRECT(ADDRESS(($AO1445-1)*3+$AP1445+5,$AQ1445+20)))&gt;=1,0,INDIRECT(ADDRESS(($AO1445-1)*3+$AP1445+5,$AQ1445+20)))))</f>
        <v>0</v>
      </c>
      <c r="AU1445" s="692">
        <f ca="1">COUNTIF(INDIRECT("U"&amp;(ROW()+12*(($AO1445-1)*3+$AP1445)-ROW())/12+5):INDIRECT("AF"&amp;(ROW()+12*(($AO1445-1)*3+$AP1445)-ROW())/12+5),AT1445)</f>
        <v>0</v>
      </c>
      <c r="AV1445" s="692">
        <f ca="1">IF(AND(AR1445+AT1445&gt;0,AS1445+AU1445&gt;0),COUNTIF(AV$6:AV1444,"&gt;0")+1,0)</f>
        <v>0</v>
      </c>
    </row>
    <row r="1446" spans="41:48">
      <c r="AO1446" s="692">
        <v>41</v>
      </c>
      <c r="AP1446" s="692">
        <v>1</v>
      </c>
      <c r="AQ1446" s="692">
        <v>1</v>
      </c>
      <c r="AR1446" s="693">
        <f ca="1">IF($AQ1446=1,IF(INDIRECT(ADDRESS(($AO1446-1)*3+$AP1446+5,$AQ1446+7))="",0,INDIRECT(ADDRESS(($AO1446-1)*3+$AP1446+5,$AQ1446+7))),IF(INDIRECT(ADDRESS(($AO1446-1)*3+$AP1446+5,$AQ1446+7))="",0,IF(COUNTIF(INDIRECT(ADDRESS(($AO1446-1)*36+($AP1446-1)*12+6,COLUMN())):INDIRECT(ADDRESS(($AO1446-1)*36+($AP1446-1)*12+$AQ1446+4,COLUMN())),INDIRECT(ADDRESS(($AO1446-1)*3+$AP1446+5,$AQ1446+7)))&gt;=1,0,INDIRECT(ADDRESS(($AO1446-1)*3+$AP1446+5,$AQ1446+7)))))</f>
        <v>0</v>
      </c>
      <c r="AS1446" s="692">
        <f ca="1">COUNTIF(INDIRECT("H"&amp;(ROW()+12*(($AO1446-1)*3+$AP1446)-ROW())/12+5):INDIRECT("S"&amp;(ROW()+12*(($AO1446-1)*3+$AP1446)-ROW())/12+5),AR1446)</f>
        <v>0</v>
      </c>
      <c r="AT1446" s="693">
        <f ca="1">IF($AQ1446=1,IF(INDIRECT(ADDRESS(($AO1446-1)*3+$AP1446+5,$AQ1446+20))="",0,INDIRECT(ADDRESS(($AO1446-1)*3+$AP1446+5,$AQ1446+20))),IF(INDIRECT(ADDRESS(($AO1446-1)*3+$AP1446+5,$AQ1446+20))="",0,IF(COUNTIF(INDIRECT(ADDRESS(($AO1446-1)*36+($AP1446-1)*12+6,COLUMN())):INDIRECT(ADDRESS(($AO1446-1)*36+($AP1446-1)*12+$AQ1446+4,COLUMN())),INDIRECT(ADDRESS(($AO1446-1)*3+$AP1446+5,$AQ1446+20)))&gt;=1,0,INDIRECT(ADDRESS(($AO1446-1)*3+$AP1446+5,$AQ1446+20)))))</f>
        <v>0</v>
      </c>
      <c r="AU1446" s="692">
        <f ca="1">COUNTIF(INDIRECT("U"&amp;(ROW()+12*(($AO1446-1)*3+$AP1446)-ROW())/12+5):INDIRECT("AF"&amp;(ROW()+12*(($AO1446-1)*3+$AP1446)-ROW())/12+5),AT1446)</f>
        <v>0</v>
      </c>
      <c r="AV1446" s="692">
        <f ca="1">IF(AND(AR1446+AT1446&gt;0,AS1446+AU1446&gt;0),COUNTIF(AV$6:AV1445,"&gt;0")+1,0)</f>
        <v>0</v>
      </c>
    </row>
    <row r="1447" spans="41:48">
      <c r="AO1447" s="692">
        <v>41</v>
      </c>
      <c r="AP1447" s="692">
        <v>1</v>
      </c>
      <c r="AQ1447" s="692">
        <v>2</v>
      </c>
      <c r="AR1447" s="693">
        <f ca="1">IF($AQ1447=1,IF(INDIRECT(ADDRESS(($AO1447-1)*3+$AP1447+5,$AQ1447+7))="",0,INDIRECT(ADDRESS(($AO1447-1)*3+$AP1447+5,$AQ1447+7))),IF(INDIRECT(ADDRESS(($AO1447-1)*3+$AP1447+5,$AQ1447+7))="",0,IF(COUNTIF(INDIRECT(ADDRESS(($AO1447-1)*36+($AP1447-1)*12+6,COLUMN())):INDIRECT(ADDRESS(($AO1447-1)*36+($AP1447-1)*12+$AQ1447+4,COLUMN())),INDIRECT(ADDRESS(($AO1447-1)*3+$AP1447+5,$AQ1447+7)))&gt;=1,0,INDIRECT(ADDRESS(($AO1447-1)*3+$AP1447+5,$AQ1447+7)))))</f>
        <v>0</v>
      </c>
      <c r="AS1447" s="692">
        <f ca="1">COUNTIF(INDIRECT("H"&amp;(ROW()+12*(($AO1447-1)*3+$AP1447)-ROW())/12+5):INDIRECT("S"&amp;(ROW()+12*(($AO1447-1)*3+$AP1447)-ROW())/12+5),AR1447)</f>
        <v>0</v>
      </c>
      <c r="AT1447" s="693">
        <f ca="1">IF($AQ1447=1,IF(INDIRECT(ADDRESS(($AO1447-1)*3+$AP1447+5,$AQ1447+20))="",0,INDIRECT(ADDRESS(($AO1447-1)*3+$AP1447+5,$AQ1447+20))),IF(INDIRECT(ADDRESS(($AO1447-1)*3+$AP1447+5,$AQ1447+20))="",0,IF(COUNTIF(INDIRECT(ADDRESS(($AO1447-1)*36+($AP1447-1)*12+6,COLUMN())):INDIRECT(ADDRESS(($AO1447-1)*36+($AP1447-1)*12+$AQ1447+4,COLUMN())),INDIRECT(ADDRESS(($AO1447-1)*3+$AP1447+5,$AQ1447+20)))&gt;=1,0,INDIRECT(ADDRESS(($AO1447-1)*3+$AP1447+5,$AQ1447+20)))))</f>
        <v>0</v>
      </c>
      <c r="AU1447" s="692">
        <f ca="1">COUNTIF(INDIRECT("U"&amp;(ROW()+12*(($AO1447-1)*3+$AP1447)-ROW())/12+5):INDIRECT("AF"&amp;(ROW()+12*(($AO1447-1)*3+$AP1447)-ROW())/12+5),AT1447)</f>
        <v>0</v>
      </c>
      <c r="AV1447" s="692">
        <f ca="1">IF(AND(AR1447+AT1447&gt;0,AS1447+AU1447&gt;0),COUNTIF(AV$6:AV1446,"&gt;0")+1,0)</f>
        <v>0</v>
      </c>
    </row>
    <row r="1448" spans="41:48">
      <c r="AO1448" s="692">
        <v>41</v>
      </c>
      <c r="AP1448" s="692">
        <v>1</v>
      </c>
      <c r="AQ1448" s="692">
        <v>3</v>
      </c>
      <c r="AR1448" s="693">
        <f ca="1">IF($AQ1448=1,IF(INDIRECT(ADDRESS(($AO1448-1)*3+$AP1448+5,$AQ1448+7))="",0,INDIRECT(ADDRESS(($AO1448-1)*3+$AP1448+5,$AQ1448+7))),IF(INDIRECT(ADDRESS(($AO1448-1)*3+$AP1448+5,$AQ1448+7))="",0,IF(COUNTIF(INDIRECT(ADDRESS(($AO1448-1)*36+($AP1448-1)*12+6,COLUMN())):INDIRECT(ADDRESS(($AO1448-1)*36+($AP1448-1)*12+$AQ1448+4,COLUMN())),INDIRECT(ADDRESS(($AO1448-1)*3+$AP1448+5,$AQ1448+7)))&gt;=1,0,INDIRECT(ADDRESS(($AO1448-1)*3+$AP1448+5,$AQ1448+7)))))</f>
        <v>0</v>
      </c>
      <c r="AS1448" s="692">
        <f ca="1">COUNTIF(INDIRECT("H"&amp;(ROW()+12*(($AO1448-1)*3+$AP1448)-ROW())/12+5):INDIRECT("S"&amp;(ROW()+12*(($AO1448-1)*3+$AP1448)-ROW())/12+5),AR1448)</f>
        <v>0</v>
      </c>
      <c r="AT1448" s="693">
        <f ca="1">IF($AQ1448=1,IF(INDIRECT(ADDRESS(($AO1448-1)*3+$AP1448+5,$AQ1448+20))="",0,INDIRECT(ADDRESS(($AO1448-1)*3+$AP1448+5,$AQ1448+20))),IF(INDIRECT(ADDRESS(($AO1448-1)*3+$AP1448+5,$AQ1448+20))="",0,IF(COUNTIF(INDIRECT(ADDRESS(($AO1448-1)*36+($AP1448-1)*12+6,COLUMN())):INDIRECT(ADDRESS(($AO1448-1)*36+($AP1448-1)*12+$AQ1448+4,COLUMN())),INDIRECT(ADDRESS(($AO1448-1)*3+$AP1448+5,$AQ1448+20)))&gt;=1,0,INDIRECT(ADDRESS(($AO1448-1)*3+$AP1448+5,$AQ1448+20)))))</f>
        <v>0</v>
      </c>
      <c r="AU1448" s="692">
        <f ca="1">COUNTIF(INDIRECT("U"&amp;(ROW()+12*(($AO1448-1)*3+$AP1448)-ROW())/12+5):INDIRECT("AF"&amp;(ROW()+12*(($AO1448-1)*3+$AP1448)-ROW())/12+5),AT1448)</f>
        <v>0</v>
      </c>
      <c r="AV1448" s="692">
        <f ca="1">IF(AND(AR1448+AT1448&gt;0,AS1448+AU1448&gt;0),COUNTIF(AV$6:AV1447,"&gt;0")+1,0)</f>
        <v>0</v>
      </c>
    </row>
    <row r="1449" spans="41:48">
      <c r="AO1449" s="692">
        <v>41</v>
      </c>
      <c r="AP1449" s="692">
        <v>1</v>
      </c>
      <c r="AQ1449" s="692">
        <v>4</v>
      </c>
      <c r="AR1449" s="693">
        <f ca="1">IF($AQ1449=1,IF(INDIRECT(ADDRESS(($AO1449-1)*3+$AP1449+5,$AQ1449+7))="",0,INDIRECT(ADDRESS(($AO1449-1)*3+$AP1449+5,$AQ1449+7))),IF(INDIRECT(ADDRESS(($AO1449-1)*3+$AP1449+5,$AQ1449+7))="",0,IF(COUNTIF(INDIRECT(ADDRESS(($AO1449-1)*36+($AP1449-1)*12+6,COLUMN())):INDIRECT(ADDRESS(($AO1449-1)*36+($AP1449-1)*12+$AQ1449+4,COLUMN())),INDIRECT(ADDRESS(($AO1449-1)*3+$AP1449+5,$AQ1449+7)))&gt;=1,0,INDIRECT(ADDRESS(($AO1449-1)*3+$AP1449+5,$AQ1449+7)))))</f>
        <v>0</v>
      </c>
      <c r="AS1449" s="692">
        <f ca="1">COUNTIF(INDIRECT("H"&amp;(ROW()+12*(($AO1449-1)*3+$AP1449)-ROW())/12+5):INDIRECT("S"&amp;(ROW()+12*(($AO1449-1)*3+$AP1449)-ROW())/12+5),AR1449)</f>
        <v>0</v>
      </c>
      <c r="AT1449" s="693">
        <f ca="1">IF($AQ1449=1,IF(INDIRECT(ADDRESS(($AO1449-1)*3+$AP1449+5,$AQ1449+20))="",0,INDIRECT(ADDRESS(($AO1449-1)*3+$AP1449+5,$AQ1449+20))),IF(INDIRECT(ADDRESS(($AO1449-1)*3+$AP1449+5,$AQ1449+20))="",0,IF(COUNTIF(INDIRECT(ADDRESS(($AO1449-1)*36+($AP1449-1)*12+6,COLUMN())):INDIRECT(ADDRESS(($AO1449-1)*36+($AP1449-1)*12+$AQ1449+4,COLUMN())),INDIRECT(ADDRESS(($AO1449-1)*3+$AP1449+5,$AQ1449+20)))&gt;=1,0,INDIRECT(ADDRESS(($AO1449-1)*3+$AP1449+5,$AQ1449+20)))))</f>
        <v>0</v>
      </c>
      <c r="AU1449" s="692">
        <f ca="1">COUNTIF(INDIRECT("U"&amp;(ROW()+12*(($AO1449-1)*3+$AP1449)-ROW())/12+5):INDIRECT("AF"&amp;(ROW()+12*(($AO1449-1)*3+$AP1449)-ROW())/12+5),AT1449)</f>
        <v>0</v>
      </c>
      <c r="AV1449" s="692">
        <f ca="1">IF(AND(AR1449+AT1449&gt;0,AS1449+AU1449&gt;0),COUNTIF(AV$6:AV1448,"&gt;0")+1,0)</f>
        <v>0</v>
      </c>
    </row>
    <row r="1450" spans="41:48">
      <c r="AO1450" s="692">
        <v>41</v>
      </c>
      <c r="AP1450" s="692">
        <v>1</v>
      </c>
      <c r="AQ1450" s="692">
        <v>5</v>
      </c>
      <c r="AR1450" s="693">
        <f ca="1">IF($AQ1450=1,IF(INDIRECT(ADDRESS(($AO1450-1)*3+$AP1450+5,$AQ1450+7))="",0,INDIRECT(ADDRESS(($AO1450-1)*3+$AP1450+5,$AQ1450+7))),IF(INDIRECT(ADDRESS(($AO1450-1)*3+$AP1450+5,$AQ1450+7))="",0,IF(COUNTIF(INDIRECT(ADDRESS(($AO1450-1)*36+($AP1450-1)*12+6,COLUMN())):INDIRECT(ADDRESS(($AO1450-1)*36+($AP1450-1)*12+$AQ1450+4,COLUMN())),INDIRECT(ADDRESS(($AO1450-1)*3+$AP1450+5,$AQ1450+7)))&gt;=1,0,INDIRECT(ADDRESS(($AO1450-1)*3+$AP1450+5,$AQ1450+7)))))</f>
        <v>0</v>
      </c>
      <c r="AS1450" s="692">
        <f ca="1">COUNTIF(INDIRECT("H"&amp;(ROW()+12*(($AO1450-1)*3+$AP1450)-ROW())/12+5):INDIRECT("S"&amp;(ROW()+12*(($AO1450-1)*3+$AP1450)-ROW())/12+5),AR1450)</f>
        <v>0</v>
      </c>
      <c r="AT1450" s="693">
        <f ca="1">IF($AQ1450=1,IF(INDIRECT(ADDRESS(($AO1450-1)*3+$AP1450+5,$AQ1450+20))="",0,INDIRECT(ADDRESS(($AO1450-1)*3+$AP1450+5,$AQ1450+20))),IF(INDIRECT(ADDRESS(($AO1450-1)*3+$AP1450+5,$AQ1450+20))="",0,IF(COUNTIF(INDIRECT(ADDRESS(($AO1450-1)*36+($AP1450-1)*12+6,COLUMN())):INDIRECT(ADDRESS(($AO1450-1)*36+($AP1450-1)*12+$AQ1450+4,COLUMN())),INDIRECT(ADDRESS(($AO1450-1)*3+$AP1450+5,$AQ1450+20)))&gt;=1,0,INDIRECT(ADDRESS(($AO1450-1)*3+$AP1450+5,$AQ1450+20)))))</f>
        <v>0</v>
      </c>
      <c r="AU1450" s="692">
        <f ca="1">COUNTIF(INDIRECT("U"&amp;(ROW()+12*(($AO1450-1)*3+$AP1450)-ROW())/12+5):INDIRECT("AF"&amp;(ROW()+12*(($AO1450-1)*3+$AP1450)-ROW())/12+5),AT1450)</f>
        <v>0</v>
      </c>
      <c r="AV1450" s="692">
        <f ca="1">IF(AND(AR1450+AT1450&gt;0,AS1450+AU1450&gt;0),COUNTIF(AV$6:AV1449,"&gt;0")+1,0)</f>
        <v>0</v>
      </c>
    </row>
    <row r="1451" spans="41:48">
      <c r="AO1451" s="692">
        <v>41</v>
      </c>
      <c r="AP1451" s="692">
        <v>1</v>
      </c>
      <c r="AQ1451" s="692">
        <v>6</v>
      </c>
      <c r="AR1451" s="693">
        <f ca="1">IF($AQ1451=1,IF(INDIRECT(ADDRESS(($AO1451-1)*3+$AP1451+5,$AQ1451+7))="",0,INDIRECT(ADDRESS(($AO1451-1)*3+$AP1451+5,$AQ1451+7))),IF(INDIRECT(ADDRESS(($AO1451-1)*3+$AP1451+5,$AQ1451+7))="",0,IF(COUNTIF(INDIRECT(ADDRESS(($AO1451-1)*36+($AP1451-1)*12+6,COLUMN())):INDIRECT(ADDRESS(($AO1451-1)*36+($AP1451-1)*12+$AQ1451+4,COLUMN())),INDIRECT(ADDRESS(($AO1451-1)*3+$AP1451+5,$AQ1451+7)))&gt;=1,0,INDIRECT(ADDRESS(($AO1451-1)*3+$AP1451+5,$AQ1451+7)))))</f>
        <v>0</v>
      </c>
      <c r="AS1451" s="692">
        <f ca="1">COUNTIF(INDIRECT("H"&amp;(ROW()+12*(($AO1451-1)*3+$AP1451)-ROW())/12+5):INDIRECT("S"&amp;(ROW()+12*(($AO1451-1)*3+$AP1451)-ROW())/12+5),AR1451)</f>
        <v>0</v>
      </c>
      <c r="AT1451" s="693">
        <f ca="1">IF($AQ1451=1,IF(INDIRECT(ADDRESS(($AO1451-1)*3+$AP1451+5,$AQ1451+20))="",0,INDIRECT(ADDRESS(($AO1451-1)*3+$AP1451+5,$AQ1451+20))),IF(INDIRECT(ADDRESS(($AO1451-1)*3+$AP1451+5,$AQ1451+20))="",0,IF(COUNTIF(INDIRECT(ADDRESS(($AO1451-1)*36+($AP1451-1)*12+6,COLUMN())):INDIRECT(ADDRESS(($AO1451-1)*36+($AP1451-1)*12+$AQ1451+4,COLUMN())),INDIRECT(ADDRESS(($AO1451-1)*3+$AP1451+5,$AQ1451+20)))&gt;=1,0,INDIRECT(ADDRESS(($AO1451-1)*3+$AP1451+5,$AQ1451+20)))))</f>
        <v>0</v>
      </c>
      <c r="AU1451" s="692">
        <f ca="1">COUNTIF(INDIRECT("U"&amp;(ROW()+12*(($AO1451-1)*3+$AP1451)-ROW())/12+5):INDIRECT("AF"&amp;(ROW()+12*(($AO1451-1)*3+$AP1451)-ROW())/12+5),AT1451)</f>
        <v>0</v>
      </c>
      <c r="AV1451" s="692">
        <f ca="1">IF(AND(AR1451+AT1451&gt;0,AS1451+AU1451&gt;0),COUNTIF(AV$6:AV1450,"&gt;0")+1,0)</f>
        <v>0</v>
      </c>
    </row>
    <row r="1452" spans="41:48">
      <c r="AO1452" s="692">
        <v>41</v>
      </c>
      <c r="AP1452" s="692">
        <v>1</v>
      </c>
      <c r="AQ1452" s="692">
        <v>7</v>
      </c>
      <c r="AR1452" s="693">
        <f ca="1">IF($AQ1452=1,IF(INDIRECT(ADDRESS(($AO1452-1)*3+$AP1452+5,$AQ1452+7))="",0,INDIRECT(ADDRESS(($AO1452-1)*3+$AP1452+5,$AQ1452+7))),IF(INDIRECT(ADDRESS(($AO1452-1)*3+$AP1452+5,$AQ1452+7))="",0,IF(COUNTIF(INDIRECT(ADDRESS(($AO1452-1)*36+($AP1452-1)*12+6,COLUMN())):INDIRECT(ADDRESS(($AO1452-1)*36+($AP1452-1)*12+$AQ1452+4,COLUMN())),INDIRECT(ADDRESS(($AO1452-1)*3+$AP1452+5,$AQ1452+7)))&gt;=1,0,INDIRECT(ADDRESS(($AO1452-1)*3+$AP1452+5,$AQ1452+7)))))</f>
        <v>0</v>
      </c>
      <c r="AS1452" s="692">
        <f ca="1">COUNTIF(INDIRECT("H"&amp;(ROW()+12*(($AO1452-1)*3+$AP1452)-ROW())/12+5):INDIRECT("S"&amp;(ROW()+12*(($AO1452-1)*3+$AP1452)-ROW())/12+5),AR1452)</f>
        <v>0</v>
      </c>
      <c r="AT1452" s="693">
        <f ca="1">IF($AQ1452=1,IF(INDIRECT(ADDRESS(($AO1452-1)*3+$AP1452+5,$AQ1452+20))="",0,INDIRECT(ADDRESS(($AO1452-1)*3+$AP1452+5,$AQ1452+20))),IF(INDIRECT(ADDRESS(($AO1452-1)*3+$AP1452+5,$AQ1452+20))="",0,IF(COUNTIF(INDIRECT(ADDRESS(($AO1452-1)*36+($AP1452-1)*12+6,COLUMN())):INDIRECT(ADDRESS(($AO1452-1)*36+($AP1452-1)*12+$AQ1452+4,COLUMN())),INDIRECT(ADDRESS(($AO1452-1)*3+$AP1452+5,$AQ1452+20)))&gt;=1,0,INDIRECT(ADDRESS(($AO1452-1)*3+$AP1452+5,$AQ1452+20)))))</f>
        <v>0</v>
      </c>
      <c r="AU1452" s="692">
        <f ca="1">COUNTIF(INDIRECT("U"&amp;(ROW()+12*(($AO1452-1)*3+$AP1452)-ROW())/12+5):INDIRECT("AF"&amp;(ROW()+12*(($AO1452-1)*3+$AP1452)-ROW())/12+5),AT1452)</f>
        <v>0</v>
      </c>
      <c r="AV1452" s="692">
        <f ca="1">IF(AND(AR1452+AT1452&gt;0,AS1452+AU1452&gt;0),COUNTIF(AV$6:AV1451,"&gt;0")+1,0)</f>
        <v>0</v>
      </c>
    </row>
    <row r="1453" spans="41:48">
      <c r="AO1453" s="692">
        <v>41</v>
      </c>
      <c r="AP1453" s="692">
        <v>1</v>
      </c>
      <c r="AQ1453" s="692">
        <v>8</v>
      </c>
      <c r="AR1453" s="693">
        <f ca="1">IF($AQ1453=1,IF(INDIRECT(ADDRESS(($AO1453-1)*3+$AP1453+5,$AQ1453+7))="",0,INDIRECT(ADDRESS(($AO1453-1)*3+$AP1453+5,$AQ1453+7))),IF(INDIRECT(ADDRESS(($AO1453-1)*3+$AP1453+5,$AQ1453+7))="",0,IF(COUNTIF(INDIRECT(ADDRESS(($AO1453-1)*36+($AP1453-1)*12+6,COLUMN())):INDIRECT(ADDRESS(($AO1453-1)*36+($AP1453-1)*12+$AQ1453+4,COLUMN())),INDIRECT(ADDRESS(($AO1453-1)*3+$AP1453+5,$AQ1453+7)))&gt;=1,0,INDIRECT(ADDRESS(($AO1453-1)*3+$AP1453+5,$AQ1453+7)))))</f>
        <v>0</v>
      </c>
      <c r="AS1453" s="692">
        <f ca="1">COUNTIF(INDIRECT("H"&amp;(ROW()+12*(($AO1453-1)*3+$AP1453)-ROW())/12+5):INDIRECT("S"&amp;(ROW()+12*(($AO1453-1)*3+$AP1453)-ROW())/12+5),AR1453)</f>
        <v>0</v>
      </c>
      <c r="AT1453" s="693">
        <f ca="1">IF($AQ1453=1,IF(INDIRECT(ADDRESS(($AO1453-1)*3+$AP1453+5,$AQ1453+20))="",0,INDIRECT(ADDRESS(($AO1453-1)*3+$AP1453+5,$AQ1453+20))),IF(INDIRECT(ADDRESS(($AO1453-1)*3+$AP1453+5,$AQ1453+20))="",0,IF(COUNTIF(INDIRECT(ADDRESS(($AO1453-1)*36+($AP1453-1)*12+6,COLUMN())):INDIRECT(ADDRESS(($AO1453-1)*36+($AP1453-1)*12+$AQ1453+4,COLUMN())),INDIRECT(ADDRESS(($AO1453-1)*3+$AP1453+5,$AQ1453+20)))&gt;=1,0,INDIRECT(ADDRESS(($AO1453-1)*3+$AP1453+5,$AQ1453+20)))))</f>
        <v>0</v>
      </c>
      <c r="AU1453" s="692">
        <f ca="1">COUNTIF(INDIRECT("U"&amp;(ROW()+12*(($AO1453-1)*3+$AP1453)-ROW())/12+5):INDIRECT("AF"&amp;(ROW()+12*(($AO1453-1)*3+$AP1453)-ROW())/12+5),AT1453)</f>
        <v>0</v>
      </c>
      <c r="AV1453" s="692">
        <f ca="1">IF(AND(AR1453+AT1453&gt;0,AS1453+AU1453&gt;0),COUNTIF(AV$6:AV1452,"&gt;0")+1,0)</f>
        <v>0</v>
      </c>
    </row>
    <row r="1454" spans="41:48">
      <c r="AO1454" s="692">
        <v>41</v>
      </c>
      <c r="AP1454" s="692">
        <v>1</v>
      </c>
      <c r="AQ1454" s="692">
        <v>9</v>
      </c>
      <c r="AR1454" s="693">
        <f ca="1">IF($AQ1454=1,IF(INDIRECT(ADDRESS(($AO1454-1)*3+$AP1454+5,$AQ1454+7))="",0,INDIRECT(ADDRESS(($AO1454-1)*3+$AP1454+5,$AQ1454+7))),IF(INDIRECT(ADDRESS(($AO1454-1)*3+$AP1454+5,$AQ1454+7))="",0,IF(COUNTIF(INDIRECT(ADDRESS(($AO1454-1)*36+($AP1454-1)*12+6,COLUMN())):INDIRECT(ADDRESS(($AO1454-1)*36+($AP1454-1)*12+$AQ1454+4,COLUMN())),INDIRECT(ADDRESS(($AO1454-1)*3+$AP1454+5,$AQ1454+7)))&gt;=1,0,INDIRECT(ADDRESS(($AO1454-1)*3+$AP1454+5,$AQ1454+7)))))</f>
        <v>0</v>
      </c>
      <c r="AS1454" s="692">
        <f ca="1">COUNTIF(INDIRECT("H"&amp;(ROW()+12*(($AO1454-1)*3+$AP1454)-ROW())/12+5):INDIRECT("S"&amp;(ROW()+12*(($AO1454-1)*3+$AP1454)-ROW())/12+5),AR1454)</f>
        <v>0</v>
      </c>
      <c r="AT1454" s="693">
        <f ca="1">IF($AQ1454=1,IF(INDIRECT(ADDRESS(($AO1454-1)*3+$AP1454+5,$AQ1454+20))="",0,INDIRECT(ADDRESS(($AO1454-1)*3+$AP1454+5,$AQ1454+20))),IF(INDIRECT(ADDRESS(($AO1454-1)*3+$AP1454+5,$AQ1454+20))="",0,IF(COUNTIF(INDIRECT(ADDRESS(($AO1454-1)*36+($AP1454-1)*12+6,COLUMN())):INDIRECT(ADDRESS(($AO1454-1)*36+($AP1454-1)*12+$AQ1454+4,COLUMN())),INDIRECT(ADDRESS(($AO1454-1)*3+$AP1454+5,$AQ1454+20)))&gt;=1,0,INDIRECT(ADDRESS(($AO1454-1)*3+$AP1454+5,$AQ1454+20)))))</f>
        <v>0</v>
      </c>
      <c r="AU1454" s="692">
        <f ca="1">COUNTIF(INDIRECT("U"&amp;(ROW()+12*(($AO1454-1)*3+$AP1454)-ROW())/12+5):INDIRECT("AF"&amp;(ROW()+12*(($AO1454-1)*3+$AP1454)-ROW())/12+5),AT1454)</f>
        <v>0</v>
      </c>
      <c r="AV1454" s="692">
        <f ca="1">IF(AND(AR1454+AT1454&gt;0,AS1454+AU1454&gt;0),COUNTIF(AV$6:AV1453,"&gt;0")+1,0)</f>
        <v>0</v>
      </c>
    </row>
    <row r="1455" spans="41:48">
      <c r="AO1455" s="692">
        <v>41</v>
      </c>
      <c r="AP1455" s="692">
        <v>1</v>
      </c>
      <c r="AQ1455" s="692">
        <v>10</v>
      </c>
      <c r="AR1455" s="693">
        <f ca="1">IF($AQ1455=1,IF(INDIRECT(ADDRESS(($AO1455-1)*3+$AP1455+5,$AQ1455+7))="",0,INDIRECT(ADDRESS(($AO1455-1)*3+$AP1455+5,$AQ1455+7))),IF(INDIRECT(ADDRESS(($AO1455-1)*3+$AP1455+5,$AQ1455+7))="",0,IF(COUNTIF(INDIRECT(ADDRESS(($AO1455-1)*36+($AP1455-1)*12+6,COLUMN())):INDIRECT(ADDRESS(($AO1455-1)*36+($AP1455-1)*12+$AQ1455+4,COLUMN())),INDIRECT(ADDRESS(($AO1455-1)*3+$AP1455+5,$AQ1455+7)))&gt;=1,0,INDIRECT(ADDRESS(($AO1455-1)*3+$AP1455+5,$AQ1455+7)))))</f>
        <v>0</v>
      </c>
      <c r="AS1455" s="692">
        <f ca="1">COUNTIF(INDIRECT("H"&amp;(ROW()+12*(($AO1455-1)*3+$AP1455)-ROW())/12+5):INDIRECT("S"&amp;(ROW()+12*(($AO1455-1)*3+$AP1455)-ROW())/12+5),AR1455)</f>
        <v>0</v>
      </c>
      <c r="AT1455" s="693">
        <f ca="1">IF($AQ1455=1,IF(INDIRECT(ADDRESS(($AO1455-1)*3+$AP1455+5,$AQ1455+20))="",0,INDIRECT(ADDRESS(($AO1455-1)*3+$AP1455+5,$AQ1455+20))),IF(INDIRECT(ADDRESS(($AO1455-1)*3+$AP1455+5,$AQ1455+20))="",0,IF(COUNTIF(INDIRECT(ADDRESS(($AO1455-1)*36+($AP1455-1)*12+6,COLUMN())):INDIRECT(ADDRESS(($AO1455-1)*36+($AP1455-1)*12+$AQ1455+4,COLUMN())),INDIRECT(ADDRESS(($AO1455-1)*3+$AP1455+5,$AQ1455+20)))&gt;=1,0,INDIRECT(ADDRESS(($AO1455-1)*3+$AP1455+5,$AQ1455+20)))))</f>
        <v>0</v>
      </c>
      <c r="AU1455" s="692">
        <f ca="1">COUNTIF(INDIRECT("U"&amp;(ROW()+12*(($AO1455-1)*3+$AP1455)-ROW())/12+5):INDIRECT("AF"&amp;(ROW()+12*(($AO1455-1)*3+$AP1455)-ROW())/12+5),AT1455)</f>
        <v>0</v>
      </c>
      <c r="AV1455" s="692">
        <f ca="1">IF(AND(AR1455+AT1455&gt;0,AS1455+AU1455&gt;0),COUNTIF(AV$6:AV1454,"&gt;0")+1,0)</f>
        <v>0</v>
      </c>
    </row>
    <row r="1456" spans="41:48">
      <c r="AO1456" s="692">
        <v>41</v>
      </c>
      <c r="AP1456" s="692">
        <v>1</v>
      </c>
      <c r="AQ1456" s="692">
        <v>11</v>
      </c>
      <c r="AR1456" s="693">
        <f ca="1">IF($AQ1456=1,IF(INDIRECT(ADDRESS(($AO1456-1)*3+$AP1456+5,$AQ1456+7))="",0,INDIRECT(ADDRESS(($AO1456-1)*3+$AP1456+5,$AQ1456+7))),IF(INDIRECT(ADDRESS(($AO1456-1)*3+$AP1456+5,$AQ1456+7))="",0,IF(COUNTIF(INDIRECT(ADDRESS(($AO1456-1)*36+($AP1456-1)*12+6,COLUMN())):INDIRECT(ADDRESS(($AO1456-1)*36+($AP1456-1)*12+$AQ1456+4,COLUMN())),INDIRECT(ADDRESS(($AO1456-1)*3+$AP1456+5,$AQ1456+7)))&gt;=1,0,INDIRECT(ADDRESS(($AO1456-1)*3+$AP1456+5,$AQ1456+7)))))</f>
        <v>0</v>
      </c>
      <c r="AS1456" s="692">
        <f ca="1">COUNTIF(INDIRECT("H"&amp;(ROW()+12*(($AO1456-1)*3+$AP1456)-ROW())/12+5):INDIRECT("S"&amp;(ROW()+12*(($AO1456-1)*3+$AP1456)-ROW())/12+5),AR1456)</f>
        <v>0</v>
      </c>
      <c r="AT1456" s="693">
        <f ca="1">IF($AQ1456=1,IF(INDIRECT(ADDRESS(($AO1456-1)*3+$AP1456+5,$AQ1456+20))="",0,INDIRECT(ADDRESS(($AO1456-1)*3+$AP1456+5,$AQ1456+20))),IF(INDIRECT(ADDRESS(($AO1456-1)*3+$AP1456+5,$AQ1456+20))="",0,IF(COUNTIF(INDIRECT(ADDRESS(($AO1456-1)*36+($AP1456-1)*12+6,COLUMN())):INDIRECT(ADDRESS(($AO1456-1)*36+($AP1456-1)*12+$AQ1456+4,COLUMN())),INDIRECT(ADDRESS(($AO1456-1)*3+$AP1456+5,$AQ1456+20)))&gt;=1,0,INDIRECT(ADDRESS(($AO1456-1)*3+$AP1456+5,$AQ1456+20)))))</f>
        <v>0</v>
      </c>
      <c r="AU1456" s="692">
        <f ca="1">COUNTIF(INDIRECT("U"&amp;(ROW()+12*(($AO1456-1)*3+$AP1456)-ROW())/12+5):INDIRECT("AF"&amp;(ROW()+12*(($AO1456-1)*3+$AP1456)-ROW())/12+5),AT1456)</f>
        <v>0</v>
      </c>
      <c r="AV1456" s="692">
        <f ca="1">IF(AND(AR1456+AT1456&gt;0,AS1456+AU1456&gt;0),COUNTIF(AV$6:AV1455,"&gt;0")+1,0)</f>
        <v>0</v>
      </c>
    </row>
    <row r="1457" spans="41:48">
      <c r="AO1457" s="692">
        <v>41</v>
      </c>
      <c r="AP1457" s="692">
        <v>1</v>
      </c>
      <c r="AQ1457" s="692">
        <v>12</v>
      </c>
      <c r="AR1457" s="693">
        <f ca="1">IF($AQ1457=1,IF(INDIRECT(ADDRESS(($AO1457-1)*3+$AP1457+5,$AQ1457+7))="",0,INDIRECT(ADDRESS(($AO1457-1)*3+$AP1457+5,$AQ1457+7))),IF(INDIRECT(ADDRESS(($AO1457-1)*3+$AP1457+5,$AQ1457+7))="",0,IF(COUNTIF(INDIRECT(ADDRESS(($AO1457-1)*36+($AP1457-1)*12+6,COLUMN())):INDIRECT(ADDRESS(($AO1457-1)*36+($AP1457-1)*12+$AQ1457+4,COLUMN())),INDIRECT(ADDRESS(($AO1457-1)*3+$AP1457+5,$AQ1457+7)))&gt;=1,0,INDIRECT(ADDRESS(($AO1457-1)*3+$AP1457+5,$AQ1457+7)))))</f>
        <v>0</v>
      </c>
      <c r="AS1457" s="692">
        <f ca="1">COUNTIF(INDIRECT("H"&amp;(ROW()+12*(($AO1457-1)*3+$AP1457)-ROW())/12+5):INDIRECT("S"&amp;(ROW()+12*(($AO1457-1)*3+$AP1457)-ROW())/12+5),AR1457)</f>
        <v>0</v>
      </c>
      <c r="AT1457" s="693">
        <f ca="1">IF($AQ1457=1,IF(INDIRECT(ADDRESS(($AO1457-1)*3+$AP1457+5,$AQ1457+20))="",0,INDIRECT(ADDRESS(($AO1457-1)*3+$AP1457+5,$AQ1457+20))),IF(INDIRECT(ADDRESS(($AO1457-1)*3+$AP1457+5,$AQ1457+20))="",0,IF(COUNTIF(INDIRECT(ADDRESS(($AO1457-1)*36+($AP1457-1)*12+6,COLUMN())):INDIRECT(ADDRESS(($AO1457-1)*36+($AP1457-1)*12+$AQ1457+4,COLUMN())),INDIRECT(ADDRESS(($AO1457-1)*3+$AP1457+5,$AQ1457+20)))&gt;=1,0,INDIRECT(ADDRESS(($AO1457-1)*3+$AP1457+5,$AQ1457+20)))))</f>
        <v>0</v>
      </c>
      <c r="AU1457" s="692">
        <f ca="1">COUNTIF(INDIRECT("U"&amp;(ROW()+12*(($AO1457-1)*3+$AP1457)-ROW())/12+5):INDIRECT("AF"&amp;(ROW()+12*(($AO1457-1)*3+$AP1457)-ROW())/12+5),AT1457)</f>
        <v>0</v>
      </c>
      <c r="AV1457" s="692">
        <f ca="1">IF(AND(AR1457+AT1457&gt;0,AS1457+AU1457&gt;0),COUNTIF(AV$6:AV1456,"&gt;0")+1,0)</f>
        <v>0</v>
      </c>
    </row>
    <row r="1458" spans="41:48">
      <c r="AO1458" s="692">
        <v>41</v>
      </c>
      <c r="AP1458" s="692">
        <v>2</v>
      </c>
      <c r="AQ1458" s="692">
        <v>1</v>
      </c>
      <c r="AR1458" s="693">
        <f ca="1">IF($AQ1458=1,IF(INDIRECT(ADDRESS(($AO1458-1)*3+$AP1458+5,$AQ1458+7))="",0,INDIRECT(ADDRESS(($AO1458-1)*3+$AP1458+5,$AQ1458+7))),IF(INDIRECT(ADDRESS(($AO1458-1)*3+$AP1458+5,$AQ1458+7))="",0,IF(COUNTIF(INDIRECT(ADDRESS(($AO1458-1)*36+($AP1458-1)*12+6,COLUMN())):INDIRECT(ADDRESS(($AO1458-1)*36+($AP1458-1)*12+$AQ1458+4,COLUMN())),INDIRECT(ADDRESS(($AO1458-1)*3+$AP1458+5,$AQ1458+7)))&gt;=1,0,INDIRECT(ADDRESS(($AO1458-1)*3+$AP1458+5,$AQ1458+7)))))</f>
        <v>0</v>
      </c>
      <c r="AS1458" s="692">
        <f ca="1">COUNTIF(INDIRECT("H"&amp;(ROW()+12*(($AO1458-1)*3+$AP1458)-ROW())/12+5):INDIRECT("S"&amp;(ROW()+12*(($AO1458-1)*3+$AP1458)-ROW())/12+5),AR1458)</f>
        <v>0</v>
      </c>
      <c r="AT1458" s="693">
        <f ca="1">IF($AQ1458=1,IF(INDIRECT(ADDRESS(($AO1458-1)*3+$AP1458+5,$AQ1458+20))="",0,INDIRECT(ADDRESS(($AO1458-1)*3+$AP1458+5,$AQ1458+20))),IF(INDIRECT(ADDRESS(($AO1458-1)*3+$AP1458+5,$AQ1458+20))="",0,IF(COUNTIF(INDIRECT(ADDRESS(($AO1458-1)*36+($AP1458-1)*12+6,COLUMN())):INDIRECT(ADDRESS(($AO1458-1)*36+($AP1458-1)*12+$AQ1458+4,COLUMN())),INDIRECT(ADDRESS(($AO1458-1)*3+$AP1458+5,$AQ1458+20)))&gt;=1,0,INDIRECT(ADDRESS(($AO1458-1)*3+$AP1458+5,$AQ1458+20)))))</f>
        <v>0</v>
      </c>
      <c r="AU1458" s="692">
        <f ca="1">COUNTIF(INDIRECT("U"&amp;(ROW()+12*(($AO1458-1)*3+$AP1458)-ROW())/12+5):INDIRECT("AF"&amp;(ROW()+12*(($AO1458-1)*3+$AP1458)-ROW())/12+5),AT1458)</f>
        <v>0</v>
      </c>
      <c r="AV1458" s="692">
        <f ca="1">IF(AND(AR1458+AT1458&gt;0,AS1458+AU1458&gt;0),COUNTIF(AV$6:AV1457,"&gt;0")+1,0)</f>
        <v>0</v>
      </c>
    </row>
    <row r="1459" spans="41:48">
      <c r="AO1459" s="692">
        <v>41</v>
      </c>
      <c r="AP1459" s="692">
        <v>2</v>
      </c>
      <c r="AQ1459" s="692">
        <v>2</v>
      </c>
      <c r="AR1459" s="693">
        <f ca="1">IF($AQ1459=1,IF(INDIRECT(ADDRESS(($AO1459-1)*3+$AP1459+5,$AQ1459+7))="",0,INDIRECT(ADDRESS(($AO1459-1)*3+$AP1459+5,$AQ1459+7))),IF(INDIRECT(ADDRESS(($AO1459-1)*3+$AP1459+5,$AQ1459+7))="",0,IF(COUNTIF(INDIRECT(ADDRESS(($AO1459-1)*36+($AP1459-1)*12+6,COLUMN())):INDIRECT(ADDRESS(($AO1459-1)*36+($AP1459-1)*12+$AQ1459+4,COLUMN())),INDIRECT(ADDRESS(($AO1459-1)*3+$AP1459+5,$AQ1459+7)))&gt;=1,0,INDIRECT(ADDRESS(($AO1459-1)*3+$AP1459+5,$AQ1459+7)))))</f>
        <v>0</v>
      </c>
      <c r="AS1459" s="692">
        <f ca="1">COUNTIF(INDIRECT("H"&amp;(ROW()+12*(($AO1459-1)*3+$AP1459)-ROW())/12+5):INDIRECT("S"&amp;(ROW()+12*(($AO1459-1)*3+$AP1459)-ROW())/12+5),AR1459)</f>
        <v>0</v>
      </c>
      <c r="AT1459" s="693">
        <f ca="1">IF($AQ1459=1,IF(INDIRECT(ADDRESS(($AO1459-1)*3+$AP1459+5,$AQ1459+20))="",0,INDIRECT(ADDRESS(($AO1459-1)*3+$AP1459+5,$AQ1459+20))),IF(INDIRECT(ADDRESS(($AO1459-1)*3+$AP1459+5,$AQ1459+20))="",0,IF(COUNTIF(INDIRECT(ADDRESS(($AO1459-1)*36+($AP1459-1)*12+6,COLUMN())):INDIRECT(ADDRESS(($AO1459-1)*36+($AP1459-1)*12+$AQ1459+4,COLUMN())),INDIRECT(ADDRESS(($AO1459-1)*3+$AP1459+5,$AQ1459+20)))&gt;=1,0,INDIRECT(ADDRESS(($AO1459-1)*3+$AP1459+5,$AQ1459+20)))))</f>
        <v>0</v>
      </c>
      <c r="AU1459" s="692">
        <f ca="1">COUNTIF(INDIRECT("U"&amp;(ROW()+12*(($AO1459-1)*3+$AP1459)-ROW())/12+5):INDIRECT("AF"&amp;(ROW()+12*(($AO1459-1)*3+$AP1459)-ROW())/12+5),AT1459)</f>
        <v>0</v>
      </c>
      <c r="AV1459" s="692">
        <f ca="1">IF(AND(AR1459+AT1459&gt;0,AS1459+AU1459&gt;0),COUNTIF(AV$6:AV1458,"&gt;0")+1,0)</f>
        <v>0</v>
      </c>
    </row>
    <row r="1460" spans="41:48">
      <c r="AO1460" s="692">
        <v>41</v>
      </c>
      <c r="AP1460" s="692">
        <v>2</v>
      </c>
      <c r="AQ1460" s="692">
        <v>3</v>
      </c>
      <c r="AR1460" s="693">
        <f ca="1">IF($AQ1460=1,IF(INDIRECT(ADDRESS(($AO1460-1)*3+$AP1460+5,$AQ1460+7))="",0,INDIRECT(ADDRESS(($AO1460-1)*3+$AP1460+5,$AQ1460+7))),IF(INDIRECT(ADDRESS(($AO1460-1)*3+$AP1460+5,$AQ1460+7))="",0,IF(COUNTIF(INDIRECT(ADDRESS(($AO1460-1)*36+($AP1460-1)*12+6,COLUMN())):INDIRECT(ADDRESS(($AO1460-1)*36+($AP1460-1)*12+$AQ1460+4,COLUMN())),INDIRECT(ADDRESS(($AO1460-1)*3+$AP1460+5,$AQ1460+7)))&gt;=1,0,INDIRECT(ADDRESS(($AO1460-1)*3+$AP1460+5,$AQ1460+7)))))</f>
        <v>0</v>
      </c>
      <c r="AS1460" s="692">
        <f ca="1">COUNTIF(INDIRECT("H"&amp;(ROW()+12*(($AO1460-1)*3+$AP1460)-ROW())/12+5):INDIRECT("S"&amp;(ROW()+12*(($AO1460-1)*3+$AP1460)-ROW())/12+5),AR1460)</f>
        <v>0</v>
      </c>
      <c r="AT1460" s="693">
        <f ca="1">IF($AQ1460=1,IF(INDIRECT(ADDRESS(($AO1460-1)*3+$AP1460+5,$AQ1460+20))="",0,INDIRECT(ADDRESS(($AO1460-1)*3+$AP1460+5,$AQ1460+20))),IF(INDIRECT(ADDRESS(($AO1460-1)*3+$AP1460+5,$AQ1460+20))="",0,IF(COUNTIF(INDIRECT(ADDRESS(($AO1460-1)*36+($AP1460-1)*12+6,COLUMN())):INDIRECT(ADDRESS(($AO1460-1)*36+($AP1460-1)*12+$AQ1460+4,COLUMN())),INDIRECT(ADDRESS(($AO1460-1)*3+$AP1460+5,$AQ1460+20)))&gt;=1,0,INDIRECT(ADDRESS(($AO1460-1)*3+$AP1460+5,$AQ1460+20)))))</f>
        <v>0</v>
      </c>
      <c r="AU1460" s="692">
        <f ca="1">COUNTIF(INDIRECT("U"&amp;(ROW()+12*(($AO1460-1)*3+$AP1460)-ROW())/12+5):INDIRECT("AF"&amp;(ROW()+12*(($AO1460-1)*3+$AP1460)-ROW())/12+5),AT1460)</f>
        <v>0</v>
      </c>
      <c r="AV1460" s="692">
        <f ca="1">IF(AND(AR1460+AT1460&gt;0,AS1460+AU1460&gt;0),COUNTIF(AV$6:AV1459,"&gt;0")+1,0)</f>
        <v>0</v>
      </c>
    </row>
    <row r="1461" spans="41:48">
      <c r="AO1461" s="692">
        <v>41</v>
      </c>
      <c r="AP1461" s="692">
        <v>2</v>
      </c>
      <c r="AQ1461" s="692">
        <v>4</v>
      </c>
      <c r="AR1461" s="693">
        <f ca="1">IF($AQ1461=1,IF(INDIRECT(ADDRESS(($AO1461-1)*3+$AP1461+5,$AQ1461+7))="",0,INDIRECT(ADDRESS(($AO1461-1)*3+$AP1461+5,$AQ1461+7))),IF(INDIRECT(ADDRESS(($AO1461-1)*3+$AP1461+5,$AQ1461+7))="",0,IF(COUNTIF(INDIRECT(ADDRESS(($AO1461-1)*36+($AP1461-1)*12+6,COLUMN())):INDIRECT(ADDRESS(($AO1461-1)*36+($AP1461-1)*12+$AQ1461+4,COLUMN())),INDIRECT(ADDRESS(($AO1461-1)*3+$AP1461+5,$AQ1461+7)))&gt;=1,0,INDIRECT(ADDRESS(($AO1461-1)*3+$AP1461+5,$AQ1461+7)))))</f>
        <v>0</v>
      </c>
      <c r="AS1461" s="692">
        <f ca="1">COUNTIF(INDIRECT("H"&amp;(ROW()+12*(($AO1461-1)*3+$AP1461)-ROW())/12+5):INDIRECT("S"&amp;(ROW()+12*(($AO1461-1)*3+$AP1461)-ROW())/12+5),AR1461)</f>
        <v>0</v>
      </c>
      <c r="AT1461" s="693">
        <f ca="1">IF($AQ1461=1,IF(INDIRECT(ADDRESS(($AO1461-1)*3+$AP1461+5,$AQ1461+20))="",0,INDIRECT(ADDRESS(($AO1461-1)*3+$AP1461+5,$AQ1461+20))),IF(INDIRECT(ADDRESS(($AO1461-1)*3+$AP1461+5,$AQ1461+20))="",0,IF(COUNTIF(INDIRECT(ADDRESS(($AO1461-1)*36+($AP1461-1)*12+6,COLUMN())):INDIRECT(ADDRESS(($AO1461-1)*36+($AP1461-1)*12+$AQ1461+4,COLUMN())),INDIRECT(ADDRESS(($AO1461-1)*3+$AP1461+5,$AQ1461+20)))&gt;=1,0,INDIRECT(ADDRESS(($AO1461-1)*3+$AP1461+5,$AQ1461+20)))))</f>
        <v>0</v>
      </c>
      <c r="AU1461" s="692">
        <f ca="1">COUNTIF(INDIRECT("U"&amp;(ROW()+12*(($AO1461-1)*3+$AP1461)-ROW())/12+5):INDIRECT("AF"&amp;(ROW()+12*(($AO1461-1)*3+$AP1461)-ROW())/12+5),AT1461)</f>
        <v>0</v>
      </c>
      <c r="AV1461" s="692">
        <f ca="1">IF(AND(AR1461+AT1461&gt;0,AS1461+AU1461&gt;0),COUNTIF(AV$6:AV1460,"&gt;0")+1,0)</f>
        <v>0</v>
      </c>
    </row>
    <row r="1462" spans="41:48">
      <c r="AO1462" s="692">
        <v>41</v>
      </c>
      <c r="AP1462" s="692">
        <v>2</v>
      </c>
      <c r="AQ1462" s="692">
        <v>5</v>
      </c>
      <c r="AR1462" s="693">
        <f ca="1">IF($AQ1462=1,IF(INDIRECT(ADDRESS(($AO1462-1)*3+$AP1462+5,$AQ1462+7))="",0,INDIRECT(ADDRESS(($AO1462-1)*3+$AP1462+5,$AQ1462+7))),IF(INDIRECT(ADDRESS(($AO1462-1)*3+$AP1462+5,$AQ1462+7))="",0,IF(COUNTIF(INDIRECT(ADDRESS(($AO1462-1)*36+($AP1462-1)*12+6,COLUMN())):INDIRECT(ADDRESS(($AO1462-1)*36+($AP1462-1)*12+$AQ1462+4,COLUMN())),INDIRECT(ADDRESS(($AO1462-1)*3+$AP1462+5,$AQ1462+7)))&gt;=1,0,INDIRECT(ADDRESS(($AO1462-1)*3+$AP1462+5,$AQ1462+7)))))</f>
        <v>0</v>
      </c>
      <c r="AS1462" s="692">
        <f ca="1">COUNTIF(INDIRECT("H"&amp;(ROW()+12*(($AO1462-1)*3+$AP1462)-ROW())/12+5):INDIRECT("S"&amp;(ROW()+12*(($AO1462-1)*3+$AP1462)-ROW())/12+5),AR1462)</f>
        <v>0</v>
      </c>
      <c r="AT1462" s="693">
        <f ca="1">IF($AQ1462=1,IF(INDIRECT(ADDRESS(($AO1462-1)*3+$AP1462+5,$AQ1462+20))="",0,INDIRECT(ADDRESS(($AO1462-1)*3+$AP1462+5,$AQ1462+20))),IF(INDIRECT(ADDRESS(($AO1462-1)*3+$AP1462+5,$AQ1462+20))="",0,IF(COUNTIF(INDIRECT(ADDRESS(($AO1462-1)*36+($AP1462-1)*12+6,COLUMN())):INDIRECT(ADDRESS(($AO1462-1)*36+($AP1462-1)*12+$AQ1462+4,COLUMN())),INDIRECT(ADDRESS(($AO1462-1)*3+$AP1462+5,$AQ1462+20)))&gt;=1,0,INDIRECT(ADDRESS(($AO1462-1)*3+$AP1462+5,$AQ1462+20)))))</f>
        <v>0</v>
      </c>
      <c r="AU1462" s="692">
        <f ca="1">COUNTIF(INDIRECT("U"&amp;(ROW()+12*(($AO1462-1)*3+$AP1462)-ROW())/12+5):INDIRECT("AF"&amp;(ROW()+12*(($AO1462-1)*3+$AP1462)-ROW())/12+5),AT1462)</f>
        <v>0</v>
      </c>
      <c r="AV1462" s="692">
        <f ca="1">IF(AND(AR1462+AT1462&gt;0,AS1462+AU1462&gt;0),COUNTIF(AV$6:AV1461,"&gt;0")+1,0)</f>
        <v>0</v>
      </c>
    </row>
    <row r="1463" spans="41:48">
      <c r="AO1463" s="692">
        <v>41</v>
      </c>
      <c r="AP1463" s="692">
        <v>2</v>
      </c>
      <c r="AQ1463" s="692">
        <v>6</v>
      </c>
      <c r="AR1463" s="693">
        <f ca="1">IF($AQ1463=1,IF(INDIRECT(ADDRESS(($AO1463-1)*3+$AP1463+5,$AQ1463+7))="",0,INDIRECT(ADDRESS(($AO1463-1)*3+$AP1463+5,$AQ1463+7))),IF(INDIRECT(ADDRESS(($AO1463-1)*3+$AP1463+5,$AQ1463+7))="",0,IF(COUNTIF(INDIRECT(ADDRESS(($AO1463-1)*36+($AP1463-1)*12+6,COLUMN())):INDIRECT(ADDRESS(($AO1463-1)*36+($AP1463-1)*12+$AQ1463+4,COLUMN())),INDIRECT(ADDRESS(($AO1463-1)*3+$AP1463+5,$AQ1463+7)))&gt;=1,0,INDIRECT(ADDRESS(($AO1463-1)*3+$AP1463+5,$AQ1463+7)))))</f>
        <v>0</v>
      </c>
      <c r="AS1463" s="692">
        <f ca="1">COUNTIF(INDIRECT("H"&amp;(ROW()+12*(($AO1463-1)*3+$AP1463)-ROW())/12+5):INDIRECT("S"&amp;(ROW()+12*(($AO1463-1)*3+$AP1463)-ROW())/12+5),AR1463)</f>
        <v>0</v>
      </c>
      <c r="AT1463" s="693">
        <f ca="1">IF($AQ1463=1,IF(INDIRECT(ADDRESS(($AO1463-1)*3+$AP1463+5,$AQ1463+20))="",0,INDIRECT(ADDRESS(($AO1463-1)*3+$AP1463+5,$AQ1463+20))),IF(INDIRECT(ADDRESS(($AO1463-1)*3+$AP1463+5,$AQ1463+20))="",0,IF(COUNTIF(INDIRECT(ADDRESS(($AO1463-1)*36+($AP1463-1)*12+6,COLUMN())):INDIRECT(ADDRESS(($AO1463-1)*36+($AP1463-1)*12+$AQ1463+4,COLUMN())),INDIRECT(ADDRESS(($AO1463-1)*3+$AP1463+5,$AQ1463+20)))&gt;=1,0,INDIRECT(ADDRESS(($AO1463-1)*3+$AP1463+5,$AQ1463+20)))))</f>
        <v>0</v>
      </c>
      <c r="AU1463" s="692">
        <f ca="1">COUNTIF(INDIRECT("U"&amp;(ROW()+12*(($AO1463-1)*3+$AP1463)-ROW())/12+5):INDIRECT("AF"&amp;(ROW()+12*(($AO1463-1)*3+$AP1463)-ROW())/12+5),AT1463)</f>
        <v>0</v>
      </c>
      <c r="AV1463" s="692">
        <f ca="1">IF(AND(AR1463+AT1463&gt;0,AS1463+AU1463&gt;0),COUNTIF(AV$6:AV1462,"&gt;0")+1,0)</f>
        <v>0</v>
      </c>
    </row>
    <row r="1464" spans="41:48">
      <c r="AO1464" s="692">
        <v>41</v>
      </c>
      <c r="AP1464" s="692">
        <v>2</v>
      </c>
      <c r="AQ1464" s="692">
        <v>7</v>
      </c>
      <c r="AR1464" s="693">
        <f ca="1">IF($AQ1464=1,IF(INDIRECT(ADDRESS(($AO1464-1)*3+$AP1464+5,$AQ1464+7))="",0,INDIRECT(ADDRESS(($AO1464-1)*3+$AP1464+5,$AQ1464+7))),IF(INDIRECT(ADDRESS(($AO1464-1)*3+$AP1464+5,$AQ1464+7))="",0,IF(COUNTIF(INDIRECT(ADDRESS(($AO1464-1)*36+($AP1464-1)*12+6,COLUMN())):INDIRECT(ADDRESS(($AO1464-1)*36+($AP1464-1)*12+$AQ1464+4,COLUMN())),INDIRECT(ADDRESS(($AO1464-1)*3+$AP1464+5,$AQ1464+7)))&gt;=1,0,INDIRECT(ADDRESS(($AO1464-1)*3+$AP1464+5,$AQ1464+7)))))</f>
        <v>0</v>
      </c>
      <c r="AS1464" s="692">
        <f ca="1">COUNTIF(INDIRECT("H"&amp;(ROW()+12*(($AO1464-1)*3+$AP1464)-ROW())/12+5):INDIRECT("S"&amp;(ROW()+12*(($AO1464-1)*3+$AP1464)-ROW())/12+5),AR1464)</f>
        <v>0</v>
      </c>
      <c r="AT1464" s="693">
        <f ca="1">IF($AQ1464=1,IF(INDIRECT(ADDRESS(($AO1464-1)*3+$AP1464+5,$AQ1464+20))="",0,INDIRECT(ADDRESS(($AO1464-1)*3+$AP1464+5,$AQ1464+20))),IF(INDIRECT(ADDRESS(($AO1464-1)*3+$AP1464+5,$AQ1464+20))="",0,IF(COUNTIF(INDIRECT(ADDRESS(($AO1464-1)*36+($AP1464-1)*12+6,COLUMN())):INDIRECT(ADDRESS(($AO1464-1)*36+($AP1464-1)*12+$AQ1464+4,COLUMN())),INDIRECT(ADDRESS(($AO1464-1)*3+$AP1464+5,$AQ1464+20)))&gt;=1,0,INDIRECT(ADDRESS(($AO1464-1)*3+$AP1464+5,$AQ1464+20)))))</f>
        <v>0</v>
      </c>
      <c r="AU1464" s="692">
        <f ca="1">COUNTIF(INDIRECT("U"&amp;(ROW()+12*(($AO1464-1)*3+$AP1464)-ROW())/12+5):INDIRECT("AF"&amp;(ROW()+12*(($AO1464-1)*3+$AP1464)-ROW())/12+5),AT1464)</f>
        <v>0</v>
      </c>
      <c r="AV1464" s="692">
        <f ca="1">IF(AND(AR1464+AT1464&gt;0,AS1464+AU1464&gt;0),COUNTIF(AV$6:AV1463,"&gt;0")+1,0)</f>
        <v>0</v>
      </c>
    </row>
    <row r="1465" spans="41:48">
      <c r="AO1465" s="692">
        <v>41</v>
      </c>
      <c r="AP1465" s="692">
        <v>2</v>
      </c>
      <c r="AQ1465" s="692">
        <v>8</v>
      </c>
      <c r="AR1465" s="693">
        <f ca="1">IF($AQ1465=1,IF(INDIRECT(ADDRESS(($AO1465-1)*3+$AP1465+5,$AQ1465+7))="",0,INDIRECT(ADDRESS(($AO1465-1)*3+$AP1465+5,$AQ1465+7))),IF(INDIRECT(ADDRESS(($AO1465-1)*3+$AP1465+5,$AQ1465+7))="",0,IF(COUNTIF(INDIRECT(ADDRESS(($AO1465-1)*36+($AP1465-1)*12+6,COLUMN())):INDIRECT(ADDRESS(($AO1465-1)*36+($AP1465-1)*12+$AQ1465+4,COLUMN())),INDIRECT(ADDRESS(($AO1465-1)*3+$AP1465+5,$AQ1465+7)))&gt;=1,0,INDIRECT(ADDRESS(($AO1465-1)*3+$AP1465+5,$AQ1465+7)))))</f>
        <v>0</v>
      </c>
      <c r="AS1465" s="692">
        <f ca="1">COUNTIF(INDIRECT("H"&amp;(ROW()+12*(($AO1465-1)*3+$AP1465)-ROW())/12+5):INDIRECT("S"&amp;(ROW()+12*(($AO1465-1)*3+$AP1465)-ROW())/12+5),AR1465)</f>
        <v>0</v>
      </c>
      <c r="AT1465" s="693">
        <f ca="1">IF($AQ1465=1,IF(INDIRECT(ADDRESS(($AO1465-1)*3+$AP1465+5,$AQ1465+20))="",0,INDIRECT(ADDRESS(($AO1465-1)*3+$AP1465+5,$AQ1465+20))),IF(INDIRECT(ADDRESS(($AO1465-1)*3+$AP1465+5,$AQ1465+20))="",0,IF(COUNTIF(INDIRECT(ADDRESS(($AO1465-1)*36+($AP1465-1)*12+6,COLUMN())):INDIRECT(ADDRESS(($AO1465-1)*36+($AP1465-1)*12+$AQ1465+4,COLUMN())),INDIRECT(ADDRESS(($AO1465-1)*3+$AP1465+5,$AQ1465+20)))&gt;=1,0,INDIRECT(ADDRESS(($AO1465-1)*3+$AP1465+5,$AQ1465+20)))))</f>
        <v>0</v>
      </c>
      <c r="AU1465" s="692">
        <f ca="1">COUNTIF(INDIRECT("U"&amp;(ROW()+12*(($AO1465-1)*3+$AP1465)-ROW())/12+5):INDIRECT("AF"&amp;(ROW()+12*(($AO1465-1)*3+$AP1465)-ROW())/12+5),AT1465)</f>
        <v>0</v>
      </c>
      <c r="AV1465" s="692">
        <f ca="1">IF(AND(AR1465+AT1465&gt;0,AS1465+AU1465&gt;0),COUNTIF(AV$6:AV1464,"&gt;0")+1,0)</f>
        <v>0</v>
      </c>
    </row>
    <row r="1466" spans="41:48">
      <c r="AO1466" s="692">
        <v>41</v>
      </c>
      <c r="AP1466" s="692">
        <v>2</v>
      </c>
      <c r="AQ1466" s="692">
        <v>9</v>
      </c>
      <c r="AR1466" s="693">
        <f ca="1">IF($AQ1466=1,IF(INDIRECT(ADDRESS(($AO1466-1)*3+$AP1466+5,$AQ1466+7))="",0,INDIRECT(ADDRESS(($AO1466-1)*3+$AP1466+5,$AQ1466+7))),IF(INDIRECT(ADDRESS(($AO1466-1)*3+$AP1466+5,$AQ1466+7))="",0,IF(COUNTIF(INDIRECT(ADDRESS(($AO1466-1)*36+($AP1466-1)*12+6,COLUMN())):INDIRECT(ADDRESS(($AO1466-1)*36+($AP1466-1)*12+$AQ1466+4,COLUMN())),INDIRECT(ADDRESS(($AO1466-1)*3+$AP1466+5,$AQ1466+7)))&gt;=1,0,INDIRECT(ADDRESS(($AO1466-1)*3+$AP1466+5,$AQ1466+7)))))</f>
        <v>0</v>
      </c>
      <c r="AS1466" s="692">
        <f ca="1">COUNTIF(INDIRECT("H"&amp;(ROW()+12*(($AO1466-1)*3+$AP1466)-ROW())/12+5):INDIRECT("S"&amp;(ROW()+12*(($AO1466-1)*3+$AP1466)-ROW())/12+5),AR1466)</f>
        <v>0</v>
      </c>
      <c r="AT1466" s="693">
        <f ca="1">IF($AQ1466=1,IF(INDIRECT(ADDRESS(($AO1466-1)*3+$AP1466+5,$AQ1466+20))="",0,INDIRECT(ADDRESS(($AO1466-1)*3+$AP1466+5,$AQ1466+20))),IF(INDIRECT(ADDRESS(($AO1466-1)*3+$AP1466+5,$AQ1466+20))="",0,IF(COUNTIF(INDIRECT(ADDRESS(($AO1466-1)*36+($AP1466-1)*12+6,COLUMN())):INDIRECT(ADDRESS(($AO1466-1)*36+($AP1466-1)*12+$AQ1466+4,COLUMN())),INDIRECT(ADDRESS(($AO1466-1)*3+$AP1466+5,$AQ1466+20)))&gt;=1,0,INDIRECT(ADDRESS(($AO1466-1)*3+$AP1466+5,$AQ1466+20)))))</f>
        <v>0</v>
      </c>
      <c r="AU1466" s="692">
        <f ca="1">COUNTIF(INDIRECT("U"&amp;(ROW()+12*(($AO1466-1)*3+$AP1466)-ROW())/12+5):INDIRECT("AF"&amp;(ROW()+12*(($AO1466-1)*3+$AP1466)-ROW())/12+5),AT1466)</f>
        <v>0</v>
      </c>
      <c r="AV1466" s="692">
        <f ca="1">IF(AND(AR1466+AT1466&gt;0,AS1466+AU1466&gt;0),COUNTIF(AV$6:AV1465,"&gt;0")+1,0)</f>
        <v>0</v>
      </c>
    </row>
    <row r="1467" spans="41:48">
      <c r="AO1467" s="692">
        <v>41</v>
      </c>
      <c r="AP1467" s="692">
        <v>2</v>
      </c>
      <c r="AQ1467" s="692">
        <v>10</v>
      </c>
      <c r="AR1467" s="693">
        <f ca="1">IF($AQ1467=1,IF(INDIRECT(ADDRESS(($AO1467-1)*3+$AP1467+5,$AQ1467+7))="",0,INDIRECT(ADDRESS(($AO1467-1)*3+$AP1467+5,$AQ1467+7))),IF(INDIRECT(ADDRESS(($AO1467-1)*3+$AP1467+5,$AQ1467+7))="",0,IF(COUNTIF(INDIRECT(ADDRESS(($AO1467-1)*36+($AP1467-1)*12+6,COLUMN())):INDIRECT(ADDRESS(($AO1467-1)*36+($AP1467-1)*12+$AQ1467+4,COLUMN())),INDIRECT(ADDRESS(($AO1467-1)*3+$AP1467+5,$AQ1467+7)))&gt;=1,0,INDIRECT(ADDRESS(($AO1467-1)*3+$AP1467+5,$AQ1467+7)))))</f>
        <v>0</v>
      </c>
      <c r="AS1467" s="692">
        <f ca="1">COUNTIF(INDIRECT("H"&amp;(ROW()+12*(($AO1467-1)*3+$AP1467)-ROW())/12+5):INDIRECT("S"&amp;(ROW()+12*(($AO1467-1)*3+$AP1467)-ROW())/12+5),AR1467)</f>
        <v>0</v>
      </c>
      <c r="AT1467" s="693">
        <f ca="1">IF($AQ1467=1,IF(INDIRECT(ADDRESS(($AO1467-1)*3+$AP1467+5,$AQ1467+20))="",0,INDIRECT(ADDRESS(($AO1467-1)*3+$AP1467+5,$AQ1467+20))),IF(INDIRECT(ADDRESS(($AO1467-1)*3+$AP1467+5,$AQ1467+20))="",0,IF(COUNTIF(INDIRECT(ADDRESS(($AO1467-1)*36+($AP1467-1)*12+6,COLUMN())):INDIRECT(ADDRESS(($AO1467-1)*36+($AP1467-1)*12+$AQ1467+4,COLUMN())),INDIRECT(ADDRESS(($AO1467-1)*3+$AP1467+5,$AQ1467+20)))&gt;=1,0,INDIRECT(ADDRESS(($AO1467-1)*3+$AP1467+5,$AQ1467+20)))))</f>
        <v>0</v>
      </c>
      <c r="AU1467" s="692">
        <f ca="1">COUNTIF(INDIRECT("U"&amp;(ROW()+12*(($AO1467-1)*3+$AP1467)-ROW())/12+5):INDIRECT("AF"&amp;(ROW()+12*(($AO1467-1)*3+$AP1467)-ROW())/12+5),AT1467)</f>
        <v>0</v>
      </c>
      <c r="AV1467" s="692">
        <f ca="1">IF(AND(AR1467+AT1467&gt;0,AS1467+AU1467&gt;0),COUNTIF(AV$6:AV1466,"&gt;0")+1,0)</f>
        <v>0</v>
      </c>
    </row>
    <row r="1468" spans="41:48">
      <c r="AO1468" s="692">
        <v>41</v>
      </c>
      <c r="AP1468" s="692">
        <v>2</v>
      </c>
      <c r="AQ1468" s="692">
        <v>11</v>
      </c>
      <c r="AR1468" s="693">
        <f ca="1">IF($AQ1468=1,IF(INDIRECT(ADDRESS(($AO1468-1)*3+$AP1468+5,$AQ1468+7))="",0,INDIRECT(ADDRESS(($AO1468-1)*3+$AP1468+5,$AQ1468+7))),IF(INDIRECT(ADDRESS(($AO1468-1)*3+$AP1468+5,$AQ1468+7))="",0,IF(COUNTIF(INDIRECT(ADDRESS(($AO1468-1)*36+($AP1468-1)*12+6,COLUMN())):INDIRECT(ADDRESS(($AO1468-1)*36+($AP1468-1)*12+$AQ1468+4,COLUMN())),INDIRECT(ADDRESS(($AO1468-1)*3+$AP1468+5,$AQ1468+7)))&gt;=1,0,INDIRECT(ADDRESS(($AO1468-1)*3+$AP1468+5,$AQ1468+7)))))</f>
        <v>0</v>
      </c>
      <c r="AS1468" s="692">
        <f ca="1">COUNTIF(INDIRECT("H"&amp;(ROW()+12*(($AO1468-1)*3+$AP1468)-ROW())/12+5):INDIRECT("S"&amp;(ROW()+12*(($AO1468-1)*3+$AP1468)-ROW())/12+5),AR1468)</f>
        <v>0</v>
      </c>
      <c r="AT1468" s="693">
        <f ca="1">IF($AQ1468=1,IF(INDIRECT(ADDRESS(($AO1468-1)*3+$AP1468+5,$AQ1468+20))="",0,INDIRECT(ADDRESS(($AO1468-1)*3+$AP1468+5,$AQ1468+20))),IF(INDIRECT(ADDRESS(($AO1468-1)*3+$AP1468+5,$AQ1468+20))="",0,IF(COUNTIF(INDIRECT(ADDRESS(($AO1468-1)*36+($AP1468-1)*12+6,COLUMN())):INDIRECT(ADDRESS(($AO1468-1)*36+($AP1468-1)*12+$AQ1468+4,COLUMN())),INDIRECT(ADDRESS(($AO1468-1)*3+$AP1468+5,$AQ1468+20)))&gt;=1,0,INDIRECT(ADDRESS(($AO1468-1)*3+$AP1468+5,$AQ1468+20)))))</f>
        <v>0</v>
      </c>
      <c r="AU1468" s="692">
        <f ca="1">COUNTIF(INDIRECT("U"&amp;(ROW()+12*(($AO1468-1)*3+$AP1468)-ROW())/12+5):INDIRECT("AF"&amp;(ROW()+12*(($AO1468-1)*3+$AP1468)-ROW())/12+5),AT1468)</f>
        <v>0</v>
      </c>
      <c r="AV1468" s="692">
        <f ca="1">IF(AND(AR1468+AT1468&gt;0,AS1468+AU1468&gt;0),COUNTIF(AV$6:AV1467,"&gt;0")+1,0)</f>
        <v>0</v>
      </c>
    </row>
    <row r="1469" spans="41:48">
      <c r="AO1469" s="692">
        <v>41</v>
      </c>
      <c r="AP1469" s="692">
        <v>2</v>
      </c>
      <c r="AQ1469" s="692">
        <v>12</v>
      </c>
      <c r="AR1469" s="693">
        <f ca="1">IF($AQ1469=1,IF(INDIRECT(ADDRESS(($AO1469-1)*3+$AP1469+5,$AQ1469+7))="",0,INDIRECT(ADDRESS(($AO1469-1)*3+$AP1469+5,$AQ1469+7))),IF(INDIRECT(ADDRESS(($AO1469-1)*3+$AP1469+5,$AQ1469+7))="",0,IF(COUNTIF(INDIRECT(ADDRESS(($AO1469-1)*36+($AP1469-1)*12+6,COLUMN())):INDIRECT(ADDRESS(($AO1469-1)*36+($AP1469-1)*12+$AQ1469+4,COLUMN())),INDIRECT(ADDRESS(($AO1469-1)*3+$AP1469+5,$AQ1469+7)))&gt;=1,0,INDIRECT(ADDRESS(($AO1469-1)*3+$AP1469+5,$AQ1469+7)))))</f>
        <v>0</v>
      </c>
      <c r="AS1469" s="692">
        <f ca="1">COUNTIF(INDIRECT("H"&amp;(ROW()+12*(($AO1469-1)*3+$AP1469)-ROW())/12+5):INDIRECT("S"&amp;(ROW()+12*(($AO1469-1)*3+$AP1469)-ROW())/12+5),AR1469)</f>
        <v>0</v>
      </c>
      <c r="AT1469" s="693">
        <f ca="1">IF($AQ1469=1,IF(INDIRECT(ADDRESS(($AO1469-1)*3+$AP1469+5,$AQ1469+20))="",0,INDIRECT(ADDRESS(($AO1469-1)*3+$AP1469+5,$AQ1469+20))),IF(INDIRECT(ADDRESS(($AO1469-1)*3+$AP1469+5,$AQ1469+20))="",0,IF(COUNTIF(INDIRECT(ADDRESS(($AO1469-1)*36+($AP1469-1)*12+6,COLUMN())):INDIRECT(ADDRESS(($AO1469-1)*36+($AP1469-1)*12+$AQ1469+4,COLUMN())),INDIRECT(ADDRESS(($AO1469-1)*3+$AP1469+5,$AQ1469+20)))&gt;=1,0,INDIRECT(ADDRESS(($AO1469-1)*3+$AP1469+5,$AQ1469+20)))))</f>
        <v>0</v>
      </c>
      <c r="AU1469" s="692">
        <f ca="1">COUNTIF(INDIRECT("U"&amp;(ROW()+12*(($AO1469-1)*3+$AP1469)-ROW())/12+5):INDIRECT("AF"&amp;(ROW()+12*(($AO1469-1)*3+$AP1469)-ROW())/12+5),AT1469)</f>
        <v>0</v>
      </c>
      <c r="AV1469" s="692">
        <f ca="1">IF(AND(AR1469+AT1469&gt;0,AS1469+AU1469&gt;0),COUNTIF(AV$6:AV1468,"&gt;0")+1,0)</f>
        <v>0</v>
      </c>
    </row>
    <row r="1470" spans="41:48">
      <c r="AO1470" s="692">
        <v>41</v>
      </c>
      <c r="AP1470" s="692">
        <v>3</v>
      </c>
      <c r="AQ1470" s="692">
        <v>1</v>
      </c>
      <c r="AR1470" s="693">
        <f ca="1">IF($AQ1470=1,IF(INDIRECT(ADDRESS(($AO1470-1)*3+$AP1470+5,$AQ1470+7))="",0,INDIRECT(ADDRESS(($AO1470-1)*3+$AP1470+5,$AQ1470+7))),IF(INDIRECT(ADDRESS(($AO1470-1)*3+$AP1470+5,$AQ1470+7))="",0,IF(COUNTIF(INDIRECT(ADDRESS(($AO1470-1)*36+($AP1470-1)*12+6,COLUMN())):INDIRECT(ADDRESS(($AO1470-1)*36+($AP1470-1)*12+$AQ1470+4,COLUMN())),INDIRECT(ADDRESS(($AO1470-1)*3+$AP1470+5,$AQ1470+7)))&gt;=1,0,INDIRECT(ADDRESS(($AO1470-1)*3+$AP1470+5,$AQ1470+7)))))</f>
        <v>0</v>
      </c>
      <c r="AS1470" s="692">
        <f ca="1">COUNTIF(INDIRECT("H"&amp;(ROW()+12*(($AO1470-1)*3+$AP1470)-ROW())/12+5):INDIRECT("S"&amp;(ROW()+12*(($AO1470-1)*3+$AP1470)-ROW())/12+5),AR1470)</f>
        <v>0</v>
      </c>
      <c r="AT1470" s="693">
        <f ca="1">IF($AQ1470=1,IF(INDIRECT(ADDRESS(($AO1470-1)*3+$AP1470+5,$AQ1470+20))="",0,INDIRECT(ADDRESS(($AO1470-1)*3+$AP1470+5,$AQ1470+20))),IF(INDIRECT(ADDRESS(($AO1470-1)*3+$AP1470+5,$AQ1470+20))="",0,IF(COUNTIF(INDIRECT(ADDRESS(($AO1470-1)*36+($AP1470-1)*12+6,COLUMN())):INDIRECT(ADDRESS(($AO1470-1)*36+($AP1470-1)*12+$AQ1470+4,COLUMN())),INDIRECT(ADDRESS(($AO1470-1)*3+$AP1470+5,$AQ1470+20)))&gt;=1,0,INDIRECT(ADDRESS(($AO1470-1)*3+$AP1470+5,$AQ1470+20)))))</f>
        <v>0</v>
      </c>
      <c r="AU1470" s="692">
        <f ca="1">COUNTIF(INDIRECT("U"&amp;(ROW()+12*(($AO1470-1)*3+$AP1470)-ROW())/12+5):INDIRECT("AF"&amp;(ROW()+12*(($AO1470-1)*3+$AP1470)-ROW())/12+5),AT1470)</f>
        <v>0</v>
      </c>
      <c r="AV1470" s="692">
        <f ca="1">IF(AND(AR1470+AT1470&gt;0,AS1470+AU1470&gt;0),COUNTIF(AV$6:AV1469,"&gt;0")+1,0)</f>
        <v>0</v>
      </c>
    </row>
    <row r="1471" spans="41:48">
      <c r="AO1471" s="692">
        <v>41</v>
      </c>
      <c r="AP1471" s="692">
        <v>3</v>
      </c>
      <c r="AQ1471" s="692">
        <v>2</v>
      </c>
      <c r="AR1471" s="693">
        <f ca="1">IF($AQ1471=1,IF(INDIRECT(ADDRESS(($AO1471-1)*3+$AP1471+5,$AQ1471+7))="",0,INDIRECT(ADDRESS(($AO1471-1)*3+$AP1471+5,$AQ1471+7))),IF(INDIRECT(ADDRESS(($AO1471-1)*3+$AP1471+5,$AQ1471+7))="",0,IF(COUNTIF(INDIRECT(ADDRESS(($AO1471-1)*36+($AP1471-1)*12+6,COLUMN())):INDIRECT(ADDRESS(($AO1471-1)*36+($AP1471-1)*12+$AQ1471+4,COLUMN())),INDIRECT(ADDRESS(($AO1471-1)*3+$AP1471+5,$AQ1471+7)))&gt;=1,0,INDIRECT(ADDRESS(($AO1471-1)*3+$AP1471+5,$AQ1471+7)))))</f>
        <v>0</v>
      </c>
      <c r="AS1471" s="692">
        <f ca="1">COUNTIF(INDIRECT("H"&amp;(ROW()+12*(($AO1471-1)*3+$AP1471)-ROW())/12+5):INDIRECT("S"&amp;(ROW()+12*(($AO1471-1)*3+$AP1471)-ROW())/12+5),AR1471)</f>
        <v>0</v>
      </c>
      <c r="AT1471" s="693">
        <f ca="1">IF($AQ1471=1,IF(INDIRECT(ADDRESS(($AO1471-1)*3+$AP1471+5,$AQ1471+20))="",0,INDIRECT(ADDRESS(($AO1471-1)*3+$AP1471+5,$AQ1471+20))),IF(INDIRECT(ADDRESS(($AO1471-1)*3+$AP1471+5,$AQ1471+20))="",0,IF(COUNTIF(INDIRECT(ADDRESS(($AO1471-1)*36+($AP1471-1)*12+6,COLUMN())):INDIRECT(ADDRESS(($AO1471-1)*36+($AP1471-1)*12+$AQ1471+4,COLUMN())),INDIRECT(ADDRESS(($AO1471-1)*3+$AP1471+5,$AQ1471+20)))&gt;=1,0,INDIRECT(ADDRESS(($AO1471-1)*3+$AP1471+5,$AQ1471+20)))))</f>
        <v>0</v>
      </c>
      <c r="AU1471" s="692">
        <f ca="1">COUNTIF(INDIRECT("U"&amp;(ROW()+12*(($AO1471-1)*3+$AP1471)-ROW())/12+5):INDIRECT("AF"&amp;(ROW()+12*(($AO1471-1)*3+$AP1471)-ROW())/12+5),AT1471)</f>
        <v>0</v>
      </c>
      <c r="AV1471" s="692">
        <f ca="1">IF(AND(AR1471+AT1471&gt;0,AS1471+AU1471&gt;0),COUNTIF(AV$6:AV1470,"&gt;0")+1,0)</f>
        <v>0</v>
      </c>
    </row>
    <row r="1472" spans="41:48">
      <c r="AO1472" s="692">
        <v>41</v>
      </c>
      <c r="AP1472" s="692">
        <v>3</v>
      </c>
      <c r="AQ1472" s="692">
        <v>3</v>
      </c>
      <c r="AR1472" s="693">
        <f ca="1">IF($AQ1472=1,IF(INDIRECT(ADDRESS(($AO1472-1)*3+$AP1472+5,$AQ1472+7))="",0,INDIRECT(ADDRESS(($AO1472-1)*3+$AP1472+5,$AQ1472+7))),IF(INDIRECT(ADDRESS(($AO1472-1)*3+$AP1472+5,$AQ1472+7))="",0,IF(COUNTIF(INDIRECT(ADDRESS(($AO1472-1)*36+($AP1472-1)*12+6,COLUMN())):INDIRECT(ADDRESS(($AO1472-1)*36+($AP1472-1)*12+$AQ1472+4,COLUMN())),INDIRECT(ADDRESS(($AO1472-1)*3+$AP1472+5,$AQ1472+7)))&gt;=1,0,INDIRECT(ADDRESS(($AO1472-1)*3+$AP1472+5,$AQ1472+7)))))</f>
        <v>0</v>
      </c>
      <c r="AS1472" s="692">
        <f ca="1">COUNTIF(INDIRECT("H"&amp;(ROW()+12*(($AO1472-1)*3+$AP1472)-ROW())/12+5):INDIRECT("S"&amp;(ROW()+12*(($AO1472-1)*3+$AP1472)-ROW())/12+5),AR1472)</f>
        <v>0</v>
      </c>
      <c r="AT1472" s="693">
        <f ca="1">IF($AQ1472=1,IF(INDIRECT(ADDRESS(($AO1472-1)*3+$AP1472+5,$AQ1472+20))="",0,INDIRECT(ADDRESS(($AO1472-1)*3+$AP1472+5,$AQ1472+20))),IF(INDIRECT(ADDRESS(($AO1472-1)*3+$AP1472+5,$AQ1472+20))="",0,IF(COUNTIF(INDIRECT(ADDRESS(($AO1472-1)*36+($AP1472-1)*12+6,COLUMN())):INDIRECT(ADDRESS(($AO1472-1)*36+($AP1472-1)*12+$AQ1472+4,COLUMN())),INDIRECT(ADDRESS(($AO1472-1)*3+$AP1472+5,$AQ1472+20)))&gt;=1,0,INDIRECT(ADDRESS(($AO1472-1)*3+$AP1472+5,$AQ1472+20)))))</f>
        <v>0</v>
      </c>
      <c r="AU1472" s="692">
        <f ca="1">COUNTIF(INDIRECT("U"&amp;(ROW()+12*(($AO1472-1)*3+$AP1472)-ROW())/12+5):INDIRECT("AF"&amp;(ROW()+12*(($AO1472-1)*3+$AP1472)-ROW())/12+5),AT1472)</f>
        <v>0</v>
      </c>
      <c r="AV1472" s="692">
        <f ca="1">IF(AND(AR1472+AT1472&gt;0,AS1472+AU1472&gt;0),COUNTIF(AV$6:AV1471,"&gt;0")+1,0)</f>
        <v>0</v>
      </c>
    </row>
    <row r="1473" spans="41:48">
      <c r="AO1473" s="692">
        <v>41</v>
      </c>
      <c r="AP1473" s="692">
        <v>3</v>
      </c>
      <c r="AQ1473" s="692">
        <v>4</v>
      </c>
      <c r="AR1473" s="693">
        <f ca="1">IF($AQ1473=1,IF(INDIRECT(ADDRESS(($AO1473-1)*3+$AP1473+5,$AQ1473+7))="",0,INDIRECT(ADDRESS(($AO1473-1)*3+$AP1473+5,$AQ1473+7))),IF(INDIRECT(ADDRESS(($AO1473-1)*3+$AP1473+5,$AQ1473+7))="",0,IF(COUNTIF(INDIRECT(ADDRESS(($AO1473-1)*36+($AP1473-1)*12+6,COLUMN())):INDIRECT(ADDRESS(($AO1473-1)*36+($AP1473-1)*12+$AQ1473+4,COLUMN())),INDIRECT(ADDRESS(($AO1473-1)*3+$AP1473+5,$AQ1473+7)))&gt;=1,0,INDIRECT(ADDRESS(($AO1473-1)*3+$AP1473+5,$AQ1473+7)))))</f>
        <v>0</v>
      </c>
      <c r="AS1473" s="692">
        <f ca="1">COUNTIF(INDIRECT("H"&amp;(ROW()+12*(($AO1473-1)*3+$AP1473)-ROW())/12+5):INDIRECT("S"&amp;(ROW()+12*(($AO1473-1)*3+$AP1473)-ROW())/12+5),AR1473)</f>
        <v>0</v>
      </c>
      <c r="AT1473" s="693">
        <f ca="1">IF($AQ1473=1,IF(INDIRECT(ADDRESS(($AO1473-1)*3+$AP1473+5,$AQ1473+20))="",0,INDIRECT(ADDRESS(($AO1473-1)*3+$AP1473+5,$AQ1473+20))),IF(INDIRECT(ADDRESS(($AO1473-1)*3+$AP1473+5,$AQ1473+20))="",0,IF(COUNTIF(INDIRECT(ADDRESS(($AO1473-1)*36+($AP1473-1)*12+6,COLUMN())):INDIRECT(ADDRESS(($AO1473-1)*36+($AP1473-1)*12+$AQ1473+4,COLUMN())),INDIRECT(ADDRESS(($AO1473-1)*3+$AP1473+5,$AQ1473+20)))&gt;=1,0,INDIRECT(ADDRESS(($AO1473-1)*3+$AP1473+5,$AQ1473+20)))))</f>
        <v>0</v>
      </c>
      <c r="AU1473" s="692">
        <f ca="1">COUNTIF(INDIRECT("U"&amp;(ROW()+12*(($AO1473-1)*3+$AP1473)-ROW())/12+5):INDIRECT("AF"&amp;(ROW()+12*(($AO1473-1)*3+$AP1473)-ROW())/12+5),AT1473)</f>
        <v>0</v>
      </c>
      <c r="AV1473" s="692">
        <f ca="1">IF(AND(AR1473+AT1473&gt;0,AS1473+AU1473&gt;0),COUNTIF(AV$6:AV1472,"&gt;0")+1,0)</f>
        <v>0</v>
      </c>
    </row>
    <row r="1474" spans="41:48">
      <c r="AO1474" s="692">
        <v>41</v>
      </c>
      <c r="AP1474" s="692">
        <v>3</v>
      </c>
      <c r="AQ1474" s="692">
        <v>5</v>
      </c>
      <c r="AR1474" s="693">
        <f ca="1">IF($AQ1474=1,IF(INDIRECT(ADDRESS(($AO1474-1)*3+$AP1474+5,$AQ1474+7))="",0,INDIRECT(ADDRESS(($AO1474-1)*3+$AP1474+5,$AQ1474+7))),IF(INDIRECT(ADDRESS(($AO1474-1)*3+$AP1474+5,$AQ1474+7))="",0,IF(COUNTIF(INDIRECT(ADDRESS(($AO1474-1)*36+($AP1474-1)*12+6,COLUMN())):INDIRECT(ADDRESS(($AO1474-1)*36+($AP1474-1)*12+$AQ1474+4,COLUMN())),INDIRECT(ADDRESS(($AO1474-1)*3+$AP1474+5,$AQ1474+7)))&gt;=1,0,INDIRECT(ADDRESS(($AO1474-1)*3+$AP1474+5,$AQ1474+7)))))</f>
        <v>0</v>
      </c>
      <c r="AS1474" s="692">
        <f ca="1">COUNTIF(INDIRECT("H"&amp;(ROW()+12*(($AO1474-1)*3+$AP1474)-ROW())/12+5):INDIRECT("S"&amp;(ROW()+12*(($AO1474-1)*3+$AP1474)-ROW())/12+5),AR1474)</f>
        <v>0</v>
      </c>
      <c r="AT1474" s="693">
        <f ca="1">IF($AQ1474=1,IF(INDIRECT(ADDRESS(($AO1474-1)*3+$AP1474+5,$AQ1474+20))="",0,INDIRECT(ADDRESS(($AO1474-1)*3+$AP1474+5,$AQ1474+20))),IF(INDIRECT(ADDRESS(($AO1474-1)*3+$AP1474+5,$AQ1474+20))="",0,IF(COUNTIF(INDIRECT(ADDRESS(($AO1474-1)*36+($AP1474-1)*12+6,COLUMN())):INDIRECT(ADDRESS(($AO1474-1)*36+($AP1474-1)*12+$AQ1474+4,COLUMN())),INDIRECT(ADDRESS(($AO1474-1)*3+$AP1474+5,$AQ1474+20)))&gt;=1,0,INDIRECT(ADDRESS(($AO1474-1)*3+$AP1474+5,$AQ1474+20)))))</f>
        <v>0</v>
      </c>
      <c r="AU1474" s="692">
        <f ca="1">COUNTIF(INDIRECT("U"&amp;(ROW()+12*(($AO1474-1)*3+$AP1474)-ROW())/12+5):INDIRECT("AF"&amp;(ROW()+12*(($AO1474-1)*3+$AP1474)-ROW())/12+5),AT1474)</f>
        <v>0</v>
      </c>
      <c r="AV1474" s="692">
        <f ca="1">IF(AND(AR1474+AT1474&gt;0,AS1474+AU1474&gt;0),COUNTIF(AV$6:AV1473,"&gt;0")+1,0)</f>
        <v>0</v>
      </c>
    </row>
    <row r="1475" spans="41:48">
      <c r="AO1475" s="692">
        <v>41</v>
      </c>
      <c r="AP1475" s="692">
        <v>3</v>
      </c>
      <c r="AQ1475" s="692">
        <v>6</v>
      </c>
      <c r="AR1475" s="693">
        <f ca="1">IF($AQ1475=1,IF(INDIRECT(ADDRESS(($AO1475-1)*3+$AP1475+5,$AQ1475+7))="",0,INDIRECT(ADDRESS(($AO1475-1)*3+$AP1475+5,$AQ1475+7))),IF(INDIRECT(ADDRESS(($AO1475-1)*3+$AP1475+5,$AQ1475+7))="",0,IF(COUNTIF(INDIRECT(ADDRESS(($AO1475-1)*36+($AP1475-1)*12+6,COLUMN())):INDIRECT(ADDRESS(($AO1475-1)*36+($AP1475-1)*12+$AQ1475+4,COLUMN())),INDIRECT(ADDRESS(($AO1475-1)*3+$AP1475+5,$AQ1475+7)))&gt;=1,0,INDIRECT(ADDRESS(($AO1475-1)*3+$AP1475+5,$AQ1475+7)))))</f>
        <v>0</v>
      </c>
      <c r="AS1475" s="692">
        <f ca="1">COUNTIF(INDIRECT("H"&amp;(ROW()+12*(($AO1475-1)*3+$AP1475)-ROW())/12+5):INDIRECT("S"&amp;(ROW()+12*(($AO1475-1)*3+$AP1475)-ROW())/12+5),AR1475)</f>
        <v>0</v>
      </c>
      <c r="AT1475" s="693">
        <f ca="1">IF($AQ1475=1,IF(INDIRECT(ADDRESS(($AO1475-1)*3+$AP1475+5,$AQ1475+20))="",0,INDIRECT(ADDRESS(($AO1475-1)*3+$AP1475+5,$AQ1475+20))),IF(INDIRECT(ADDRESS(($AO1475-1)*3+$AP1475+5,$AQ1475+20))="",0,IF(COUNTIF(INDIRECT(ADDRESS(($AO1475-1)*36+($AP1475-1)*12+6,COLUMN())):INDIRECT(ADDRESS(($AO1475-1)*36+($AP1475-1)*12+$AQ1475+4,COLUMN())),INDIRECT(ADDRESS(($AO1475-1)*3+$AP1475+5,$AQ1475+20)))&gt;=1,0,INDIRECT(ADDRESS(($AO1475-1)*3+$AP1475+5,$AQ1475+20)))))</f>
        <v>0</v>
      </c>
      <c r="AU1475" s="692">
        <f ca="1">COUNTIF(INDIRECT("U"&amp;(ROW()+12*(($AO1475-1)*3+$AP1475)-ROW())/12+5):INDIRECT("AF"&amp;(ROW()+12*(($AO1475-1)*3+$AP1475)-ROW())/12+5),AT1475)</f>
        <v>0</v>
      </c>
      <c r="AV1475" s="692">
        <f ca="1">IF(AND(AR1475+AT1475&gt;0,AS1475+AU1475&gt;0),COUNTIF(AV$6:AV1474,"&gt;0")+1,0)</f>
        <v>0</v>
      </c>
    </row>
    <row r="1476" spans="41:48">
      <c r="AO1476" s="692">
        <v>41</v>
      </c>
      <c r="AP1476" s="692">
        <v>3</v>
      </c>
      <c r="AQ1476" s="692">
        <v>7</v>
      </c>
      <c r="AR1476" s="693">
        <f ca="1">IF($AQ1476=1,IF(INDIRECT(ADDRESS(($AO1476-1)*3+$AP1476+5,$AQ1476+7))="",0,INDIRECT(ADDRESS(($AO1476-1)*3+$AP1476+5,$AQ1476+7))),IF(INDIRECT(ADDRESS(($AO1476-1)*3+$AP1476+5,$AQ1476+7))="",0,IF(COUNTIF(INDIRECT(ADDRESS(($AO1476-1)*36+($AP1476-1)*12+6,COLUMN())):INDIRECT(ADDRESS(($AO1476-1)*36+($AP1476-1)*12+$AQ1476+4,COLUMN())),INDIRECT(ADDRESS(($AO1476-1)*3+$AP1476+5,$AQ1476+7)))&gt;=1,0,INDIRECT(ADDRESS(($AO1476-1)*3+$AP1476+5,$AQ1476+7)))))</f>
        <v>0</v>
      </c>
      <c r="AS1476" s="692">
        <f ca="1">COUNTIF(INDIRECT("H"&amp;(ROW()+12*(($AO1476-1)*3+$AP1476)-ROW())/12+5):INDIRECT("S"&amp;(ROW()+12*(($AO1476-1)*3+$AP1476)-ROW())/12+5),AR1476)</f>
        <v>0</v>
      </c>
      <c r="AT1476" s="693">
        <f ca="1">IF($AQ1476=1,IF(INDIRECT(ADDRESS(($AO1476-1)*3+$AP1476+5,$AQ1476+20))="",0,INDIRECT(ADDRESS(($AO1476-1)*3+$AP1476+5,$AQ1476+20))),IF(INDIRECT(ADDRESS(($AO1476-1)*3+$AP1476+5,$AQ1476+20))="",0,IF(COUNTIF(INDIRECT(ADDRESS(($AO1476-1)*36+($AP1476-1)*12+6,COLUMN())):INDIRECT(ADDRESS(($AO1476-1)*36+($AP1476-1)*12+$AQ1476+4,COLUMN())),INDIRECT(ADDRESS(($AO1476-1)*3+$AP1476+5,$AQ1476+20)))&gt;=1,0,INDIRECT(ADDRESS(($AO1476-1)*3+$AP1476+5,$AQ1476+20)))))</f>
        <v>0</v>
      </c>
      <c r="AU1476" s="692">
        <f ca="1">COUNTIF(INDIRECT("U"&amp;(ROW()+12*(($AO1476-1)*3+$AP1476)-ROW())/12+5):INDIRECT("AF"&amp;(ROW()+12*(($AO1476-1)*3+$AP1476)-ROW())/12+5),AT1476)</f>
        <v>0</v>
      </c>
      <c r="AV1476" s="692">
        <f ca="1">IF(AND(AR1476+AT1476&gt;0,AS1476+AU1476&gt;0),COUNTIF(AV$6:AV1475,"&gt;0")+1,0)</f>
        <v>0</v>
      </c>
    </row>
    <row r="1477" spans="41:48">
      <c r="AO1477" s="692">
        <v>41</v>
      </c>
      <c r="AP1477" s="692">
        <v>3</v>
      </c>
      <c r="AQ1477" s="692">
        <v>8</v>
      </c>
      <c r="AR1477" s="693">
        <f ca="1">IF($AQ1477=1,IF(INDIRECT(ADDRESS(($AO1477-1)*3+$AP1477+5,$AQ1477+7))="",0,INDIRECT(ADDRESS(($AO1477-1)*3+$AP1477+5,$AQ1477+7))),IF(INDIRECT(ADDRESS(($AO1477-1)*3+$AP1477+5,$AQ1477+7))="",0,IF(COUNTIF(INDIRECT(ADDRESS(($AO1477-1)*36+($AP1477-1)*12+6,COLUMN())):INDIRECT(ADDRESS(($AO1477-1)*36+($AP1477-1)*12+$AQ1477+4,COLUMN())),INDIRECT(ADDRESS(($AO1477-1)*3+$AP1477+5,$AQ1477+7)))&gt;=1,0,INDIRECT(ADDRESS(($AO1477-1)*3+$AP1477+5,$AQ1477+7)))))</f>
        <v>0</v>
      </c>
      <c r="AS1477" s="692">
        <f ca="1">COUNTIF(INDIRECT("H"&amp;(ROW()+12*(($AO1477-1)*3+$AP1477)-ROW())/12+5):INDIRECT("S"&amp;(ROW()+12*(($AO1477-1)*3+$AP1477)-ROW())/12+5),AR1477)</f>
        <v>0</v>
      </c>
      <c r="AT1477" s="693">
        <f ca="1">IF($AQ1477=1,IF(INDIRECT(ADDRESS(($AO1477-1)*3+$AP1477+5,$AQ1477+20))="",0,INDIRECT(ADDRESS(($AO1477-1)*3+$AP1477+5,$AQ1477+20))),IF(INDIRECT(ADDRESS(($AO1477-1)*3+$AP1477+5,$AQ1477+20))="",0,IF(COUNTIF(INDIRECT(ADDRESS(($AO1477-1)*36+($AP1477-1)*12+6,COLUMN())):INDIRECT(ADDRESS(($AO1477-1)*36+($AP1477-1)*12+$AQ1477+4,COLUMN())),INDIRECT(ADDRESS(($AO1477-1)*3+$AP1477+5,$AQ1477+20)))&gt;=1,0,INDIRECT(ADDRESS(($AO1477-1)*3+$AP1477+5,$AQ1477+20)))))</f>
        <v>0</v>
      </c>
      <c r="AU1477" s="692">
        <f ca="1">COUNTIF(INDIRECT("U"&amp;(ROW()+12*(($AO1477-1)*3+$AP1477)-ROW())/12+5):INDIRECT("AF"&amp;(ROW()+12*(($AO1477-1)*3+$AP1477)-ROW())/12+5),AT1477)</f>
        <v>0</v>
      </c>
      <c r="AV1477" s="692">
        <f ca="1">IF(AND(AR1477+AT1477&gt;0,AS1477+AU1477&gt;0),COUNTIF(AV$6:AV1476,"&gt;0")+1,0)</f>
        <v>0</v>
      </c>
    </row>
    <row r="1478" spans="41:48">
      <c r="AO1478" s="692">
        <v>41</v>
      </c>
      <c r="AP1478" s="692">
        <v>3</v>
      </c>
      <c r="AQ1478" s="692">
        <v>9</v>
      </c>
      <c r="AR1478" s="693">
        <f ca="1">IF($AQ1478=1,IF(INDIRECT(ADDRESS(($AO1478-1)*3+$AP1478+5,$AQ1478+7))="",0,INDIRECT(ADDRESS(($AO1478-1)*3+$AP1478+5,$AQ1478+7))),IF(INDIRECT(ADDRESS(($AO1478-1)*3+$AP1478+5,$AQ1478+7))="",0,IF(COUNTIF(INDIRECT(ADDRESS(($AO1478-1)*36+($AP1478-1)*12+6,COLUMN())):INDIRECT(ADDRESS(($AO1478-1)*36+($AP1478-1)*12+$AQ1478+4,COLUMN())),INDIRECT(ADDRESS(($AO1478-1)*3+$AP1478+5,$AQ1478+7)))&gt;=1,0,INDIRECT(ADDRESS(($AO1478-1)*3+$AP1478+5,$AQ1478+7)))))</f>
        <v>0</v>
      </c>
      <c r="AS1478" s="692">
        <f ca="1">COUNTIF(INDIRECT("H"&amp;(ROW()+12*(($AO1478-1)*3+$AP1478)-ROW())/12+5):INDIRECT("S"&amp;(ROW()+12*(($AO1478-1)*3+$AP1478)-ROW())/12+5),AR1478)</f>
        <v>0</v>
      </c>
      <c r="AT1478" s="693">
        <f ca="1">IF($AQ1478=1,IF(INDIRECT(ADDRESS(($AO1478-1)*3+$AP1478+5,$AQ1478+20))="",0,INDIRECT(ADDRESS(($AO1478-1)*3+$AP1478+5,$AQ1478+20))),IF(INDIRECT(ADDRESS(($AO1478-1)*3+$AP1478+5,$AQ1478+20))="",0,IF(COUNTIF(INDIRECT(ADDRESS(($AO1478-1)*36+($AP1478-1)*12+6,COLUMN())):INDIRECT(ADDRESS(($AO1478-1)*36+($AP1478-1)*12+$AQ1478+4,COLUMN())),INDIRECT(ADDRESS(($AO1478-1)*3+$AP1478+5,$AQ1478+20)))&gt;=1,0,INDIRECT(ADDRESS(($AO1478-1)*3+$AP1478+5,$AQ1478+20)))))</f>
        <v>0</v>
      </c>
      <c r="AU1478" s="692">
        <f ca="1">COUNTIF(INDIRECT("U"&amp;(ROW()+12*(($AO1478-1)*3+$AP1478)-ROW())/12+5):INDIRECT("AF"&amp;(ROW()+12*(($AO1478-1)*3+$AP1478)-ROW())/12+5),AT1478)</f>
        <v>0</v>
      </c>
      <c r="AV1478" s="692">
        <f ca="1">IF(AND(AR1478+AT1478&gt;0,AS1478+AU1478&gt;0),COUNTIF(AV$6:AV1477,"&gt;0")+1,0)</f>
        <v>0</v>
      </c>
    </row>
    <row r="1479" spans="41:48">
      <c r="AO1479" s="692">
        <v>41</v>
      </c>
      <c r="AP1479" s="692">
        <v>3</v>
      </c>
      <c r="AQ1479" s="692">
        <v>10</v>
      </c>
      <c r="AR1479" s="693">
        <f ca="1">IF($AQ1479=1,IF(INDIRECT(ADDRESS(($AO1479-1)*3+$AP1479+5,$AQ1479+7))="",0,INDIRECT(ADDRESS(($AO1479-1)*3+$AP1479+5,$AQ1479+7))),IF(INDIRECT(ADDRESS(($AO1479-1)*3+$AP1479+5,$AQ1479+7))="",0,IF(COUNTIF(INDIRECT(ADDRESS(($AO1479-1)*36+($AP1479-1)*12+6,COLUMN())):INDIRECT(ADDRESS(($AO1479-1)*36+($AP1479-1)*12+$AQ1479+4,COLUMN())),INDIRECT(ADDRESS(($AO1479-1)*3+$AP1479+5,$AQ1479+7)))&gt;=1,0,INDIRECT(ADDRESS(($AO1479-1)*3+$AP1479+5,$AQ1479+7)))))</f>
        <v>0</v>
      </c>
      <c r="AS1479" s="692">
        <f ca="1">COUNTIF(INDIRECT("H"&amp;(ROW()+12*(($AO1479-1)*3+$AP1479)-ROW())/12+5):INDIRECT("S"&amp;(ROW()+12*(($AO1479-1)*3+$AP1479)-ROW())/12+5),AR1479)</f>
        <v>0</v>
      </c>
      <c r="AT1479" s="693">
        <f ca="1">IF($AQ1479=1,IF(INDIRECT(ADDRESS(($AO1479-1)*3+$AP1479+5,$AQ1479+20))="",0,INDIRECT(ADDRESS(($AO1479-1)*3+$AP1479+5,$AQ1479+20))),IF(INDIRECT(ADDRESS(($AO1479-1)*3+$AP1479+5,$AQ1479+20))="",0,IF(COUNTIF(INDIRECT(ADDRESS(($AO1479-1)*36+($AP1479-1)*12+6,COLUMN())):INDIRECT(ADDRESS(($AO1479-1)*36+($AP1479-1)*12+$AQ1479+4,COLUMN())),INDIRECT(ADDRESS(($AO1479-1)*3+$AP1479+5,$AQ1479+20)))&gt;=1,0,INDIRECT(ADDRESS(($AO1479-1)*3+$AP1479+5,$AQ1479+20)))))</f>
        <v>0</v>
      </c>
      <c r="AU1479" s="692">
        <f ca="1">COUNTIF(INDIRECT("U"&amp;(ROW()+12*(($AO1479-1)*3+$AP1479)-ROW())/12+5):INDIRECT("AF"&amp;(ROW()+12*(($AO1479-1)*3+$AP1479)-ROW())/12+5),AT1479)</f>
        <v>0</v>
      </c>
      <c r="AV1479" s="692">
        <f ca="1">IF(AND(AR1479+AT1479&gt;0,AS1479+AU1479&gt;0),COUNTIF(AV$6:AV1478,"&gt;0")+1,0)</f>
        <v>0</v>
      </c>
    </row>
    <row r="1480" spans="41:48">
      <c r="AO1480" s="692">
        <v>41</v>
      </c>
      <c r="AP1480" s="692">
        <v>3</v>
      </c>
      <c r="AQ1480" s="692">
        <v>11</v>
      </c>
      <c r="AR1480" s="693">
        <f ca="1">IF($AQ1480=1,IF(INDIRECT(ADDRESS(($AO1480-1)*3+$AP1480+5,$AQ1480+7))="",0,INDIRECT(ADDRESS(($AO1480-1)*3+$AP1480+5,$AQ1480+7))),IF(INDIRECT(ADDRESS(($AO1480-1)*3+$AP1480+5,$AQ1480+7))="",0,IF(COUNTIF(INDIRECT(ADDRESS(($AO1480-1)*36+($AP1480-1)*12+6,COLUMN())):INDIRECT(ADDRESS(($AO1480-1)*36+($AP1480-1)*12+$AQ1480+4,COLUMN())),INDIRECT(ADDRESS(($AO1480-1)*3+$AP1480+5,$AQ1480+7)))&gt;=1,0,INDIRECT(ADDRESS(($AO1480-1)*3+$AP1480+5,$AQ1480+7)))))</f>
        <v>0</v>
      </c>
      <c r="AS1480" s="692">
        <f ca="1">COUNTIF(INDIRECT("H"&amp;(ROW()+12*(($AO1480-1)*3+$AP1480)-ROW())/12+5):INDIRECT("S"&amp;(ROW()+12*(($AO1480-1)*3+$AP1480)-ROW())/12+5),AR1480)</f>
        <v>0</v>
      </c>
      <c r="AT1480" s="693">
        <f ca="1">IF($AQ1480=1,IF(INDIRECT(ADDRESS(($AO1480-1)*3+$AP1480+5,$AQ1480+20))="",0,INDIRECT(ADDRESS(($AO1480-1)*3+$AP1480+5,$AQ1480+20))),IF(INDIRECT(ADDRESS(($AO1480-1)*3+$AP1480+5,$AQ1480+20))="",0,IF(COUNTIF(INDIRECT(ADDRESS(($AO1480-1)*36+($AP1480-1)*12+6,COLUMN())):INDIRECT(ADDRESS(($AO1480-1)*36+($AP1480-1)*12+$AQ1480+4,COLUMN())),INDIRECT(ADDRESS(($AO1480-1)*3+$AP1480+5,$AQ1480+20)))&gt;=1,0,INDIRECT(ADDRESS(($AO1480-1)*3+$AP1480+5,$AQ1480+20)))))</f>
        <v>0</v>
      </c>
      <c r="AU1480" s="692">
        <f ca="1">COUNTIF(INDIRECT("U"&amp;(ROW()+12*(($AO1480-1)*3+$AP1480)-ROW())/12+5):INDIRECT("AF"&amp;(ROW()+12*(($AO1480-1)*3+$AP1480)-ROW())/12+5),AT1480)</f>
        <v>0</v>
      </c>
      <c r="AV1480" s="692">
        <f ca="1">IF(AND(AR1480+AT1480&gt;0,AS1480+AU1480&gt;0),COUNTIF(AV$6:AV1479,"&gt;0")+1,0)</f>
        <v>0</v>
      </c>
    </row>
    <row r="1481" spans="41:48">
      <c r="AO1481" s="692">
        <v>41</v>
      </c>
      <c r="AP1481" s="692">
        <v>3</v>
      </c>
      <c r="AQ1481" s="692">
        <v>12</v>
      </c>
      <c r="AR1481" s="693">
        <f ca="1">IF($AQ1481=1,IF(INDIRECT(ADDRESS(($AO1481-1)*3+$AP1481+5,$AQ1481+7))="",0,INDIRECT(ADDRESS(($AO1481-1)*3+$AP1481+5,$AQ1481+7))),IF(INDIRECT(ADDRESS(($AO1481-1)*3+$AP1481+5,$AQ1481+7))="",0,IF(COUNTIF(INDIRECT(ADDRESS(($AO1481-1)*36+($AP1481-1)*12+6,COLUMN())):INDIRECT(ADDRESS(($AO1481-1)*36+($AP1481-1)*12+$AQ1481+4,COLUMN())),INDIRECT(ADDRESS(($AO1481-1)*3+$AP1481+5,$AQ1481+7)))&gt;=1,0,INDIRECT(ADDRESS(($AO1481-1)*3+$AP1481+5,$AQ1481+7)))))</f>
        <v>0</v>
      </c>
      <c r="AS1481" s="692">
        <f ca="1">COUNTIF(INDIRECT("H"&amp;(ROW()+12*(($AO1481-1)*3+$AP1481)-ROW())/12+5):INDIRECT("S"&amp;(ROW()+12*(($AO1481-1)*3+$AP1481)-ROW())/12+5),AR1481)</f>
        <v>0</v>
      </c>
      <c r="AT1481" s="693">
        <f ca="1">IF($AQ1481=1,IF(INDIRECT(ADDRESS(($AO1481-1)*3+$AP1481+5,$AQ1481+20))="",0,INDIRECT(ADDRESS(($AO1481-1)*3+$AP1481+5,$AQ1481+20))),IF(INDIRECT(ADDRESS(($AO1481-1)*3+$AP1481+5,$AQ1481+20))="",0,IF(COUNTIF(INDIRECT(ADDRESS(($AO1481-1)*36+($AP1481-1)*12+6,COLUMN())):INDIRECT(ADDRESS(($AO1481-1)*36+($AP1481-1)*12+$AQ1481+4,COLUMN())),INDIRECT(ADDRESS(($AO1481-1)*3+$AP1481+5,$AQ1481+20)))&gt;=1,0,INDIRECT(ADDRESS(($AO1481-1)*3+$AP1481+5,$AQ1481+20)))))</f>
        <v>0</v>
      </c>
      <c r="AU1481" s="692">
        <f ca="1">COUNTIF(INDIRECT("U"&amp;(ROW()+12*(($AO1481-1)*3+$AP1481)-ROW())/12+5):INDIRECT("AF"&amp;(ROW()+12*(($AO1481-1)*3+$AP1481)-ROW())/12+5),AT1481)</f>
        <v>0</v>
      </c>
      <c r="AV1481" s="692">
        <f ca="1">IF(AND(AR1481+AT1481&gt;0,AS1481+AU1481&gt;0),COUNTIF(AV$6:AV1480,"&gt;0")+1,0)</f>
        <v>0</v>
      </c>
    </row>
    <row r="1482" spans="41:48">
      <c r="AO1482" s="692">
        <v>42</v>
      </c>
      <c r="AP1482" s="692">
        <v>1</v>
      </c>
      <c r="AQ1482" s="692">
        <v>1</v>
      </c>
      <c r="AR1482" s="693">
        <f ca="1">IF($AQ1482=1,IF(INDIRECT(ADDRESS(($AO1482-1)*3+$AP1482+5,$AQ1482+7))="",0,INDIRECT(ADDRESS(($AO1482-1)*3+$AP1482+5,$AQ1482+7))),IF(INDIRECT(ADDRESS(($AO1482-1)*3+$AP1482+5,$AQ1482+7))="",0,IF(COUNTIF(INDIRECT(ADDRESS(($AO1482-1)*36+($AP1482-1)*12+6,COLUMN())):INDIRECT(ADDRESS(($AO1482-1)*36+($AP1482-1)*12+$AQ1482+4,COLUMN())),INDIRECT(ADDRESS(($AO1482-1)*3+$AP1482+5,$AQ1482+7)))&gt;=1,0,INDIRECT(ADDRESS(($AO1482-1)*3+$AP1482+5,$AQ1482+7)))))</f>
        <v>0</v>
      </c>
      <c r="AS1482" s="692">
        <f ca="1">COUNTIF(INDIRECT("H"&amp;(ROW()+12*(($AO1482-1)*3+$AP1482)-ROW())/12+5):INDIRECT("S"&amp;(ROW()+12*(($AO1482-1)*3+$AP1482)-ROW())/12+5),AR1482)</f>
        <v>0</v>
      </c>
      <c r="AT1482" s="693">
        <f ca="1">IF($AQ1482=1,IF(INDIRECT(ADDRESS(($AO1482-1)*3+$AP1482+5,$AQ1482+20))="",0,INDIRECT(ADDRESS(($AO1482-1)*3+$AP1482+5,$AQ1482+20))),IF(INDIRECT(ADDRESS(($AO1482-1)*3+$AP1482+5,$AQ1482+20))="",0,IF(COUNTIF(INDIRECT(ADDRESS(($AO1482-1)*36+($AP1482-1)*12+6,COLUMN())):INDIRECT(ADDRESS(($AO1482-1)*36+($AP1482-1)*12+$AQ1482+4,COLUMN())),INDIRECT(ADDRESS(($AO1482-1)*3+$AP1482+5,$AQ1482+20)))&gt;=1,0,INDIRECT(ADDRESS(($AO1482-1)*3+$AP1482+5,$AQ1482+20)))))</f>
        <v>0</v>
      </c>
      <c r="AU1482" s="692">
        <f ca="1">COUNTIF(INDIRECT("U"&amp;(ROW()+12*(($AO1482-1)*3+$AP1482)-ROW())/12+5):INDIRECT("AF"&amp;(ROW()+12*(($AO1482-1)*3+$AP1482)-ROW())/12+5),AT1482)</f>
        <v>0</v>
      </c>
      <c r="AV1482" s="692">
        <f ca="1">IF(AND(AR1482+AT1482&gt;0,AS1482+AU1482&gt;0),COUNTIF(AV$6:AV1481,"&gt;0")+1,0)</f>
        <v>0</v>
      </c>
    </row>
    <row r="1483" spans="41:48">
      <c r="AO1483" s="692">
        <v>42</v>
      </c>
      <c r="AP1483" s="692">
        <v>1</v>
      </c>
      <c r="AQ1483" s="692">
        <v>2</v>
      </c>
      <c r="AR1483" s="693">
        <f ca="1">IF($AQ1483=1,IF(INDIRECT(ADDRESS(($AO1483-1)*3+$AP1483+5,$AQ1483+7))="",0,INDIRECT(ADDRESS(($AO1483-1)*3+$AP1483+5,$AQ1483+7))),IF(INDIRECT(ADDRESS(($AO1483-1)*3+$AP1483+5,$AQ1483+7))="",0,IF(COUNTIF(INDIRECT(ADDRESS(($AO1483-1)*36+($AP1483-1)*12+6,COLUMN())):INDIRECT(ADDRESS(($AO1483-1)*36+($AP1483-1)*12+$AQ1483+4,COLUMN())),INDIRECT(ADDRESS(($AO1483-1)*3+$AP1483+5,$AQ1483+7)))&gt;=1,0,INDIRECT(ADDRESS(($AO1483-1)*3+$AP1483+5,$AQ1483+7)))))</f>
        <v>0</v>
      </c>
      <c r="AS1483" s="692">
        <f ca="1">COUNTIF(INDIRECT("H"&amp;(ROW()+12*(($AO1483-1)*3+$AP1483)-ROW())/12+5):INDIRECT("S"&amp;(ROW()+12*(($AO1483-1)*3+$AP1483)-ROW())/12+5),AR1483)</f>
        <v>0</v>
      </c>
      <c r="AT1483" s="693">
        <f ca="1">IF($AQ1483=1,IF(INDIRECT(ADDRESS(($AO1483-1)*3+$AP1483+5,$AQ1483+20))="",0,INDIRECT(ADDRESS(($AO1483-1)*3+$AP1483+5,$AQ1483+20))),IF(INDIRECT(ADDRESS(($AO1483-1)*3+$AP1483+5,$AQ1483+20))="",0,IF(COUNTIF(INDIRECT(ADDRESS(($AO1483-1)*36+($AP1483-1)*12+6,COLUMN())):INDIRECT(ADDRESS(($AO1483-1)*36+($AP1483-1)*12+$AQ1483+4,COLUMN())),INDIRECT(ADDRESS(($AO1483-1)*3+$AP1483+5,$AQ1483+20)))&gt;=1,0,INDIRECT(ADDRESS(($AO1483-1)*3+$AP1483+5,$AQ1483+20)))))</f>
        <v>0</v>
      </c>
      <c r="AU1483" s="692">
        <f ca="1">COUNTIF(INDIRECT("U"&amp;(ROW()+12*(($AO1483-1)*3+$AP1483)-ROW())/12+5):INDIRECT("AF"&amp;(ROW()+12*(($AO1483-1)*3+$AP1483)-ROW())/12+5),AT1483)</f>
        <v>0</v>
      </c>
      <c r="AV1483" s="692">
        <f ca="1">IF(AND(AR1483+AT1483&gt;0,AS1483+AU1483&gt;0),COUNTIF(AV$6:AV1482,"&gt;0")+1,0)</f>
        <v>0</v>
      </c>
    </row>
    <row r="1484" spans="41:48">
      <c r="AO1484" s="692">
        <v>42</v>
      </c>
      <c r="AP1484" s="692">
        <v>1</v>
      </c>
      <c r="AQ1484" s="692">
        <v>3</v>
      </c>
      <c r="AR1484" s="693">
        <f ca="1">IF($AQ1484=1,IF(INDIRECT(ADDRESS(($AO1484-1)*3+$AP1484+5,$AQ1484+7))="",0,INDIRECT(ADDRESS(($AO1484-1)*3+$AP1484+5,$AQ1484+7))),IF(INDIRECT(ADDRESS(($AO1484-1)*3+$AP1484+5,$AQ1484+7))="",0,IF(COUNTIF(INDIRECT(ADDRESS(($AO1484-1)*36+($AP1484-1)*12+6,COLUMN())):INDIRECT(ADDRESS(($AO1484-1)*36+($AP1484-1)*12+$AQ1484+4,COLUMN())),INDIRECT(ADDRESS(($AO1484-1)*3+$AP1484+5,$AQ1484+7)))&gt;=1,0,INDIRECT(ADDRESS(($AO1484-1)*3+$AP1484+5,$AQ1484+7)))))</f>
        <v>0</v>
      </c>
      <c r="AS1484" s="692">
        <f ca="1">COUNTIF(INDIRECT("H"&amp;(ROW()+12*(($AO1484-1)*3+$AP1484)-ROW())/12+5):INDIRECT("S"&amp;(ROW()+12*(($AO1484-1)*3+$AP1484)-ROW())/12+5),AR1484)</f>
        <v>0</v>
      </c>
      <c r="AT1484" s="693">
        <f ca="1">IF($AQ1484=1,IF(INDIRECT(ADDRESS(($AO1484-1)*3+$AP1484+5,$AQ1484+20))="",0,INDIRECT(ADDRESS(($AO1484-1)*3+$AP1484+5,$AQ1484+20))),IF(INDIRECT(ADDRESS(($AO1484-1)*3+$AP1484+5,$AQ1484+20))="",0,IF(COUNTIF(INDIRECT(ADDRESS(($AO1484-1)*36+($AP1484-1)*12+6,COLUMN())):INDIRECT(ADDRESS(($AO1484-1)*36+($AP1484-1)*12+$AQ1484+4,COLUMN())),INDIRECT(ADDRESS(($AO1484-1)*3+$AP1484+5,$AQ1484+20)))&gt;=1,0,INDIRECT(ADDRESS(($AO1484-1)*3+$AP1484+5,$AQ1484+20)))))</f>
        <v>0</v>
      </c>
      <c r="AU1484" s="692">
        <f ca="1">COUNTIF(INDIRECT("U"&amp;(ROW()+12*(($AO1484-1)*3+$AP1484)-ROW())/12+5):INDIRECT("AF"&amp;(ROW()+12*(($AO1484-1)*3+$AP1484)-ROW())/12+5),AT1484)</f>
        <v>0</v>
      </c>
      <c r="AV1484" s="692">
        <f ca="1">IF(AND(AR1484+AT1484&gt;0,AS1484+AU1484&gt;0),COUNTIF(AV$6:AV1483,"&gt;0")+1,0)</f>
        <v>0</v>
      </c>
    </row>
    <row r="1485" spans="41:48">
      <c r="AO1485" s="692">
        <v>42</v>
      </c>
      <c r="AP1485" s="692">
        <v>1</v>
      </c>
      <c r="AQ1485" s="692">
        <v>4</v>
      </c>
      <c r="AR1485" s="693">
        <f ca="1">IF($AQ1485=1,IF(INDIRECT(ADDRESS(($AO1485-1)*3+$AP1485+5,$AQ1485+7))="",0,INDIRECT(ADDRESS(($AO1485-1)*3+$AP1485+5,$AQ1485+7))),IF(INDIRECT(ADDRESS(($AO1485-1)*3+$AP1485+5,$AQ1485+7))="",0,IF(COUNTIF(INDIRECT(ADDRESS(($AO1485-1)*36+($AP1485-1)*12+6,COLUMN())):INDIRECT(ADDRESS(($AO1485-1)*36+($AP1485-1)*12+$AQ1485+4,COLUMN())),INDIRECT(ADDRESS(($AO1485-1)*3+$AP1485+5,$AQ1485+7)))&gt;=1,0,INDIRECT(ADDRESS(($AO1485-1)*3+$AP1485+5,$AQ1485+7)))))</f>
        <v>0</v>
      </c>
      <c r="AS1485" s="692">
        <f ca="1">COUNTIF(INDIRECT("H"&amp;(ROW()+12*(($AO1485-1)*3+$AP1485)-ROW())/12+5):INDIRECT("S"&amp;(ROW()+12*(($AO1485-1)*3+$AP1485)-ROW())/12+5),AR1485)</f>
        <v>0</v>
      </c>
      <c r="AT1485" s="693">
        <f ca="1">IF($AQ1485=1,IF(INDIRECT(ADDRESS(($AO1485-1)*3+$AP1485+5,$AQ1485+20))="",0,INDIRECT(ADDRESS(($AO1485-1)*3+$AP1485+5,$AQ1485+20))),IF(INDIRECT(ADDRESS(($AO1485-1)*3+$AP1485+5,$AQ1485+20))="",0,IF(COUNTIF(INDIRECT(ADDRESS(($AO1485-1)*36+($AP1485-1)*12+6,COLUMN())):INDIRECT(ADDRESS(($AO1485-1)*36+($AP1485-1)*12+$AQ1485+4,COLUMN())),INDIRECT(ADDRESS(($AO1485-1)*3+$AP1485+5,$AQ1485+20)))&gt;=1,0,INDIRECT(ADDRESS(($AO1485-1)*3+$AP1485+5,$AQ1485+20)))))</f>
        <v>0</v>
      </c>
      <c r="AU1485" s="692">
        <f ca="1">COUNTIF(INDIRECT("U"&amp;(ROW()+12*(($AO1485-1)*3+$AP1485)-ROW())/12+5):INDIRECT("AF"&amp;(ROW()+12*(($AO1485-1)*3+$AP1485)-ROW())/12+5),AT1485)</f>
        <v>0</v>
      </c>
      <c r="AV1485" s="692">
        <f ca="1">IF(AND(AR1485+AT1485&gt;0,AS1485+AU1485&gt;0),COUNTIF(AV$6:AV1484,"&gt;0")+1,0)</f>
        <v>0</v>
      </c>
    </row>
    <row r="1486" spans="41:48">
      <c r="AO1486" s="692">
        <v>42</v>
      </c>
      <c r="AP1486" s="692">
        <v>1</v>
      </c>
      <c r="AQ1486" s="692">
        <v>5</v>
      </c>
      <c r="AR1486" s="693">
        <f ca="1">IF($AQ1486=1,IF(INDIRECT(ADDRESS(($AO1486-1)*3+$AP1486+5,$AQ1486+7))="",0,INDIRECT(ADDRESS(($AO1486-1)*3+$AP1486+5,$AQ1486+7))),IF(INDIRECT(ADDRESS(($AO1486-1)*3+$AP1486+5,$AQ1486+7))="",0,IF(COUNTIF(INDIRECT(ADDRESS(($AO1486-1)*36+($AP1486-1)*12+6,COLUMN())):INDIRECT(ADDRESS(($AO1486-1)*36+($AP1486-1)*12+$AQ1486+4,COLUMN())),INDIRECT(ADDRESS(($AO1486-1)*3+$AP1486+5,$AQ1486+7)))&gt;=1,0,INDIRECT(ADDRESS(($AO1486-1)*3+$AP1486+5,$AQ1486+7)))))</f>
        <v>0</v>
      </c>
      <c r="AS1486" s="692">
        <f ca="1">COUNTIF(INDIRECT("H"&amp;(ROW()+12*(($AO1486-1)*3+$AP1486)-ROW())/12+5):INDIRECT("S"&amp;(ROW()+12*(($AO1486-1)*3+$AP1486)-ROW())/12+5),AR1486)</f>
        <v>0</v>
      </c>
      <c r="AT1486" s="693">
        <f ca="1">IF($AQ1486=1,IF(INDIRECT(ADDRESS(($AO1486-1)*3+$AP1486+5,$AQ1486+20))="",0,INDIRECT(ADDRESS(($AO1486-1)*3+$AP1486+5,$AQ1486+20))),IF(INDIRECT(ADDRESS(($AO1486-1)*3+$AP1486+5,$AQ1486+20))="",0,IF(COUNTIF(INDIRECT(ADDRESS(($AO1486-1)*36+($AP1486-1)*12+6,COLUMN())):INDIRECT(ADDRESS(($AO1486-1)*36+($AP1486-1)*12+$AQ1486+4,COLUMN())),INDIRECT(ADDRESS(($AO1486-1)*3+$AP1486+5,$AQ1486+20)))&gt;=1,0,INDIRECT(ADDRESS(($AO1486-1)*3+$AP1486+5,$AQ1486+20)))))</f>
        <v>0</v>
      </c>
      <c r="AU1486" s="692">
        <f ca="1">COUNTIF(INDIRECT("U"&amp;(ROW()+12*(($AO1486-1)*3+$AP1486)-ROW())/12+5):INDIRECT("AF"&amp;(ROW()+12*(($AO1486-1)*3+$AP1486)-ROW())/12+5),AT1486)</f>
        <v>0</v>
      </c>
      <c r="AV1486" s="692">
        <f ca="1">IF(AND(AR1486+AT1486&gt;0,AS1486+AU1486&gt;0),COUNTIF(AV$6:AV1485,"&gt;0")+1,0)</f>
        <v>0</v>
      </c>
    </row>
    <row r="1487" spans="41:48">
      <c r="AO1487" s="692">
        <v>42</v>
      </c>
      <c r="AP1487" s="692">
        <v>1</v>
      </c>
      <c r="AQ1487" s="692">
        <v>6</v>
      </c>
      <c r="AR1487" s="693">
        <f ca="1">IF($AQ1487=1,IF(INDIRECT(ADDRESS(($AO1487-1)*3+$AP1487+5,$AQ1487+7))="",0,INDIRECT(ADDRESS(($AO1487-1)*3+$AP1487+5,$AQ1487+7))),IF(INDIRECT(ADDRESS(($AO1487-1)*3+$AP1487+5,$AQ1487+7))="",0,IF(COUNTIF(INDIRECT(ADDRESS(($AO1487-1)*36+($AP1487-1)*12+6,COLUMN())):INDIRECT(ADDRESS(($AO1487-1)*36+($AP1487-1)*12+$AQ1487+4,COLUMN())),INDIRECT(ADDRESS(($AO1487-1)*3+$AP1487+5,$AQ1487+7)))&gt;=1,0,INDIRECT(ADDRESS(($AO1487-1)*3+$AP1487+5,$AQ1487+7)))))</f>
        <v>0</v>
      </c>
      <c r="AS1487" s="692">
        <f ca="1">COUNTIF(INDIRECT("H"&amp;(ROW()+12*(($AO1487-1)*3+$AP1487)-ROW())/12+5):INDIRECT("S"&amp;(ROW()+12*(($AO1487-1)*3+$AP1487)-ROW())/12+5),AR1487)</f>
        <v>0</v>
      </c>
      <c r="AT1487" s="693">
        <f ca="1">IF($AQ1487=1,IF(INDIRECT(ADDRESS(($AO1487-1)*3+$AP1487+5,$AQ1487+20))="",0,INDIRECT(ADDRESS(($AO1487-1)*3+$AP1487+5,$AQ1487+20))),IF(INDIRECT(ADDRESS(($AO1487-1)*3+$AP1487+5,$AQ1487+20))="",0,IF(COUNTIF(INDIRECT(ADDRESS(($AO1487-1)*36+($AP1487-1)*12+6,COLUMN())):INDIRECT(ADDRESS(($AO1487-1)*36+($AP1487-1)*12+$AQ1487+4,COLUMN())),INDIRECT(ADDRESS(($AO1487-1)*3+$AP1487+5,$AQ1487+20)))&gt;=1,0,INDIRECT(ADDRESS(($AO1487-1)*3+$AP1487+5,$AQ1487+20)))))</f>
        <v>0</v>
      </c>
      <c r="AU1487" s="692">
        <f ca="1">COUNTIF(INDIRECT("U"&amp;(ROW()+12*(($AO1487-1)*3+$AP1487)-ROW())/12+5):INDIRECT("AF"&amp;(ROW()+12*(($AO1487-1)*3+$AP1487)-ROW())/12+5),AT1487)</f>
        <v>0</v>
      </c>
      <c r="AV1487" s="692">
        <f ca="1">IF(AND(AR1487+AT1487&gt;0,AS1487+AU1487&gt;0),COUNTIF(AV$6:AV1486,"&gt;0")+1,0)</f>
        <v>0</v>
      </c>
    </row>
    <row r="1488" spans="41:48">
      <c r="AO1488" s="692">
        <v>42</v>
      </c>
      <c r="AP1488" s="692">
        <v>1</v>
      </c>
      <c r="AQ1488" s="692">
        <v>7</v>
      </c>
      <c r="AR1488" s="693">
        <f ca="1">IF($AQ1488=1,IF(INDIRECT(ADDRESS(($AO1488-1)*3+$AP1488+5,$AQ1488+7))="",0,INDIRECT(ADDRESS(($AO1488-1)*3+$AP1488+5,$AQ1488+7))),IF(INDIRECT(ADDRESS(($AO1488-1)*3+$AP1488+5,$AQ1488+7))="",0,IF(COUNTIF(INDIRECT(ADDRESS(($AO1488-1)*36+($AP1488-1)*12+6,COLUMN())):INDIRECT(ADDRESS(($AO1488-1)*36+($AP1488-1)*12+$AQ1488+4,COLUMN())),INDIRECT(ADDRESS(($AO1488-1)*3+$AP1488+5,$AQ1488+7)))&gt;=1,0,INDIRECT(ADDRESS(($AO1488-1)*3+$AP1488+5,$AQ1488+7)))))</f>
        <v>0</v>
      </c>
      <c r="AS1488" s="692">
        <f ca="1">COUNTIF(INDIRECT("H"&amp;(ROW()+12*(($AO1488-1)*3+$AP1488)-ROW())/12+5):INDIRECT("S"&amp;(ROW()+12*(($AO1488-1)*3+$AP1488)-ROW())/12+5),AR1488)</f>
        <v>0</v>
      </c>
      <c r="AT1488" s="693">
        <f ca="1">IF($AQ1488=1,IF(INDIRECT(ADDRESS(($AO1488-1)*3+$AP1488+5,$AQ1488+20))="",0,INDIRECT(ADDRESS(($AO1488-1)*3+$AP1488+5,$AQ1488+20))),IF(INDIRECT(ADDRESS(($AO1488-1)*3+$AP1488+5,$AQ1488+20))="",0,IF(COUNTIF(INDIRECT(ADDRESS(($AO1488-1)*36+($AP1488-1)*12+6,COLUMN())):INDIRECT(ADDRESS(($AO1488-1)*36+($AP1488-1)*12+$AQ1488+4,COLUMN())),INDIRECT(ADDRESS(($AO1488-1)*3+$AP1488+5,$AQ1488+20)))&gt;=1,0,INDIRECT(ADDRESS(($AO1488-1)*3+$AP1488+5,$AQ1488+20)))))</f>
        <v>0</v>
      </c>
      <c r="AU1488" s="692">
        <f ca="1">COUNTIF(INDIRECT("U"&amp;(ROW()+12*(($AO1488-1)*3+$AP1488)-ROW())/12+5):INDIRECT("AF"&amp;(ROW()+12*(($AO1488-1)*3+$AP1488)-ROW())/12+5),AT1488)</f>
        <v>0</v>
      </c>
      <c r="AV1488" s="692">
        <f ca="1">IF(AND(AR1488+AT1488&gt;0,AS1488+AU1488&gt;0),COUNTIF(AV$6:AV1487,"&gt;0")+1,0)</f>
        <v>0</v>
      </c>
    </row>
    <row r="1489" spans="41:48">
      <c r="AO1489" s="692">
        <v>42</v>
      </c>
      <c r="AP1489" s="692">
        <v>1</v>
      </c>
      <c r="AQ1489" s="692">
        <v>8</v>
      </c>
      <c r="AR1489" s="693">
        <f ca="1">IF($AQ1489=1,IF(INDIRECT(ADDRESS(($AO1489-1)*3+$AP1489+5,$AQ1489+7))="",0,INDIRECT(ADDRESS(($AO1489-1)*3+$AP1489+5,$AQ1489+7))),IF(INDIRECT(ADDRESS(($AO1489-1)*3+$AP1489+5,$AQ1489+7))="",0,IF(COUNTIF(INDIRECT(ADDRESS(($AO1489-1)*36+($AP1489-1)*12+6,COLUMN())):INDIRECT(ADDRESS(($AO1489-1)*36+($AP1489-1)*12+$AQ1489+4,COLUMN())),INDIRECT(ADDRESS(($AO1489-1)*3+$AP1489+5,$AQ1489+7)))&gt;=1,0,INDIRECT(ADDRESS(($AO1489-1)*3+$AP1489+5,$AQ1489+7)))))</f>
        <v>0</v>
      </c>
      <c r="AS1489" s="692">
        <f ca="1">COUNTIF(INDIRECT("H"&amp;(ROW()+12*(($AO1489-1)*3+$AP1489)-ROW())/12+5):INDIRECT("S"&amp;(ROW()+12*(($AO1489-1)*3+$AP1489)-ROW())/12+5),AR1489)</f>
        <v>0</v>
      </c>
      <c r="AT1489" s="693">
        <f ca="1">IF($AQ1489=1,IF(INDIRECT(ADDRESS(($AO1489-1)*3+$AP1489+5,$AQ1489+20))="",0,INDIRECT(ADDRESS(($AO1489-1)*3+$AP1489+5,$AQ1489+20))),IF(INDIRECT(ADDRESS(($AO1489-1)*3+$AP1489+5,$AQ1489+20))="",0,IF(COUNTIF(INDIRECT(ADDRESS(($AO1489-1)*36+($AP1489-1)*12+6,COLUMN())):INDIRECT(ADDRESS(($AO1489-1)*36+($AP1489-1)*12+$AQ1489+4,COLUMN())),INDIRECT(ADDRESS(($AO1489-1)*3+$AP1489+5,$AQ1489+20)))&gt;=1,0,INDIRECT(ADDRESS(($AO1489-1)*3+$AP1489+5,$AQ1489+20)))))</f>
        <v>0</v>
      </c>
      <c r="AU1489" s="692">
        <f ca="1">COUNTIF(INDIRECT("U"&amp;(ROW()+12*(($AO1489-1)*3+$AP1489)-ROW())/12+5):INDIRECT("AF"&amp;(ROW()+12*(($AO1489-1)*3+$AP1489)-ROW())/12+5),AT1489)</f>
        <v>0</v>
      </c>
      <c r="AV1489" s="692">
        <f ca="1">IF(AND(AR1489+AT1489&gt;0,AS1489+AU1489&gt;0),COUNTIF(AV$6:AV1488,"&gt;0")+1,0)</f>
        <v>0</v>
      </c>
    </row>
    <row r="1490" spans="41:48">
      <c r="AO1490" s="692">
        <v>42</v>
      </c>
      <c r="AP1490" s="692">
        <v>1</v>
      </c>
      <c r="AQ1490" s="692">
        <v>9</v>
      </c>
      <c r="AR1490" s="693">
        <f ca="1">IF($AQ1490=1,IF(INDIRECT(ADDRESS(($AO1490-1)*3+$AP1490+5,$AQ1490+7))="",0,INDIRECT(ADDRESS(($AO1490-1)*3+$AP1490+5,$AQ1490+7))),IF(INDIRECT(ADDRESS(($AO1490-1)*3+$AP1490+5,$AQ1490+7))="",0,IF(COUNTIF(INDIRECT(ADDRESS(($AO1490-1)*36+($AP1490-1)*12+6,COLUMN())):INDIRECT(ADDRESS(($AO1490-1)*36+($AP1490-1)*12+$AQ1490+4,COLUMN())),INDIRECT(ADDRESS(($AO1490-1)*3+$AP1490+5,$AQ1490+7)))&gt;=1,0,INDIRECT(ADDRESS(($AO1490-1)*3+$AP1490+5,$AQ1490+7)))))</f>
        <v>0</v>
      </c>
      <c r="AS1490" s="692">
        <f ca="1">COUNTIF(INDIRECT("H"&amp;(ROW()+12*(($AO1490-1)*3+$AP1490)-ROW())/12+5):INDIRECT("S"&amp;(ROW()+12*(($AO1490-1)*3+$AP1490)-ROW())/12+5),AR1490)</f>
        <v>0</v>
      </c>
      <c r="AT1490" s="693">
        <f ca="1">IF($AQ1490=1,IF(INDIRECT(ADDRESS(($AO1490-1)*3+$AP1490+5,$AQ1490+20))="",0,INDIRECT(ADDRESS(($AO1490-1)*3+$AP1490+5,$AQ1490+20))),IF(INDIRECT(ADDRESS(($AO1490-1)*3+$AP1490+5,$AQ1490+20))="",0,IF(COUNTIF(INDIRECT(ADDRESS(($AO1490-1)*36+($AP1490-1)*12+6,COLUMN())):INDIRECT(ADDRESS(($AO1490-1)*36+($AP1490-1)*12+$AQ1490+4,COLUMN())),INDIRECT(ADDRESS(($AO1490-1)*3+$AP1490+5,$AQ1490+20)))&gt;=1,0,INDIRECT(ADDRESS(($AO1490-1)*3+$AP1490+5,$AQ1490+20)))))</f>
        <v>0</v>
      </c>
      <c r="AU1490" s="692">
        <f ca="1">COUNTIF(INDIRECT("U"&amp;(ROW()+12*(($AO1490-1)*3+$AP1490)-ROW())/12+5):INDIRECT("AF"&amp;(ROW()+12*(($AO1490-1)*3+$AP1490)-ROW())/12+5),AT1490)</f>
        <v>0</v>
      </c>
      <c r="AV1490" s="692">
        <f ca="1">IF(AND(AR1490+AT1490&gt;0,AS1490+AU1490&gt;0),COUNTIF(AV$6:AV1489,"&gt;0")+1,0)</f>
        <v>0</v>
      </c>
    </row>
    <row r="1491" spans="41:48">
      <c r="AO1491" s="692">
        <v>42</v>
      </c>
      <c r="AP1491" s="692">
        <v>1</v>
      </c>
      <c r="AQ1491" s="692">
        <v>10</v>
      </c>
      <c r="AR1491" s="693">
        <f ca="1">IF($AQ1491=1,IF(INDIRECT(ADDRESS(($AO1491-1)*3+$AP1491+5,$AQ1491+7))="",0,INDIRECT(ADDRESS(($AO1491-1)*3+$AP1491+5,$AQ1491+7))),IF(INDIRECT(ADDRESS(($AO1491-1)*3+$AP1491+5,$AQ1491+7))="",0,IF(COUNTIF(INDIRECT(ADDRESS(($AO1491-1)*36+($AP1491-1)*12+6,COLUMN())):INDIRECT(ADDRESS(($AO1491-1)*36+($AP1491-1)*12+$AQ1491+4,COLUMN())),INDIRECT(ADDRESS(($AO1491-1)*3+$AP1491+5,$AQ1491+7)))&gt;=1,0,INDIRECT(ADDRESS(($AO1491-1)*3+$AP1491+5,$AQ1491+7)))))</f>
        <v>0</v>
      </c>
      <c r="AS1491" s="692">
        <f ca="1">COUNTIF(INDIRECT("H"&amp;(ROW()+12*(($AO1491-1)*3+$AP1491)-ROW())/12+5):INDIRECT("S"&amp;(ROW()+12*(($AO1491-1)*3+$AP1491)-ROW())/12+5),AR1491)</f>
        <v>0</v>
      </c>
      <c r="AT1491" s="693">
        <f ca="1">IF($AQ1491=1,IF(INDIRECT(ADDRESS(($AO1491-1)*3+$AP1491+5,$AQ1491+20))="",0,INDIRECT(ADDRESS(($AO1491-1)*3+$AP1491+5,$AQ1491+20))),IF(INDIRECT(ADDRESS(($AO1491-1)*3+$AP1491+5,$AQ1491+20))="",0,IF(COUNTIF(INDIRECT(ADDRESS(($AO1491-1)*36+($AP1491-1)*12+6,COLUMN())):INDIRECT(ADDRESS(($AO1491-1)*36+($AP1491-1)*12+$AQ1491+4,COLUMN())),INDIRECT(ADDRESS(($AO1491-1)*3+$AP1491+5,$AQ1491+20)))&gt;=1,0,INDIRECT(ADDRESS(($AO1491-1)*3+$AP1491+5,$AQ1491+20)))))</f>
        <v>0</v>
      </c>
      <c r="AU1491" s="692">
        <f ca="1">COUNTIF(INDIRECT("U"&amp;(ROW()+12*(($AO1491-1)*3+$AP1491)-ROW())/12+5):INDIRECT("AF"&amp;(ROW()+12*(($AO1491-1)*3+$AP1491)-ROW())/12+5),AT1491)</f>
        <v>0</v>
      </c>
      <c r="AV1491" s="692">
        <f ca="1">IF(AND(AR1491+AT1491&gt;0,AS1491+AU1491&gt;0),COUNTIF(AV$6:AV1490,"&gt;0")+1,0)</f>
        <v>0</v>
      </c>
    </row>
    <row r="1492" spans="41:48">
      <c r="AO1492" s="692">
        <v>42</v>
      </c>
      <c r="AP1492" s="692">
        <v>1</v>
      </c>
      <c r="AQ1492" s="692">
        <v>11</v>
      </c>
      <c r="AR1492" s="693">
        <f ca="1">IF($AQ1492=1,IF(INDIRECT(ADDRESS(($AO1492-1)*3+$AP1492+5,$AQ1492+7))="",0,INDIRECT(ADDRESS(($AO1492-1)*3+$AP1492+5,$AQ1492+7))),IF(INDIRECT(ADDRESS(($AO1492-1)*3+$AP1492+5,$AQ1492+7))="",0,IF(COUNTIF(INDIRECT(ADDRESS(($AO1492-1)*36+($AP1492-1)*12+6,COLUMN())):INDIRECT(ADDRESS(($AO1492-1)*36+($AP1492-1)*12+$AQ1492+4,COLUMN())),INDIRECT(ADDRESS(($AO1492-1)*3+$AP1492+5,$AQ1492+7)))&gt;=1,0,INDIRECT(ADDRESS(($AO1492-1)*3+$AP1492+5,$AQ1492+7)))))</f>
        <v>0</v>
      </c>
      <c r="AS1492" s="692">
        <f ca="1">COUNTIF(INDIRECT("H"&amp;(ROW()+12*(($AO1492-1)*3+$AP1492)-ROW())/12+5):INDIRECT("S"&amp;(ROW()+12*(($AO1492-1)*3+$AP1492)-ROW())/12+5),AR1492)</f>
        <v>0</v>
      </c>
      <c r="AT1492" s="693">
        <f ca="1">IF($AQ1492=1,IF(INDIRECT(ADDRESS(($AO1492-1)*3+$AP1492+5,$AQ1492+20))="",0,INDIRECT(ADDRESS(($AO1492-1)*3+$AP1492+5,$AQ1492+20))),IF(INDIRECT(ADDRESS(($AO1492-1)*3+$AP1492+5,$AQ1492+20))="",0,IF(COUNTIF(INDIRECT(ADDRESS(($AO1492-1)*36+($AP1492-1)*12+6,COLUMN())):INDIRECT(ADDRESS(($AO1492-1)*36+($AP1492-1)*12+$AQ1492+4,COLUMN())),INDIRECT(ADDRESS(($AO1492-1)*3+$AP1492+5,$AQ1492+20)))&gt;=1,0,INDIRECT(ADDRESS(($AO1492-1)*3+$AP1492+5,$AQ1492+20)))))</f>
        <v>0</v>
      </c>
      <c r="AU1492" s="692">
        <f ca="1">COUNTIF(INDIRECT("U"&amp;(ROW()+12*(($AO1492-1)*3+$AP1492)-ROW())/12+5):INDIRECT("AF"&amp;(ROW()+12*(($AO1492-1)*3+$AP1492)-ROW())/12+5),AT1492)</f>
        <v>0</v>
      </c>
      <c r="AV1492" s="692">
        <f ca="1">IF(AND(AR1492+AT1492&gt;0,AS1492+AU1492&gt;0),COUNTIF(AV$6:AV1491,"&gt;0")+1,0)</f>
        <v>0</v>
      </c>
    </row>
    <row r="1493" spans="41:48">
      <c r="AO1493" s="692">
        <v>42</v>
      </c>
      <c r="AP1493" s="692">
        <v>1</v>
      </c>
      <c r="AQ1493" s="692">
        <v>12</v>
      </c>
      <c r="AR1493" s="693">
        <f ca="1">IF($AQ1493=1,IF(INDIRECT(ADDRESS(($AO1493-1)*3+$AP1493+5,$AQ1493+7))="",0,INDIRECT(ADDRESS(($AO1493-1)*3+$AP1493+5,$AQ1493+7))),IF(INDIRECT(ADDRESS(($AO1493-1)*3+$AP1493+5,$AQ1493+7))="",0,IF(COUNTIF(INDIRECT(ADDRESS(($AO1493-1)*36+($AP1493-1)*12+6,COLUMN())):INDIRECT(ADDRESS(($AO1493-1)*36+($AP1493-1)*12+$AQ1493+4,COLUMN())),INDIRECT(ADDRESS(($AO1493-1)*3+$AP1493+5,$AQ1493+7)))&gt;=1,0,INDIRECT(ADDRESS(($AO1493-1)*3+$AP1493+5,$AQ1493+7)))))</f>
        <v>0</v>
      </c>
      <c r="AS1493" s="692">
        <f ca="1">COUNTIF(INDIRECT("H"&amp;(ROW()+12*(($AO1493-1)*3+$AP1493)-ROW())/12+5):INDIRECT("S"&amp;(ROW()+12*(($AO1493-1)*3+$AP1493)-ROW())/12+5),AR1493)</f>
        <v>0</v>
      </c>
      <c r="AT1493" s="693">
        <f ca="1">IF($AQ1493=1,IF(INDIRECT(ADDRESS(($AO1493-1)*3+$AP1493+5,$AQ1493+20))="",0,INDIRECT(ADDRESS(($AO1493-1)*3+$AP1493+5,$AQ1493+20))),IF(INDIRECT(ADDRESS(($AO1493-1)*3+$AP1493+5,$AQ1493+20))="",0,IF(COUNTIF(INDIRECT(ADDRESS(($AO1493-1)*36+($AP1493-1)*12+6,COLUMN())):INDIRECT(ADDRESS(($AO1493-1)*36+($AP1493-1)*12+$AQ1493+4,COLUMN())),INDIRECT(ADDRESS(($AO1493-1)*3+$AP1493+5,$AQ1493+20)))&gt;=1,0,INDIRECT(ADDRESS(($AO1493-1)*3+$AP1493+5,$AQ1493+20)))))</f>
        <v>0</v>
      </c>
      <c r="AU1493" s="692">
        <f ca="1">COUNTIF(INDIRECT("U"&amp;(ROW()+12*(($AO1493-1)*3+$AP1493)-ROW())/12+5):INDIRECT("AF"&amp;(ROW()+12*(($AO1493-1)*3+$AP1493)-ROW())/12+5),AT1493)</f>
        <v>0</v>
      </c>
      <c r="AV1493" s="692">
        <f ca="1">IF(AND(AR1493+AT1493&gt;0,AS1493+AU1493&gt;0),COUNTIF(AV$6:AV1492,"&gt;0")+1,0)</f>
        <v>0</v>
      </c>
    </row>
    <row r="1494" spans="41:48">
      <c r="AO1494" s="692">
        <v>42</v>
      </c>
      <c r="AP1494" s="692">
        <v>2</v>
      </c>
      <c r="AQ1494" s="692">
        <v>1</v>
      </c>
      <c r="AR1494" s="693">
        <f ca="1">IF($AQ1494=1,IF(INDIRECT(ADDRESS(($AO1494-1)*3+$AP1494+5,$AQ1494+7))="",0,INDIRECT(ADDRESS(($AO1494-1)*3+$AP1494+5,$AQ1494+7))),IF(INDIRECT(ADDRESS(($AO1494-1)*3+$AP1494+5,$AQ1494+7))="",0,IF(COUNTIF(INDIRECT(ADDRESS(($AO1494-1)*36+($AP1494-1)*12+6,COLUMN())):INDIRECT(ADDRESS(($AO1494-1)*36+($AP1494-1)*12+$AQ1494+4,COLUMN())),INDIRECT(ADDRESS(($AO1494-1)*3+$AP1494+5,$AQ1494+7)))&gt;=1,0,INDIRECT(ADDRESS(($AO1494-1)*3+$AP1494+5,$AQ1494+7)))))</f>
        <v>0</v>
      </c>
      <c r="AS1494" s="692">
        <f ca="1">COUNTIF(INDIRECT("H"&amp;(ROW()+12*(($AO1494-1)*3+$AP1494)-ROW())/12+5):INDIRECT("S"&amp;(ROW()+12*(($AO1494-1)*3+$AP1494)-ROW())/12+5),AR1494)</f>
        <v>0</v>
      </c>
      <c r="AT1494" s="693">
        <f ca="1">IF($AQ1494=1,IF(INDIRECT(ADDRESS(($AO1494-1)*3+$AP1494+5,$AQ1494+20))="",0,INDIRECT(ADDRESS(($AO1494-1)*3+$AP1494+5,$AQ1494+20))),IF(INDIRECT(ADDRESS(($AO1494-1)*3+$AP1494+5,$AQ1494+20))="",0,IF(COUNTIF(INDIRECT(ADDRESS(($AO1494-1)*36+($AP1494-1)*12+6,COLUMN())):INDIRECT(ADDRESS(($AO1494-1)*36+($AP1494-1)*12+$AQ1494+4,COLUMN())),INDIRECT(ADDRESS(($AO1494-1)*3+$AP1494+5,$AQ1494+20)))&gt;=1,0,INDIRECT(ADDRESS(($AO1494-1)*3+$AP1494+5,$AQ1494+20)))))</f>
        <v>0</v>
      </c>
      <c r="AU1494" s="692">
        <f ca="1">COUNTIF(INDIRECT("U"&amp;(ROW()+12*(($AO1494-1)*3+$AP1494)-ROW())/12+5):INDIRECT("AF"&amp;(ROW()+12*(($AO1494-1)*3+$AP1494)-ROW())/12+5),AT1494)</f>
        <v>0</v>
      </c>
      <c r="AV1494" s="692">
        <f ca="1">IF(AND(AR1494+AT1494&gt;0,AS1494+AU1494&gt;0),COUNTIF(AV$6:AV1493,"&gt;0")+1,0)</f>
        <v>0</v>
      </c>
    </row>
    <row r="1495" spans="41:48">
      <c r="AO1495" s="692">
        <v>42</v>
      </c>
      <c r="AP1495" s="692">
        <v>2</v>
      </c>
      <c r="AQ1495" s="692">
        <v>2</v>
      </c>
      <c r="AR1495" s="693">
        <f ca="1">IF($AQ1495=1,IF(INDIRECT(ADDRESS(($AO1495-1)*3+$AP1495+5,$AQ1495+7))="",0,INDIRECT(ADDRESS(($AO1495-1)*3+$AP1495+5,$AQ1495+7))),IF(INDIRECT(ADDRESS(($AO1495-1)*3+$AP1495+5,$AQ1495+7))="",0,IF(COUNTIF(INDIRECT(ADDRESS(($AO1495-1)*36+($AP1495-1)*12+6,COLUMN())):INDIRECT(ADDRESS(($AO1495-1)*36+($AP1495-1)*12+$AQ1495+4,COLUMN())),INDIRECT(ADDRESS(($AO1495-1)*3+$AP1495+5,$AQ1495+7)))&gt;=1,0,INDIRECT(ADDRESS(($AO1495-1)*3+$AP1495+5,$AQ1495+7)))))</f>
        <v>0</v>
      </c>
      <c r="AS1495" s="692">
        <f ca="1">COUNTIF(INDIRECT("H"&amp;(ROW()+12*(($AO1495-1)*3+$AP1495)-ROW())/12+5):INDIRECT("S"&amp;(ROW()+12*(($AO1495-1)*3+$AP1495)-ROW())/12+5),AR1495)</f>
        <v>0</v>
      </c>
      <c r="AT1495" s="693">
        <f ca="1">IF($AQ1495=1,IF(INDIRECT(ADDRESS(($AO1495-1)*3+$AP1495+5,$AQ1495+20))="",0,INDIRECT(ADDRESS(($AO1495-1)*3+$AP1495+5,$AQ1495+20))),IF(INDIRECT(ADDRESS(($AO1495-1)*3+$AP1495+5,$AQ1495+20))="",0,IF(COUNTIF(INDIRECT(ADDRESS(($AO1495-1)*36+($AP1495-1)*12+6,COLUMN())):INDIRECT(ADDRESS(($AO1495-1)*36+($AP1495-1)*12+$AQ1495+4,COLUMN())),INDIRECT(ADDRESS(($AO1495-1)*3+$AP1495+5,$AQ1495+20)))&gt;=1,0,INDIRECT(ADDRESS(($AO1495-1)*3+$AP1495+5,$AQ1495+20)))))</f>
        <v>0</v>
      </c>
      <c r="AU1495" s="692">
        <f ca="1">COUNTIF(INDIRECT("U"&amp;(ROW()+12*(($AO1495-1)*3+$AP1495)-ROW())/12+5):INDIRECT("AF"&amp;(ROW()+12*(($AO1495-1)*3+$AP1495)-ROW())/12+5),AT1495)</f>
        <v>0</v>
      </c>
      <c r="AV1495" s="692">
        <f ca="1">IF(AND(AR1495+AT1495&gt;0,AS1495+AU1495&gt;0),COUNTIF(AV$6:AV1494,"&gt;0")+1,0)</f>
        <v>0</v>
      </c>
    </row>
    <row r="1496" spans="41:48">
      <c r="AO1496" s="692">
        <v>42</v>
      </c>
      <c r="AP1496" s="692">
        <v>2</v>
      </c>
      <c r="AQ1496" s="692">
        <v>3</v>
      </c>
      <c r="AR1496" s="693">
        <f ca="1">IF($AQ1496=1,IF(INDIRECT(ADDRESS(($AO1496-1)*3+$AP1496+5,$AQ1496+7))="",0,INDIRECT(ADDRESS(($AO1496-1)*3+$AP1496+5,$AQ1496+7))),IF(INDIRECT(ADDRESS(($AO1496-1)*3+$AP1496+5,$AQ1496+7))="",0,IF(COUNTIF(INDIRECT(ADDRESS(($AO1496-1)*36+($AP1496-1)*12+6,COLUMN())):INDIRECT(ADDRESS(($AO1496-1)*36+($AP1496-1)*12+$AQ1496+4,COLUMN())),INDIRECT(ADDRESS(($AO1496-1)*3+$AP1496+5,$AQ1496+7)))&gt;=1,0,INDIRECT(ADDRESS(($AO1496-1)*3+$AP1496+5,$AQ1496+7)))))</f>
        <v>0</v>
      </c>
      <c r="AS1496" s="692">
        <f ca="1">COUNTIF(INDIRECT("H"&amp;(ROW()+12*(($AO1496-1)*3+$AP1496)-ROW())/12+5):INDIRECT("S"&amp;(ROW()+12*(($AO1496-1)*3+$AP1496)-ROW())/12+5),AR1496)</f>
        <v>0</v>
      </c>
      <c r="AT1496" s="693">
        <f ca="1">IF($AQ1496=1,IF(INDIRECT(ADDRESS(($AO1496-1)*3+$AP1496+5,$AQ1496+20))="",0,INDIRECT(ADDRESS(($AO1496-1)*3+$AP1496+5,$AQ1496+20))),IF(INDIRECT(ADDRESS(($AO1496-1)*3+$AP1496+5,$AQ1496+20))="",0,IF(COUNTIF(INDIRECT(ADDRESS(($AO1496-1)*36+($AP1496-1)*12+6,COLUMN())):INDIRECT(ADDRESS(($AO1496-1)*36+($AP1496-1)*12+$AQ1496+4,COLUMN())),INDIRECT(ADDRESS(($AO1496-1)*3+$AP1496+5,$AQ1496+20)))&gt;=1,0,INDIRECT(ADDRESS(($AO1496-1)*3+$AP1496+5,$AQ1496+20)))))</f>
        <v>0</v>
      </c>
      <c r="AU1496" s="692">
        <f ca="1">COUNTIF(INDIRECT("U"&amp;(ROW()+12*(($AO1496-1)*3+$AP1496)-ROW())/12+5):INDIRECT("AF"&amp;(ROW()+12*(($AO1496-1)*3+$AP1496)-ROW())/12+5),AT1496)</f>
        <v>0</v>
      </c>
      <c r="AV1496" s="692">
        <f ca="1">IF(AND(AR1496+AT1496&gt;0,AS1496+AU1496&gt;0),COUNTIF(AV$6:AV1495,"&gt;0")+1,0)</f>
        <v>0</v>
      </c>
    </row>
    <row r="1497" spans="41:48">
      <c r="AO1497" s="692">
        <v>42</v>
      </c>
      <c r="AP1497" s="692">
        <v>2</v>
      </c>
      <c r="AQ1497" s="692">
        <v>4</v>
      </c>
      <c r="AR1497" s="693">
        <f ca="1">IF($AQ1497=1,IF(INDIRECT(ADDRESS(($AO1497-1)*3+$AP1497+5,$AQ1497+7))="",0,INDIRECT(ADDRESS(($AO1497-1)*3+$AP1497+5,$AQ1497+7))),IF(INDIRECT(ADDRESS(($AO1497-1)*3+$AP1497+5,$AQ1497+7))="",0,IF(COUNTIF(INDIRECT(ADDRESS(($AO1497-1)*36+($AP1497-1)*12+6,COLUMN())):INDIRECT(ADDRESS(($AO1497-1)*36+($AP1497-1)*12+$AQ1497+4,COLUMN())),INDIRECT(ADDRESS(($AO1497-1)*3+$AP1497+5,$AQ1497+7)))&gt;=1,0,INDIRECT(ADDRESS(($AO1497-1)*3+$AP1497+5,$AQ1497+7)))))</f>
        <v>0</v>
      </c>
      <c r="AS1497" s="692">
        <f ca="1">COUNTIF(INDIRECT("H"&amp;(ROW()+12*(($AO1497-1)*3+$AP1497)-ROW())/12+5):INDIRECT("S"&amp;(ROW()+12*(($AO1497-1)*3+$AP1497)-ROW())/12+5),AR1497)</f>
        <v>0</v>
      </c>
      <c r="AT1497" s="693">
        <f ca="1">IF($AQ1497=1,IF(INDIRECT(ADDRESS(($AO1497-1)*3+$AP1497+5,$AQ1497+20))="",0,INDIRECT(ADDRESS(($AO1497-1)*3+$AP1497+5,$AQ1497+20))),IF(INDIRECT(ADDRESS(($AO1497-1)*3+$AP1497+5,$AQ1497+20))="",0,IF(COUNTIF(INDIRECT(ADDRESS(($AO1497-1)*36+($AP1497-1)*12+6,COLUMN())):INDIRECT(ADDRESS(($AO1497-1)*36+($AP1497-1)*12+$AQ1497+4,COLUMN())),INDIRECT(ADDRESS(($AO1497-1)*3+$AP1497+5,$AQ1497+20)))&gt;=1,0,INDIRECT(ADDRESS(($AO1497-1)*3+$AP1497+5,$AQ1497+20)))))</f>
        <v>0</v>
      </c>
      <c r="AU1497" s="692">
        <f ca="1">COUNTIF(INDIRECT("U"&amp;(ROW()+12*(($AO1497-1)*3+$AP1497)-ROW())/12+5):INDIRECT("AF"&amp;(ROW()+12*(($AO1497-1)*3+$AP1497)-ROW())/12+5),AT1497)</f>
        <v>0</v>
      </c>
      <c r="AV1497" s="692">
        <f ca="1">IF(AND(AR1497+AT1497&gt;0,AS1497+AU1497&gt;0),COUNTIF(AV$6:AV1496,"&gt;0")+1,0)</f>
        <v>0</v>
      </c>
    </row>
    <row r="1498" spans="41:48">
      <c r="AO1498" s="692">
        <v>42</v>
      </c>
      <c r="AP1498" s="692">
        <v>2</v>
      </c>
      <c r="AQ1498" s="692">
        <v>5</v>
      </c>
      <c r="AR1498" s="693">
        <f ca="1">IF($AQ1498=1,IF(INDIRECT(ADDRESS(($AO1498-1)*3+$AP1498+5,$AQ1498+7))="",0,INDIRECT(ADDRESS(($AO1498-1)*3+$AP1498+5,$AQ1498+7))),IF(INDIRECT(ADDRESS(($AO1498-1)*3+$AP1498+5,$AQ1498+7))="",0,IF(COUNTIF(INDIRECT(ADDRESS(($AO1498-1)*36+($AP1498-1)*12+6,COLUMN())):INDIRECT(ADDRESS(($AO1498-1)*36+($AP1498-1)*12+$AQ1498+4,COLUMN())),INDIRECT(ADDRESS(($AO1498-1)*3+$AP1498+5,$AQ1498+7)))&gt;=1,0,INDIRECT(ADDRESS(($AO1498-1)*3+$AP1498+5,$AQ1498+7)))))</f>
        <v>0</v>
      </c>
      <c r="AS1498" s="692">
        <f ca="1">COUNTIF(INDIRECT("H"&amp;(ROW()+12*(($AO1498-1)*3+$AP1498)-ROW())/12+5):INDIRECT("S"&amp;(ROW()+12*(($AO1498-1)*3+$AP1498)-ROW())/12+5),AR1498)</f>
        <v>0</v>
      </c>
      <c r="AT1498" s="693">
        <f ca="1">IF($AQ1498=1,IF(INDIRECT(ADDRESS(($AO1498-1)*3+$AP1498+5,$AQ1498+20))="",0,INDIRECT(ADDRESS(($AO1498-1)*3+$AP1498+5,$AQ1498+20))),IF(INDIRECT(ADDRESS(($AO1498-1)*3+$AP1498+5,$AQ1498+20))="",0,IF(COUNTIF(INDIRECT(ADDRESS(($AO1498-1)*36+($AP1498-1)*12+6,COLUMN())):INDIRECT(ADDRESS(($AO1498-1)*36+($AP1498-1)*12+$AQ1498+4,COLUMN())),INDIRECT(ADDRESS(($AO1498-1)*3+$AP1498+5,$AQ1498+20)))&gt;=1,0,INDIRECT(ADDRESS(($AO1498-1)*3+$AP1498+5,$AQ1498+20)))))</f>
        <v>0</v>
      </c>
      <c r="AU1498" s="692">
        <f ca="1">COUNTIF(INDIRECT("U"&amp;(ROW()+12*(($AO1498-1)*3+$AP1498)-ROW())/12+5):INDIRECT("AF"&amp;(ROW()+12*(($AO1498-1)*3+$AP1498)-ROW())/12+5),AT1498)</f>
        <v>0</v>
      </c>
      <c r="AV1498" s="692">
        <f ca="1">IF(AND(AR1498+AT1498&gt;0,AS1498+AU1498&gt;0),COUNTIF(AV$6:AV1497,"&gt;0")+1,0)</f>
        <v>0</v>
      </c>
    </row>
    <row r="1499" spans="41:48">
      <c r="AO1499" s="692">
        <v>42</v>
      </c>
      <c r="AP1499" s="692">
        <v>2</v>
      </c>
      <c r="AQ1499" s="692">
        <v>6</v>
      </c>
      <c r="AR1499" s="693">
        <f ca="1">IF($AQ1499=1,IF(INDIRECT(ADDRESS(($AO1499-1)*3+$AP1499+5,$AQ1499+7))="",0,INDIRECT(ADDRESS(($AO1499-1)*3+$AP1499+5,$AQ1499+7))),IF(INDIRECT(ADDRESS(($AO1499-1)*3+$AP1499+5,$AQ1499+7))="",0,IF(COUNTIF(INDIRECT(ADDRESS(($AO1499-1)*36+($AP1499-1)*12+6,COLUMN())):INDIRECT(ADDRESS(($AO1499-1)*36+($AP1499-1)*12+$AQ1499+4,COLUMN())),INDIRECT(ADDRESS(($AO1499-1)*3+$AP1499+5,$AQ1499+7)))&gt;=1,0,INDIRECT(ADDRESS(($AO1499-1)*3+$AP1499+5,$AQ1499+7)))))</f>
        <v>0</v>
      </c>
      <c r="AS1499" s="692">
        <f ca="1">COUNTIF(INDIRECT("H"&amp;(ROW()+12*(($AO1499-1)*3+$AP1499)-ROW())/12+5):INDIRECT("S"&amp;(ROW()+12*(($AO1499-1)*3+$AP1499)-ROW())/12+5),AR1499)</f>
        <v>0</v>
      </c>
      <c r="AT1499" s="693">
        <f ca="1">IF($AQ1499=1,IF(INDIRECT(ADDRESS(($AO1499-1)*3+$AP1499+5,$AQ1499+20))="",0,INDIRECT(ADDRESS(($AO1499-1)*3+$AP1499+5,$AQ1499+20))),IF(INDIRECT(ADDRESS(($AO1499-1)*3+$AP1499+5,$AQ1499+20))="",0,IF(COUNTIF(INDIRECT(ADDRESS(($AO1499-1)*36+($AP1499-1)*12+6,COLUMN())):INDIRECT(ADDRESS(($AO1499-1)*36+($AP1499-1)*12+$AQ1499+4,COLUMN())),INDIRECT(ADDRESS(($AO1499-1)*3+$AP1499+5,$AQ1499+20)))&gt;=1,0,INDIRECT(ADDRESS(($AO1499-1)*3+$AP1499+5,$AQ1499+20)))))</f>
        <v>0</v>
      </c>
      <c r="AU1499" s="692">
        <f ca="1">COUNTIF(INDIRECT("U"&amp;(ROW()+12*(($AO1499-1)*3+$AP1499)-ROW())/12+5):INDIRECT("AF"&amp;(ROW()+12*(($AO1499-1)*3+$AP1499)-ROW())/12+5),AT1499)</f>
        <v>0</v>
      </c>
      <c r="AV1499" s="692">
        <f ca="1">IF(AND(AR1499+AT1499&gt;0,AS1499+AU1499&gt;0),COUNTIF(AV$6:AV1498,"&gt;0")+1,0)</f>
        <v>0</v>
      </c>
    </row>
    <row r="1500" spans="41:48">
      <c r="AO1500" s="692">
        <v>42</v>
      </c>
      <c r="AP1500" s="692">
        <v>2</v>
      </c>
      <c r="AQ1500" s="692">
        <v>7</v>
      </c>
      <c r="AR1500" s="693">
        <f ca="1">IF($AQ1500=1,IF(INDIRECT(ADDRESS(($AO1500-1)*3+$AP1500+5,$AQ1500+7))="",0,INDIRECT(ADDRESS(($AO1500-1)*3+$AP1500+5,$AQ1500+7))),IF(INDIRECT(ADDRESS(($AO1500-1)*3+$AP1500+5,$AQ1500+7))="",0,IF(COUNTIF(INDIRECT(ADDRESS(($AO1500-1)*36+($AP1500-1)*12+6,COLUMN())):INDIRECT(ADDRESS(($AO1500-1)*36+($AP1500-1)*12+$AQ1500+4,COLUMN())),INDIRECT(ADDRESS(($AO1500-1)*3+$AP1500+5,$AQ1500+7)))&gt;=1,0,INDIRECT(ADDRESS(($AO1500-1)*3+$AP1500+5,$AQ1500+7)))))</f>
        <v>0</v>
      </c>
      <c r="AS1500" s="692">
        <f ca="1">COUNTIF(INDIRECT("H"&amp;(ROW()+12*(($AO1500-1)*3+$AP1500)-ROW())/12+5):INDIRECT("S"&amp;(ROW()+12*(($AO1500-1)*3+$AP1500)-ROW())/12+5),AR1500)</f>
        <v>0</v>
      </c>
      <c r="AT1500" s="693">
        <f ca="1">IF($AQ1500=1,IF(INDIRECT(ADDRESS(($AO1500-1)*3+$AP1500+5,$AQ1500+20))="",0,INDIRECT(ADDRESS(($AO1500-1)*3+$AP1500+5,$AQ1500+20))),IF(INDIRECT(ADDRESS(($AO1500-1)*3+$AP1500+5,$AQ1500+20))="",0,IF(COUNTIF(INDIRECT(ADDRESS(($AO1500-1)*36+($AP1500-1)*12+6,COLUMN())):INDIRECT(ADDRESS(($AO1500-1)*36+($AP1500-1)*12+$AQ1500+4,COLUMN())),INDIRECT(ADDRESS(($AO1500-1)*3+$AP1500+5,$AQ1500+20)))&gt;=1,0,INDIRECT(ADDRESS(($AO1500-1)*3+$AP1500+5,$AQ1500+20)))))</f>
        <v>0</v>
      </c>
      <c r="AU1500" s="692">
        <f ca="1">COUNTIF(INDIRECT("U"&amp;(ROW()+12*(($AO1500-1)*3+$AP1500)-ROW())/12+5):INDIRECT("AF"&amp;(ROW()+12*(($AO1500-1)*3+$AP1500)-ROW())/12+5),AT1500)</f>
        <v>0</v>
      </c>
      <c r="AV1500" s="692">
        <f ca="1">IF(AND(AR1500+AT1500&gt;0,AS1500+AU1500&gt;0),COUNTIF(AV$6:AV1499,"&gt;0")+1,0)</f>
        <v>0</v>
      </c>
    </row>
    <row r="1501" spans="41:48">
      <c r="AO1501" s="692">
        <v>42</v>
      </c>
      <c r="AP1501" s="692">
        <v>2</v>
      </c>
      <c r="AQ1501" s="692">
        <v>8</v>
      </c>
      <c r="AR1501" s="693">
        <f ca="1">IF($AQ1501=1,IF(INDIRECT(ADDRESS(($AO1501-1)*3+$AP1501+5,$AQ1501+7))="",0,INDIRECT(ADDRESS(($AO1501-1)*3+$AP1501+5,$AQ1501+7))),IF(INDIRECT(ADDRESS(($AO1501-1)*3+$AP1501+5,$AQ1501+7))="",0,IF(COUNTIF(INDIRECT(ADDRESS(($AO1501-1)*36+($AP1501-1)*12+6,COLUMN())):INDIRECT(ADDRESS(($AO1501-1)*36+($AP1501-1)*12+$AQ1501+4,COLUMN())),INDIRECT(ADDRESS(($AO1501-1)*3+$AP1501+5,$AQ1501+7)))&gt;=1,0,INDIRECT(ADDRESS(($AO1501-1)*3+$AP1501+5,$AQ1501+7)))))</f>
        <v>0</v>
      </c>
      <c r="AS1501" s="692">
        <f ca="1">COUNTIF(INDIRECT("H"&amp;(ROW()+12*(($AO1501-1)*3+$AP1501)-ROW())/12+5):INDIRECT("S"&amp;(ROW()+12*(($AO1501-1)*3+$AP1501)-ROW())/12+5),AR1501)</f>
        <v>0</v>
      </c>
      <c r="AT1501" s="693">
        <f ca="1">IF($AQ1501=1,IF(INDIRECT(ADDRESS(($AO1501-1)*3+$AP1501+5,$AQ1501+20))="",0,INDIRECT(ADDRESS(($AO1501-1)*3+$AP1501+5,$AQ1501+20))),IF(INDIRECT(ADDRESS(($AO1501-1)*3+$AP1501+5,$AQ1501+20))="",0,IF(COUNTIF(INDIRECT(ADDRESS(($AO1501-1)*36+($AP1501-1)*12+6,COLUMN())):INDIRECT(ADDRESS(($AO1501-1)*36+($AP1501-1)*12+$AQ1501+4,COLUMN())),INDIRECT(ADDRESS(($AO1501-1)*3+$AP1501+5,$AQ1501+20)))&gt;=1,0,INDIRECT(ADDRESS(($AO1501-1)*3+$AP1501+5,$AQ1501+20)))))</f>
        <v>0</v>
      </c>
      <c r="AU1501" s="692">
        <f ca="1">COUNTIF(INDIRECT("U"&amp;(ROW()+12*(($AO1501-1)*3+$AP1501)-ROW())/12+5):INDIRECT("AF"&amp;(ROW()+12*(($AO1501-1)*3+$AP1501)-ROW())/12+5),AT1501)</f>
        <v>0</v>
      </c>
      <c r="AV1501" s="692">
        <f ca="1">IF(AND(AR1501+AT1501&gt;0,AS1501+AU1501&gt;0),COUNTIF(AV$6:AV1500,"&gt;0")+1,0)</f>
        <v>0</v>
      </c>
    </row>
    <row r="1502" spans="41:48">
      <c r="AO1502" s="692">
        <v>42</v>
      </c>
      <c r="AP1502" s="692">
        <v>2</v>
      </c>
      <c r="AQ1502" s="692">
        <v>9</v>
      </c>
      <c r="AR1502" s="693">
        <f ca="1">IF($AQ1502=1,IF(INDIRECT(ADDRESS(($AO1502-1)*3+$AP1502+5,$AQ1502+7))="",0,INDIRECT(ADDRESS(($AO1502-1)*3+$AP1502+5,$AQ1502+7))),IF(INDIRECT(ADDRESS(($AO1502-1)*3+$AP1502+5,$AQ1502+7))="",0,IF(COUNTIF(INDIRECT(ADDRESS(($AO1502-1)*36+($AP1502-1)*12+6,COLUMN())):INDIRECT(ADDRESS(($AO1502-1)*36+($AP1502-1)*12+$AQ1502+4,COLUMN())),INDIRECT(ADDRESS(($AO1502-1)*3+$AP1502+5,$AQ1502+7)))&gt;=1,0,INDIRECT(ADDRESS(($AO1502-1)*3+$AP1502+5,$AQ1502+7)))))</f>
        <v>0</v>
      </c>
      <c r="AS1502" s="692">
        <f ca="1">COUNTIF(INDIRECT("H"&amp;(ROW()+12*(($AO1502-1)*3+$AP1502)-ROW())/12+5):INDIRECT("S"&amp;(ROW()+12*(($AO1502-1)*3+$AP1502)-ROW())/12+5),AR1502)</f>
        <v>0</v>
      </c>
      <c r="AT1502" s="693">
        <f ca="1">IF($AQ1502=1,IF(INDIRECT(ADDRESS(($AO1502-1)*3+$AP1502+5,$AQ1502+20))="",0,INDIRECT(ADDRESS(($AO1502-1)*3+$AP1502+5,$AQ1502+20))),IF(INDIRECT(ADDRESS(($AO1502-1)*3+$AP1502+5,$AQ1502+20))="",0,IF(COUNTIF(INDIRECT(ADDRESS(($AO1502-1)*36+($AP1502-1)*12+6,COLUMN())):INDIRECT(ADDRESS(($AO1502-1)*36+($AP1502-1)*12+$AQ1502+4,COLUMN())),INDIRECT(ADDRESS(($AO1502-1)*3+$AP1502+5,$AQ1502+20)))&gt;=1,0,INDIRECT(ADDRESS(($AO1502-1)*3+$AP1502+5,$AQ1502+20)))))</f>
        <v>0</v>
      </c>
      <c r="AU1502" s="692">
        <f ca="1">COUNTIF(INDIRECT("U"&amp;(ROW()+12*(($AO1502-1)*3+$AP1502)-ROW())/12+5):INDIRECT("AF"&amp;(ROW()+12*(($AO1502-1)*3+$AP1502)-ROW())/12+5),AT1502)</f>
        <v>0</v>
      </c>
      <c r="AV1502" s="692">
        <f ca="1">IF(AND(AR1502+AT1502&gt;0,AS1502+AU1502&gt;0),COUNTIF(AV$6:AV1501,"&gt;0")+1,0)</f>
        <v>0</v>
      </c>
    </row>
    <row r="1503" spans="41:48">
      <c r="AO1503" s="692">
        <v>42</v>
      </c>
      <c r="AP1503" s="692">
        <v>2</v>
      </c>
      <c r="AQ1503" s="692">
        <v>10</v>
      </c>
      <c r="AR1503" s="693">
        <f ca="1">IF($AQ1503=1,IF(INDIRECT(ADDRESS(($AO1503-1)*3+$AP1503+5,$AQ1503+7))="",0,INDIRECT(ADDRESS(($AO1503-1)*3+$AP1503+5,$AQ1503+7))),IF(INDIRECT(ADDRESS(($AO1503-1)*3+$AP1503+5,$AQ1503+7))="",0,IF(COUNTIF(INDIRECT(ADDRESS(($AO1503-1)*36+($AP1503-1)*12+6,COLUMN())):INDIRECT(ADDRESS(($AO1503-1)*36+($AP1503-1)*12+$AQ1503+4,COLUMN())),INDIRECT(ADDRESS(($AO1503-1)*3+$AP1503+5,$AQ1503+7)))&gt;=1,0,INDIRECT(ADDRESS(($AO1503-1)*3+$AP1503+5,$AQ1503+7)))))</f>
        <v>0</v>
      </c>
      <c r="AS1503" s="692">
        <f ca="1">COUNTIF(INDIRECT("H"&amp;(ROW()+12*(($AO1503-1)*3+$AP1503)-ROW())/12+5):INDIRECT("S"&amp;(ROW()+12*(($AO1503-1)*3+$AP1503)-ROW())/12+5),AR1503)</f>
        <v>0</v>
      </c>
      <c r="AT1503" s="693">
        <f ca="1">IF($AQ1503=1,IF(INDIRECT(ADDRESS(($AO1503-1)*3+$AP1503+5,$AQ1503+20))="",0,INDIRECT(ADDRESS(($AO1503-1)*3+$AP1503+5,$AQ1503+20))),IF(INDIRECT(ADDRESS(($AO1503-1)*3+$AP1503+5,$AQ1503+20))="",0,IF(COUNTIF(INDIRECT(ADDRESS(($AO1503-1)*36+($AP1503-1)*12+6,COLUMN())):INDIRECT(ADDRESS(($AO1503-1)*36+($AP1503-1)*12+$AQ1503+4,COLUMN())),INDIRECT(ADDRESS(($AO1503-1)*3+$AP1503+5,$AQ1503+20)))&gt;=1,0,INDIRECT(ADDRESS(($AO1503-1)*3+$AP1503+5,$AQ1503+20)))))</f>
        <v>0</v>
      </c>
      <c r="AU1503" s="692">
        <f ca="1">COUNTIF(INDIRECT("U"&amp;(ROW()+12*(($AO1503-1)*3+$AP1503)-ROW())/12+5):INDIRECT("AF"&amp;(ROW()+12*(($AO1503-1)*3+$AP1503)-ROW())/12+5),AT1503)</f>
        <v>0</v>
      </c>
      <c r="AV1503" s="692">
        <f ca="1">IF(AND(AR1503+AT1503&gt;0,AS1503+AU1503&gt;0),COUNTIF(AV$6:AV1502,"&gt;0")+1,0)</f>
        <v>0</v>
      </c>
    </row>
    <row r="1504" spans="41:48">
      <c r="AO1504" s="692">
        <v>42</v>
      </c>
      <c r="AP1504" s="692">
        <v>2</v>
      </c>
      <c r="AQ1504" s="692">
        <v>11</v>
      </c>
      <c r="AR1504" s="693">
        <f ca="1">IF($AQ1504=1,IF(INDIRECT(ADDRESS(($AO1504-1)*3+$AP1504+5,$AQ1504+7))="",0,INDIRECT(ADDRESS(($AO1504-1)*3+$AP1504+5,$AQ1504+7))),IF(INDIRECT(ADDRESS(($AO1504-1)*3+$AP1504+5,$AQ1504+7))="",0,IF(COUNTIF(INDIRECT(ADDRESS(($AO1504-1)*36+($AP1504-1)*12+6,COLUMN())):INDIRECT(ADDRESS(($AO1504-1)*36+($AP1504-1)*12+$AQ1504+4,COLUMN())),INDIRECT(ADDRESS(($AO1504-1)*3+$AP1504+5,$AQ1504+7)))&gt;=1,0,INDIRECT(ADDRESS(($AO1504-1)*3+$AP1504+5,$AQ1504+7)))))</f>
        <v>0</v>
      </c>
      <c r="AS1504" s="692">
        <f ca="1">COUNTIF(INDIRECT("H"&amp;(ROW()+12*(($AO1504-1)*3+$AP1504)-ROW())/12+5):INDIRECT("S"&amp;(ROW()+12*(($AO1504-1)*3+$AP1504)-ROW())/12+5),AR1504)</f>
        <v>0</v>
      </c>
      <c r="AT1504" s="693">
        <f ca="1">IF($AQ1504=1,IF(INDIRECT(ADDRESS(($AO1504-1)*3+$AP1504+5,$AQ1504+20))="",0,INDIRECT(ADDRESS(($AO1504-1)*3+$AP1504+5,$AQ1504+20))),IF(INDIRECT(ADDRESS(($AO1504-1)*3+$AP1504+5,$AQ1504+20))="",0,IF(COUNTIF(INDIRECT(ADDRESS(($AO1504-1)*36+($AP1504-1)*12+6,COLUMN())):INDIRECT(ADDRESS(($AO1504-1)*36+($AP1504-1)*12+$AQ1504+4,COLUMN())),INDIRECT(ADDRESS(($AO1504-1)*3+$AP1504+5,$AQ1504+20)))&gt;=1,0,INDIRECT(ADDRESS(($AO1504-1)*3+$AP1504+5,$AQ1504+20)))))</f>
        <v>0</v>
      </c>
      <c r="AU1504" s="692">
        <f ca="1">COUNTIF(INDIRECT("U"&amp;(ROW()+12*(($AO1504-1)*3+$AP1504)-ROW())/12+5):INDIRECT("AF"&amp;(ROW()+12*(($AO1504-1)*3+$AP1504)-ROW())/12+5),AT1504)</f>
        <v>0</v>
      </c>
      <c r="AV1504" s="692">
        <f ca="1">IF(AND(AR1504+AT1504&gt;0,AS1504+AU1504&gt;0),COUNTIF(AV$6:AV1503,"&gt;0")+1,0)</f>
        <v>0</v>
      </c>
    </row>
    <row r="1505" spans="41:48">
      <c r="AO1505" s="692">
        <v>42</v>
      </c>
      <c r="AP1505" s="692">
        <v>2</v>
      </c>
      <c r="AQ1505" s="692">
        <v>12</v>
      </c>
      <c r="AR1505" s="693">
        <f ca="1">IF($AQ1505=1,IF(INDIRECT(ADDRESS(($AO1505-1)*3+$AP1505+5,$AQ1505+7))="",0,INDIRECT(ADDRESS(($AO1505-1)*3+$AP1505+5,$AQ1505+7))),IF(INDIRECT(ADDRESS(($AO1505-1)*3+$AP1505+5,$AQ1505+7))="",0,IF(COUNTIF(INDIRECT(ADDRESS(($AO1505-1)*36+($AP1505-1)*12+6,COLUMN())):INDIRECT(ADDRESS(($AO1505-1)*36+($AP1505-1)*12+$AQ1505+4,COLUMN())),INDIRECT(ADDRESS(($AO1505-1)*3+$AP1505+5,$AQ1505+7)))&gt;=1,0,INDIRECT(ADDRESS(($AO1505-1)*3+$AP1505+5,$AQ1505+7)))))</f>
        <v>0</v>
      </c>
      <c r="AS1505" s="692">
        <f ca="1">COUNTIF(INDIRECT("H"&amp;(ROW()+12*(($AO1505-1)*3+$AP1505)-ROW())/12+5):INDIRECT("S"&amp;(ROW()+12*(($AO1505-1)*3+$AP1505)-ROW())/12+5),AR1505)</f>
        <v>0</v>
      </c>
      <c r="AT1505" s="693">
        <f ca="1">IF($AQ1505=1,IF(INDIRECT(ADDRESS(($AO1505-1)*3+$AP1505+5,$AQ1505+20))="",0,INDIRECT(ADDRESS(($AO1505-1)*3+$AP1505+5,$AQ1505+20))),IF(INDIRECT(ADDRESS(($AO1505-1)*3+$AP1505+5,$AQ1505+20))="",0,IF(COUNTIF(INDIRECT(ADDRESS(($AO1505-1)*36+($AP1505-1)*12+6,COLUMN())):INDIRECT(ADDRESS(($AO1505-1)*36+($AP1505-1)*12+$AQ1505+4,COLUMN())),INDIRECT(ADDRESS(($AO1505-1)*3+$AP1505+5,$AQ1505+20)))&gt;=1,0,INDIRECT(ADDRESS(($AO1505-1)*3+$AP1505+5,$AQ1505+20)))))</f>
        <v>0</v>
      </c>
      <c r="AU1505" s="692">
        <f ca="1">COUNTIF(INDIRECT("U"&amp;(ROW()+12*(($AO1505-1)*3+$AP1505)-ROW())/12+5):INDIRECT("AF"&amp;(ROW()+12*(($AO1505-1)*3+$AP1505)-ROW())/12+5),AT1505)</f>
        <v>0</v>
      </c>
      <c r="AV1505" s="692">
        <f ca="1">IF(AND(AR1505+AT1505&gt;0,AS1505+AU1505&gt;0),COUNTIF(AV$6:AV1504,"&gt;0")+1,0)</f>
        <v>0</v>
      </c>
    </row>
    <row r="1506" spans="41:48">
      <c r="AO1506" s="692">
        <v>42</v>
      </c>
      <c r="AP1506" s="692">
        <v>3</v>
      </c>
      <c r="AQ1506" s="692">
        <v>1</v>
      </c>
      <c r="AR1506" s="693">
        <f ca="1">IF($AQ1506=1,IF(INDIRECT(ADDRESS(($AO1506-1)*3+$AP1506+5,$AQ1506+7))="",0,INDIRECT(ADDRESS(($AO1506-1)*3+$AP1506+5,$AQ1506+7))),IF(INDIRECT(ADDRESS(($AO1506-1)*3+$AP1506+5,$AQ1506+7))="",0,IF(COUNTIF(INDIRECT(ADDRESS(($AO1506-1)*36+($AP1506-1)*12+6,COLUMN())):INDIRECT(ADDRESS(($AO1506-1)*36+($AP1506-1)*12+$AQ1506+4,COLUMN())),INDIRECT(ADDRESS(($AO1506-1)*3+$AP1506+5,$AQ1506+7)))&gt;=1,0,INDIRECT(ADDRESS(($AO1506-1)*3+$AP1506+5,$AQ1506+7)))))</f>
        <v>0</v>
      </c>
      <c r="AS1506" s="692">
        <f ca="1">COUNTIF(INDIRECT("H"&amp;(ROW()+12*(($AO1506-1)*3+$AP1506)-ROW())/12+5):INDIRECT("S"&amp;(ROW()+12*(($AO1506-1)*3+$AP1506)-ROW())/12+5),AR1506)</f>
        <v>0</v>
      </c>
      <c r="AT1506" s="693">
        <f ca="1">IF($AQ1506=1,IF(INDIRECT(ADDRESS(($AO1506-1)*3+$AP1506+5,$AQ1506+20))="",0,INDIRECT(ADDRESS(($AO1506-1)*3+$AP1506+5,$AQ1506+20))),IF(INDIRECT(ADDRESS(($AO1506-1)*3+$AP1506+5,$AQ1506+20))="",0,IF(COUNTIF(INDIRECT(ADDRESS(($AO1506-1)*36+($AP1506-1)*12+6,COLUMN())):INDIRECT(ADDRESS(($AO1506-1)*36+($AP1506-1)*12+$AQ1506+4,COLUMN())),INDIRECT(ADDRESS(($AO1506-1)*3+$AP1506+5,$AQ1506+20)))&gt;=1,0,INDIRECT(ADDRESS(($AO1506-1)*3+$AP1506+5,$AQ1506+20)))))</f>
        <v>0</v>
      </c>
      <c r="AU1506" s="692">
        <f ca="1">COUNTIF(INDIRECT("U"&amp;(ROW()+12*(($AO1506-1)*3+$AP1506)-ROW())/12+5):INDIRECT("AF"&amp;(ROW()+12*(($AO1506-1)*3+$AP1506)-ROW())/12+5),AT1506)</f>
        <v>0</v>
      </c>
      <c r="AV1506" s="692">
        <f ca="1">IF(AND(AR1506+AT1506&gt;0,AS1506+AU1506&gt;0),COUNTIF(AV$6:AV1505,"&gt;0")+1,0)</f>
        <v>0</v>
      </c>
    </row>
    <row r="1507" spans="41:48">
      <c r="AO1507" s="692">
        <v>42</v>
      </c>
      <c r="AP1507" s="692">
        <v>3</v>
      </c>
      <c r="AQ1507" s="692">
        <v>2</v>
      </c>
      <c r="AR1507" s="693">
        <f ca="1">IF($AQ1507=1,IF(INDIRECT(ADDRESS(($AO1507-1)*3+$AP1507+5,$AQ1507+7))="",0,INDIRECT(ADDRESS(($AO1507-1)*3+$AP1507+5,$AQ1507+7))),IF(INDIRECT(ADDRESS(($AO1507-1)*3+$AP1507+5,$AQ1507+7))="",0,IF(COUNTIF(INDIRECT(ADDRESS(($AO1507-1)*36+($AP1507-1)*12+6,COLUMN())):INDIRECT(ADDRESS(($AO1507-1)*36+($AP1507-1)*12+$AQ1507+4,COLUMN())),INDIRECT(ADDRESS(($AO1507-1)*3+$AP1507+5,$AQ1507+7)))&gt;=1,0,INDIRECT(ADDRESS(($AO1507-1)*3+$AP1507+5,$AQ1507+7)))))</f>
        <v>0</v>
      </c>
      <c r="AS1507" s="692">
        <f ca="1">COUNTIF(INDIRECT("H"&amp;(ROW()+12*(($AO1507-1)*3+$AP1507)-ROW())/12+5):INDIRECT("S"&amp;(ROW()+12*(($AO1507-1)*3+$AP1507)-ROW())/12+5),AR1507)</f>
        <v>0</v>
      </c>
      <c r="AT1507" s="693">
        <f ca="1">IF($AQ1507=1,IF(INDIRECT(ADDRESS(($AO1507-1)*3+$AP1507+5,$AQ1507+20))="",0,INDIRECT(ADDRESS(($AO1507-1)*3+$AP1507+5,$AQ1507+20))),IF(INDIRECT(ADDRESS(($AO1507-1)*3+$AP1507+5,$AQ1507+20))="",0,IF(COUNTIF(INDIRECT(ADDRESS(($AO1507-1)*36+($AP1507-1)*12+6,COLUMN())):INDIRECT(ADDRESS(($AO1507-1)*36+($AP1507-1)*12+$AQ1507+4,COLUMN())),INDIRECT(ADDRESS(($AO1507-1)*3+$AP1507+5,$AQ1507+20)))&gt;=1,0,INDIRECT(ADDRESS(($AO1507-1)*3+$AP1507+5,$AQ1507+20)))))</f>
        <v>0</v>
      </c>
      <c r="AU1507" s="692">
        <f ca="1">COUNTIF(INDIRECT("U"&amp;(ROW()+12*(($AO1507-1)*3+$AP1507)-ROW())/12+5):INDIRECT("AF"&amp;(ROW()+12*(($AO1507-1)*3+$AP1507)-ROW())/12+5),AT1507)</f>
        <v>0</v>
      </c>
      <c r="AV1507" s="692">
        <f ca="1">IF(AND(AR1507+AT1507&gt;0,AS1507+AU1507&gt;0),COUNTIF(AV$6:AV1506,"&gt;0")+1,0)</f>
        <v>0</v>
      </c>
    </row>
    <row r="1508" spans="41:48">
      <c r="AO1508" s="692">
        <v>42</v>
      </c>
      <c r="AP1508" s="692">
        <v>3</v>
      </c>
      <c r="AQ1508" s="692">
        <v>3</v>
      </c>
      <c r="AR1508" s="693">
        <f ca="1">IF($AQ1508=1,IF(INDIRECT(ADDRESS(($AO1508-1)*3+$AP1508+5,$AQ1508+7))="",0,INDIRECT(ADDRESS(($AO1508-1)*3+$AP1508+5,$AQ1508+7))),IF(INDIRECT(ADDRESS(($AO1508-1)*3+$AP1508+5,$AQ1508+7))="",0,IF(COUNTIF(INDIRECT(ADDRESS(($AO1508-1)*36+($AP1508-1)*12+6,COLUMN())):INDIRECT(ADDRESS(($AO1508-1)*36+($AP1508-1)*12+$AQ1508+4,COLUMN())),INDIRECT(ADDRESS(($AO1508-1)*3+$AP1508+5,$AQ1508+7)))&gt;=1,0,INDIRECT(ADDRESS(($AO1508-1)*3+$AP1508+5,$AQ1508+7)))))</f>
        <v>0</v>
      </c>
      <c r="AS1508" s="692">
        <f ca="1">COUNTIF(INDIRECT("H"&amp;(ROW()+12*(($AO1508-1)*3+$AP1508)-ROW())/12+5):INDIRECT("S"&amp;(ROW()+12*(($AO1508-1)*3+$AP1508)-ROW())/12+5),AR1508)</f>
        <v>0</v>
      </c>
      <c r="AT1508" s="693">
        <f ca="1">IF($AQ1508=1,IF(INDIRECT(ADDRESS(($AO1508-1)*3+$AP1508+5,$AQ1508+20))="",0,INDIRECT(ADDRESS(($AO1508-1)*3+$AP1508+5,$AQ1508+20))),IF(INDIRECT(ADDRESS(($AO1508-1)*3+$AP1508+5,$AQ1508+20))="",0,IF(COUNTIF(INDIRECT(ADDRESS(($AO1508-1)*36+($AP1508-1)*12+6,COLUMN())):INDIRECT(ADDRESS(($AO1508-1)*36+($AP1508-1)*12+$AQ1508+4,COLUMN())),INDIRECT(ADDRESS(($AO1508-1)*3+$AP1508+5,$AQ1508+20)))&gt;=1,0,INDIRECT(ADDRESS(($AO1508-1)*3+$AP1508+5,$AQ1508+20)))))</f>
        <v>0</v>
      </c>
      <c r="AU1508" s="692">
        <f ca="1">COUNTIF(INDIRECT("U"&amp;(ROW()+12*(($AO1508-1)*3+$AP1508)-ROW())/12+5):INDIRECT("AF"&amp;(ROW()+12*(($AO1508-1)*3+$AP1508)-ROW())/12+5),AT1508)</f>
        <v>0</v>
      </c>
      <c r="AV1508" s="692">
        <f ca="1">IF(AND(AR1508+AT1508&gt;0,AS1508+AU1508&gt;0),COUNTIF(AV$6:AV1507,"&gt;0")+1,0)</f>
        <v>0</v>
      </c>
    </row>
    <row r="1509" spans="41:48">
      <c r="AO1509" s="692">
        <v>42</v>
      </c>
      <c r="AP1509" s="692">
        <v>3</v>
      </c>
      <c r="AQ1509" s="692">
        <v>4</v>
      </c>
      <c r="AR1509" s="693">
        <f ca="1">IF($AQ1509=1,IF(INDIRECT(ADDRESS(($AO1509-1)*3+$AP1509+5,$AQ1509+7))="",0,INDIRECT(ADDRESS(($AO1509-1)*3+$AP1509+5,$AQ1509+7))),IF(INDIRECT(ADDRESS(($AO1509-1)*3+$AP1509+5,$AQ1509+7))="",0,IF(COUNTIF(INDIRECT(ADDRESS(($AO1509-1)*36+($AP1509-1)*12+6,COLUMN())):INDIRECT(ADDRESS(($AO1509-1)*36+($AP1509-1)*12+$AQ1509+4,COLUMN())),INDIRECT(ADDRESS(($AO1509-1)*3+$AP1509+5,$AQ1509+7)))&gt;=1,0,INDIRECT(ADDRESS(($AO1509-1)*3+$AP1509+5,$AQ1509+7)))))</f>
        <v>0</v>
      </c>
      <c r="AS1509" s="692">
        <f ca="1">COUNTIF(INDIRECT("H"&amp;(ROW()+12*(($AO1509-1)*3+$AP1509)-ROW())/12+5):INDIRECT("S"&amp;(ROW()+12*(($AO1509-1)*3+$AP1509)-ROW())/12+5),AR1509)</f>
        <v>0</v>
      </c>
      <c r="AT1509" s="693">
        <f ca="1">IF($AQ1509=1,IF(INDIRECT(ADDRESS(($AO1509-1)*3+$AP1509+5,$AQ1509+20))="",0,INDIRECT(ADDRESS(($AO1509-1)*3+$AP1509+5,$AQ1509+20))),IF(INDIRECT(ADDRESS(($AO1509-1)*3+$AP1509+5,$AQ1509+20))="",0,IF(COUNTIF(INDIRECT(ADDRESS(($AO1509-1)*36+($AP1509-1)*12+6,COLUMN())):INDIRECT(ADDRESS(($AO1509-1)*36+($AP1509-1)*12+$AQ1509+4,COLUMN())),INDIRECT(ADDRESS(($AO1509-1)*3+$AP1509+5,$AQ1509+20)))&gt;=1,0,INDIRECT(ADDRESS(($AO1509-1)*3+$AP1509+5,$AQ1509+20)))))</f>
        <v>0</v>
      </c>
      <c r="AU1509" s="692">
        <f ca="1">COUNTIF(INDIRECT("U"&amp;(ROW()+12*(($AO1509-1)*3+$AP1509)-ROW())/12+5):INDIRECT("AF"&amp;(ROW()+12*(($AO1509-1)*3+$AP1509)-ROW())/12+5),AT1509)</f>
        <v>0</v>
      </c>
      <c r="AV1509" s="692">
        <f ca="1">IF(AND(AR1509+AT1509&gt;0,AS1509+AU1509&gt;0),COUNTIF(AV$6:AV1508,"&gt;0")+1,0)</f>
        <v>0</v>
      </c>
    </row>
    <row r="1510" spans="41:48">
      <c r="AO1510" s="692">
        <v>42</v>
      </c>
      <c r="AP1510" s="692">
        <v>3</v>
      </c>
      <c r="AQ1510" s="692">
        <v>5</v>
      </c>
      <c r="AR1510" s="693">
        <f ca="1">IF($AQ1510=1,IF(INDIRECT(ADDRESS(($AO1510-1)*3+$AP1510+5,$AQ1510+7))="",0,INDIRECT(ADDRESS(($AO1510-1)*3+$AP1510+5,$AQ1510+7))),IF(INDIRECT(ADDRESS(($AO1510-1)*3+$AP1510+5,$AQ1510+7))="",0,IF(COUNTIF(INDIRECT(ADDRESS(($AO1510-1)*36+($AP1510-1)*12+6,COLUMN())):INDIRECT(ADDRESS(($AO1510-1)*36+($AP1510-1)*12+$AQ1510+4,COLUMN())),INDIRECT(ADDRESS(($AO1510-1)*3+$AP1510+5,$AQ1510+7)))&gt;=1,0,INDIRECT(ADDRESS(($AO1510-1)*3+$AP1510+5,$AQ1510+7)))))</f>
        <v>0</v>
      </c>
      <c r="AS1510" s="692">
        <f ca="1">COUNTIF(INDIRECT("H"&amp;(ROW()+12*(($AO1510-1)*3+$AP1510)-ROW())/12+5):INDIRECT("S"&amp;(ROW()+12*(($AO1510-1)*3+$AP1510)-ROW())/12+5),AR1510)</f>
        <v>0</v>
      </c>
      <c r="AT1510" s="693">
        <f ca="1">IF($AQ1510=1,IF(INDIRECT(ADDRESS(($AO1510-1)*3+$AP1510+5,$AQ1510+20))="",0,INDIRECT(ADDRESS(($AO1510-1)*3+$AP1510+5,$AQ1510+20))),IF(INDIRECT(ADDRESS(($AO1510-1)*3+$AP1510+5,$AQ1510+20))="",0,IF(COUNTIF(INDIRECT(ADDRESS(($AO1510-1)*36+($AP1510-1)*12+6,COLUMN())):INDIRECT(ADDRESS(($AO1510-1)*36+($AP1510-1)*12+$AQ1510+4,COLUMN())),INDIRECT(ADDRESS(($AO1510-1)*3+$AP1510+5,$AQ1510+20)))&gt;=1,0,INDIRECT(ADDRESS(($AO1510-1)*3+$AP1510+5,$AQ1510+20)))))</f>
        <v>0</v>
      </c>
      <c r="AU1510" s="692">
        <f ca="1">COUNTIF(INDIRECT("U"&amp;(ROW()+12*(($AO1510-1)*3+$AP1510)-ROW())/12+5):INDIRECT("AF"&amp;(ROW()+12*(($AO1510-1)*3+$AP1510)-ROW())/12+5),AT1510)</f>
        <v>0</v>
      </c>
      <c r="AV1510" s="692">
        <f ca="1">IF(AND(AR1510+AT1510&gt;0,AS1510+AU1510&gt;0),COUNTIF(AV$6:AV1509,"&gt;0")+1,0)</f>
        <v>0</v>
      </c>
    </row>
    <row r="1511" spans="41:48">
      <c r="AO1511" s="692">
        <v>42</v>
      </c>
      <c r="AP1511" s="692">
        <v>3</v>
      </c>
      <c r="AQ1511" s="692">
        <v>6</v>
      </c>
      <c r="AR1511" s="693">
        <f ca="1">IF($AQ1511=1,IF(INDIRECT(ADDRESS(($AO1511-1)*3+$AP1511+5,$AQ1511+7))="",0,INDIRECT(ADDRESS(($AO1511-1)*3+$AP1511+5,$AQ1511+7))),IF(INDIRECT(ADDRESS(($AO1511-1)*3+$AP1511+5,$AQ1511+7))="",0,IF(COUNTIF(INDIRECT(ADDRESS(($AO1511-1)*36+($AP1511-1)*12+6,COLUMN())):INDIRECT(ADDRESS(($AO1511-1)*36+($AP1511-1)*12+$AQ1511+4,COLUMN())),INDIRECT(ADDRESS(($AO1511-1)*3+$AP1511+5,$AQ1511+7)))&gt;=1,0,INDIRECT(ADDRESS(($AO1511-1)*3+$AP1511+5,$AQ1511+7)))))</f>
        <v>0</v>
      </c>
      <c r="AS1511" s="692">
        <f ca="1">COUNTIF(INDIRECT("H"&amp;(ROW()+12*(($AO1511-1)*3+$AP1511)-ROW())/12+5):INDIRECT("S"&amp;(ROW()+12*(($AO1511-1)*3+$AP1511)-ROW())/12+5),AR1511)</f>
        <v>0</v>
      </c>
      <c r="AT1511" s="693">
        <f ca="1">IF($AQ1511=1,IF(INDIRECT(ADDRESS(($AO1511-1)*3+$AP1511+5,$AQ1511+20))="",0,INDIRECT(ADDRESS(($AO1511-1)*3+$AP1511+5,$AQ1511+20))),IF(INDIRECT(ADDRESS(($AO1511-1)*3+$AP1511+5,$AQ1511+20))="",0,IF(COUNTIF(INDIRECT(ADDRESS(($AO1511-1)*36+($AP1511-1)*12+6,COLUMN())):INDIRECT(ADDRESS(($AO1511-1)*36+($AP1511-1)*12+$AQ1511+4,COLUMN())),INDIRECT(ADDRESS(($AO1511-1)*3+$AP1511+5,$AQ1511+20)))&gt;=1,0,INDIRECT(ADDRESS(($AO1511-1)*3+$AP1511+5,$AQ1511+20)))))</f>
        <v>0</v>
      </c>
      <c r="AU1511" s="692">
        <f ca="1">COUNTIF(INDIRECT("U"&amp;(ROW()+12*(($AO1511-1)*3+$AP1511)-ROW())/12+5):INDIRECT("AF"&amp;(ROW()+12*(($AO1511-1)*3+$AP1511)-ROW())/12+5),AT1511)</f>
        <v>0</v>
      </c>
      <c r="AV1511" s="692">
        <f ca="1">IF(AND(AR1511+AT1511&gt;0,AS1511+AU1511&gt;0),COUNTIF(AV$6:AV1510,"&gt;0")+1,0)</f>
        <v>0</v>
      </c>
    </row>
    <row r="1512" spans="41:48">
      <c r="AO1512" s="692">
        <v>42</v>
      </c>
      <c r="AP1512" s="692">
        <v>3</v>
      </c>
      <c r="AQ1512" s="692">
        <v>7</v>
      </c>
      <c r="AR1512" s="693">
        <f ca="1">IF($AQ1512=1,IF(INDIRECT(ADDRESS(($AO1512-1)*3+$AP1512+5,$AQ1512+7))="",0,INDIRECT(ADDRESS(($AO1512-1)*3+$AP1512+5,$AQ1512+7))),IF(INDIRECT(ADDRESS(($AO1512-1)*3+$AP1512+5,$AQ1512+7))="",0,IF(COUNTIF(INDIRECT(ADDRESS(($AO1512-1)*36+($AP1512-1)*12+6,COLUMN())):INDIRECT(ADDRESS(($AO1512-1)*36+($AP1512-1)*12+$AQ1512+4,COLUMN())),INDIRECT(ADDRESS(($AO1512-1)*3+$AP1512+5,$AQ1512+7)))&gt;=1,0,INDIRECT(ADDRESS(($AO1512-1)*3+$AP1512+5,$AQ1512+7)))))</f>
        <v>0</v>
      </c>
      <c r="AS1512" s="692">
        <f ca="1">COUNTIF(INDIRECT("H"&amp;(ROW()+12*(($AO1512-1)*3+$AP1512)-ROW())/12+5):INDIRECT("S"&amp;(ROW()+12*(($AO1512-1)*3+$AP1512)-ROW())/12+5),AR1512)</f>
        <v>0</v>
      </c>
      <c r="AT1512" s="693">
        <f ca="1">IF($AQ1512=1,IF(INDIRECT(ADDRESS(($AO1512-1)*3+$AP1512+5,$AQ1512+20))="",0,INDIRECT(ADDRESS(($AO1512-1)*3+$AP1512+5,$AQ1512+20))),IF(INDIRECT(ADDRESS(($AO1512-1)*3+$AP1512+5,$AQ1512+20))="",0,IF(COUNTIF(INDIRECT(ADDRESS(($AO1512-1)*36+($AP1512-1)*12+6,COLUMN())):INDIRECT(ADDRESS(($AO1512-1)*36+($AP1512-1)*12+$AQ1512+4,COLUMN())),INDIRECT(ADDRESS(($AO1512-1)*3+$AP1512+5,$AQ1512+20)))&gt;=1,0,INDIRECT(ADDRESS(($AO1512-1)*3+$AP1512+5,$AQ1512+20)))))</f>
        <v>0</v>
      </c>
      <c r="AU1512" s="692">
        <f ca="1">COUNTIF(INDIRECT("U"&amp;(ROW()+12*(($AO1512-1)*3+$AP1512)-ROW())/12+5):INDIRECT("AF"&amp;(ROW()+12*(($AO1512-1)*3+$AP1512)-ROW())/12+5),AT1512)</f>
        <v>0</v>
      </c>
      <c r="AV1512" s="692">
        <f ca="1">IF(AND(AR1512+AT1512&gt;0,AS1512+AU1512&gt;0),COUNTIF(AV$6:AV1511,"&gt;0")+1,0)</f>
        <v>0</v>
      </c>
    </row>
    <row r="1513" spans="41:48">
      <c r="AO1513" s="692">
        <v>42</v>
      </c>
      <c r="AP1513" s="692">
        <v>3</v>
      </c>
      <c r="AQ1513" s="692">
        <v>8</v>
      </c>
      <c r="AR1513" s="693">
        <f ca="1">IF($AQ1513=1,IF(INDIRECT(ADDRESS(($AO1513-1)*3+$AP1513+5,$AQ1513+7))="",0,INDIRECT(ADDRESS(($AO1513-1)*3+$AP1513+5,$AQ1513+7))),IF(INDIRECT(ADDRESS(($AO1513-1)*3+$AP1513+5,$AQ1513+7))="",0,IF(COUNTIF(INDIRECT(ADDRESS(($AO1513-1)*36+($AP1513-1)*12+6,COLUMN())):INDIRECT(ADDRESS(($AO1513-1)*36+($AP1513-1)*12+$AQ1513+4,COLUMN())),INDIRECT(ADDRESS(($AO1513-1)*3+$AP1513+5,$AQ1513+7)))&gt;=1,0,INDIRECT(ADDRESS(($AO1513-1)*3+$AP1513+5,$AQ1513+7)))))</f>
        <v>0</v>
      </c>
      <c r="AS1513" s="692">
        <f ca="1">COUNTIF(INDIRECT("H"&amp;(ROW()+12*(($AO1513-1)*3+$AP1513)-ROW())/12+5):INDIRECT("S"&amp;(ROW()+12*(($AO1513-1)*3+$AP1513)-ROW())/12+5),AR1513)</f>
        <v>0</v>
      </c>
      <c r="AT1513" s="693">
        <f ca="1">IF($AQ1513=1,IF(INDIRECT(ADDRESS(($AO1513-1)*3+$AP1513+5,$AQ1513+20))="",0,INDIRECT(ADDRESS(($AO1513-1)*3+$AP1513+5,$AQ1513+20))),IF(INDIRECT(ADDRESS(($AO1513-1)*3+$AP1513+5,$AQ1513+20))="",0,IF(COUNTIF(INDIRECT(ADDRESS(($AO1513-1)*36+($AP1513-1)*12+6,COLUMN())):INDIRECT(ADDRESS(($AO1513-1)*36+($AP1513-1)*12+$AQ1513+4,COLUMN())),INDIRECT(ADDRESS(($AO1513-1)*3+$AP1513+5,$AQ1513+20)))&gt;=1,0,INDIRECT(ADDRESS(($AO1513-1)*3+$AP1513+5,$AQ1513+20)))))</f>
        <v>0</v>
      </c>
      <c r="AU1513" s="692">
        <f ca="1">COUNTIF(INDIRECT("U"&amp;(ROW()+12*(($AO1513-1)*3+$AP1513)-ROW())/12+5):INDIRECT("AF"&amp;(ROW()+12*(($AO1513-1)*3+$AP1513)-ROW())/12+5),AT1513)</f>
        <v>0</v>
      </c>
      <c r="AV1513" s="692">
        <f ca="1">IF(AND(AR1513+AT1513&gt;0,AS1513+AU1513&gt;0),COUNTIF(AV$6:AV1512,"&gt;0")+1,0)</f>
        <v>0</v>
      </c>
    </row>
    <row r="1514" spans="41:48">
      <c r="AO1514" s="692">
        <v>42</v>
      </c>
      <c r="AP1514" s="692">
        <v>3</v>
      </c>
      <c r="AQ1514" s="692">
        <v>9</v>
      </c>
      <c r="AR1514" s="693">
        <f ca="1">IF($AQ1514=1,IF(INDIRECT(ADDRESS(($AO1514-1)*3+$AP1514+5,$AQ1514+7))="",0,INDIRECT(ADDRESS(($AO1514-1)*3+$AP1514+5,$AQ1514+7))),IF(INDIRECT(ADDRESS(($AO1514-1)*3+$AP1514+5,$AQ1514+7))="",0,IF(COUNTIF(INDIRECT(ADDRESS(($AO1514-1)*36+($AP1514-1)*12+6,COLUMN())):INDIRECT(ADDRESS(($AO1514-1)*36+($AP1514-1)*12+$AQ1514+4,COLUMN())),INDIRECT(ADDRESS(($AO1514-1)*3+$AP1514+5,$AQ1514+7)))&gt;=1,0,INDIRECT(ADDRESS(($AO1514-1)*3+$AP1514+5,$AQ1514+7)))))</f>
        <v>0</v>
      </c>
      <c r="AS1514" s="692">
        <f ca="1">COUNTIF(INDIRECT("H"&amp;(ROW()+12*(($AO1514-1)*3+$AP1514)-ROW())/12+5):INDIRECT("S"&amp;(ROW()+12*(($AO1514-1)*3+$AP1514)-ROW())/12+5),AR1514)</f>
        <v>0</v>
      </c>
      <c r="AT1514" s="693">
        <f ca="1">IF($AQ1514=1,IF(INDIRECT(ADDRESS(($AO1514-1)*3+$AP1514+5,$AQ1514+20))="",0,INDIRECT(ADDRESS(($AO1514-1)*3+$AP1514+5,$AQ1514+20))),IF(INDIRECT(ADDRESS(($AO1514-1)*3+$AP1514+5,$AQ1514+20))="",0,IF(COUNTIF(INDIRECT(ADDRESS(($AO1514-1)*36+($AP1514-1)*12+6,COLUMN())):INDIRECT(ADDRESS(($AO1514-1)*36+($AP1514-1)*12+$AQ1514+4,COLUMN())),INDIRECT(ADDRESS(($AO1514-1)*3+$AP1514+5,$AQ1514+20)))&gt;=1,0,INDIRECT(ADDRESS(($AO1514-1)*3+$AP1514+5,$AQ1514+20)))))</f>
        <v>0</v>
      </c>
      <c r="AU1514" s="692">
        <f ca="1">COUNTIF(INDIRECT("U"&amp;(ROW()+12*(($AO1514-1)*3+$AP1514)-ROW())/12+5):INDIRECT("AF"&amp;(ROW()+12*(($AO1514-1)*3+$AP1514)-ROW())/12+5),AT1514)</f>
        <v>0</v>
      </c>
      <c r="AV1514" s="692">
        <f ca="1">IF(AND(AR1514+AT1514&gt;0,AS1514+AU1514&gt;0),COUNTIF(AV$6:AV1513,"&gt;0")+1,0)</f>
        <v>0</v>
      </c>
    </row>
    <row r="1515" spans="41:48">
      <c r="AO1515" s="692">
        <v>42</v>
      </c>
      <c r="AP1515" s="692">
        <v>3</v>
      </c>
      <c r="AQ1515" s="692">
        <v>10</v>
      </c>
      <c r="AR1515" s="693">
        <f ca="1">IF($AQ1515=1,IF(INDIRECT(ADDRESS(($AO1515-1)*3+$AP1515+5,$AQ1515+7))="",0,INDIRECT(ADDRESS(($AO1515-1)*3+$AP1515+5,$AQ1515+7))),IF(INDIRECT(ADDRESS(($AO1515-1)*3+$AP1515+5,$AQ1515+7))="",0,IF(COUNTIF(INDIRECT(ADDRESS(($AO1515-1)*36+($AP1515-1)*12+6,COLUMN())):INDIRECT(ADDRESS(($AO1515-1)*36+($AP1515-1)*12+$AQ1515+4,COLUMN())),INDIRECT(ADDRESS(($AO1515-1)*3+$AP1515+5,$AQ1515+7)))&gt;=1,0,INDIRECT(ADDRESS(($AO1515-1)*3+$AP1515+5,$AQ1515+7)))))</f>
        <v>0</v>
      </c>
      <c r="AS1515" s="692">
        <f ca="1">COUNTIF(INDIRECT("H"&amp;(ROW()+12*(($AO1515-1)*3+$AP1515)-ROW())/12+5):INDIRECT("S"&amp;(ROW()+12*(($AO1515-1)*3+$AP1515)-ROW())/12+5),AR1515)</f>
        <v>0</v>
      </c>
      <c r="AT1515" s="693">
        <f ca="1">IF($AQ1515=1,IF(INDIRECT(ADDRESS(($AO1515-1)*3+$AP1515+5,$AQ1515+20))="",0,INDIRECT(ADDRESS(($AO1515-1)*3+$AP1515+5,$AQ1515+20))),IF(INDIRECT(ADDRESS(($AO1515-1)*3+$AP1515+5,$AQ1515+20))="",0,IF(COUNTIF(INDIRECT(ADDRESS(($AO1515-1)*36+($AP1515-1)*12+6,COLUMN())):INDIRECT(ADDRESS(($AO1515-1)*36+($AP1515-1)*12+$AQ1515+4,COLUMN())),INDIRECT(ADDRESS(($AO1515-1)*3+$AP1515+5,$AQ1515+20)))&gt;=1,0,INDIRECT(ADDRESS(($AO1515-1)*3+$AP1515+5,$AQ1515+20)))))</f>
        <v>0</v>
      </c>
      <c r="AU1515" s="692">
        <f ca="1">COUNTIF(INDIRECT("U"&amp;(ROW()+12*(($AO1515-1)*3+$AP1515)-ROW())/12+5):INDIRECT("AF"&amp;(ROW()+12*(($AO1515-1)*3+$AP1515)-ROW())/12+5),AT1515)</f>
        <v>0</v>
      </c>
      <c r="AV1515" s="692">
        <f ca="1">IF(AND(AR1515+AT1515&gt;0,AS1515+AU1515&gt;0),COUNTIF(AV$6:AV1514,"&gt;0")+1,0)</f>
        <v>0</v>
      </c>
    </row>
    <row r="1516" spans="41:48">
      <c r="AO1516" s="692">
        <v>42</v>
      </c>
      <c r="AP1516" s="692">
        <v>3</v>
      </c>
      <c r="AQ1516" s="692">
        <v>11</v>
      </c>
      <c r="AR1516" s="693">
        <f ca="1">IF($AQ1516=1,IF(INDIRECT(ADDRESS(($AO1516-1)*3+$AP1516+5,$AQ1516+7))="",0,INDIRECT(ADDRESS(($AO1516-1)*3+$AP1516+5,$AQ1516+7))),IF(INDIRECT(ADDRESS(($AO1516-1)*3+$AP1516+5,$AQ1516+7))="",0,IF(COUNTIF(INDIRECT(ADDRESS(($AO1516-1)*36+($AP1516-1)*12+6,COLUMN())):INDIRECT(ADDRESS(($AO1516-1)*36+($AP1516-1)*12+$AQ1516+4,COLUMN())),INDIRECT(ADDRESS(($AO1516-1)*3+$AP1516+5,$AQ1516+7)))&gt;=1,0,INDIRECT(ADDRESS(($AO1516-1)*3+$AP1516+5,$AQ1516+7)))))</f>
        <v>0</v>
      </c>
      <c r="AS1516" s="692">
        <f ca="1">COUNTIF(INDIRECT("H"&amp;(ROW()+12*(($AO1516-1)*3+$AP1516)-ROW())/12+5):INDIRECT("S"&amp;(ROW()+12*(($AO1516-1)*3+$AP1516)-ROW())/12+5),AR1516)</f>
        <v>0</v>
      </c>
      <c r="AT1516" s="693">
        <f ca="1">IF($AQ1516=1,IF(INDIRECT(ADDRESS(($AO1516-1)*3+$AP1516+5,$AQ1516+20))="",0,INDIRECT(ADDRESS(($AO1516-1)*3+$AP1516+5,$AQ1516+20))),IF(INDIRECT(ADDRESS(($AO1516-1)*3+$AP1516+5,$AQ1516+20))="",0,IF(COUNTIF(INDIRECT(ADDRESS(($AO1516-1)*36+($AP1516-1)*12+6,COLUMN())):INDIRECT(ADDRESS(($AO1516-1)*36+($AP1516-1)*12+$AQ1516+4,COLUMN())),INDIRECT(ADDRESS(($AO1516-1)*3+$AP1516+5,$AQ1516+20)))&gt;=1,0,INDIRECT(ADDRESS(($AO1516-1)*3+$AP1516+5,$AQ1516+20)))))</f>
        <v>0</v>
      </c>
      <c r="AU1516" s="692">
        <f ca="1">COUNTIF(INDIRECT("U"&amp;(ROW()+12*(($AO1516-1)*3+$AP1516)-ROW())/12+5):INDIRECT("AF"&amp;(ROW()+12*(($AO1516-1)*3+$AP1516)-ROW())/12+5),AT1516)</f>
        <v>0</v>
      </c>
      <c r="AV1516" s="692">
        <f ca="1">IF(AND(AR1516+AT1516&gt;0,AS1516+AU1516&gt;0),COUNTIF(AV$6:AV1515,"&gt;0")+1,0)</f>
        <v>0</v>
      </c>
    </row>
    <row r="1517" spans="41:48">
      <c r="AO1517" s="692">
        <v>42</v>
      </c>
      <c r="AP1517" s="692">
        <v>3</v>
      </c>
      <c r="AQ1517" s="692">
        <v>12</v>
      </c>
      <c r="AR1517" s="693">
        <f ca="1">IF($AQ1517=1,IF(INDIRECT(ADDRESS(($AO1517-1)*3+$AP1517+5,$AQ1517+7))="",0,INDIRECT(ADDRESS(($AO1517-1)*3+$AP1517+5,$AQ1517+7))),IF(INDIRECT(ADDRESS(($AO1517-1)*3+$AP1517+5,$AQ1517+7))="",0,IF(COUNTIF(INDIRECT(ADDRESS(($AO1517-1)*36+($AP1517-1)*12+6,COLUMN())):INDIRECT(ADDRESS(($AO1517-1)*36+($AP1517-1)*12+$AQ1517+4,COLUMN())),INDIRECT(ADDRESS(($AO1517-1)*3+$AP1517+5,$AQ1517+7)))&gt;=1,0,INDIRECT(ADDRESS(($AO1517-1)*3+$AP1517+5,$AQ1517+7)))))</f>
        <v>0</v>
      </c>
      <c r="AS1517" s="692">
        <f ca="1">COUNTIF(INDIRECT("H"&amp;(ROW()+12*(($AO1517-1)*3+$AP1517)-ROW())/12+5):INDIRECT("S"&amp;(ROW()+12*(($AO1517-1)*3+$AP1517)-ROW())/12+5),AR1517)</f>
        <v>0</v>
      </c>
      <c r="AT1517" s="693">
        <f ca="1">IF($AQ1517=1,IF(INDIRECT(ADDRESS(($AO1517-1)*3+$AP1517+5,$AQ1517+20))="",0,INDIRECT(ADDRESS(($AO1517-1)*3+$AP1517+5,$AQ1517+20))),IF(INDIRECT(ADDRESS(($AO1517-1)*3+$AP1517+5,$AQ1517+20))="",0,IF(COUNTIF(INDIRECT(ADDRESS(($AO1517-1)*36+($AP1517-1)*12+6,COLUMN())):INDIRECT(ADDRESS(($AO1517-1)*36+($AP1517-1)*12+$AQ1517+4,COLUMN())),INDIRECT(ADDRESS(($AO1517-1)*3+$AP1517+5,$AQ1517+20)))&gt;=1,0,INDIRECT(ADDRESS(($AO1517-1)*3+$AP1517+5,$AQ1517+20)))))</f>
        <v>0</v>
      </c>
      <c r="AU1517" s="692">
        <f ca="1">COUNTIF(INDIRECT("U"&amp;(ROW()+12*(($AO1517-1)*3+$AP1517)-ROW())/12+5):INDIRECT("AF"&amp;(ROW()+12*(($AO1517-1)*3+$AP1517)-ROW())/12+5),AT1517)</f>
        <v>0</v>
      </c>
      <c r="AV1517" s="692">
        <f ca="1">IF(AND(AR1517+AT1517&gt;0,AS1517+AU1517&gt;0),COUNTIF(AV$6:AV1516,"&gt;0")+1,0)</f>
        <v>0</v>
      </c>
    </row>
    <row r="1518" spans="41:48">
      <c r="AO1518" s="692">
        <v>43</v>
      </c>
      <c r="AP1518" s="692">
        <v>1</v>
      </c>
      <c r="AQ1518" s="692">
        <v>1</v>
      </c>
      <c r="AR1518" s="693">
        <f ca="1">IF($AQ1518=1,IF(INDIRECT(ADDRESS(($AO1518-1)*3+$AP1518+5,$AQ1518+7))="",0,INDIRECT(ADDRESS(($AO1518-1)*3+$AP1518+5,$AQ1518+7))),IF(INDIRECT(ADDRESS(($AO1518-1)*3+$AP1518+5,$AQ1518+7))="",0,IF(COUNTIF(INDIRECT(ADDRESS(($AO1518-1)*36+($AP1518-1)*12+6,COLUMN())):INDIRECT(ADDRESS(($AO1518-1)*36+($AP1518-1)*12+$AQ1518+4,COLUMN())),INDIRECT(ADDRESS(($AO1518-1)*3+$AP1518+5,$AQ1518+7)))&gt;=1,0,INDIRECT(ADDRESS(($AO1518-1)*3+$AP1518+5,$AQ1518+7)))))</f>
        <v>0</v>
      </c>
      <c r="AS1518" s="692">
        <f ca="1">COUNTIF(INDIRECT("H"&amp;(ROW()+12*(($AO1518-1)*3+$AP1518)-ROW())/12+5):INDIRECT("S"&amp;(ROW()+12*(($AO1518-1)*3+$AP1518)-ROW())/12+5),AR1518)</f>
        <v>0</v>
      </c>
      <c r="AT1518" s="693">
        <f ca="1">IF($AQ1518=1,IF(INDIRECT(ADDRESS(($AO1518-1)*3+$AP1518+5,$AQ1518+20))="",0,INDIRECT(ADDRESS(($AO1518-1)*3+$AP1518+5,$AQ1518+20))),IF(INDIRECT(ADDRESS(($AO1518-1)*3+$AP1518+5,$AQ1518+20))="",0,IF(COUNTIF(INDIRECT(ADDRESS(($AO1518-1)*36+($AP1518-1)*12+6,COLUMN())):INDIRECT(ADDRESS(($AO1518-1)*36+($AP1518-1)*12+$AQ1518+4,COLUMN())),INDIRECT(ADDRESS(($AO1518-1)*3+$AP1518+5,$AQ1518+20)))&gt;=1,0,INDIRECT(ADDRESS(($AO1518-1)*3+$AP1518+5,$AQ1518+20)))))</f>
        <v>0</v>
      </c>
      <c r="AU1518" s="692">
        <f ca="1">COUNTIF(INDIRECT("U"&amp;(ROW()+12*(($AO1518-1)*3+$AP1518)-ROW())/12+5):INDIRECT("AF"&amp;(ROW()+12*(($AO1518-1)*3+$AP1518)-ROW())/12+5),AT1518)</f>
        <v>0</v>
      </c>
      <c r="AV1518" s="692">
        <f ca="1">IF(AND(AR1518+AT1518&gt;0,AS1518+AU1518&gt;0),COUNTIF(AV$6:AV1517,"&gt;0")+1,0)</f>
        <v>0</v>
      </c>
    </row>
    <row r="1519" spans="41:48">
      <c r="AO1519" s="692">
        <v>43</v>
      </c>
      <c r="AP1519" s="692">
        <v>1</v>
      </c>
      <c r="AQ1519" s="692">
        <v>2</v>
      </c>
      <c r="AR1519" s="693">
        <f ca="1">IF($AQ1519=1,IF(INDIRECT(ADDRESS(($AO1519-1)*3+$AP1519+5,$AQ1519+7))="",0,INDIRECT(ADDRESS(($AO1519-1)*3+$AP1519+5,$AQ1519+7))),IF(INDIRECT(ADDRESS(($AO1519-1)*3+$AP1519+5,$AQ1519+7))="",0,IF(COUNTIF(INDIRECT(ADDRESS(($AO1519-1)*36+($AP1519-1)*12+6,COLUMN())):INDIRECT(ADDRESS(($AO1519-1)*36+($AP1519-1)*12+$AQ1519+4,COLUMN())),INDIRECT(ADDRESS(($AO1519-1)*3+$AP1519+5,$AQ1519+7)))&gt;=1,0,INDIRECT(ADDRESS(($AO1519-1)*3+$AP1519+5,$AQ1519+7)))))</f>
        <v>0</v>
      </c>
      <c r="AS1519" s="692">
        <f ca="1">COUNTIF(INDIRECT("H"&amp;(ROW()+12*(($AO1519-1)*3+$AP1519)-ROW())/12+5):INDIRECT("S"&amp;(ROW()+12*(($AO1519-1)*3+$AP1519)-ROW())/12+5),AR1519)</f>
        <v>0</v>
      </c>
      <c r="AT1519" s="693">
        <f ca="1">IF($AQ1519=1,IF(INDIRECT(ADDRESS(($AO1519-1)*3+$AP1519+5,$AQ1519+20))="",0,INDIRECT(ADDRESS(($AO1519-1)*3+$AP1519+5,$AQ1519+20))),IF(INDIRECT(ADDRESS(($AO1519-1)*3+$AP1519+5,$AQ1519+20))="",0,IF(COUNTIF(INDIRECT(ADDRESS(($AO1519-1)*36+($AP1519-1)*12+6,COLUMN())):INDIRECT(ADDRESS(($AO1519-1)*36+($AP1519-1)*12+$AQ1519+4,COLUMN())),INDIRECT(ADDRESS(($AO1519-1)*3+$AP1519+5,$AQ1519+20)))&gt;=1,0,INDIRECT(ADDRESS(($AO1519-1)*3+$AP1519+5,$AQ1519+20)))))</f>
        <v>0</v>
      </c>
      <c r="AU1519" s="692">
        <f ca="1">COUNTIF(INDIRECT("U"&amp;(ROW()+12*(($AO1519-1)*3+$AP1519)-ROW())/12+5):INDIRECT("AF"&amp;(ROW()+12*(($AO1519-1)*3+$AP1519)-ROW())/12+5),AT1519)</f>
        <v>0</v>
      </c>
      <c r="AV1519" s="692">
        <f ca="1">IF(AND(AR1519+AT1519&gt;0,AS1519+AU1519&gt;0),COUNTIF(AV$6:AV1518,"&gt;0")+1,0)</f>
        <v>0</v>
      </c>
    </row>
    <row r="1520" spans="41:48">
      <c r="AO1520" s="692">
        <v>43</v>
      </c>
      <c r="AP1520" s="692">
        <v>1</v>
      </c>
      <c r="AQ1520" s="692">
        <v>3</v>
      </c>
      <c r="AR1520" s="693">
        <f ca="1">IF($AQ1520=1,IF(INDIRECT(ADDRESS(($AO1520-1)*3+$AP1520+5,$AQ1520+7))="",0,INDIRECT(ADDRESS(($AO1520-1)*3+$AP1520+5,$AQ1520+7))),IF(INDIRECT(ADDRESS(($AO1520-1)*3+$AP1520+5,$AQ1520+7))="",0,IF(COUNTIF(INDIRECT(ADDRESS(($AO1520-1)*36+($AP1520-1)*12+6,COLUMN())):INDIRECT(ADDRESS(($AO1520-1)*36+($AP1520-1)*12+$AQ1520+4,COLUMN())),INDIRECT(ADDRESS(($AO1520-1)*3+$AP1520+5,$AQ1520+7)))&gt;=1,0,INDIRECT(ADDRESS(($AO1520-1)*3+$AP1520+5,$AQ1520+7)))))</f>
        <v>0</v>
      </c>
      <c r="AS1520" s="692">
        <f ca="1">COUNTIF(INDIRECT("H"&amp;(ROW()+12*(($AO1520-1)*3+$AP1520)-ROW())/12+5):INDIRECT("S"&amp;(ROW()+12*(($AO1520-1)*3+$AP1520)-ROW())/12+5),AR1520)</f>
        <v>0</v>
      </c>
      <c r="AT1520" s="693">
        <f ca="1">IF($AQ1520=1,IF(INDIRECT(ADDRESS(($AO1520-1)*3+$AP1520+5,$AQ1520+20))="",0,INDIRECT(ADDRESS(($AO1520-1)*3+$AP1520+5,$AQ1520+20))),IF(INDIRECT(ADDRESS(($AO1520-1)*3+$AP1520+5,$AQ1520+20))="",0,IF(COUNTIF(INDIRECT(ADDRESS(($AO1520-1)*36+($AP1520-1)*12+6,COLUMN())):INDIRECT(ADDRESS(($AO1520-1)*36+($AP1520-1)*12+$AQ1520+4,COLUMN())),INDIRECT(ADDRESS(($AO1520-1)*3+$AP1520+5,$AQ1520+20)))&gt;=1,0,INDIRECT(ADDRESS(($AO1520-1)*3+$AP1520+5,$AQ1520+20)))))</f>
        <v>0</v>
      </c>
      <c r="AU1520" s="692">
        <f ca="1">COUNTIF(INDIRECT("U"&amp;(ROW()+12*(($AO1520-1)*3+$AP1520)-ROW())/12+5):INDIRECT("AF"&amp;(ROW()+12*(($AO1520-1)*3+$AP1520)-ROW())/12+5),AT1520)</f>
        <v>0</v>
      </c>
      <c r="AV1520" s="692">
        <f ca="1">IF(AND(AR1520+AT1520&gt;0,AS1520+AU1520&gt;0),COUNTIF(AV$6:AV1519,"&gt;0")+1,0)</f>
        <v>0</v>
      </c>
    </row>
    <row r="1521" spans="41:48">
      <c r="AO1521" s="692">
        <v>43</v>
      </c>
      <c r="AP1521" s="692">
        <v>1</v>
      </c>
      <c r="AQ1521" s="692">
        <v>4</v>
      </c>
      <c r="AR1521" s="693">
        <f ca="1">IF($AQ1521=1,IF(INDIRECT(ADDRESS(($AO1521-1)*3+$AP1521+5,$AQ1521+7))="",0,INDIRECT(ADDRESS(($AO1521-1)*3+$AP1521+5,$AQ1521+7))),IF(INDIRECT(ADDRESS(($AO1521-1)*3+$AP1521+5,$AQ1521+7))="",0,IF(COUNTIF(INDIRECT(ADDRESS(($AO1521-1)*36+($AP1521-1)*12+6,COLUMN())):INDIRECT(ADDRESS(($AO1521-1)*36+($AP1521-1)*12+$AQ1521+4,COLUMN())),INDIRECT(ADDRESS(($AO1521-1)*3+$AP1521+5,$AQ1521+7)))&gt;=1,0,INDIRECT(ADDRESS(($AO1521-1)*3+$AP1521+5,$AQ1521+7)))))</f>
        <v>0</v>
      </c>
      <c r="AS1521" s="692">
        <f ca="1">COUNTIF(INDIRECT("H"&amp;(ROW()+12*(($AO1521-1)*3+$AP1521)-ROW())/12+5):INDIRECT("S"&amp;(ROW()+12*(($AO1521-1)*3+$AP1521)-ROW())/12+5),AR1521)</f>
        <v>0</v>
      </c>
      <c r="AT1521" s="693">
        <f ca="1">IF($AQ1521=1,IF(INDIRECT(ADDRESS(($AO1521-1)*3+$AP1521+5,$AQ1521+20))="",0,INDIRECT(ADDRESS(($AO1521-1)*3+$AP1521+5,$AQ1521+20))),IF(INDIRECT(ADDRESS(($AO1521-1)*3+$AP1521+5,$AQ1521+20))="",0,IF(COUNTIF(INDIRECT(ADDRESS(($AO1521-1)*36+($AP1521-1)*12+6,COLUMN())):INDIRECT(ADDRESS(($AO1521-1)*36+($AP1521-1)*12+$AQ1521+4,COLUMN())),INDIRECT(ADDRESS(($AO1521-1)*3+$AP1521+5,$AQ1521+20)))&gt;=1,0,INDIRECT(ADDRESS(($AO1521-1)*3+$AP1521+5,$AQ1521+20)))))</f>
        <v>0</v>
      </c>
      <c r="AU1521" s="692">
        <f ca="1">COUNTIF(INDIRECT("U"&amp;(ROW()+12*(($AO1521-1)*3+$AP1521)-ROW())/12+5):INDIRECT("AF"&amp;(ROW()+12*(($AO1521-1)*3+$AP1521)-ROW())/12+5),AT1521)</f>
        <v>0</v>
      </c>
      <c r="AV1521" s="692">
        <f ca="1">IF(AND(AR1521+AT1521&gt;0,AS1521+AU1521&gt;0),COUNTIF(AV$6:AV1520,"&gt;0")+1,0)</f>
        <v>0</v>
      </c>
    </row>
    <row r="1522" spans="41:48">
      <c r="AO1522" s="692">
        <v>43</v>
      </c>
      <c r="AP1522" s="692">
        <v>1</v>
      </c>
      <c r="AQ1522" s="692">
        <v>5</v>
      </c>
      <c r="AR1522" s="693">
        <f ca="1">IF($AQ1522=1,IF(INDIRECT(ADDRESS(($AO1522-1)*3+$AP1522+5,$AQ1522+7))="",0,INDIRECT(ADDRESS(($AO1522-1)*3+$AP1522+5,$AQ1522+7))),IF(INDIRECT(ADDRESS(($AO1522-1)*3+$AP1522+5,$AQ1522+7))="",0,IF(COUNTIF(INDIRECT(ADDRESS(($AO1522-1)*36+($AP1522-1)*12+6,COLUMN())):INDIRECT(ADDRESS(($AO1522-1)*36+($AP1522-1)*12+$AQ1522+4,COLUMN())),INDIRECT(ADDRESS(($AO1522-1)*3+$AP1522+5,$AQ1522+7)))&gt;=1,0,INDIRECT(ADDRESS(($AO1522-1)*3+$AP1522+5,$AQ1522+7)))))</f>
        <v>0</v>
      </c>
      <c r="AS1522" s="692">
        <f ca="1">COUNTIF(INDIRECT("H"&amp;(ROW()+12*(($AO1522-1)*3+$AP1522)-ROW())/12+5):INDIRECT("S"&amp;(ROW()+12*(($AO1522-1)*3+$AP1522)-ROW())/12+5),AR1522)</f>
        <v>0</v>
      </c>
      <c r="AT1522" s="693">
        <f ca="1">IF($AQ1522=1,IF(INDIRECT(ADDRESS(($AO1522-1)*3+$AP1522+5,$AQ1522+20))="",0,INDIRECT(ADDRESS(($AO1522-1)*3+$AP1522+5,$AQ1522+20))),IF(INDIRECT(ADDRESS(($AO1522-1)*3+$AP1522+5,$AQ1522+20))="",0,IF(COUNTIF(INDIRECT(ADDRESS(($AO1522-1)*36+($AP1522-1)*12+6,COLUMN())):INDIRECT(ADDRESS(($AO1522-1)*36+($AP1522-1)*12+$AQ1522+4,COLUMN())),INDIRECT(ADDRESS(($AO1522-1)*3+$AP1522+5,$AQ1522+20)))&gt;=1,0,INDIRECT(ADDRESS(($AO1522-1)*3+$AP1522+5,$AQ1522+20)))))</f>
        <v>0</v>
      </c>
      <c r="AU1522" s="692">
        <f ca="1">COUNTIF(INDIRECT("U"&amp;(ROW()+12*(($AO1522-1)*3+$AP1522)-ROW())/12+5):INDIRECT("AF"&amp;(ROW()+12*(($AO1522-1)*3+$AP1522)-ROW())/12+5),AT1522)</f>
        <v>0</v>
      </c>
      <c r="AV1522" s="692">
        <f ca="1">IF(AND(AR1522+AT1522&gt;0,AS1522+AU1522&gt;0),COUNTIF(AV$6:AV1521,"&gt;0")+1,0)</f>
        <v>0</v>
      </c>
    </row>
    <row r="1523" spans="41:48">
      <c r="AO1523" s="692">
        <v>43</v>
      </c>
      <c r="AP1523" s="692">
        <v>1</v>
      </c>
      <c r="AQ1523" s="692">
        <v>6</v>
      </c>
      <c r="AR1523" s="693">
        <f ca="1">IF($AQ1523=1,IF(INDIRECT(ADDRESS(($AO1523-1)*3+$AP1523+5,$AQ1523+7))="",0,INDIRECT(ADDRESS(($AO1523-1)*3+$AP1523+5,$AQ1523+7))),IF(INDIRECT(ADDRESS(($AO1523-1)*3+$AP1523+5,$AQ1523+7))="",0,IF(COUNTIF(INDIRECT(ADDRESS(($AO1523-1)*36+($AP1523-1)*12+6,COLUMN())):INDIRECT(ADDRESS(($AO1523-1)*36+($AP1523-1)*12+$AQ1523+4,COLUMN())),INDIRECT(ADDRESS(($AO1523-1)*3+$AP1523+5,$AQ1523+7)))&gt;=1,0,INDIRECT(ADDRESS(($AO1523-1)*3+$AP1523+5,$AQ1523+7)))))</f>
        <v>0</v>
      </c>
      <c r="AS1523" s="692">
        <f ca="1">COUNTIF(INDIRECT("H"&amp;(ROW()+12*(($AO1523-1)*3+$AP1523)-ROW())/12+5):INDIRECT("S"&amp;(ROW()+12*(($AO1523-1)*3+$AP1523)-ROW())/12+5),AR1523)</f>
        <v>0</v>
      </c>
      <c r="AT1523" s="693">
        <f ca="1">IF($AQ1523=1,IF(INDIRECT(ADDRESS(($AO1523-1)*3+$AP1523+5,$AQ1523+20))="",0,INDIRECT(ADDRESS(($AO1523-1)*3+$AP1523+5,$AQ1523+20))),IF(INDIRECT(ADDRESS(($AO1523-1)*3+$AP1523+5,$AQ1523+20))="",0,IF(COUNTIF(INDIRECT(ADDRESS(($AO1523-1)*36+($AP1523-1)*12+6,COLUMN())):INDIRECT(ADDRESS(($AO1523-1)*36+($AP1523-1)*12+$AQ1523+4,COLUMN())),INDIRECT(ADDRESS(($AO1523-1)*3+$AP1523+5,$AQ1523+20)))&gt;=1,0,INDIRECT(ADDRESS(($AO1523-1)*3+$AP1523+5,$AQ1523+20)))))</f>
        <v>0</v>
      </c>
      <c r="AU1523" s="692">
        <f ca="1">COUNTIF(INDIRECT("U"&amp;(ROW()+12*(($AO1523-1)*3+$AP1523)-ROW())/12+5):INDIRECT("AF"&amp;(ROW()+12*(($AO1523-1)*3+$AP1523)-ROW())/12+5),AT1523)</f>
        <v>0</v>
      </c>
      <c r="AV1523" s="692">
        <f ca="1">IF(AND(AR1523+AT1523&gt;0,AS1523+AU1523&gt;0),COUNTIF(AV$6:AV1522,"&gt;0")+1,0)</f>
        <v>0</v>
      </c>
    </row>
    <row r="1524" spans="41:48">
      <c r="AO1524" s="692">
        <v>43</v>
      </c>
      <c r="AP1524" s="692">
        <v>1</v>
      </c>
      <c r="AQ1524" s="692">
        <v>7</v>
      </c>
      <c r="AR1524" s="693">
        <f ca="1">IF($AQ1524=1,IF(INDIRECT(ADDRESS(($AO1524-1)*3+$AP1524+5,$AQ1524+7))="",0,INDIRECT(ADDRESS(($AO1524-1)*3+$AP1524+5,$AQ1524+7))),IF(INDIRECT(ADDRESS(($AO1524-1)*3+$AP1524+5,$AQ1524+7))="",0,IF(COUNTIF(INDIRECT(ADDRESS(($AO1524-1)*36+($AP1524-1)*12+6,COLUMN())):INDIRECT(ADDRESS(($AO1524-1)*36+($AP1524-1)*12+$AQ1524+4,COLUMN())),INDIRECT(ADDRESS(($AO1524-1)*3+$AP1524+5,$AQ1524+7)))&gt;=1,0,INDIRECT(ADDRESS(($AO1524-1)*3+$AP1524+5,$AQ1524+7)))))</f>
        <v>0</v>
      </c>
      <c r="AS1524" s="692">
        <f ca="1">COUNTIF(INDIRECT("H"&amp;(ROW()+12*(($AO1524-1)*3+$AP1524)-ROW())/12+5):INDIRECT("S"&amp;(ROW()+12*(($AO1524-1)*3+$AP1524)-ROW())/12+5),AR1524)</f>
        <v>0</v>
      </c>
      <c r="AT1524" s="693">
        <f ca="1">IF($AQ1524=1,IF(INDIRECT(ADDRESS(($AO1524-1)*3+$AP1524+5,$AQ1524+20))="",0,INDIRECT(ADDRESS(($AO1524-1)*3+$AP1524+5,$AQ1524+20))),IF(INDIRECT(ADDRESS(($AO1524-1)*3+$AP1524+5,$AQ1524+20))="",0,IF(COUNTIF(INDIRECT(ADDRESS(($AO1524-1)*36+($AP1524-1)*12+6,COLUMN())):INDIRECT(ADDRESS(($AO1524-1)*36+($AP1524-1)*12+$AQ1524+4,COLUMN())),INDIRECT(ADDRESS(($AO1524-1)*3+$AP1524+5,$AQ1524+20)))&gt;=1,0,INDIRECT(ADDRESS(($AO1524-1)*3+$AP1524+5,$AQ1524+20)))))</f>
        <v>0</v>
      </c>
      <c r="AU1524" s="692">
        <f ca="1">COUNTIF(INDIRECT("U"&amp;(ROW()+12*(($AO1524-1)*3+$AP1524)-ROW())/12+5):INDIRECT("AF"&amp;(ROW()+12*(($AO1524-1)*3+$AP1524)-ROW())/12+5),AT1524)</f>
        <v>0</v>
      </c>
      <c r="AV1524" s="692">
        <f ca="1">IF(AND(AR1524+AT1524&gt;0,AS1524+AU1524&gt;0),COUNTIF(AV$6:AV1523,"&gt;0")+1,0)</f>
        <v>0</v>
      </c>
    </row>
    <row r="1525" spans="41:48">
      <c r="AO1525" s="692">
        <v>43</v>
      </c>
      <c r="AP1525" s="692">
        <v>1</v>
      </c>
      <c r="AQ1525" s="692">
        <v>8</v>
      </c>
      <c r="AR1525" s="693">
        <f ca="1">IF($AQ1525=1,IF(INDIRECT(ADDRESS(($AO1525-1)*3+$AP1525+5,$AQ1525+7))="",0,INDIRECT(ADDRESS(($AO1525-1)*3+$AP1525+5,$AQ1525+7))),IF(INDIRECT(ADDRESS(($AO1525-1)*3+$AP1525+5,$AQ1525+7))="",0,IF(COUNTIF(INDIRECT(ADDRESS(($AO1525-1)*36+($AP1525-1)*12+6,COLUMN())):INDIRECT(ADDRESS(($AO1525-1)*36+($AP1525-1)*12+$AQ1525+4,COLUMN())),INDIRECT(ADDRESS(($AO1525-1)*3+$AP1525+5,$AQ1525+7)))&gt;=1,0,INDIRECT(ADDRESS(($AO1525-1)*3+$AP1525+5,$AQ1525+7)))))</f>
        <v>0</v>
      </c>
      <c r="AS1525" s="692">
        <f ca="1">COUNTIF(INDIRECT("H"&amp;(ROW()+12*(($AO1525-1)*3+$AP1525)-ROW())/12+5):INDIRECT("S"&amp;(ROW()+12*(($AO1525-1)*3+$AP1525)-ROW())/12+5),AR1525)</f>
        <v>0</v>
      </c>
      <c r="AT1525" s="693">
        <f ca="1">IF($AQ1525=1,IF(INDIRECT(ADDRESS(($AO1525-1)*3+$AP1525+5,$AQ1525+20))="",0,INDIRECT(ADDRESS(($AO1525-1)*3+$AP1525+5,$AQ1525+20))),IF(INDIRECT(ADDRESS(($AO1525-1)*3+$AP1525+5,$AQ1525+20))="",0,IF(COUNTIF(INDIRECT(ADDRESS(($AO1525-1)*36+($AP1525-1)*12+6,COLUMN())):INDIRECT(ADDRESS(($AO1525-1)*36+($AP1525-1)*12+$AQ1525+4,COLUMN())),INDIRECT(ADDRESS(($AO1525-1)*3+$AP1525+5,$AQ1525+20)))&gt;=1,0,INDIRECT(ADDRESS(($AO1525-1)*3+$AP1525+5,$AQ1525+20)))))</f>
        <v>0</v>
      </c>
      <c r="AU1525" s="692">
        <f ca="1">COUNTIF(INDIRECT("U"&amp;(ROW()+12*(($AO1525-1)*3+$AP1525)-ROW())/12+5):INDIRECT("AF"&amp;(ROW()+12*(($AO1525-1)*3+$AP1525)-ROW())/12+5),AT1525)</f>
        <v>0</v>
      </c>
      <c r="AV1525" s="692">
        <f ca="1">IF(AND(AR1525+AT1525&gt;0,AS1525+AU1525&gt;0),COUNTIF(AV$6:AV1524,"&gt;0")+1,0)</f>
        <v>0</v>
      </c>
    </row>
    <row r="1526" spans="41:48">
      <c r="AO1526" s="692">
        <v>43</v>
      </c>
      <c r="AP1526" s="692">
        <v>1</v>
      </c>
      <c r="AQ1526" s="692">
        <v>9</v>
      </c>
      <c r="AR1526" s="693">
        <f ca="1">IF($AQ1526=1,IF(INDIRECT(ADDRESS(($AO1526-1)*3+$AP1526+5,$AQ1526+7))="",0,INDIRECT(ADDRESS(($AO1526-1)*3+$AP1526+5,$AQ1526+7))),IF(INDIRECT(ADDRESS(($AO1526-1)*3+$AP1526+5,$AQ1526+7))="",0,IF(COUNTIF(INDIRECT(ADDRESS(($AO1526-1)*36+($AP1526-1)*12+6,COLUMN())):INDIRECT(ADDRESS(($AO1526-1)*36+($AP1526-1)*12+$AQ1526+4,COLUMN())),INDIRECT(ADDRESS(($AO1526-1)*3+$AP1526+5,$AQ1526+7)))&gt;=1,0,INDIRECT(ADDRESS(($AO1526-1)*3+$AP1526+5,$AQ1526+7)))))</f>
        <v>0</v>
      </c>
      <c r="AS1526" s="692">
        <f ca="1">COUNTIF(INDIRECT("H"&amp;(ROW()+12*(($AO1526-1)*3+$AP1526)-ROW())/12+5):INDIRECT("S"&amp;(ROW()+12*(($AO1526-1)*3+$AP1526)-ROW())/12+5),AR1526)</f>
        <v>0</v>
      </c>
      <c r="AT1526" s="693">
        <f ca="1">IF($AQ1526=1,IF(INDIRECT(ADDRESS(($AO1526-1)*3+$AP1526+5,$AQ1526+20))="",0,INDIRECT(ADDRESS(($AO1526-1)*3+$AP1526+5,$AQ1526+20))),IF(INDIRECT(ADDRESS(($AO1526-1)*3+$AP1526+5,$AQ1526+20))="",0,IF(COUNTIF(INDIRECT(ADDRESS(($AO1526-1)*36+($AP1526-1)*12+6,COLUMN())):INDIRECT(ADDRESS(($AO1526-1)*36+($AP1526-1)*12+$AQ1526+4,COLUMN())),INDIRECT(ADDRESS(($AO1526-1)*3+$AP1526+5,$AQ1526+20)))&gt;=1,0,INDIRECT(ADDRESS(($AO1526-1)*3+$AP1526+5,$AQ1526+20)))))</f>
        <v>0</v>
      </c>
      <c r="AU1526" s="692">
        <f ca="1">COUNTIF(INDIRECT("U"&amp;(ROW()+12*(($AO1526-1)*3+$AP1526)-ROW())/12+5):INDIRECT("AF"&amp;(ROW()+12*(($AO1526-1)*3+$AP1526)-ROW())/12+5),AT1526)</f>
        <v>0</v>
      </c>
      <c r="AV1526" s="692">
        <f ca="1">IF(AND(AR1526+AT1526&gt;0,AS1526+AU1526&gt;0),COUNTIF(AV$6:AV1525,"&gt;0")+1,0)</f>
        <v>0</v>
      </c>
    </row>
    <row r="1527" spans="41:48">
      <c r="AO1527" s="692">
        <v>43</v>
      </c>
      <c r="AP1527" s="692">
        <v>1</v>
      </c>
      <c r="AQ1527" s="692">
        <v>10</v>
      </c>
      <c r="AR1527" s="693">
        <f ca="1">IF($AQ1527=1,IF(INDIRECT(ADDRESS(($AO1527-1)*3+$AP1527+5,$AQ1527+7))="",0,INDIRECT(ADDRESS(($AO1527-1)*3+$AP1527+5,$AQ1527+7))),IF(INDIRECT(ADDRESS(($AO1527-1)*3+$AP1527+5,$AQ1527+7))="",0,IF(COUNTIF(INDIRECT(ADDRESS(($AO1527-1)*36+($AP1527-1)*12+6,COLUMN())):INDIRECT(ADDRESS(($AO1527-1)*36+($AP1527-1)*12+$AQ1527+4,COLUMN())),INDIRECT(ADDRESS(($AO1527-1)*3+$AP1527+5,$AQ1527+7)))&gt;=1,0,INDIRECT(ADDRESS(($AO1527-1)*3+$AP1527+5,$AQ1527+7)))))</f>
        <v>0</v>
      </c>
      <c r="AS1527" s="692">
        <f ca="1">COUNTIF(INDIRECT("H"&amp;(ROW()+12*(($AO1527-1)*3+$AP1527)-ROW())/12+5):INDIRECT("S"&amp;(ROW()+12*(($AO1527-1)*3+$AP1527)-ROW())/12+5),AR1527)</f>
        <v>0</v>
      </c>
      <c r="AT1527" s="693">
        <f ca="1">IF($AQ1527=1,IF(INDIRECT(ADDRESS(($AO1527-1)*3+$AP1527+5,$AQ1527+20))="",0,INDIRECT(ADDRESS(($AO1527-1)*3+$AP1527+5,$AQ1527+20))),IF(INDIRECT(ADDRESS(($AO1527-1)*3+$AP1527+5,$AQ1527+20))="",0,IF(COUNTIF(INDIRECT(ADDRESS(($AO1527-1)*36+($AP1527-1)*12+6,COLUMN())):INDIRECT(ADDRESS(($AO1527-1)*36+($AP1527-1)*12+$AQ1527+4,COLUMN())),INDIRECT(ADDRESS(($AO1527-1)*3+$AP1527+5,$AQ1527+20)))&gt;=1,0,INDIRECT(ADDRESS(($AO1527-1)*3+$AP1527+5,$AQ1527+20)))))</f>
        <v>0</v>
      </c>
      <c r="AU1527" s="692">
        <f ca="1">COUNTIF(INDIRECT("U"&amp;(ROW()+12*(($AO1527-1)*3+$AP1527)-ROW())/12+5):INDIRECT("AF"&amp;(ROW()+12*(($AO1527-1)*3+$AP1527)-ROW())/12+5),AT1527)</f>
        <v>0</v>
      </c>
      <c r="AV1527" s="692">
        <f ca="1">IF(AND(AR1527+AT1527&gt;0,AS1527+AU1527&gt;0),COUNTIF(AV$6:AV1526,"&gt;0")+1,0)</f>
        <v>0</v>
      </c>
    </row>
    <row r="1528" spans="41:48">
      <c r="AO1528" s="692">
        <v>43</v>
      </c>
      <c r="AP1528" s="692">
        <v>1</v>
      </c>
      <c r="AQ1528" s="692">
        <v>11</v>
      </c>
      <c r="AR1528" s="693">
        <f ca="1">IF($AQ1528=1,IF(INDIRECT(ADDRESS(($AO1528-1)*3+$AP1528+5,$AQ1528+7))="",0,INDIRECT(ADDRESS(($AO1528-1)*3+$AP1528+5,$AQ1528+7))),IF(INDIRECT(ADDRESS(($AO1528-1)*3+$AP1528+5,$AQ1528+7))="",0,IF(COUNTIF(INDIRECT(ADDRESS(($AO1528-1)*36+($AP1528-1)*12+6,COLUMN())):INDIRECT(ADDRESS(($AO1528-1)*36+($AP1528-1)*12+$AQ1528+4,COLUMN())),INDIRECT(ADDRESS(($AO1528-1)*3+$AP1528+5,$AQ1528+7)))&gt;=1,0,INDIRECT(ADDRESS(($AO1528-1)*3+$AP1528+5,$AQ1528+7)))))</f>
        <v>0</v>
      </c>
      <c r="AS1528" s="692">
        <f ca="1">COUNTIF(INDIRECT("H"&amp;(ROW()+12*(($AO1528-1)*3+$AP1528)-ROW())/12+5):INDIRECT("S"&amp;(ROW()+12*(($AO1528-1)*3+$AP1528)-ROW())/12+5),AR1528)</f>
        <v>0</v>
      </c>
      <c r="AT1528" s="693">
        <f ca="1">IF($AQ1528=1,IF(INDIRECT(ADDRESS(($AO1528-1)*3+$AP1528+5,$AQ1528+20))="",0,INDIRECT(ADDRESS(($AO1528-1)*3+$AP1528+5,$AQ1528+20))),IF(INDIRECT(ADDRESS(($AO1528-1)*3+$AP1528+5,$AQ1528+20))="",0,IF(COUNTIF(INDIRECT(ADDRESS(($AO1528-1)*36+($AP1528-1)*12+6,COLUMN())):INDIRECT(ADDRESS(($AO1528-1)*36+($AP1528-1)*12+$AQ1528+4,COLUMN())),INDIRECT(ADDRESS(($AO1528-1)*3+$AP1528+5,$AQ1528+20)))&gt;=1,0,INDIRECT(ADDRESS(($AO1528-1)*3+$AP1528+5,$AQ1528+20)))))</f>
        <v>0</v>
      </c>
      <c r="AU1528" s="692">
        <f ca="1">COUNTIF(INDIRECT("U"&amp;(ROW()+12*(($AO1528-1)*3+$AP1528)-ROW())/12+5):INDIRECT("AF"&amp;(ROW()+12*(($AO1528-1)*3+$AP1528)-ROW())/12+5),AT1528)</f>
        <v>0</v>
      </c>
      <c r="AV1528" s="692">
        <f ca="1">IF(AND(AR1528+AT1528&gt;0,AS1528+AU1528&gt;0),COUNTIF(AV$6:AV1527,"&gt;0")+1,0)</f>
        <v>0</v>
      </c>
    </row>
    <row r="1529" spans="41:48">
      <c r="AO1529" s="692">
        <v>43</v>
      </c>
      <c r="AP1529" s="692">
        <v>1</v>
      </c>
      <c r="AQ1529" s="692">
        <v>12</v>
      </c>
      <c r="AR1529" s="693">
        <f ca="1">IF($AQ1529=1,IF(INDIRECT(ADDRESS(($AO1529-1)*3+$AP1529+5,$AQ1529+7))="",0,INDIRECT(ADDRESS(($AO1529-1)*3+$AP1529+5,$AQ1529+7))),IF(INDIRECT(ADDRESS(($AO1529-1)*3+$AP1529+5,$AQ1529+7))="",0,IF(COUNTIF(INDIRECT(ADDRESS(($AO1529-1)*36+($AP1529-1)*12+6,COLUMN())):INDIRECT(ADDRESS(($AO1529-1)*36+($AP1529-1)*12+$AQ1529+4,COLUMN())),INDIRECT(ADDRESS(($AO1529-1)*3+$AP1529+5,$AQ1529+7)))&gt;=1,0,INDIRECT(ADDRESS(($AO1529-1)*3+$AP1529+5,$AQ1529+7)))))</f>
        <v>0</v>
      </c>
      <c r="AS1529" s="692">
        <f ca="1">COUNTIF(INDIRECT("H"&amp;(ROW()+12*(($AO1529-1)*3+$AP1529)-ROW())/12+5):INDIRECT("S"&amp;(ROW()+12*(($AO1529-1)*3+$AP1529)-ROW())/12+5),AR1529)</f>
        <v>0</v>
      </c>
      <c r="AT1529" s="693">
        <f ca="1">IF($AQ1529=1,IF(INDIRECT(ADDRESS(($AO1529-1)*3+$AP1529+5,$AQ1529+20))="",0,INDIRECT(ADDRESS(($AO1529-1)*3+$AP1529+5,$AQ1529+20))),IF(INDIRECT(ADDRESS(($AO1529-1)*3+$AP1529+5,$AQ1529+20))="",0,IF(COUNTIF(INDIRECT(ADDRESS(($AO1529-1)*36+($AP1529-1)*12+6,COLUMN())):INDIRECT(ADDRESS(($AO1529-1)*36+($AP1529-1)*12+$AQ1529+4,COLUMN())),INDIRECT(ADDRESS(($AO1529-1)*3+$AP1529+5,$AQ1529+20)))&gt;=1,0,INDIRECT(ADDRESS(($AO1529-1)*3+$AP1529+5,$AQ1529+20)))))</f>
        <v>0</v>
      </c>
      <c r="AU1529" s="692">
        <f ca="1">COUNTIF(INDIRECT("U"&amp;(ROW()+12*(($AO1529-1)*3+$AP1529)-ROW())/12+5):INDIRECT("AF"&amp;(ROW()+12*(($AO1529-1)*3+$AP1529)-ROW())/12+5),AT1529)</f>
        <v>0</v>
      </c>
      <c r="AV1529" s="692">
        <f ca="1">IF(AND(AR1529+AT1529&gt;0,AS1529+AU1529&gt;0),COUNTIF(AV$6:AV1528,"&gt;0")+1,0)</f>
        <v>0</v>
      </c>
    </row>
    <row r="1530" spans="41:48">
      <c r="AO1530" s="692">
        <v>43</v>
      </c>
      <c r="AP1530" s="692">
        <v>2</v>
      </c>
      <c r="AQ1530" s="692">
        <v>1</v>
      </c>
      <c r="AR1530" s="693">
        <f ca="1">IF($AQ1530=1,IF(INDIRECT(ADDRESS(($AO1530-1)*3+$AP1530+5,$AQ1530+7))="",0,INDIRECT(ADDRESS(($AO1530-1)*3+$AP1530+5,$AQ1530+7))),IF(INDIRECT(ADDRESS(($AO1530-1)*3+$AP1530+5,$AQ1530+7))="",0,IF(COUNTIF(INDIRECT(ADDRESS(($AO1530-1)*36+($AP1530-1)*12+6,COLUMN())):INDIRECT(ADDRESS(($AO1530-1)*36+($AP1530-1)*12+$AQ1530+4,COLUMN())),INDIRECT(ADDRESS(($AO1530-1)*3+$AP1530+5,$AQ1530+7)))&gt;=1,0,INDIRECT(ADDRESS(($AO1530-1)*3+$AP1530+5,$AQ1530+7)))))</f>
        <v>0</v>
      </c>
      <c r="AS1530" s="692">
        <f ca="1">COUNTIF(INDIRECT("H"&amp;(ROW()+12*(($AO1530-1)*3+$AP1530)-ROW())/12+5):INDIRECT("S"&amp;(ROW()+12*(($AO1530-1)*3+$AP1530)-ROW())/12+5),AR1530)</f>
        <v>0</v>
      </c>
      <c r="AT1530" s="693">
        <f ca="1">IF($AQ1530=1,IF(INDIRECT(ADDRESS(($AO1530-1)*3+$AP1530+5,$AQ1530+20))="",0,INDIRECT(ADDRESS(($AO1530-1)*3+$AP1530+5,$AQ1530+20))),IF(INDIRECT(ADDRESS(($AO1530-1)*3+$AP1530+5,$AQ1530+20))="",0,IF(COUNTIF(INDIRECT(ADDRESS(($AO1530-1)*36+($AP1530-1)*12+6,COLUMN())):INDIRECT(ADDRESS(($AO1530-1)*36+($AP1530-1)*12+$AQ1530+4,COLUMN())),INDIRECT(ADDRESS(($AO1530-1)*3+$AP1530+5,$AQ1530+20)))&gt;=1,0,INDIRECT(ADDRESS(($AO1530-1)*3+$AP1530+5,$AQ1530+20)))))</f>
        <v>0</v>
      </c>
      <c r="AU1530" s="692">
        <f ca="1">COUNTIF(INDIRECT("U"&amp;(ROW()+12*(($AO1530-1)*3+$AP1530)-ROW())/12+5):INDIRECT("AF"&amp;(ROW()+12*(($AO1530-1)*3+$AP1530)-ROW())/12+5),AT1530)</f>
        <v>0</v>
      </c>
      <c r="AV1530" s="692">
        <f ca="1">IF(AND(AR1530+AT1530&gt;0,AS1530+AU1530&gt;0),COUNTIF(AV$6:AV1529,"&gt;0")+1,0)</f>
        <v>0</v>
      </c>
    </row>
    <row r="1531" spans="41:48">
      <c r="AO1531" s="692">
        <v>43</v>
      </c>
      <c r="AP1531" s="692">
        <v>2</v>
      </c>
      <c r="AQ1531" s="692">
        <v>2</v>
      </c>
      <c r="AR1531" s="693">
        <f ca="1">IF($AQ1531=1,IF(INDIRECT(ADDRESS(($AO1531-1)*3+$AP1531+5,$AQ1531+7))="",0,INDIRECT(ADDRESS(($AO1531-1)*3+$AP1531+5,$AQ1531+7))),IF(INDIRECT(ADDRESS(($AO1531-1)*3+$AP1531+5,$AQ1531+7))="",0,IF(COUNTIF(INDIRECT(ADDRESS(($AO1531-1)*36+($AP1531-1)*12+6,COLUMN())):INDIRECT(ADDRESS(($AO1531-1)*36+($AP1531-1)*12+$AQ1531+4,COLUMN())),INDIRECT(ADDRESS(($AO1531-1)*3+$AP1531+5,$AQ1531+7)))&gt;=1,0,INDIRECT(ADDRESS(($AO1531-1)*3+$AP1531+5,$AQ1531+7)))))</f>
        <v>0</v>
      </c>
      <c r="AS1531" s="692">
        <f ca="1">COUNTIF(INDIRECT("H"&amp;(ROW()+12*(($AO1531-1)*3+$AP1531)-ROW())/12+5):INDIRECT("S"&amp;(ROW()+12*(($AO1531-1)*3+$AP1531)-ROW())/12+5),AR1531)</f>
        <v>0</v>
      </c>
      <c r="AT1531" s="693">
        <f ca="1">IF($AQ1531=1,IF(INDIRECT(ADDRESS(($AO1531-1)*3+$AP1531+5,$AQ1531+20))="",0,INDIRECT(ADDRESS(($AO1531-1)*3+$AP1531+5,$AQ1531+20))),IF(INDIRECT(ADDRESS(($AO1531-1)*3+$AP1531+5,$AQ1531+20))="",0,IF(COUNTIF(INDIRECT(ADDRESS(($AO1531-1)*36+($AP1531-1)*12+6,COLUMN())):INDIRECT(ADDRESS(($AO1531-1)*36+($AP1531-1)*12+$AQ1531+4,COLUMN())),INDIRECT(ADDRESS(($AO1531-1)*3+$AP1531+5,$AQ1531+20)))&gt;=1,0,INDIRECT(ADDRESS(($AO1531-1)*3+$AP1531+5,$AQ1531+20)))))</f>
        <v>0</v>
      </c>
      <c r="AU1531" s="692">
        <f ca="1">COUNTIF(INDIRECT("U"&amp;(ROW()+12*(($AO1531-1)*3+$AP1531)-ROW())/12+5):INDIRECT("AF"&amp;(ROW()+12*(($AO1531-1)*3+$AP1531)-ROW())/12+5),AT1531)</f>
        <v>0</v>
      </c>
      <c r="AV1531" s="692">
        <f ca="1">IF(AND(AR1531+AT1531&gt;0,AS1531+AU1531&gt;0),COUNTIF(AV$6:AV1530,"&gt;0")+1,0)</f>
        <v>0</v>
      </c>
    </row>
    <row r="1532" spans="41:48">
      <c r="AO1532" s="692">
        <v>43</v>
      </c>
      <c r="AP1532" s="692">
        <v>2</v>
      </c>
      <c r="AQ1532" s="692">
        <v>3</v>
      </c>
      <c r="AR1532" s="693">
        <f ca="1">IF($AQ1532=1,IF(INDIRECT(ADDRESS(($AO1532-1)*3+$AP1532+5,$AQ1532+7))="",0,INDIRECT(ADDRESS(($AO1532-1)*3+$AP1532+5,$AQ1532+7))),IF(INDIRECT(ADDRESS(($AO1532-1)*3+$AP1532+5,$AQ1532+7))="",0,IF(COUNTIF(INDIRECT(ADDRESS(($AO1532-1)*36+($AP1532-1)*12+6,COLUMN())):INDIRECT(ADDRESS(($AO1532-1)*36+($AP1532-1)*12+$AQ1532+4,COLUMN())),INDIRECT(ADDRESS(($AO1532-1)*3+$AP1532+5,$AQ1532+7)))&gt;=1,0,INDIRECT(ADDRESS(($AO1532-1)*3+$AP1532+5,$AQ1532+7)))))</f>
        <v>0</v>
      </c>
      <c r="AS1532" s="692">
        <f ca="1">COUNTIF(INDIRECT("H"&amp;(ROW()+12*(($AO1532-1)*3+$AP1532)-ROW())/12+5):INDIRECT("S"&amp;(ROW()+12*(($AO1532-1)*3+$AP1532)-ROW())/12+5),AR1532)</f>
        <v>0</v>
      </c>
      <c r="AT1532" s="693">
        <f ca="1">IF($AQ1532=1,IF(INDIRECT(ADDRESS(($AO1532-1)*3+$AP1532+5,$AQ1532+20))="",0,INDIRECT(ADDRESS(($AO1532-1)*3+$AP1532+5,$AQ1532+20))),IF(INDIRECT(ADDRESS(($AO1532-1)*3+$AP1532+5,$AQ1532+20))="",0,IF(COUNTIF(INDIRECT(ADDRESS(($AO1532-1)*36+($AP1532-1)*12+6,COLUMN())):INDIRECT(ADDRESS(($AO1532-1)*36+($AP1532-1)*12+$AQ1532+4,COLUMN())),INDIRECT(ADDRESS(($AO1532-1)*3+$AP1532+5,$AQ1532+20)))&gt;=1,0,INDIRECT(ADDRESS(($AO1532-1)*3+$AP1532+5,$AQ1532+20)))))</f>
        <v>0</v>
      </c>
      <c r="AU1532" s="692">
        <f ca="1">COUNTIF(INDIRECT("U"&amp;(ROW()+12*(($AO1532-1)*3+$AP1532)-ROW())/12+5):INDIRECT("AF"&amp;(ROW()+12*(($AO1532-1)*3+$AP1532)-ROW())/12+5),AT1532)</f>
        <v>0</v>
      </c>
      <c r="AV1532" s="692">
        <f ca="1">IF(AND(AR1532+AT1532&gt;0,AS1532+AU1532&gt;0),COUNTIF(AV$6:AV1531,"&gt;0")+1,0)</f>
        <v>0</v>
      </c>
    </row>
    <row r="1533" spans="41:48">
      <c r="AO1533" s="692">
        <v>43</v>
      </c>
      <c r="AP1533" s="692">
        <v>2</v>
      </c>
      <c r="AQ1533" s="692">
        <v>4</v>
      </c>
      <c r="AR1533" s="693">
        <f ca="1">IF($AQ1533=1,IF(INDIRECT(ADDRESS(($AO1533-1)*3+$AP1533+5,$AQ1533+7))="",0,INDIRECT(ADDRESS(($AO1533-1)*3+$AP1533+5,$AQ1533+7))),IF(INDIRECT(ADDRESS(($AO1533-1)*3+$AP1533+5,$AQ1533+7))="",0,IF(COUNTIF(INDIRECT(ADDRESS(($AO1533-1)*36+($AP1533-1)*12+6,COLUMN())):INDIRECT(ADDRESS(($AO1533-1)*36+($AP1533-1)*12+$AQ1533+4,COLUMN())),INDIRECT(ADDRESS(($AO1533-1)*3+$AP1533+5,$AQ1533+7)))&gt;=1,0,INDIRECT(ADDRESS(($AO1533-1)*3+$AP1533+5,$AQ1533+7)))))</f>
        <v>0</v>
      </c>
      <c r="AS1533" s="692">
        <f ca="1">COUNTIF(INDIRECT("H"&amp;(ROW()+12*(($AO1533-1)*3+$AP1533)-ROW())/12+5):INDIRECT("S"&amp;(ROW()+12*(($AO1533-1)*3+$AP1533)-ROW())/12+5),AR1533)</f>
        <v>0</v>
      </c>
      <c r="AT1533" s="693">
        <f ca="1">IF($AQ1533=1,IF(INDIRECT(ADDRESS(($AO1533-1)*3+$AP1533+5,$AQ1533+20))="",0,INDIRECT(ADDRESS(($AO1533-1)*3+$AP1533+5,$AQ1533+20))),IF(INDIRECT(ADDRESS(($AO1533-1)*3+$AP1533+5,$AQ1533+20))="",0,IF(COUNTIF(INDIRECT(ADDRESS(($AO1533-1)*36+($AP1533-1)*12+6,COLUMN())):INDIRECT(ADDRESS(($AO1533-1)*36+($AP1533-1)*12+$AQ1533+4,COLUMN())),INDIRECT(ADDRESS(($AO1533-1)*3+$AP1533+5,$AQ1533+20)))&gt;=1,0,INDIRECT(ADDRESS(($AO1533-1)*3+$AP1533+5,$AQ1533+20)))))</f>
        <v>0</v>
      </c>
      <c r="AU1533" s="692">
        <f ca="1">COUNTIF(INDIRECT("U"&amp;(ROW()+12*(($AO1533-1)*3+$AP1533)-ROW())/12+5):INDIRECT("AF"&amp;(ROW()+12*(($AO1533-1)*3+$AP1533)-ROW())/12+5),AT1533)</f>
        <v>0</v>
      </c>
      <c r="AV1533" s="692">
        <f ca="1">IF(AND(AR1533+AT1533&gt;0,AS1533+AU1533&gt;0),COUNTIF(AV$6:AV1532,"&gt;0")+1,0)</f>
        <v>0</v>
      </c>
    </row>
    <row r="1534" spans="41:48">
      <c r="AO1534" s="692">
        <v>43</v>
      </c>
      <c r="AP1534" s="692">
        <v>2</v>
      </c>
      <c r="AQ1534" s="692">
        <v>5</v>
      </c>
      <c r="AR1534" s="693">
        <f ca="1">IF($AQ1534=1,IF(INDIRECT(ADDRESS(($AO1534-1)*3+$AP1534+5,$AQ1534+7))="",0,INDIRECT(ADDRESS(($AO1534-1)*3+$AP1534+5,$AQ1534+7))),IF(INDIRECT(ADDRESS(($AO1534-1)*3+$AP1534+5,$AQ1534+7))="",0,IF(COUNTIF(INDIRECT(ADDRESS(($AO1534-1)*36+($AP1534-1)*12+6,COLUMN())):INDIRECT(ADDRESS(($AO1534-1)*36+($AP1534-1)*12+$AQ1534+4,COLUMN())),INDIRECT(ADDRESS(($AO1534-1)*3+$AP1534+5,$AQ1534+7)))&gt;=1,0,INDIRECT(ADDRESS(($AO1534-1)*3+$AP1534+5,$AQ1534+7)))))</f>
        <v>0</v>
      </c>
      <c r="AS1534" s="692">
        <f ca="1">COUNTIF(INDIRECT("H"&amp;(ROW()+12*(($AO1534-1)*3+$AP1534)-ROW())/12+5):INDIRECT("S"&amp;(ROW()+12*(($AO1534-1)*3+$AP1534)-ROW())/12+5),AR1534)</f>
        <v>0</v>
      </c>
      <c r="AT1534" s="693">
        <f ca="1">IF($AQ1534=1,IF(INDIRECT(ADDRESS(($AO1534-1)*3+$AP1534+5,$AQ1534+20))="",0,INDIRECT(ADDRESS(($AO1534-1)*3+$AP1534+5,$AQ1534+20))),IF(INDIRECT(ADDRESS(($AO1534-1)*3+$AP1534+5,$AQ1534+20))="",0,IF(COUNTIF(INDIRECT(ADDRESS(($AO1534-1)*36+($AP1534-1)*12+6,COLUMN())):INDIRECT(ADDRESS(($AO1534-1)*36+($AP1534-1)*12+$AQ1534+4,COLUMN())),INDIRECT(ADDRESS(($AO1534-1)*3+$AP1534+5,$AQ1534+20)))&gt;=1,0,INDIRECT(ADDRESS(($AO1534-1)*3+$AP1534+5,$AQ1534+20)))))</f>
        <v>0</v>
      </c>
      <c r="AU1534" s="692">
        <f ca="1">COUNTIF(INDIRECT("U"&amp;(ROW()+12*(($AO1534-1)*3+$AP1534)-ROW())/12+5):INDIRECT("AF"&amp;(ROW()+12*(($AO1534-1)*3+$AP1534)-ROW())/12+5),AT1534)</f>
        <v>0</v>
      </c>
      <c r="AV1534" s="692">
        <f ca="1">IF(AND(AR1534+AT1534&gt;0,AS1534+AU1534&gt;0),COUNTIF(AV$6:AV1533,"&gt;0")+1,0)</f>
        <v>0</v>
      </c>
    </row>
    <row r="1535" spans="41:48">
      <c r="AO1535" s="692">
        <v>43</v>
      </c>
      <c r="AP1535" s="692">
        <v>2</v>
      </c>
      <c r="AQ1535" s="692">
        <v>6</v>
      </c>
      <c r="AR1535" s="693">
        <f ca="1">IF($AQ1535=1,IF(INDIRECT(ADDRESS(($AO1535-1)*3+$AP1535+5,$AQ1535+7))="",0,INDIRECT(ADDRESS(($AO1535-1)*3+$AP1535+5,$AQ1535+7))),IF(INDIRECT(ADDRESS(($AO1535-1)*3+$AP1535+5,$AQ1535+7))="",0,IF(COUNTIF(INDIRECT(ADDRESS(($AO1535-1)*36+($AP1535-1)*12+6,COLUMN())):INDIRECT(ADDRESS(($AO1535-1)*36+($AP1535-1)*12+$AQ1535+4,COLUMN())),INDIRECT(ADDRESS(($AO1535-1)*3+$AP1535+5,$AQ1535+7)))&gt;=1,0,INDIRECT(ADDRESS(($AO1535-1)*3+$AP1535+5,$AQ1535+7)))))</f>
        <v>0</v>
      </c>
      <c r="AS1535" s="692">
        <f ca="1">COUNTIF(INDIRECT("H"&amp;(ROW()+12*(($AO1535-1)*3+$AP1535)-ROW())/12+5):INDIRECT("S"&amp;(ROW()+12*(($AO1535-1)*3+$AP1535)-ROW())/12+5),AR1535)</f>
        <v>0</v>
      </c>
      <c r="AT1535" s="693">
        <f ca="1">IF($AQ1535=1,IF(INDIRECT(ADDRESS(($AO1535-1)*3+$AP1535+5,$AQ1535+20))="",0,INDIRECT(ADDRESS(($AO1535-1)*3+$AP1535+5,$AQ1535+20))),IF(INDIRECT(ADDRESS(($AO1535-1)*3+$AP1535+5,$AQ1535+20))="",0,IF(COUNTIF(INDIRECT(ADDRESS(($AO1535-1)*36+($AP1535-1)*12+6,COLUMN())):INDIRECT(ADDRESS(($AO1535-1)*36+($AP1535-1)*12+$AQ1535+4,COLUMN())),INDIRECT(ADDRESS(($AO1535-1)*3+$AP1535+5,$AQ1535+20)))&gt;=1,0,INDIRECT(ADDRESS(($AO1535-1)*3+$AP1535+5,$AQ1535+20)))))</f>
        <v>0</v>
      </c>
      <c r="AU1535" s="692">
        <f ca="1">COUNTIF(INDIRECT("U"&amp;(ROW()+12*(($AO1535-1)*3+$AP1535)-ROW())/12+5):INDIRECT("AF"&amp;(ROW()+12*(($AO1535-1)*3+$AP1535)-ROW())/12+5),AT1535)</f>
        <v>0</v>
      </c>
      <c r="AV1535" s="692">
        <f ca="1">IF(AND(AR1535+AT1535&gt;0,AS1535+AU1535&gt;0),COUNTIF(AV$6:AV1534,"&gt;0")+1,0)</f>
        <v>0</v>
      </c>
    </row>
    <row r="1536" spans="41:48">
      <c r="AO1536" s="692">
        <v>43</v>
      </c>
      <c r="AP1536" s="692">
        <v>2</v>
      </c>
      <c r="AQ1536" s="692">
        <v>7</v>
      </c>
      <c r="AR1536" s="693">
        <f ca="1">IF($AQ1536=1,IF(INDIRECT(ADDRESS(($AO1536-1)*3+$AP1536+5,$AQ1536+7))="",0,INDIRECT(ADDRESS(($AO1536-1)*3+$AP1536+5,$AQ1536+7))),IF(INDIRECT(ADDRESS(($AO1536-1)*3+$AP1536+5,$AQ1536+7))="",0,IF(COUNTIF(INDIRECT(ADDRESS(($AO1536-1)*36+($AP1536-1)*12+6,COLUMN())):INDIRECT(ADDRESS(($AO1536-1)*36+($AP1536-1)*12+$AQ1536+4,COLUMN())),INDIRECT(ADDRESS(($AO1536-1)*3+$AP1536+5,$AQ1536+7)))&gt;=1,0,INDIRECT(ADDRESS(($AO1536-1)*3+$AP1536+5,$AQ1536+7)))))</f>
        <v>0</v>
      </c>
      <c r="AS1536" s="692">
        <f ca="1">COUNTIF(INDIRECT("H"&amp;(ROW()+12*(($AO1536-1)*3+$AP1536)-ROW())/12+5):INDIRECT("S"&amp;(ROW()+12*(($AO1536-1)*3+$AP1536)-ROW())/12+5),AR1536)</f>
        <v>0</v>
      </c>
      <c r="AT1536" s="693">
        <f ca="1">IF($AQ1536=1,IF(INDIRECT(ADDRESS(($AO1536-1)*3+$AP1536+5,$AQ1536+20))="",0,INDIRECT(ADDRESS(($AO1536-1)*3+$AP1536+5,$AQ1536+20))),IF(INDIRECT(ADDRESS(($AO1536-1)*3+$AP1536+5,$AQ1536+20))="",0,IF(COUNTIF(INDIRECT(ADDRESS(($AO1536-1)*36+($AP1536-1)*12+6,COLUMN())):INDIRECT(ADDRESS(($AO1536-1)*36+($AP1536-1)*12+$AQ1536+4,COLUMN())),INDIRECT(ADDRESS(($AO1536-1)*3+$AP1536+5,$AQ1536+20)))&gt;=1,0,INDIRECT(ADDRESS(($AO1536-1)*3+$AP1536+5,$AQ1536+20)))))</f>
        <v>0</v>
      </c>
      <c r="AU1536" s="692">
        <f ca="1">COUNTIF(INDIRECT("U"&amp;(ROW()+12*(($AO1536-1)*3+$AP1536)-ROW())/12+5):INDIRECT("AF"&amp;(ROW()+12*(($AO1536-1)*3+$AP1536)-ROW())/12+5),AT1536)</f>
        <v>0</v>
      </c>
      <c r="AV1536" s="692">
        <f ca="1">IF(AND(AR1536+AT1536&gt;0,AS1536+AU1536&gt;0),COUNTIF(AV$6:AV1535,"&gt;0")+1,0)</f>
        <v>0</v>
      </c>
    </row>
    <row r="1537" spans="41:48">
      <c r="AO1537" s="692">
        <v>43</v>
      </c>
      <c r="AP1537" s="692">
        <v>2</v>
      </c>
      <c r="AQ1537" s="692">
        <v>8</v>
      </c>
      <c r="AR1537" s="693">
        <f ca="1">IF($AQ1537=1,IF(INDIRECT(ADDRESS(($AO1537-1)*3+$AP1537+5,$AQ1537+7))="",0,INDIRECT(ADDRESS(($AO1537-1)*3+$AP1537+5,$AQ1537+7))),IF(INDIRECT(ADDRESS(($AO1537-1)*3+$AP1537+5,$AQ1537+7))="",0,IF(COUNTIF(INDIRECT(ADDRESS(($AO1537-1)*36+($AP1537-1)*12+6,COLUMN())):INDIRECT(ADDRESS(($AO1537-1)*36+($AP1537-1)*12+$AQ1537+4,COLUMN())),INDIRECT(ADDRESS(($AO1537-1)*3+$AP1537+5,$AQ1537+7)))&gt;=1,0,INDIRECT(ADDRESS(($AO1537-1)*3+$AP1537+5,$AQ1537+7)))))</f>
        <v>0</v>
      </c>
      <c r="AS1537" s="692">
        <f ca="1">COUNTIF(INDIRECT("H"&amp;(ROW()+12*(($AO1537-1)*3+$AP1537)-ROW())/12+5):INDIRECT("S"&amp;(ROW()+12*(($AO1537-1)*3+$AP1537)-ROW())/12+5),AR1537)</f>
        <v>0</v>
      </c>
      <c r="AT1537" s="693">
        <f ca="1">IF($AQ1537=1,IF(INDIRECT(ADDRESS(($AO1537-1)*3+$AP1537+5,$AQ1537+20))="",0,INDIRECT(ADDRESS(($AO1537-1)*3+$AP1537+5,$AQ1537+20))),IF(INDIRECT(ADDRESS(($AO1537-1)*3+$AP1537+5,$AQ1537+20))="",0,IF(COUNTIF(INDIRECT(ADDRESS(($AO1537-1)*36+($AP1537-1)*12+6,COLUMN())):INDIRECT(ADDRESS(($AO1537-1)*36+($AP1537-1)*12+$AQ1537+4,COLUMN())),INDIRECT(ADDRESS(($AO1537-1)*3+$AP1537+5,$AQ1537+20)))&gt;=1,0,INDIRECT(ADDRESS(($AO1537-1)*3+$AP1537+5,$AQ1537+20)))))</f>
        <v>0</v>
      </c>
      <c r="AU1537" s="692">
        <f ca="1">COUNTIF(INDIRECT("U"&amp;(ROW()+12*(($AO1537-1)*3+$AP1537)-ROW())/12+5):INDIRECT("AF"&amp;(ROW()+12*(($AO1537-1)*3+$AP1537)-ROW())/12+5),AT1537)</f>
        <v>0</v>
      </c>
      <c r="AV1537" s="692">
        <f ca="1">IF(AND(AR1537+AT1537&gt;0,AS1537+AU1537&gt;0),COUNTIF(AV$6:AV1536,"&gt;0")+1,0)</f>
        <v>0</v>
      </c>
    </row>
    <row r="1538" spans="41:48">
      <c r="AO1538" s="692">
        <v>43</v>
      </c>
      <c r="AP1538" s="692">
        <v>2</v>
      </c>
      <c r="AQ1538" s="692">
        <v>9</v>
      </c>
      <c r="AR1538" s="693">
        <f ca="1">IF($AQ1538=1,IF(INDIRECT(ADDRESS(($AO1538-1)*3+$AP1538+5,$AQ1538+7))="",0,INDIRECT(ADDRESS(($AO1538-1)*3+$AP1538+5,$AQ1538+7))),IF(INDIRECT(ADDRESS(($AO1538-1)*3+$AP1538+5,$AQ1538+7))="",0,IF(COUNTIF(INDIRECT(ADDRESS(($AO1538-1)*36+($AP1538-1)*12+6,COLUMN())):INDIRECT(ADDRESS(($AO1538-1)*36+($AP1538-1)*12+$AQ1538+4,COLUMN())),INDIRECT(ADDRESS(($AO1538-1)*3+$AP1538+5,$AQ1538+7)))&gt;=1,0,INDIRECT(ADDRESS(($AO1538-1)*3+$AP1538+5,$AQ1538+7)))))</f>
        <v>0</v>
      </c>
      <c r="AS1538" s="692">
        <f ca="1">COUNTIF(INDIRECT("H"&amp;(ROW()+12*(($AO1538-1)*3+$AP1538)-ROW())/12+5):INDIRECT("S"&amp;(ROW()+12*(($AO1538-1)*3+$AP1538)-ROW())/12+5),AR1538)</f>
        <v>0</v>
      </c>
      <c r="AT1538" s="693">
        <f ca="1">IF($AQ1538=1,IF(INDIRECT(ADDRESS(($AO1538-1)*3+$AP1538+5,$AQ1538+20))="",0,INDIRECT(ADDRESS(($AO1538-1)*3+$AP1538+5,$AQ1538+20))),IF(INDIRECT(ADDRESS(($AO1538-1)*3+$AP1538+5,$AQ1538+20))="",0,IF(COUNTIF(INDIRECT(ADDRESS(($AO1538-1)*36+($AP1538-1)*12+6,COLUMN())):INDIRECT(ADDRESS(($AO1538-1)*36+($AP1538-1)*12+$AQ1538+4,COLUMN())),INDIRECT(ADDRESS(($AO1538-1)*3+$AP1538+5,$AQ1538+20)))&gt;=1,0,INDIRECT(ADDRESS(($AO1538-1)*3+$AP1538+5,$AQ1538+20)))))</f>
        <v>0</v>
      </c>
      <c r="AU1538" s="692">
        <f ca="1">COUNTIF(INDIRECT("U"&amp;(ROW()+12*(($AO1538-1)*3+$AP1538)-ROW())/12+5):INDIRECT("AF"&amp;(ROW()+12*(($AO1538-1)*3+$AP1538)-ROW())/12+5),AT1538)</f>
        <v>0</v>
      </c>
      <c r="AV1538" s="692">
        <f ca="1">IF(AND(AR1538+AT1538&gt;0,AS1538+AU1538&gt;0),COUNTIF(AV$6:AV1537,"&gt;0")+1,0)</f>
        <v>0</v>
      </c>
    </row>
    <row r="1539" spans="41:48">
      <c r="AO1539" s="692">
        <v>43</v>
      </c>
      <c r="AP1539" s="692">
        <v>2</v>
      </c>
      <c r="AQ1539" s="692">
        <v>10</v>
      </c>
      <c r="AR1539" s="693">
        <f ca="1">IF($AQ1539=1,IF(INDIRECT(ADDRESS(($AO1539-1)*3+$AP1539+5,$AQ1539+7))="",0,INDIRECT(ADDRESS(($AO1539-1)*3+$AP1539+5,$AQ1539+7))),IF(INDIRECT(ADDRESS(($AO1539-1)*3+$AP1539+5,$AQ1539+7))="",0,IF(COUNTIF(INDIRECT(ADDRESS(($AO1539-1)*36+($AP1539-1)*12+6,COLUMN())):INDIRECT(ADDRESS(($AO1539-1)*36+($AP1539-1)*12+$AQ1539+4,COLUMN())),INDIRECT(ADDRESS(($AO1539-1)*3+$AP1539+5,$AQ1539+7)))&gt;=1,0,INDIRECT(ADDRESS(($AO1539-1)*3+$AP1539+5,$AQ1539+7)))))</f>
        <v>0</v>
      </c>
      <c r="AS1539" s="692">
        <f ca="1">COUNTIF(INDIRECT("H"&amp;(ROW()+12*(($AO1539-1)*3+$AP1539)-ROW())/12+5):INDIRECT("S"&amp;(ROW()+12*(($AO1539-1)*3+$AP1539)-ROW())/12+5),AR1539)</f>
        <v>0</v>
      </c>
      <c r="AT1539" s="693">
        <f ca="1">IF($AQ1539=1,IF(INDIRECT(ADDRESS(($AO1539-1)*3+$AP1539+5,$AQ1539+20))="",0,INDIRECT(ADDRESS(($AO1539-1)*3+$AP1539+5,$AQ1539+20))),IF(INDIRECT(ADDRESS(($AO1539-1)*3+$AP1539+5,$AQ1539+20))="",0,IF(COUNTIF(INDIRECT(ADDRESS(($AO1539-1)*36+($AP1539-1)*12+6,COLUMN())):INDIRECT(ADDRESS(($AO1539-1)*36+($AP1539-1)*12+$AQ1539+4,COLUMN())),INDIRECT(ADDRESS(($AO1539-1)*3+$AP1539+5,$AQ1539+20)))&gt;=1,0,INDIRECT(ADDRESS(($AO1539-1)*3+$AP1539+5,$AQ1539+20)))))</f>
        <v>0</v>
      </c>
      <c r="AU1539" s="692">
        <f ca="1">COUNTIF(INDIRECT("U"&amp;(ROW()+12*(($AO1539-1)*3+$AP1539)-ROW())/12+5):INDIRECT("AF"&amp;(ROW()+12*(($AO1539-1)*3+$AP1539)-ROW())/12+5),AT1539)</f>
        <v>0</v>
      </c>
      <c r="AV1539" s="692">
        <f ca="1">IF(AND(AR1539+AT1539&gt;0,AS1539+AU1539&gt;0),COUNTIF(AV$6:AV1538,"&gt;0")+1,0)</f>
        <v>0</v>
      </c>
    </row>
    <row r="1540" spans="41:48">
      <c r="AO1540" s="692">
        <v>43</v>
      </c>
      <c r="AP1540" s="692">
        <v>2</v>
      </c>
      <c r="AQ1540" s="692">
        <v>11</v>
      </c>
      <c r="AR1540" s="693">
        <f ca="1">IF($AQ1540=1,IF(INDIRECT(ADDRESS(($AO1540-1)*3+$AP1540+5,$AQ1540+7))="",0,INDIRECT(ADDRESS(($AO1540-1)*3+$AP1540+5,$AQ1540+7))),IF(INDIRECT(ADDRESS(($AO1540-1)*3+$AP1540+5,$AQ1540+7))="",0,IF(COUNTIF(INDIRECT(ADDRESS(($AO1540-1)*36+($AP1540-1)*12+6,COLUMN())):INDIRECT(ADDRESS(($AO1540-1)*36+($AP1540-1)*12+$AQ1540+4,COLUMN())),INDIRECT(ADDRESS(($AO1540-1)*3+$AP1540+5,$AQ1540+7)))&gt;=1,0,INDIRECT(ADDRESS(($AO1540-1)*3+$AP1540+5,$AQ1540+7)))))</f>
        <v>0</v>
      </c>
      <c r="AS1540" s="692">
        <f ca="1">COUNTIF(INDIRECT("H"&amp;(ROW()+12*(($AO1540-1)*3+$AP1540)-ROW())/12+5):INDIRECT("S"&amp;(ROW()+12*(($AO1540-1)*3+$AP1540)-ROW())/12+5),AR1540)</f>
        <v>0</v>
      </c>
      <c r="AT1540" s="693">
        <f ca="1">IF($AQ1540=1,IF(INDIRECT(ADDRESS(($AO1540-1)*3+$AP1540+5,$AQ1540+20))="",0,INDIRECT(ADDRESS(($AO1540-1)*3+$AP1540+5,$AQ1540+20))),IF(INDIRECT(ADDRESS(($AO1540-1)*3+$AP1540+5,$AQ1540+20))="",0,IF(COUNTIF(INDIRECT(ADDRESS(($AO1540-1)*36+($AP1540-1)*12+6,COLUMN())):INDIRECT(ADDRESS(($AO1540-1)*36+($AP1540-1)*12+$AQ1540+4,COLUMN())),INDIRECT(ADDRESS(($AO1540-1)*3+$AP1540+5,$AQ1540+20)))&gt;=1,0,INDIRECT(ADDRESS(($AO1540-1)*3+$AP1540+5,$AQ1540+20)))))</f>
        <v>0</v>
      </c>
      <c r="AU1540" s="692">
        <f ca="1">COUNTIF(INDIRECT("U"&amp;(ROW()+12*(($AO1540-1)*3+$AP1540)-ROW())/12+5):INDIRECT("AF"&amp;(ROW()+12*(($AO1540-1)*3+$AP1540)-ROW())/12+5),AT1540)</f>
        <v>0</v>
      </c>
      <c r="AV1540" s="692">
        <f ca="1">IF(AND(AR1540+AT1540&gt;0,AS1540+AU1540&gt;0),COUNTIF(AV$6:AV1539,"&gt;0")+1,0)</f>
        <v>0</v>
      </c>
    </row>
    <row r="1541" spans="41:48">
      <c r="AO1541" s="692">
        <v>43</v>
      </c>
      <c r="AP1541" s="692">
        <v>2</v>
      </c>
      <c r="AQ1541" s="692">
        <v>12</v>
      </c>
      <c r="AR1541" s="693">
        <f ca="1">IF($AQ1541=1,IF(INDIRECT(ADDRESS(($AO1541-1)*3+$AP1541+5,$AQ1541+7))="",0,INDIRECT(ADDRESS(($AO1541-1)*3+$AP1541+5,$AQ1541+7))),IF(INDIRECT(ADDRESS(($AO1541-1)*3+$AP1541+5,$AQ1541+7))="",0,IF(COUNTIF(INDIRECT(ADDRESS(($AO1541-1)*36+($AP1541-1)*12+6,COLUMN())):INDIRECT(ADDRESS(($AO1541-1)*36+($AP1541-1)*12+$AQ1541+4,COLUMN())),INDIRECT(ADDRESS(($AO1541-1)*3+$AP1541+5,$AQ1541+7)))&gt;=1,0,INDIRECT(ADDRESS(($AO1541-1)*3+$AP1541+5,$AQ1541+7)))))</f>
        <v>0</v>
      </c>
      <c r="AS1541" s="692">
        <f ca="1">COUNTIF(INDIRECT("H"&amp;(ROW()+12*(($AO1541-1)*3+$AP1541)-ROW())/12+5):INDIRECT("S"&amp;(ROW()+12*(($AO1541-1)*3+$AP1541)-ROW())/12+5),AR1541)</f>
        <v>0</v>
      </c>
      <c r="AT1541" s="693">
        <f ca="1">IF($AQ1541=1,IF(INDIRECT(ADDRESS(($AO1541-1)*3+$AP1541+5,$AQ1541+20))="",0,INDIRECT(ADDRESS(($AO1541-1)*3+$AP1541+5,$AQ1541+20))),IF(INDIRECT(ADDRESS(($AO1541-1)*3+$AP1541+5,$AQ1541+20))="",0,IF(COUNTIF(INDIRECT(ADDRESS(($AO1541-1)*36+($AP1541-1)*12+6,COLUMN())):INDIRECT(ADDRESS(($AO1541-1)*36+($AP1541-1)*12+$AQ1541+4,COLUMN())),INDIRECT(ADDRESS(($AO1541-1)*3+$AP1541+5,$AQ1541+20)))&gt;=1,0,INDIRECT(ADDRESS(($AO1541-1)*3+$AP1541+5,$AQ1541+20)))))</f>
        <v>0</v>
      </c>
      <c r="AU1541" s="692">
        <f ca="1">COUNTIF(INDIRECT("U"&amp;(ROW()+12*(($AO1541-1)*3+$AP1541)-ROW())/12+5):INDIRECT("AF"&amp;(ROW()+12*(($AO1541-1)*3+$AP1541)-ROW())/12+5),AT1541)</f>
        <v>0</v>
      </c>
      <c r="AV1541" s="692">
        <f ca="1">IF(AND(AR1541+AT1541&gt;0,AS1541+AU1541&gt;0),COUNTIF(AV$6:AV1540,"&gt;0")+1,0)</f>
        <v>0</v>
      </c>
    </row>
    <row r="1542" spans="41:48">
      <c r="AO1542" s="692">
        <v>43</v>
      </c>
      <c r="AP1542" s="692">
        <v>3</v>
      </c>
      <c r="AQ1542" s="692">
        <v>1</v>
      </c>
      <c r="AR1542" s="693">
        <f ca="1">IF($AQ1542=1,IF(INDIRECT(ADDRESS(($AO1542-1)*3+$AP1542+5,$AQ1542+7))="",0,INDIRECT(ADDRESS(($AO1542-1)*3+$AP1542+5,$AQ1542+7))),IF(INDIRECT(ADDRESS(($AO1542-1)*3+$AP1542+5,$AQ1542+7))="",0,IF(COUNTIF(INDIRECT(ADDRESS(($AO1542-1)*36+($AP1542-1)*12+6,COLUMN())):INDIRECT(ADDRESS(($AO1542-1)*36+($AP1542-1)*12+$AQ1542+4,COLUMN())),INDIRECT(ADDRESS(($AO1542-1)*3+$AP1542+5,$AQ1542+7)))&gt;=1,0,INDIRECT(ADDRESS(($AO1542-1)*3+$AP1542+5,$AQ1542+7)))))</f>
        <v>0</v>
      </c>
      <c r="AS1542" s="692">
        <f ca="1">COUNTIF(INDIRECT("H"&amp;(ROW()+12*(($AO1542-1)*3+$AP1542)-ROW())/12+5):INDIRECT("S"&amp;(ROW()+12*(($AO1542-1)*3+$AP1542)-ROW())/12+5),AR1542)</f>
        <v>0</v>
      </c>
      <c r="AT1542" s="693">
        <f ca="1">IF($AQ1542=1,IF(INDIRECT(ADDRESS(($AO1542-1)*3+$AP1542+5,$AQ1542+20))="",0,INDIRECT(ADDRESS(($AO1542-1)*3+$AP1542+5,$AQ1542+20))),IF(INDIRECT(ADDRESS(($AO1542-1)*3+$AP1542+5,$AQ1542+20))="",0,IF(COUNTIF(INDIRECT(ADDRESS(($AO1542-1)*36+($AP1542-1)*12+6,COLUMN())):INDIRECT(ADDRESS(($AO1542-1)*36+($AP1542-1)*12+$AQ1542+4,COLUMN())),INDIRECT(ADDRESS(($AO1542-1)*3+$AP1542+5,$AQ1542+20)))&gt;=1,0,INDIRECT(ADDRESS(($AO1542-1)*3+$AP1542+5,$AQ1542+20)))))</f>
        <v>0</v>
      </c>
      <c r="AU1542" s="692">
        <f ca="1">COUNTIF(INDIRECT("U"&amp;(ROW()+12*(($AO1542-1)*3+$AP1542)-ROW())/12+5):INDIRECT("AF"&amp;(ROW()+12*(($AO1542-1)*3+$AP1542)-ROW())/12+5),AT1542)</f>
        <v>0</v>
      </c>
      <c r="AV1542" s="692">
        <f ca="1">IF(AND(AR1542+AT1542&gt;0,AS1542+AU1542&gt;0),COUNTIF(AV$6:AV1541,"&gt;0")+1,0)</f>
        <v>0</v>
      </c>
    </row>
    <row r="1543" spans="41:48">
      <c r="AO1543" s="692">
        <v>43</v>
      </c>
      <c r="AP1543" s="692">
        <v>3</v>
      </c>
      <c r="AQ1543" s="692">
        <v>2</v>
      </c>
      <c r="AR1543" s="693">
        <f ca="1">IF($AQ1543=1,IF(INDIRECT(ADDRESS(($AO1543-1)*3+$AP1543+5,$AQ1543+7))="",0,INDIRECT(ADDRESS(($AO1543-1)*3+$AP1543+5,$AQ1543+7))),IF(INDIRECT(ADDRESS(($AO1543-1)*3+$AP1543+5,$AQ1543+7))="",0,IF(COUNTIF(INDIRECT(ADDRESS(($AO1543-1)*36+($AP1543-1)*12+6,COLUMN())):INDIRECT(ADDRESS(($AO1543-1)*36+($AP1543-1)*12+$AQ1543+4,COLUMN())),INDIRECT(ADDRESS(($AO1543-1)*3+$AP1543+5,$AQ1543+7)))&gt;=1,0,INDIRECT(ADDRESS(($AO1543-1)*3+$AP1543+5,$AQ1543+7)))))</f>
        <v>0</v>
      </c>
      <c r="AS1543" s="692">
        <f ca="1">COUNTIF(INDIRECT("H"&amp;(ROW()+12*(($AO1543-1)*3+$AP1543)-ROW())/12+5):INDIRECT("S"&amp;(ROW()+12*(($AO1543-1)*3+$AP1543)-ROW())/12+5),AR1543)</f>
        <v>0</v>
      </c>
      <c r="AT1543" s="693">
        <f ca="1">IF($AQ1543=1,IF(INDIRECT(ADDRESS(($AO1543-1)*3+$AP1543+5,$AQ1543+20))="",0,INDIRECT(ADDRESS(($AO1543-1)*3+$AP1543+5,$AQ1543+20))),IF(INDIRECT(ADDRESS(($AO1543-1)*3+$AP1543+5,$AQ1543+20))="",0,IF(COUNTIF(INDIRECT(ADDRESS(($AO1543-1)*36+($AP1543-1)*12+6,COLUMN())):INDIRECT(ADDRESS(($AO1543-1)*36+($AP1543-1)*12+$AQ1543+4,COLUMN())),INDIRECT(ADDRESS(($AO1543-1)*3+$AP1543+5,$AQ1543+20)))&gt;=1,0,INDIRECT(ADDRESS(($AO1543-1)*3+$AP1543+5,$AQ1543+20)))))</f>
        <v>0</v>
      </c>
      <c r="AU1543" s="692">
        <f ca="1">COUNTIF(INDIRECT("U"&amp;(ROW()+12*(($AO1543-1)*3+$AP1543)-ROW())/12+5):INDIRECT("AF"&amp;(ROW()+12*(($AO1543-1)*3+$AP1543)-ROW())/12+5),AT1543)</f>
        <v>0</v>
      </c>
      <c r="AV1543" s="692">
        <f ca="1">IF(AND(AR1543+AT1543&gt;0,AS1543+AU1543&gt;0),COUNTIF(AV$6:AV1542,"&gt;0")+1,0)</f>
        <v>0</v>
      </c>
    </row>
    <row r="1544" spans="41:48">
      <c r="AO1544" s="692">
        <v>43</v>
      </c>
      <c r="AP1544" s="692">
        <v>3</v>
      </c>
      <c r="AQ1544" s="692">
        <v>3</v>
      </c>
      <c r="AR1544" s="693">
        <f ca="1">IF($AQ1544=1,IF(INDIRECT(ADDRESS(($AO1544-1)*3+$AP1544+5,$AQ1544+7))="",0,INDIRECT(ADDRESS(($AO1544-1)*3+$AP1544+5,$AQ1544+7))),IF(INDIRECT(ADDRESS(($AO1544-1)*3+$AP1544+5,$AQ1544+7))="",0,IF(COUNTIF(INDIRECT(ADDRESS(($AO1544-1)*36+($AP1544-1)*12+6,COLUMN())):INDIRECT(ADDRESS(($AO1544-1)*36+($AP1544-1)*12+$AQ1544+4,COLUMN())),INDIRECT(ADDRESS(($AO1544-1)*3+$AP1544+5,$AQ1544+7)))&gt;=1,0,INDIRECT(ADDRESS(($AO1544-1)*3+$AP1544+5,$AQ1544+7)))))</f>
        <v>0</v>
      </c>
      <c r="AS1544" s="692">
        <f ca="1">COUNTIF(INDIRECT("H"&amp;(ROW()+12*(($AO1544-1)*3+$AP1544)-ROW())/12+5):INDIRECT("S"&amp;(ROW()+12*(($AO1544-1)*3+$AP1544)-ROW())/12+5),AR1544)</f>
        <v>0</v>
      </c>
      <c r="AT1544" s="693">
        <f ca="1">IF($AQ1544=1,IF(INDIRECT(ADDRESS(($AO1544-1)*3+$AP1544+5,$AQ1544+20))="",0,INDIRECT(ADDRESS(($AO1544-1)*3+$AP1544+5,$AQ1544+20))),IF(INDIRECT(ADDRESS(($AO1544-1)*3+$AP1544+5,$AQ1544+20))="",0,IF(COUNTIF(INDIRECT(ADDRESS(($AO1544-1)*36+($AP1544-1)*12+6,COLUMN())):INDIRECT(ADDRESS(($AO1544-1)*36+($AP1544-1)*12+$AQ1544+4,COLUMN())),INDIRECT(ADDRESS(($AO1544-1)*3+$AP1544+5,$AQ1544+20)))&gt;=1,0,INDIRECT(ADDRESS(($AO1544-1)*3+$AP1544+5,$AQ1544+20)))))</f>
        <v>0</v>
      </c>
      <c r="AU1544" s="692">
        <f ca="1">COUNTIF(INDIRECT("U"&amp;(ROW()+12*(($AO1544-1)*3+$AP1544)-ROW())/12+5):INDIRECT("AF"&amp;(ROW()+12*(($AO1544-1)*3+$AP1544)-ROW())/12+5),AT1544)</f>
        <v>0</v>
      </c>
      <c r="AV1544" s="692">
        <f ca="1">IF(AND(AR1544+AT1544&gt;0,AS1544+AU1544&gt;0),COUNTIF(AV$6:AV1543,"&gt;0")+1,0)</f>
        <v>0</v>
      </c>
    </row>
    <row r="1545" spans="41:48">
      <c r="AO1545" s="692">
        <v>43</v>
      </c>
      <c r="AP1545" s="692">
        <v>3</v>
      </c>
      <c r="AQ1545" s="692">
        <v>4</v>
      </c>
      <c r="AR1545" s="693">
        <f ca="1">IF($AQ1545=1,IF(INDIRECT(ADDRESS(($AO1545-1)*3+$AP1545+5,$AQ1545+7))="",0,INDIRECT(ADDRESS(($AO1545-1)*3+$AP1545+5,$AQ1545+7))),IF(INDIRECT(ADDRESS(($AO1545-1)*3+$AP1545+5,$AQ1545+7))="",0,IF(COUNTIF(INDIRECT(ADDRESS(($AO1545-1)*36+($AP1545-1)*12+6,COLUMN())):INDIRECT(ADDRESS(($AO1545-1)*36+($AP1545-1)*12+$AQ1545+4,COLUMN())),INDIRECT(ADDRESS(($AO1545-1)*3+$AP1545+5,$AQ1545+7)))&gt;=1,0,INDIRECT(ADDRESS(($AO1545-1)*3+$AP1545+5,$AQ1545+7)))))</f>
        <v>0</v>
      </c>
      <c r="AS1545" s="692">
        <f ca="1">COUNTIF(INDIRECT("H"&amp;(ROW()+12*(($AO1545-1)*3+$AP1545)-ROW())/12+5):INDIRECT("S"&amp;(ROW()+12*(($AO1545-1)*3+$AP1545)-ROW())/12+5),AR1545)</f>
        <v>0</v>
      </c>
      <c r="AT1545" s="693">
        <f ca="1">IF($AQ1545=1,IF(INDIRECT(ADDRESS(($AO1545-1)*3+$AP1545+5,$AQ1545+20))="",0,INDIRECT(ADDRESS(($AO1545-1)*3+$AP1545+5,$AQ1545+20))),IF(INDIRECT(ADDRESS(($AO1545-1)*3+$AP1545+5,$AQ1545+20))="",0,IF(COUNTIF(INDIRECT(ADDRESS(($AO1545-1)*36+($AP1545-1)*12+6,COLUMN())):INDIRECT(ADDRESS(($AO1545-1)*36+($AP1545-1)*12+$AQ1545+4,COLUMN())),INDIRECT(ADDRESS(($AO1545-1)*3+$AP1545+5,$AQ1545+20)))&gt;=1,0,INDIRECT(ADDRESS(($AO1545-1)*3+$AP1545+5,$AQ1545+20)))))</f>
        <v>0</v>
      </c>
      <c r="AU1545" s="692">
        <f ca="1">COUNTIF(INDIRECT("U"&amp;(ROW()+12*(($AO1545-1)*3+$AP1545)-ROW())/12+5):INDIRECT("AF"&amp;(ROW()+12*(($AO1545-1)*3+$AP1545)-ROW())/12+5),AT1545)</f>
        <v>0</v>
      </c>
      <c r="AV1545" s="692">
        <f ca="1">IF(AND(AR1545+AT1545&gt;0,AS1545+AU1545&gt;0),COUNTIF(AV$6:AV1544,"&gt;0")+1,0)</f>
        <v>0</v>
      </c>
    </row>
    <row r="1546" spans="41:48">
      <c r="AO1546" s="692">
        <v>43</v>
      </c>
      <c r="AP1546" s="692">
        <v>3</v>
      </c>
      <c r="AQ1546" s="692">
        <v>5</v>
      </c>
      <c r="AR1546" s="693">
        <f ca="1">IF($AQ1546=1,IF(INDIRECT(ADDRESS(($AO1546-1)*3+$AP1546+5,$AQ1546+7))="",0,INDIRECT(ADDRESS(($AO1546-1)*3+$AP1546+5,$AQ1546+7))),IF(INDIRECT(ADDRESS(($AO1546-1)*3+$AP1546+5,$AQ1546+7))="",0,IF(COUNTIF(INDIRECT(ADDRESS(($AO1546-1)*36+($AP1546-1)*12+6,COLUMN())):INDIRECT(ADDRESS(($AO1546-1)*36+($AP1546-1)*12+$AQ1546+4,COLUMN())),INDIRECT(ADDRESS(($AO1546-1)*3+$AP1546+5,$AQ1546+7)))&gt;=1,0,INDIRECT(ADDRESS(($AO1546-1)*3+$AP1546+5,$AQ1546+7)))))</f>
        <v>0</v>
      </c>
      <c r="AS1546" s="692">
        <f ca="1">COUNTIF(INDIRECT("H"&amp;(ROW()+12*(($AO1546-1)*3+$AP1546)-ROW())/12+5):INDIRECT("S"&amp;(ROW()+12*(($AO1546-1)*3+$AP1546)-ROW())/12+5),AR1546)</f>
        <v>0</v>
      </c>
      <c r="AT1546" s="693">
        <f ca="1">IF($AQ1546=1,IF(INDIRECT(ADDRESS(($AO1546-1)*3+$AP1546+5,$AQ1546+20))="",0,INDIRECT(ADDRESS(($AO1546-1)*3+$AP1546+5,$AQ1546+20))),IF(INDIRECT(ADDRESS(($AO1546-1)*3+$AP1546+5,$AQ1546+20))="",0,IF(COUNTIF(INDIRECT(ADDRESS(($AO1546-1)*36+($AP1546-1)*12+6,COLUMN())):INDIRECT(ADDRESS(($AO1546-1)*36+($AP1546-1)*12+$AQ1546+4,COLUMN())),INDIRECT(ADDRESS(($AO1546-1)*3+$AP1546+5,$AQ1546+20)))&gt;=1,0,INDIRECT(ADDRESS(($AO1546-1)*3+$AP1546+5,$AQ1546+20)))))</f>
        <v>0</v>
      </c>
      <c r="AU1546" s="692">
        <f ca="1">COUNTIF(INDIRECT("U"&amp;(ROW()+12*(($AO1546-1)*3+$AP1546)-ROW())/12+5):INDIRECT("AF"&amp;(ROW()+12*(($AO1546-1)*3+$AP1546)-ROW())/12+5),AT1546)</f>
        <v>0</v>
      </c>
      <c r="AV1546" s="692">
        <f ca="1">IF(AND(AR1546+AT1546&gt;0,AS1546+AU1546&gt;0),COUNTIF(AV$6:AV1545,"&gt;0")+1,0)</f>
        <v>0</v>
      </c>
    </row>
    <row r="1547" spans="41:48">
      <c r="AO1547" s="692">
        <v>43</v>
      </c>
      <c r="AP1547" s="692">
        <v>3</v>
      </c>
      <c r="AQ1547" s="692">
        <v>6</v>
      </c>
      <c r="AR1547" s="693">
        <f ca="1">IF($AQ1547=1,IF(INDIRECT(ADDRESS(($AO1547-1)*3+$AP1547+5,$AQ1547+7))="",0,INDIRECT(ADDRESS(($AO1547-1)*3+$AP1547+5,$AQ1547+7))),IF(INDIRECT(ADDRESS(($AO1547-1)*3+$AP1547+5,$AQ1547+7))="",0,IF(COUNTIF(INDIRECT(ADDRESS(($AO1547-1)*36+($AP1547-1)*12+6,COLUMN())):INDIRECT(ADDRESS(($AO1547-1)*36+($AP1547-1)*12+$AQ1547+4,COLUMN())),INDIRECT(ADDRESS(($AO1547-1)*3+$AP1547+5,$AQ1547+7)))&gt;=1,0,INDIRECT(ADDRESS(($AO1547-1)*3+$AP1547+5,$AQ1547+7)))))</f>
        <v>0</v>
      </c>
      <c r="AS1547" s="692">
        <f ca="1">COUNTIF(INDIRECT("H"&amp;(ROW()+12*(($AO1547-1)*3+$AP1547)-ROW())/12+5):INDIRECT("S"&amp;(ROW()+12*(($AO1547-1)*3+$AP1547)-ROW())/12+5),AR1547)</f>
        <v>0</v>
      </c>
      <c r="AT1547" s="693">
        <f ca="1">IF($AQ1547=1,IF(INDIRECT(ADDRESS(($AO1547-1)*3+$AP1547+5,$AQ1547+20))="",0,INDIRECT(ADDRESS(($AO1547-1)*3+$AP1547+5,$AQ1547+20))),IF(INDIRECT(ADDRESS(($AO1547-1)*3+$AP1547+5,$AQ1547+20))="",0,IF(COUNTIF(INDIRECT(ADDRESS(($AO1547-1)*36+($AP1547-1)*12+6,COLUMN())):INDIRECT(ADDRESS(($AO1547-1)*36+($AP1547-1)*12+$AQ1547+4,COLUMN())),INDIRECT(ADDRESS(($AO1547-1)*3+$AP1547+5,$AQ1547+20)))&gt;=1,0,INDIRECT(ADDRESS(($AO1547-1)*3+$AP1547+5,$AQ1547+20)))))</f>
        <v>0</v>
      </c>
      <c r="AU1547" s="692">
        <f ca="1">COUNTIF(INDIRECT("U"&amp;(ROW()+12*(($AO1547-1)*3+$AP1547)-ROW())/12+5):INDIRECT("AF"&amp;(ROW()+12*(($AO1547-1)*3+$AP1547)-ROW())/12+5),AT1547)</f>
        <v>0</v>
      </c>
      <c r="AV1547" s="692">
        <f ca="1">IF(AND(AR1547+AT1547&gt;0,AS1547+AU1547&gt;0),COUNTIF(AV$6:AV1546,"&gt;0")+1,0)</f>
        <v>0</v>
      </c>
    </row>
    <row r="1548" spans="41:48">
      <c r="AO1548" s="692">
        <v>43</v>
      </c>
      <c r="AP1548" s="692">
        <v>3</v>
      </c>
      <c r="AQ1548" s="692">
        <v>7</v>
      </c>
      <c r="AR1548" s="693">
        <f ca="1">IF($AQ1548=1,IF(INDIRECT(ADDRESS(($AO1548-1)*3+$AP1548+5,$AQ1548+7))="",0,INDIRECT(ADDRESS(($AO1548-1)*3+$AP1548+5,$AQ1548+7))),IF(INDIRECT(ADDRESS(($AO1548-1)*3+$AP1548+5,$AQ1548+7))="",0,IF(COUNTIF(INDIRECT(ADDRESS(($AO1548-1)*36+($AP1548-1)*12+6,COLUMN())):INDIRECT(ADDRESS(($AO1548-1)*36+($AP1548-1)*12+$AQ1548+4,COLUMN())),INDIRECT(ADDRESS(($AO1548-1)*3+$AP1548+5,$AQ1548+7)))&gt;=1,0,INDIRECT(ADDRESS(($AO1548-1)*3+$AP1548+5,$AQ1548+7)))))</f>
        <v>0</v>
      </c>
      <c r="AS1548" s="692">
        <f ca="1">COUNTIF(INDIRECT("H"&amp;(ROW()+12*(($AO1548-1)*3+$AP1548)-ROW())/12+5):INDIRECT("S"&amp;(ROW()+12*(($AO1548-1)*3+$AP1548)-ROW())/12+5),AR1548)</f>
        <v>0</v>
      </c>
      <c r="AT1548" s="693">
        <f ca="1">IF($AQ1548=1,IF(INDIRECT(ADDRESS(($AO1548-1)*3+$AP1548+5,$AQ1548+20))="",0,INDIRECT(ADDRESS(($AO1548-1)*3+$AP1548+5,$AQ1548+20))),IF(INDIRECT(ADDRESS(($AO1548-1)*3+$AP1548+5,$AQ1548+20))="",0,IF(COUNTIF(INDIRECT(ADDRESS(($AO1548-1)*36+($AP1548-1)*12+6,COLUMN())):INDIRECT(ADDRESS(($AO1548-1)*36+($AP1548-1)*12+$AQ1548+4,COLUMN())),INDIRECT(ADDRESS(($AO1548-1)*3+$AP1548+5,$AQ1548+20)))&gt;=1,0,INDIRECT(ADDRESS(($AO1548-1)*3+$AP1548+5,$AQ1548+20)))))</f>
        <v>0</v>
      </c>
      <c r="AU1548" s="692">
        <f ca="1">COUNTIF(INDIRECT("U"&amp;(ROW()+12*(($AO1548-1)*3+$AP1548)-ROW())/12+5):INDIRECT("AF"&amp;(ROW()+12*(($AO1548-1)*3+$AP1548)-ROW())/12+5),AT1548)</f>
        <v>0</v>
      </c>
      <c r="AV1548" s="692">
        <f ca="1">IF(AND(AR1548+AT1548&gt;0,AS1548+AU1548&gt;0),COUNTIF(AV$6:AV1547,"&gt;0")+1,0)</f>
        <v>0</v>
      </c>
    </row>
    <row r="1549" spans="41:48">
      <c r="AO1549" s="692">
        <v>43</v>
      </c>
      <c r="AP1549" s="692">
        <v>3</v>
      </c>
      <c r="AQ1549" s="692">
        <v>8</v>
      </c>
      <c r="AR1549" s="693">
        <f ca="1">IF($AQ1549=1,IF(INDIRECT(ADDRESS(($AO1549-1)*3+$AP1549+5,$AQ1549+7))="",0,INDIRECT(ADDRESS(($AO1549-1)*3+$AP1549+5,$AQ1549+7))),IF(INDIRECT(ADDRESS(($AO1549-1)*3+$AP1549+5,$AQ1549+7))="",0,IF(COUNTIF(INDIRECT(ADDRESS(($AO1549-1)*36+($AP1549-1)*12+6,COLUMN())):INDIRECT(ADDRESS(($AO1549-1)*36+($AP1549-1)*12+$AQ1549+4,COLUMN())),INDIRECT(ADDRESS(($AO1549-1)*3+$AP1549+5,$AQ1549+7)))&gt;=1,0,INDIRECT(ADDRESS(($AO1549-1)*3+$AP1549+5,$AQ1549+7)))))</f>
        <v>0</v>
      </c>
      <c r="AS1549" s="692">
        <f ca="1">COUNTIF(INDIRECT("H"&amp;(ROW()+12*(($AO1549-1)*3+$AP1549)-ROW())/12+5):INDIRECT("S"&amp;(ROW()+12*(($AO1549-1)*3+$AP1549)-ROW())/12+5),AR1549)</f>
        <v>0</v>
      </c>
      <c r="AT1549" s="693">
        <f ca="1">IF($AQ1549=1,IF(INDIRECT(ADDRESS(($AO1549-1)*3+$AP1549+5,$AQ1549+20))="",0,INDIRECT(ADDRESS(($AO1549-1)*3+$AP1549+5,$AQ1549+20))),IF(INDIRECT(ADDRESS(($AO1549-1)*3+$AP1549+5,$AQ1549+20))="",0,IF(COUNTIF(INDIRECT(ADDRESS(($AO1549-1)*36+($AP1549-1)*12+6,COLUMN())):INDIRECT(ADDRESS(($AO1549-1)*36+($AP1549-1)*12+$AQ1549+4,COLUMN())),INDIRECT(ADDRESS(($AO1549-1)*3+$AP1549+5,$AQ1549+20)))&gt;=1,0,INDIRECT(ADDRESS(($AO1549-1)*3+$AP1549+5,$AQ1549+20)))))</f>
        <v>0</v>
      </c>
      <c r="AU1549" s="692">
        <f ca="1">COUNTIF(INDIRECT("U"&amp;(ROW()+12*(($AO1549-1)*3+$AP1549)-ROW())/12+5):INDIRECT("AF"&amp;(ROW()+12*(($AO1549-1)*3+$AP1549)-ROW())/12+5),AT1549)</f>
        <v>0</v>
      </c>
      <c r="AV1549" s="692">
        <f ca="1">IF(AND(AR1549+AT1549&gt;0,AS1549+AU1549&gt;0),COUNTIF(AV$6:AV1548,"&gt;0")+1,0)</f>
        <v>0</v>
      </c>
    </row>
    <row r="1550" spans="41:48">
      <c r="AO1550" s="692">
        <v>43</v>
      </c>
      <c r="AP1550" s="692">
        <v>3</v>
      </c>
      <c r="AQ1550" s="692">
        <v>9</v>
      </c>
      <c r="AR1550" s="693">
        <f ca="1">IF($AQ1550=1,IF(INDIRECT(ADDRESS(($AO1550-1)*3+$AP1550+5,$AQ1550+7))="",0,INDIRECT(ADDRESS(($AO1550-1)*3+$AP1550+5,$AQ1550+7))),IF(INDIRECT(ADDRESS(($AO1550-1)*3+$AP1550+5,$AQ1550+7))="",0,IF(COUNTIF(INDIRECT(ADDRESS(($AO1550-1)*36+($AP1550-1)*12+6,COLUMN())):INDIRECT(ADDRESS(($AO1550-1)*36+($AP1550-1)*12+$AQ1550+4,COLUMN())),INDIRECT(ADDRESS(($AO1550-1)*3+$AP1550+5,$AQ1550+7)))&gt;=1,0,INDIRECT(ADDRESS(($AO1550-1)*3+$AP1550+5,$AQ1550+7)))))</f>
        <v>0</v>
      </c>
      <c r="AS1550" s="692">
        <f ca="1">COUNTIF(INDIRECT("H"&amp;(ROW()+12*(($AO1550-1)*3+$AP1550)-ROW())/12+5):INDIRECT("S"&amp;(ROW()+12*(($AO1550-1)*3+$AP1550)-ROW())/12+5),AR1550)</f>
        <v>0</v>
      </c>
      <c r="AT1550" s="693">
        <f ca="1">IF($AQ1550=1,IF(INDIRECT(ADDRESS(($AO1550-1)*3+$AP1550+5,$AQ1550+20))="",0,INDIRECT(ADDRESS(($AO1550-1)*3+$AP1550+5,$AQ1550+20))),IF(INDIRECT(ADDRESS(($AO1550-1)*3+$AP1550+5,$AQ1550+20))="",0,IF(COUNTIF(INDIRECT(ADDRESS(($AO1550-1)*36+($AP1550-1)*12+6,COLUMN())):INDIRECT(ADDRESS(($AO1550-1)*36+($AP1550-1)*12+$AQ1550+4,COLUMN())),INDIRECT(ADDRESS(($AO1550-1)*3+$AP1550+5,$AQ1550+20)))&gt;=1,0,INDIRECT(ADDRESS(($AO1550-1)*3+$AP1550+5,$AQ1550+20)))))</f>
        <v>0</v>
      </c>
      <c r="AU1550" s="692">
        <f ca="1">COUNTIF(INDIRECT("U"&amp;(ROW()+12*(($AO1550-1)*3+$AP1550)-ROW())/12+5):INDIRECT("AF"&amp;(ROW()+12*(($AO1550-1)*3+$AP1550)-ROW())/12+5),AT1550)</f>
        <v>0</v>
      </c>
      <c r="AV1550" s="692">
        <f ca="1">IF(AND(AR1550+AT1550&gt;0,AS1550+AU1550&gt;0),COUNTIF(AV$6:AV1549,"&gt;0")+1,0)</f>
        <v>0</v>
      </c>
    </row>
    <row r="1551" spans="41:48">
      <c r="AO1551" s="692">
        <v>43</v>
      </c>
      <c r="AP1551" s="692">
        <v>3</v>
      </c>
      <c r="AQ1551" s="692">
        <v>10</v>
      </c>
      <c r="AR1551" s="693">
        <f ca="1">IF($AQ1551=1,IF(INDIRECT(ADDRESS(($AO1551-1)*3+$AP1551+5,$AQ1551+7))="",0,INDIRECT(ADDRESS(($AO1551-1)*3+$AP1551+5,$AQ1551+7))),IF(INDIRECT(ADDRESS(($AO1551-1)*3+$AP1551+5,$AQ1551+7))="",0,IF(COUNTIF(INDIRECT(ADDRESS(($AO1551-1)*36+($AP1551-1)*12+6,COLUMN())):INDIRECT(ADDRESS(($AO1551-1)*36+($AP1551-1)*12+$AQ1551+4,COLUMN())),INDIRECT(ADDRESS(($AO1551-1)*3+$AP1551+5,$AQ1551+7)))&gt;=1,0,INDIRECT(ADDRESS(($AO1551-1)*3+$AP1551+5,$AQ1551+7)))))</f>
        <v>0</v>
      </c>
      <c r="AS1551" s="692">
        <f ca="1">COUNTIF(INDIRECT("H"&amp;(ROW()+12*(($AO1551-1)*3+$AP1551)-ROW())/12+5):INDIRECT("S"&amp;(ROW()+12*(($AO1551-1)*3+$AP1551)-ROW())/12+5),AR1551)</f>
        <v>0</v>
      </c>
      <c r="AT1551" s="693">
        <f ca="1">IF($AQ1551=1,IF(INDIRECT(ADDRESS(($AO1551-1)*3+$AP1551+5,$AQ1551+20))="",0,INDIRECT(ADDRESS(($AO1551-1)*3+$AP1551+5,$AQ1551+20))),IF(INDIRECT(ADDRESS(($AO1551-1)*3+$AP1551+5,$AQ1551+20))="",0,IF(COUNTIF(INDIRECT(ADDRESS(($AO1551-1)*36+($AP1551-1)*12+6,COLUMN())):INDIRECT(ADDRESS(($AO1551-1)*36+($AP1551-1)*12+$AQ1551+4,COLUMN())),INDIRECT(ADDRESS(($AO1551-1)*3+$AP1551+5,$AQ1551+20)))&gt;=1,0,INDIRECT(ADDRESS(($AO1551-1)*3+$AP1551+5,$AQ1551+20)))))</f>
        <v>0</v>
      </c>
      <c r="AU1551" s="692">
        <f ca="1">COUNTIF(INDIRECT("U"&amp;(ROW()+12*(($AO1551-1)*3+$AP1551)-ROW())/12+5):INDIRECT("AF"&amp;(ROW()+12*(($AO1551-1)*3+$AP1551)-ROW())/12+5),AT1551)</f>
        <v>0</v>
      </c>
      <c r="AV1551" s="692">
        <f ca="1">IF(AND(AR1551+AT1551&gt;0,AS1551+AU1551&gt;0),COUNTIF(AV$6:AV1550,"&gt;0")+1,0)</f>
        <v>0</v>
      </c>
    </row>
    <row r="1552" spans="41:48">
      <c r="AO1552" s="692">
        <v>43</v>
      </c>
      <c r="AP1552" s="692">
        <v>3</v>
      </c>
      <c r="AQ1552" s="692">
        <v>11</v>
      </c>
      <c r="AR1552" s="693">
        <f ca="1">IF($AQ1552=1,IF(INDIRECT(ADDRESS(($AO1552-1)*3+$AP1552+5,$AQ1552+7))="",0,INDIRECT(ADDRESS(($AO1552-1)*3+$AP1552+5,$AQ1552+7))),IF(INDIRECT(ADDRESS(($AO1552-1)*3+$AP1552+5,$AQ1552+7))="",0,IF(COUNTIF(INDIRECT(ADDRESS(($AO1552-1)*36+($AP1552-1)*12+6,COLUMN())):INDIRECT(ADDRESS(($AO1552-1)*36+($AP1552-1)*12+$AQ1552+4,COLUMN())),INDIRECT(ADDRESS(($AO1552-1)*3+$AP1552+5,$AQ1552+7)))&gt;=1,0,INDIRECT(ADDRESS(($AO1552-1)*3+$AP1552+5,$AQ1552+7)))))</f>
        <v>0</v>
      </c>
      <c r="AS1552" s="692">
        <f ca="1">COUNTIF(INDIRECT("H"&amp;(ROW()+12*(($AO1552-1)*3+$AP1552)-ROW())/12+5):INDIRECT("S"&amp;(ROW()+12*(($AO1552-1)*3+$AP1552)-ROW())/12+5),AR1552)</f>
        <v>0</v>
      </c>
      <c r="AT1552" s="693">
        <f ca="1">IF($AQ1552=1,IF(INDIRECT(ADDRESS(($AO1552-1)*3+$AP1552+5,$AQ1552+20))="",0,INDIRECT(ADDRESS(($AO1552-1)*3+$AP1552+5,$AQ1552+20))),IF(INDIRECT(ADDRESS(($AO1552-1)*3+$AP1552+5,$AQ1552+20))="",0,IF(COUNTIF(INDIRECT(ADDRESS(($AO1552-1)*36+($AP1552-1)*12+6,COLUMN())):INDIRECT(ADDRESS(($AO1552-1)*36+($AP1552-1)*12+$AQ1552+4,COLUMN())),INDIRECT(ADDRESS(($AO1552-1)*3+$AP1552+5,$AQ1552+20)))&gt;=1,0,INDIRECT(ADDRESS(($AO1552-1)*3+$AP1552+5,$AQ1552+20)))))</f>
        <v>0</v>
      </c>
      <c r="AU1552" s="692">
        <f ca="1">COUNTIF(INDIRECT("U"&amp;(ROW()+12*(($AO1552-1)*3+$AP1552)-ROW())/12+5):INDIRECT("AF"&amp;(ROW()+12*(($AO1552-1)*3+$AP1552)-ROW())/12+5),AT1552)</f>
        <v>0</v>
      </c>
      <c r="AV1552" s="692">
        <f ca="1">IF(AND(AR1552+AT1552&gt;0,AS1552+AU1552&gt;0),COUNTIF(AV$6:AV1551,"&gt;0")+1,0)</f>
        <v>0</v>
      </c>
    </row>
    <row r="1553" spans="41:48">
      <c r="AO1553" s="692">
        <v>43</v>
      </c>
      <c r="AP1553" s="692">
        <v>3</v>
      </c>
      <c r="AQ1553" s="692">
        <v>12</v>
      </c>
      <c r="AR1553" s="693">
        <f ca="1">IF($AQ1553=1,IF(INDIRECT(ADDRESS(($AO1553-1)*3+$AP1553+5,$AQ1553+7))="",0,INDIRECT(ADDRESS(($AO1553-1)*3+$AP1553+5,$AQ1553+7))),IF(INDIRECT(ADDRESS(($AO1553-1)*3+$AP1553+5,$AQ1553+7))="",0,IF(COUNTIF(INDIRECT(ADDRESS(($AO1553-1)*36+($AP1553-1)*12+6,COLUMN())):INDIRECT(ADDRESS(($AO1553-1)*36+($AP1553-1)*12+$AQ1553+4,COLUMN())),INDIRECT(ADDRESS(($AO1553-1)*3+$AP1553+5,$AQ1553+7)))&gt;=1,0,INDIRECT(ADDRESS(($AO1553-1)*3+$AP1553+5,$AQ1553+7)))))</f>
        <v>0</v>
      </c>
      <c r="AS1553" s="692">
        <f ca="1">COUNTIF(INDIRECT("H"&amp;(ROW()+12*(($AO1553-1)*3+$AP1553)-ROW())/12+5):INDIRECT("S"&amp;(ROW()+12*(($AO1553-1)*3+$AP1553)-ROW())/12+5),AR1553)</f>
        <v>0</v>
      </c>
      <c r="AT1553" s="693">
        <f ca="1">IF($AQ1553=1,IF(INDIRECT(ADDRESS(($AO1553-1)*3+$AP1553+5,$AQ1553+20))="",0,INDIRECT(ADDRESS(($AO1553-1)*3+$AP1553+5,$AQ1553+20))),IF(INDIRECT(ADDRESS(($AO1553-1)*3+$AP1553+5,$AQ1553+20))="",0,IF(COUNTIF(INDIRECT(ADDRESS(($AO1553-1)*36+($AP1553-1)*12+6,COLUMN())):INDIRECT(ADDRESS(($AO1553-1)*36+($AP1553-1)*12+$AQ1553+4,COLUMN())),INDIRECT(ADDRESS(($AO1553-1)*3+$AP1553+5,$AQ1553+20)))&gt;=1,0,INDIRECT(ADDRESS(($AO1553-1)*3+$AP1553+5,$AQ1553+20)))))</f>
        <v>0</v>
      </c>
      <c r="AU1553" s="692">
        <f ca="1">COUNTIF(INDIRECT("U"&amp;(ROW()+12*(($AO1553-1)*3+$AP1553)-ROW())/12+5):INDIRECT("AF"&amp;(ROW()+12*(($AO1553-1)*3+$AP1553)-ROW())/12+5),AT1553)</f>
        <v>0</v>
      </c>
      <c r="AV1553" s="692">
        <f ca="1">IF(AND(AR1553+AT1553&gt;0,AS1553+AU1553&gt;0),COUNTIF(AV$6:AV1552,"&gt;0")+1,0)</f>
        <v>0</v>
      </c>
    </row>
    <row r="1554" spans="41:48">
      <c r="AO1554" s="692">
        <v>44</v>
      </c>
      <c r="AP1554" s="692">
        <v>1</v>
      </c>
      <c r="AQ1554" s="692">
        <v>1</v>
      </c>
      <c r="AR1554" s="693">
        <f ca="1">IF($AQ1554=1,IF(INDIRECT(ADDRESS(($AO1554-1)*3+$AP1554+5,$AQ1554+7))="",0,INDIRECT(ADDRESS(($AO1554-1)*3+$AP1554+5,$AQ1554+7))),IF(INDIRECT(ADDRESS(($AO1554-1)*3+$AP1554+5,$AQ1554+7))="",0,IF(COUNTIF(INDIRECT(ADDRESS(($AO1554-1)*36+($AP1554-1)*12+6,COLUMN())):INDIRECT(ADDRESS(($AO1554-1)*36+($AP1554-1)*12+$AQ1554+4,COLUMN())),INDIRECT(ADDRESS(($AO1554-1)*3+$AP1554+5,$AQ1554+7)))&gt;=1,0,INDIRECT(ADDRESS(($AO1554-1)*3+$AP1554+5,$AQ1554+7)))))</f>
        <v>0</v>
      </c>
      <c r="AS1554" s="692">
        <f ca="1">COUNTIF(INDIRECT("H"&amp;(ROW()+12*(($AO1554-1)*3+$AP1554)-ROW())/12+5):INDIRECT("S"&amp;(ROW()+12*(($AO1554-1)*3+$AP1554)-ROW())/12+5),AR1554)</f>
        <v>0</v>
      </c>
      <c r="AT1554" s="693">
        <f ca="1">IF($AQ1554=1,IF(INDIRECT(ADDRESS(($AO1554-1)*3+$AP1554+5,$AQ1554+20))="",0,INDIRECT(ADDRESS(($AO1554-1)*3+$AP1554+5,$AQ1554+20))),IF(INDIRECT(ADDRESS(($AO1554-1)*3+$AP1554+5,$AQ1554+20))="",0,IF(COUNTIF(INDIRECT(ADDRESS(($AO1554-1)*36+($AP1554-1)*12+6,COLUMN())):INDIRECT(ADDRESS(($AO1554-1)*36+($AP1554-1)*12+$AQ1554+4,COLUMN())),INDIRECT(ADDRESS(($AO1554-1)*3+$AP1554+5,$AQ1554+20)))&gt;=1,0,INDIRECT(ADDRESS(($AO1554-1)*3+$AP1554+5,$AQ1554+20)))))</f>
        <v>0</v>
      </c>
      <c r="AU1554" s="692">
        <f ca="1">COUNTIF(INDIRECT("U"&amp;(ROW()+12*(($AO1554-1)*3+$AP1554)-ROW())/12+5):INDIRECT("AF"&amp;(ROW()+12*(($AO1554-1)*3+$AP1554)-ROW())/12+5),AT1554)</f>
        <v>0</v>
      </c>
      <c r="AV1554" s="692">
        <f ca="1">IF(AND(AR1554+AT1554&gt;0,AS1554+AU1554&gt;0),COUNTIF(AV$6:AV1553,"&gt;0")+1,0)</f>
        <v>0</v>
      </c>
    </row>
    <row r="1555" spans="41:48">
      <c r="AO1555" s="692">
        <v>44</v>
      </c>
      <c r="AP1555" s="692">
        <v>1</v>
      </c>
      <c r="AQ1555" s="692">
        <v>2</v>
      </c>
      <c r="AR1555" s="693">
        <f ca="1">IF($AQ1555=1,IF(INDIRECT(ADDRESS(($AO1555-1)*3+$AP1555+5,$AQ1555+7))="",0,INDIRECT(ADDRESS(($AO1555-1)*3+$AP1555+5,$AQ1555+7))),IF(INDIRECT(ADDRESS(($AO1555-1)*3+$AP1555+5,$AQ1555+7))="",0,IF(COUNTIF(INDIRECT(ADDRESS(($AO1555-1)*36+($AP1555-1)*12+6,COLUMN())):INDIRECT(ADDRESS(($AO1555-1)*36+($AP1555-1)*12+$AQ1555+4,COLUMN())),INDIRECT(ADDRESS(($AO1555-1)*3+$AP1555+5,$AQ1555+7)))&gt;=1,0,INDIRECT(ADDRESS(($AO1555-1)*3+$AP1555+5,$AQ1555+7)))))</f>
        <v>0</v>
      </c>
      <c r="AS1555" s="692">
        <f ca="1">COUNTIF(INDIRECT("H"&amp;(ROW()+12*(($AO1555-1)*3+$AP1555)-ROW())/12+5):INDIRECT("S"&amp;(ROW()+12*(($AO1555-1)*3+$AP1555)-ROW())/12+5),AR1555)</f>
        <v>0</v>
      </c>
      <c r="AT1555" s="693">
        <f ca="1">IF($AQ1555=1,IF(INDIRECT(ADDRESS(($AO1555-1)*3+$AP1555+5,$AQ1555+20))="",0,INDIRECT(ADDRESS(($AO1555-1)*3+$AP1555+5,$AQ1555+20))),IF(INDIRECT(ADDRESS(($AO1555-1)*3+$AP1555+5,$AQ1555+20))="",0,IF(COUNTIF(INDIRECT(ADDRESS(($AO1555-1)*36+($AP1555-1)*12+6,COLUMN())):INDIRECT(ADDRESS(($AO1555-1)*36+($AP1555-1)*12+$AQ1555+4,COLUMN())),INDIRECT(ADDRESS(($AO1555-1)*3+$AP1555+5,$AQ1555+20)))&gt;=1,0,INDIRECT(ADDRESS(($AO1555-1)*3+$AP1555+5,$AQ1555+20)))))</f>
        <v>0</v>
      </c>
      <c r="AU1555" s="692">
        <f ca="1">COUNTIF(INDIRECT("U"&amp;(ROW()+12*(($AO1555-1)*3+$AP1555)-ROW())/12+5):INDIRECT("AF"&amp;(ROW()+12*(($AO1555-1)*3+$AP1555)-ROW())/12+5),AT1555)</f>
        <v>0</v>
      </c>
      <c r="AV1555" s="692">
        <f ca="1">IF(AND(AR1555+AT1555&gt;0,AS1555+AU1555&gt;0),COUNTIF(AV$6:AV1554,"&gt;0")+1,0)</f>
        <v>0</v>
      </c>
    </row>
    <row r="1556" spans="41:48">
      <c r="AO1556" s="692">
        <v>44</v>
      </c>
      <c r="AP1556" s="692">
        <v>1</v>
      </c>
      <c r="AQ1556" s="692">
        <v>3</v>
      </c>
      <c r="AR1556" s="693">
        <f ca="1">IF($AQ1556=1,IF(INDIRECT(ADDRESS(($AO1556-1)*3+$AP1556+5,$AQ1556+7))="",0,INDIRECT(ADDRESS(($AO1556-1)*3+$AP1556+5,$AQ1556+7))),IF(INDIRECT(ADDRESS(($AO1556-1)*3+$AP1556+5,$AQ1556+7))="",0,IF(COUNTIF(INDIRECT(ADDRESS(($AO1556-1)*36+($AP1556-1)*12+6,COLUMN())):INDIRECT(ADDRESS(($AO1556-1)*36+($AP1556-1)*12+$AQ1556+4,COLUMN())),INDIRECT(ADDRESS(($AO1556-1)*3+$AP1556+5,$AQ1556+7)))&gt;=1,0,INDIRECT(ADDRESS(($AO1556-1)*3+$AP1556+5,$AQ1556+7)))))</f>
        <v>0</v>
      </c>
      <c r="AS1556" s="692">
        <f ca="1">COUNTIF(INDIRECT("H"&amp;(ROW()+12*(($AO1556-1)*3+$AP1556)-ROW())/12+5):INDIRECT("S"&amp;(ROW()+12*(($AO1556-1)*3+$AP1556)-ROW())/12+5),AR1556)</f>
        <v>0</v>
      </c>
      <c r="AT1556" s="693">
        <f ca="1">IF($AQ1556=1,IF(INDIRECT(ADDRESS(($AO1556-1)*3+$AP1556+5,$AQ1556+20))="",0,INDIRECT(ADDRESS(($AO1556-1)*3+$AP1556+5,$AQ1556+20))),IF(INDIRECT(ADDRESS(($AO1556-1)*3+$AP1556+5,$AQ1556+20))="",0,IF(COUNTIF(INDIRECT(ADDRESS(($AO1556-1)*36+($AP1556-1)*12+6,COLUMN())):INDIRECT(ADDRESS(($AO1556-1)*36+($AP1556-1)*12+$AQ1556+4,COLUMN())),INDIRECT(ADDRESS(($AO1556-1)*3+$AP1556+5,$AQ1556+20)))&gt;=1,0,INDIRECT(ADDRESS(($AO1556-1)*3+$AP1556+5,$AQ1556+20)))))</f>
        <v>0</v>
      </c>
      <c r="AU1556" s="692">
        <f ca="1">COUNTIF(INDIRECT("U"&amp;(ROW()+12*(($AO1556-1)*3+$AP1556)-ROW())/12+5):INDIRECT("AF"&amp;(ROW()+12*(($AO1556-1)*3+$AP1556)-ROW())/12+5),AT1556)</f>
        <v>0</v>
      </c>
      <c r="AV1556" s="692">
        <f ca="1">IF(AND(AR1556+AT1556&gt;0,AS1556+AU1556&gt;0),COUNTIF(AV$6:AV1555,"&gt;0")+1,0)</f>
        <v>0</v>
      </c>
    </row>
    <row r="1557" spans="41:48">
      <c r="AO1557" s="692">
        <v>44</v>
      </c>
      <c r="AP1557" s="692">
        <v>1</v>
      </c>
      <c r="AQ1557" s="692">
        <v>4</v>
      </c>
      <c r="AR1557" s="693">
        <f ca="1">IF($AQ1557=1,IF(INDIRECT(ADDRESS(($AO1557-1)*3+$AP1557+5,$AQ1557+7))="",0,INDIRECT(ADDRESS(($AO1557-1)*3+$AP1557+5,$AQ1557+7))),IF(INDIRECT(ADDRESS(($AO1557-1)*3+$AP1557+5,$AQ1557+7))="",0,IF(COUNTIF(INDIRECT(ADDRESS(($AO1557-1)*36+($AP1557-1)*12+6,COLUMN())):INDIRECT(ADDRESS(($AO1557-1)*36+($AP1557-1)*12+$AQ1557+4,COLUMN())),INDIRECT(ADDRESS(($AO1557-1)*3+$AP1557+5,$AQ1557+7)))&gt;=1,0,INDIRECT(ADDRESS(($AO1557-1)*3+$AP1557+5,$AQ1557+7)))))</f>
        <v>0</v>
      </c>
      <c r="AS1557" s="692">
        <f ca="1">COUNTIF(INDIRECT("H"&amp;(ROW()+12*(($AO1557-1)*3+$AP1557)-ROW())/12+5):INDIRECT("S"&amp;(ROW()+12*(($AO1557-1)*3+$AP1557)-ROW())/12+5),AR1557)</f>
        <v>0</v>
      </c>
      <c r="AT1557" s="693">
        <f ca="1">IF($AQ1557=1,IF(INDIRECT(ADDRESS(($AO1557-1)*3+$AP1557+5,$AQ1557+20))="",0,INDIRECT(ADDRESS(($AO1557-1)*3+$AP1557+5,$AQ1557+20))),IF(INDIRECT(ADDRESS(($AO1557-1)*3+$AP1557+5,$AQ1557+20))="",0,IF(COUNTIF(INDIRECT(ADDRESS(($AO1557-1)*36+($AP1557-1)*12+6,COLUMN())):INDIRECT(ADDRESS(($AO1557-1)*36+($AP1557-1)*12+$AQ1557+4,COLUMN())),INDIRECT(ADDRESS(($AO1557-1)*3+$AP1557+5,$AQ1557+20)))&gt;=1,0,INDIRECT(ADDRESS(($AO1557-1)*3+$AP1557+5,$AQ1557+20)))))</f>
        <v>0</v>
      </c>
      <c r="AU1557" s="692">
        <f ca="1">COUNTIF(INDIRECT("U"&amp;(ROW()+12*(($AO1557-1)*3+$AP1557)-ROW())/12+5):INDIRECT("AF"&amp;(ROW()+12*(($AO1557-1)*3+$AP1557)-ROW())/12+5),AT1557)</f>
        <v>0</v>
      </c>
      <c r="AV1557" s="692">
        <f ca="1">IF(AND(AR1557+AT1557&gt;0,AS1557+AU1557&gt;0),COUNTIF(AV$6:AV1556,"&gt;0")+1,0)</f>
        <v>0</v>
      </c>
    </row>
    <row r="1558" spans="41:48">
      <c r="AO1558" s="692">
        <v>44</v>
      </c>
      <c r="AP1558" s="692">
        <v>1</v>
      </c>
      <c r="AQ1558" s="692">
        <v>5</v>
      </c>
      <c r="AR1558" s="693">
        <f ca="1">IF($AQ1558=1,IF(INDIRECT(ADDRESS(($AO1558-1)*3+$AP1558+5,$AQ1558+7))="",0,INDIRECT(ADDRESS(($AO1558-1)*3+$AP1558+5,$AQ1558+7))),IF(INDIRECT(ADDRESS(($AO1558-1)*3+$AP1558+5,$AQ1558+7))="",0,IF(COUNTIF(INDIRECT(ADDRESS(($AO1558-1)*36+($AP1558-1)*12+6,COLUMN())):INDIRECT(ADDRESS(($AO1558-1)*36+($AP1558-1)*12+$AQ1558+4,COLUMN())),INDIRECT(ADDRESS(($AO1558-1)*3+$AP1558+5,$AQ1558+7)))&gt;=1,0,INDIRECT(ADDRESS(($AO1558-1)*3+$AP1558+5,$AQ1558+7)))))</f>
        <v>0</v>
      </c>
      <c r="AS1558" s="692">
        <f ca="1">COUNTIF(INDIRECT("H"&amp;(ROW()+12*(($AO1558-1)*3+$AP1558)-ROW())/12+5):INDIRECT("S"&amp;(ROW()+12*(($AO1558-1)*3+$AP1558)-ROW())/12+5),AR1558)</f>
        <v>0</v>
      </c>
      <c r="AT1558" s="693">
        <f ca="1">IF($AQ1558=1,IF(INDIRECT(ADDRESS(($AO1558-1)*3+$AP1558+5,$AQ1558+20))="",0,INDIRECT(ADDRESS(($AO1558-1)*3+$AP1558+5,$AQ1558+20))),IF(INDIRECT(ADDRESS(($AO1558-1)*3+$AP1558+5,$AQ1558+20))="",0,IF(COUNTIF(INDIRECT(ADDRESS(($AO1558-1)*36+($AP1558-1)*12+6,COLUMN())):INDIRECT(ADDRESS(($AO1558-1)*36+($AP1558-1)*12+$AQ1558+4,COLUMN())),INDIRECT(ADDRESS(($AO1558-1)*3+$AP1558+5,$AQ1558+20)))&gt;=1,0,INDIRECT(ADDRESS(($AO1558-1)*3+$AP1558+5,$AQ1558+20)))))</f>
        <v>0</v>
      </c>
      <c r="AU1558" s="692">
        <f ca="1">COUNTIF(INDIRECT("U"&amp;(ROW()+12*(($AO1558-1)*3+$AP1558)-ROW())/12+5):INDIRECT("AF"&amp;(ROW()+12*(($AO1558-1)*3+$AP1558)-ROW())/12+5),AT1558)</f>
        <v>0</v>
      </c>
      <c r="AV1558" s="692">
        <f ca="1">IF(AND(AR1558+AT1558&gt;0,AS1558+AU1558&gt;0),COUNTIF(AV$6:AV1557,"&gt;0")+1,0)</f>
        <v>0</v>
      </c>
    </row>
    <row r="1559" spans="41:48">
      <c r="AO1559" s="692">
        <v>44</v>
      </c>
      <c r="AP1559" s="692">
        <v>1</v>
      </c>
      <c r="AQ1559" s="692">
        <v>6</v>
      </c>
      <c r="AR1559" s="693">
        <f ca="1">IF($AQ1559=1,IF(INDIRECT(ADDRESS(($AO1559-1)*3+$AP1559+5,$AQ1559+7))="",0,INDIRECT(ADDRESS(($AO1559-1)*3+$AP1559+5,$AQ1559+7))),IF(INDIRECT(ADDRESS(($AO1559-1)*3+$AP1559+5,$AQ1559+7))="",0,IF(COUNTIF(INDIRECT(ADDRESS(($AO1559-1)*36+($AP1559-1)*12+6,COLUMN())):INDIRECT(ADDRESS(($AO1559-1)*36+($AP1559-1)*12+$AQ1559+4,COLUMN())),INDIRECT(ADDRESS(($AO1559-1)*3+$AP1559+5,$AQ1559+7)))&gt;=1,0,INDIRECT(ADDRESS(($AO1559-1)*3+$AP1559+5,$AQ1559+7)))))</f>
        <v>0</v>
      </c>
      <c r="AS1559" s="692">
        <f ca="1">COUNTIF(INDIRECT("H"&amp;(ROW()+12*(($AO1559-1)*3+$AP1559)-ROW())/12+5):INDIRECT("S"&amp;(ROW()+12*(($AO1559-1)*3+$AP1559)-ROW())/12+5),AR1559)</f>
        <v>0</v>
      </c>
      <c r="AT1559" s="693">
        <f ca="1">IF($AQ1559=1,IF(INDIRECT(ADDRESS(($AO1559-1)*3+$AP1559+5,$AQ1559+20))="",0,INDIRECT(ADDRESS(($AO1559-1)*3+$AP1559+5,$AQ1559+20))),IF(INDIRECT(ADDRESS(($AO1559-1)*3+$AP1559+5,$AQ1559+20))="",0,IF(COUNTIF(INDIRECT(ADDRESS(($AO1559-1)*36+($AP1559-1)*12+6,COLUMN())):INDIRECT(ADDRESS(($AO1559-1)*36+($AP1559-1)*12+$AQ1559+4,COLUMN())),INDIRECT(ADDRESS(($AO1559-1)*3+$AP1559+5,$AQ1559+20)))&gt;=1,0,INDIRECT(ADDRESS(($AO1559-1)*3+$AP1559+5,$AQ1559+20)))))</f>
        <v>0</v>
      </c>
      <c r="AU1559" s="692">
        <f ca="1">COUNTIF(INDIRECT("U"&amp;(ROW()+12*(($AO1559-1)*3+$AP1559)-ROW())/12+5):INDIRECT("AF"&amp;(ROW()+12*(($AO1559-1)*3+$AP1559)-ROW())/12+5),AT1559)</f>
        <v>0</v>
      </c>
      <c r="AV1559" s="692">
        <f ca="1">IF(AND(AR1559+AT1559&gt;0,AS1559+AU1559&gt;0),COUNTIF(AV$6:AV1558,"&gt;0")+1,0)</f>
        <v>0</v>
      </c>
    </row>
    <row r="1560" spans="41:48">
      <c r="AO1560" s="692">
        <v>44</v>
      </c>
      <c r="AP1560" s="692">
        <v>1</v>
      </c>
      <c r="AQ1560" s="692">
        <v>7</v>
      </c>
      <c r="AR1560" s="693">
        <f ca="1">IF($AQ1560=1,IF(INDIRECT(ADDRESS(($AO1560-1)*3+$AP1560+5,$AQ1560+7))="",0,INDIRECT(ADDRESS(($AO1560-1)*3+$AP1560+5,$AQ1560+7))),IF(INDIRECT(ADDRESS(($AO1560-1)*3+$AP1560+5,$AQ1560+7))="",0,IF(COUNTIF(INDIRECT(ADDRESS(($AO1560-1)*36+($AP1560-1)*12+6,COLUMN())):INDIRECT(ADDRESS(($AO1560-1)*36+($AP1560-1)*12+$AQ1560+4,COLUMN())),INDIRECT(ADDRESS(($AO1560-1)*3+$AP1560+5,$AQ1560+7)))&gt;=1,0,INDIRECT(ADDRESS(($AO1560-1)*3+$AP1560+5,$AQ1560+7)))))</f>
        <v>0</v>
      </c>
      <c r="AS1560" s="692">
        <f ca="1">COUNTIF(INDIRECT("H"&amp;(ROW()+12*(($AO1560-1)*3+$AP1560)-ROW())/12+5):INDIRECT("S"&amp;(ROW()+12*(($AO1560-1)*3+$AP1560)-ROW())/12+5),AR1560)</f>
        <v>0</v>
      </c>
      <c r="AT1560" s="693">
        <f ca="1">IF($AQ1560=1,IF(INDIRECT(ADDRESS(($AO1560-1)*3+$AP1560+5,$AQ1560+20))="",0,INDIRECT(ADDRESS(($AO1560-1)*3+$AP1560+5,$AQ1560+20))),IF(INDIRECT(ADDRESS(($AO1560-1)*3+$AP1560+5,$AQ1560+20))="",0,IF(COUNTIF(INDIRECT(ADDRESS(($AO1560-1)*36+($AP1560-1)*12+6,COLUMN())):INDIRECT(ADDRESS(($AO1560-1)*36+($AP1560-1)*12+$AQ1560+4,COLUMN())),INDIRECT(ADDRESS(($AO1560-1)*3+$AP1560+5,$AQ1560+20)))&gt;=1,0,INDIRECT(ADDRESS(($AO1560-1)*3+$AP1560+5,$AQ1560+20)))))</f>
        <v>0</v>
      </c>
      <c r="AU1560" s="692">
        <f ca="1">COUNTIF(INDIRECT("U"&amp;(ROW()+12*(($AO1560-1)*3+$AP1560)-ROW())/12+5):INDIRECT("AF"&amp;(ROW()+12*(($AO1560-1)*3+$AP1560)-ROW())/12+5),AT1560)</f>
        <v>0</v>
      </c>
      <c r="AV1560" s="692">
        <f ca="1">IF(AND(AR1560+AT1560&gt;0,AS1560+AU1560&gt;0),COUNTIF(AV$6:AV1559,"&gt;0")+1,0)</f>
        <v>0</v>
      </c>
    </row>
    <row r="1561" spans="41:48">
      <c r="AO1561" s="692">
        <v>44</v>
      </c>
      <c r="AP1561" s="692">
        <v>1</v>
      </c>
      <c r="AQ1561" s="692">
        <v>8</v>
      </c>
      <c r="AR1561" s="693">
        <f ca="1">IF($AQ1561=1,IF(INDIRECT(ADDRESS(($AO1561-1)*3+$AP1561+5,$AQ1561+7))="",0,INDIRECT(ADDRESS(($AO1561-1)*3+$AP1561+5,$AQ1561+7))),IF(INDIRECT(ADDRESS(($AO1561-1)*3+$AP1561+5,$AQ1561+7))="",0,IF(COUNTIF(INDIRECT(ADDRESS(($AO1561-1)*36+($AP1561-1)*12+6,COLUMN())):INDIRECT(ADDRESS(($AO1561-1)*36+($AP1561-1)*12+$AQ1561+4,COLUMN())),INDIRECT(ADDRESS(($AO1561-1)*3+$AP1561+5,$AQ1561+7)))&gt;=1,0,INDIRECT(ADDRESS(($AO1561-1)*3+$AP1561+5,$AQ1561+7)))))</f>
        <v>0</v>
      </c>
      <c r="AS1561" s="692">
        <f ca="1">COUNTIF(INDIRECT("H"&amp;(ROW()+12*(($AO1561-1)*3+$AP1561)-ROW())/12+5):INDIRECT("S"&amp;(ROW()+12*(($AO1561-1)*3+$AP1561)-ROW())/12+5),AR1561)</f>
        <v>0</v>
      </c>
      <c r="AT1561" s="693">
        <f ca="1">IF($AQ1561=1,IF(INDIRECT(ADDRESS(($AO1561-1)*3+$AP1561+5,$AQ1561+20))="",0,INDIRECT(ADDRESS(($AO1561-1)*3+$AP1561+5,$AQ1561+20))),IF(INDIRECT(ADDRESS(($AO1561-1)*3+$AP1561+5,$AQ1561+20))="",0,IF(COUNTIF(INDIRECT(ADDRESS(($AO1561-1)*36+($AP1561-1)*12+6,COLUMN())):INDIRECT(ADDRESS(($AO1561-1)*36+($AP1561-1)*12+$AQ1561+4,COLUMN())),INDIRECT(ADDRESS(($AO1561-1)*3+$AP1561+5,$AQ1561+20)))&gt;=1,0,INDIRECT(ADDRESS(($AO1561-1)*3+$AP1561+5,$AQ1561+20)))))</f>
        <v>0</v>
      </c>
      <c r="AU1561" s="692">
        <f ca="1">COUNTIF(INDIRECT("U"&amp;(ROW()+12*(($AO1561-1)*3+$AP1561)-ROW())/12+5):INDIRECT("AF"&amp;(ROW()+12*(($AO1561-1)*3+$AP1561)-ROW())/12+5),AT1561)</f>
        <v>0</v>
      </c>
      <c r="AV1561" s="692">
        <f ca="1">IF(AND(AR1561+AT1561&gt;0,AS1561+AU1561&gt;0),COUNTIF(AV$6:AV1560,"&gt;0")+1,0)</f>
        <v>0</v>
      </c>
    </row>
    <row r="1562" spans="41:48">
      <c r="AO1562" s="692">
        <v>44</v>
      </c>
      <c r="AP1562" s="692">
        <v>1</v>
      </c>
      <c r="AQ1562" s="692">
        <v>9</v>
      </c>
      <c r="AR1562" s="693">
        <f ca="1">IF($AQ1562=1,IF(INDIRECT(ADDRESS(($AO1562-1)*3+$AP1562+5,$AQ1562+7))="",0,INDIRECT(ADDRESS(($AO1562-1)*3+$AP1562+5,$AQ1562+7))),IF(INDIRECT(ADDRESS(($AO1562-1)*3+$AP1562+5,$AQ1562+7))="",0,IF(COUNTIF(INDIRECT(ADDRESS(($AO1562-1)*36+($AP1562-1)*12+6,COLUMN())):INDIRECT(ADDRESS(($AO1562-1)*36+($AP1562-1)*12+$AQ1562+4,COLUMN())),INDIRECT(ADDRESS(($AO1562-1)*3+$AP1562+5,$AQ1562+7)))&gt;=1,0,INDIRECT(ADDRESS(($AO1562-1)*3+$AP1562+5,$AQ1562+7)))))</f>
        <v>0</v>
      </c>
      <c r="AS1562" s="692">
        <f ca="1">COUNTIF(INDIRECT("H"&amp;(ROW()+12*(($AO1562-1)*3+$AP1562)-ROW())/12+5):INDIRECT("S"&amp;(ROW()+12*(($AO1562-1)*3+$AP1562)-ROW())/12+5),AR1562)</f>
        <v>0</v>
      </c>
      <c r="AT1562" s="693">
        <f ca="1">IF($AQ1562=1,IF(INDIRECT(ADDRESS(($AO1562-1)*3+$AP1562+5,$AQ1562+20))="",0,INDIRECT(ADDRESS(($AO1562-1)*3+$AP1562+5,$AQ1562+20))),IF(INDIRECT(ADDRESS(($AO1562-1)*3+$AP1562+5,$AQ1562+20))="",0,IF(COUNTIF(INDIRECT(ADDRESS(($AO1562-1)*36+($AP1562-1)*12+6,COLUMN())):INDIRECT(ADDRESS(($AO1562-1)*36+($AP1562-1)*12+$AQ1562+4,COLUMN())),INDIRECT(ADDRESS(($AO1562-1)*3+$AP1562+5,$AQ1562+20)))&gt;=1,0,INDIRECT(ADDRESS(($AO1562-1)*3+$AP1562+5,$AQ1562+20)))))</f>
        <v>0</v>
      </c>
      <c r="AU1562" s="692">
        <f ca="1">COUNTIF(INDIRECT("U"&amp;(ROW()+12*(($AO1562-1)*3+$AP1562)-ROW())/12+5):INDIRECT("AF"&amp;(ROW()+12*(($AO1562-1)*3+$AP1562)-ROW())/12+5),AT1562)</f>
        <v>0</v>
      </c>
      <c r="AV1562" s="692">
        <f ca="1">IF(AND(AR1562+AT1562&gt;0,AS1562+AU1562&gt;0),COUNTIF(AV$6:AV1561,"&gt;0")+1,0)</f>
        <v>0</v>
      </c>
    </row>
    <row r="1563" spans="41:48">
      <c r="AO1563" s="692">
        <v>44</v>
      </c>
      <c r="AP1563" s="692">
        <v>1</v>
      </c>
      <c r="AQ1563" s="692">
        <v>10</v>
      </c>
      <c r="AR1563" s="693">
        <f ca="1">IF($AQ1563=1,IF(INDIRECT(ADDRESS(($AO1563-1)*3+$AP1563+5,$AQ1563+7))="",0,INDIRECT(ADDRESS(($AO1563-1)*3+$AP1563+5,$AQ1563+7))),IF(INDIRECT(ADDRESS(($AO1563-1)*3+$AP1563+5,$AQ1563+7))="",0,IF(COUNTIF(INDIRECT(ADDRESS(($AO1563-1)*36+($AP1563-1)*12+6,COLUMN())):INDIRECT(ADDRESS(($AO1563-1)*36+($AP1563-1)*12+$AQ1563+4,COLUMN())),INDIRECT(ADDRESS(($AO1563-1)*3+$AP1563+5,$AQ1563+7)))&gt;=1,0,INDIRECT(ADDRESS(($AO1563-1)*3+$AP1563+5,$AQ1563+7)))))</f>
        <v>0</v>
      </c>
      <c r="AS1563" s="692">
        <f ca="1">COUNTIF(INDIRECT("H"&amp;(ROW()+12*(($AO1563-1)*3+$AP1563)-ROW())/12+5):INDIRECT("S"&amp;(ROW()+12*(($AO1563-1)*3+$AP1563)-ROW())/12+5),AR1563)</f>
        <v>0</v>
      </c>
      <c r="AT1563" s="693">
        <f ca="1">IF($AQ1563=1,IF(INDIRECT(ADDRESS(($AO1563-1)*3+$AP1563+5,$AQ1563+20))="",0,INDIRECT(ADDRESS(($AO1563-1)*3+$AP1563+5,$AQ1563+20))),IF(INDIRECT(ADDRESS(($AO1563-1)*3+$AP1563+5,$AQ1563+20))="",0,IF(COUNTIF(INDIRECT(ADDRESS(($AO1563-1)*36+($AP1563-1)*12+6,COLUMN())):INDIRECT(ADDRESS(($AO1563-1)*36+($AP1563-1)*12+$AQ1563+4,COLUMN())),INDIRECT(ADDRESS(($AO1563-1)*3+$AP1563+5,$AQ1563+20)))&gt;=1,0,INDIRECT(ADDRESS(($AO1563-1)*3+$AP1563+5,$AQ1563+20)))))</f>
        <v>0</v>
      </c>
      <c r="AU1563" s="692">
        <f ca="1">COUNTIF(INDIRECT("U"&amp;(ROW()+12*(($AO1563-1)*3+$AP1563)-ROW())/12+5):INDIRECT("AF"&amp;(ROW()+12*(($AO1563-1)*3+$AP1563)-ROW())/12+5),AT1563)</f>
        <v>0</v>
      </c>
      <c r="AV1563" s="692">
        <f ca="1">IF(AND(AR1563+AT1563&gt;0,AS1563+AU1563&gt;0),COUNTIF(AV$6:AV1562,"&gt;0")+1,0)</f>
        <v>0</v>
      </c>
    </row>
    <row r="1564" spans="41:48">
      <c r="AO1564" s="692">
        <v>44</v>
      </c>
      <c r="AP1564" s="692">
        <v>1</v>
      </c>
      <c r="AQ1564" s="692">
        <v>11</v>
      </c>
      <c r="AR1564" s="693">
        <f ca="1">IF($AQ1564=1,IF(INDIRECT(ADDRESS(($AO1564-1)*3+$AP1564+5,$AQ1564+7))="",0,INDIRECT(ADDRESS(($AO1564-1)*3+$AP1564+5,$AQ1564+7))),IF(INDIRECT(ADDRESS(($AO1564-1)*3+$AP1564+5,$AQ1564+7))="",0,IF(COUNTIF(INDIRECT(ADDRESS(($AO1564-1)*36+($AP1564-1)*12+6,COLUMN())):INDIRECT(ADDRESS(($AO1564-1)*36+($AP1564-1)*12+$AQ1564+4,COLUMN())),INDIRECT(ADDRESS(($AO1564-1)*3+$AP1564+5,$AQ1564+7)))&gt;=1,0,INDIRECT(ADDRESS(($AO1564-1)*3+$AP1564+5,$AQ1564+7)))))</f>
        <v>0</v>
      </c>
      <c r="AS1564" s="692">
        <f ca="1">COUNTIF(INDIRECT("H"&amp;(ROW()+12*(($AO1564-1)*3+$AP1564)-ROW())/12+5):INDIRECT("S"&amp;(ROW()+12*(($AO1564-1)*3+$AP1564)-ROW())/12+5),AR1564)</f>
        <v>0</v>
      </c>
      <c r="AT1564" s="693">
        <f ca="1">IF($AQ1564=1,IF(INDIRECT(ADDRESS(($AO1564-1)*3+$AP1564+5,$AQ1564+20))="",0,INDIRECT(ADDRESS(($AO1564-1)*3+$AP1564+5,$AQ1564+20))),IF(INDIRECT(ADDRESS(($AO1564-1)*3+$AP1564+5,$AQ1564+20))="",0,IF(COUNTIF(INDIRECT(ADDRESS(($AO1564-1)*36+($AP1564-1)*12+6,COLUMN())):INDIRECT(ADDRESS(($AO1564-1)*36+($AP1564-1)*12+$AQ1564+4,COLUMN())),INDIRECT(ADDRESS(($AO1564-1)*3+$AP1564+5,$AQ1564+20)))&gt;=1,0,INDIRECT(ADDRESS(($AO1564-1)*3+$AP1564+5,$AQ1564+20)))))</f>
        <v>0</v>
      </c>
      <c r="AU1564" s="692">
        <f ca="1">COUNTIF(INDIRECT("U"&amp;(ROW()+12*(($AO1564-1)*3+$AP1564)-ROW())/12+5):INDIRECT("AF"&amp;(ROW()+12*(($AO1564-1)*3+$AP1564)-ROW())/12+5),AT1564)</f>
        <v>0</v>
      </c>
      <c r="AV1564" s="692">
        <f ca="1">IF(AND(AR1564+AT1564&gt;0,AS1564+AU1564&gt;0),COUNTIF(AV$6:AV1563,"&gt;0")+1,0)</f>
        <v>0</v>
      </c>
    </row>
    <row r="1565" spans="41:48">
      <c r="AO1565" s="692">
        <v>44</v>
      </c>
      <c r="AP1565" s="692">
        <v>1</v>
      </c>
      <c r="AQ1565" s="692">
        <v>12</v>
      </c>
      <c r="AR1565" s="693">
        <f ca="1">IF($AQ1565=1,IF(INDIRECT(ADDRESS(($AO1565-1)*3+$AP1565+5,$AQ1565+7))="",0,INDIRECT(ADDRESS(($AO1565-1)*3+$AP1565+5,$AQ1565+7))),IF(INDIRECT(ADDRESS(($AO1565-1)*3+$AP1565+5,$AQ1565+7))="",0,IF(COUNTIF(INDIRECT(ADDRESS(($AO1565-1)*36+($AP1565-1)*12+6,COLUMN())):INDIRECT(ADDRESS(($AO1565-1)*36+($AP1565-1)*12+$AQ1565+4,COLUMN())),INDIRECT(ADDRESS(($AO1565-1)*3+$AP1565+5,$AQ1565+7)))&gt;=1,0,INDIRECT(ADDRESS(($AO1565-1)*3+$AP1565+5,$AQ1565+7)))))</f>
        <v>0</v>
      </c>
      <c r="AS1565" s="692">
        <f ca="1">COUNTIF(INDIRECT("H"&amp;(ROW()+12*(($AO1565-1)*3+$AP1565)-ROW())/12+5):INDIRECT("S"&amp;(ROW()+12*(($AO1565-1)*3+$AP1565)-ROW())/12+5),AR1565)</f>
        <v>0</v>
      </c>
      <c r="AT1565" s="693">
        <f ca="1">IF($AQ1565=1,IF(INDIRECT(ADDRESS(($AO1565-1)*3+$AP1565+5,$AQ1565+20))="",0,INDIRECT(ADDRESS(($AO1565-1)*3+$AP1565+5,$AQ1565+20))),IF(INDIRECT(ADDRESS(($AO1565-1)*3+$AP1565+5,$AQ1565+20))="",0,IF(COUNTIF(INDIRECT(ADDRESS(($AO1565-1)*36+($AP1565-1)*12+6,COLUMN())):INDIRECT(ADDRESS(($AO1565-1)*36+($AP1565-1)*12+$AQ1565+4,COLUMN())),INDIRECT(ADDRESS(($AO1565-1)*3+$AP1565+5,$AQ1565+20)))&gt;=1,0,INDIRECT(ADDRESS(($AO1565-1)*3+$AP1565+5,$AQ1565+20)))))</f>
        <v>0</v>
      </c>
      <c r="AU1565" s="692">
        <f ca="1">COUNTIF(INDIRECT("U"&amp;(ROW()+12*(($AO1565-1)*3+$AP1565)-ROW())/12+5):INDIRECT("AF"&amp;(ROW()+12*(($AO1565-1)*3+$AP1565)-ROW())/12+5),AT1565)</f>
        <v>0</v>
      </c>
      <c r="AV1565" s="692">
        <f ca="1">IF(AND(AR1565+AT1565&gt;0,AS1565+AU1565&gt;0),COUNTIF(AV$6:AV1564,"&gt;0")+1,0)</f>
        <v>0</v>
      </c>
    </row>
    <row r="1566" spans="41:48">
      <c r="AO1566" s="692">
        <v>44</v>
      </c>
      <c r="AP1566" s="692">
        <v>2</v>
      </c>
      <c r="AQ1566" s="692">
        <v>1</v>
      </c>
      <c r="AR1566" s="693">
        <f ca="1">IF($AQ1566=1,IF(INDIRECT(ADDRESS(($AO1566-1)*3+$AP1566+5,$AQ1566+7))="",0,INDIRECT(ADDRESS(($AO1566-1)*3+$AP1566+5,$AQ1566+7))),IF(INDIRECT(ADDRESS(($AO1566-1)*3+$AP1566+5,$AQ1566+7))="",0,IF(COUNTIF(INDIRECT(ADDRESS(($AO1566-1)*36+($AP1566-1)*12+6,COLUMN())):INDIRECT(ADDRESS(($AO1566-1)*36+($AP1566-1)*12+$AQ1566+4,COLUMN())),INDIRECT(ADDRESS(($AO1566-1)*3+$AP1566+5,$AQ1566+7)))&gt;=1,0,INDIRECT(ADDRESS(($AO1566-1)*3+$AP1566+5,$AQ1566+7)))))</f>
        <v>0</v>
      </c>
      <c r="AS1566" s="692">
        <f ca="1">COUNTIF(INDIRECT("H"&amp;(ROW()+12*(($AO1566-1)*3+$AP1566)-ROW())/12+5):INDIRECT("S"&amp;(ROW()+12*(($AO1566-1)*3+$AP1566)-ROW())/12+5),AR1566)</f>
        <v>0</v>
      </c>
      <c r="AT1566" s="693">
        <f ca="1">IF($AQ1566=1,IF(INDIRECT(ADDRESS(($AO1566-1)*3+$AP1566+5,$AQ1566+20))="",0,INDIRECT(ADDRESS(($AO1566-1)*3+$AP1566+5,$AQ1566+20))),IF(INDIRECT(ADDRESS(($AO1566-1)*3+$AP1566+5,$AQ1566+20))="",0,IF(COUNTIF(INDIRECT(ADDRESS(($AO1566-1)*36+($AP1566-1)*12+6,COLUMN())):INDIRECT(ADDRESS(($AO1566-1)*36+($AP1566-1)*12+$AQ1566+4,COLUMN())),INDIRECT(ADDRESS(($AO1566-1)*3+$AP1566+5,$AQ1566+20)))&gt;=1,0,INDIRECT(ADDRESS(($AO1566-1)*3+$AP1566+5,$AQ1566+20)))))</f>
        <v>0</v>
      </c>
      <c r="AU1566" s="692">
        <f ca="1">COUNTIF(INDIRECT("U"&amp;(ROW()+12*(($AO1566-1)*3+$AP1566)-ROW())/12+5):INDIRECT("AF"&amp;(ROW()+12*(($AO1566-1)*3+$AP1566)-ROW())/12+5),AT1566)</f>
        <v>0</v>
      </c>
      <c r="AV1566" s="692">
        <f ca="1">IF(AND(AR1566+AT1566&gt;0,AS1566+AU1566&gt;0),COUNTIF(AV$6:AV1565,"&gt;0")+1,0)</f>
        <v>0</v>
      </c>
    </row>
    <row r="1567" spans="41:48">
      <c r="AO1567" s="692">
        <v>44</v>
      </c>
      <c r="AP1567" s="692">
        <v>2</v>
      </c>
      <c r="AQ1567" s="692">
        <v>2</v>
      </c>
      <c r="AR1567" s="693">
        <f ca="1">IF($AQ1567=1,IF(INDIRECT(ADDRESS(($AO1567-1)*3+$AP1567+5,$AQ1567+7))="",0,INDIRECT(ADDRESS(($AO1567-1)*3+$AP1567+5,$AQ1567+7))),IF(INDIRECT(ADDRESS(($AO1567-1)*3+$AP1567+5,$AQ1567+7))="",0,IF(COUNTIF(INDIRECT(ADDRESS(($AO1567-1)*36+($AP1567-1)*12+6,COLUMN())):INDIRECT(ADDRESS(($AO1567-1)*36+($AP1567-1)*12+$AQ1567+4,COLUMN())),INDIRECT(ADDRESS(($AO1567-1)*3+$AP1567+5,$AQ1567+7)))&gt;=1,0,INDIRECT(ADDRESS(($AO1567-1)*3+$AP1567+5,$AQ1567+7)))))</f>
        <v>0</v>
      </c>
      <c r="AS1567" s="692">
        <f ca="1">COUNTIF(INDIRECT("H"&amp;(ROW()+12*(($AO1567-1)*3+$AP1567)-ROW())/12+5):INDIRECT("S"&amp;(ROW()+12*(($AO1567-1)*3+$AP1567)-ROW())/12+5),AR1567)</f>
        <v>0</v>
      </c>
      <c r="AT1567" s="693">
        <f ca="1">IF($AQ1567=1,IF(INDIRECT(ADDRESS(($AO1567-1)*3+$AP1567+5,$AQ1567+20))="",0,INDIRECT(ADDRESS(($AO1567-1)*3+$AP1567+5,$AQ1567+20))),IF(INDIRECT(ADDRESS(($AO1567-1)*3+$AP1567+5,$AQ1567+20))="",0,IF(COUNTIF(INDIRECT(ADDRESS(($AO1567-1)*36+($AP1567-1)*12+6,COLUMN())):INDIRECT(ADDRESS(($AO1567-1)*36+($AP1567-1)*12+$AQ1567+4,COLUMN())),INDIRECT(ADDRESS(($AO1567-1)*3+$AP1567+5,$AQ1567+20)))&gt;=1,0,INDIRECT(ADDRESS(($AO1567-1)*3+$AP1567+5,$AQ1567+20)))))</f>
        <v>0</v>
      </c>
      <c r="AU1567" s="692">
        <f ca="1">COUNTIF(INDIRECT("U"&amp;(ROW()+12*(($AO1567-1)*3+$AP1567)-ROW())/12+5):INDIRECT("AF"&amp;(ROW()+12*(($AO1567-1)*3+$AP1567)-ROW())/12+5),AT1567)</f>
        <v>0</v>
      </c>
      <c r="AV1567" s="692">
        <f ca="1">IF(AND(AR1567+AT1567&gt;0,AS1567+AU1567&gt;0),COUNTIF(AV$6:AV1566,"&gt;0")+1,0)</f>
        <v>0</v>
      </c>
    </row>
    <row r="1568" spans="41:48">
      <c r="AO1568" s="692">
        <v>44</v>
      </c>
      <c r="AP1568" s="692">
        <v>2</v>
      </c>
      <c r="AQ1568" s="692">
        <v>3</v>
      </c>
      <c r="AR1568" s="693">
        <f ca="1">IF($AQ1568=1,IF(INDIRECT(ADDRESS(($AO1568-1)*3+$AP1568+5,$AQ1568+7))="",0,INDIRECT(ADDRESS(($AO1568-1)*3+$AP1568+5,$AQ1568+7))),IF(INDIRECT(ADDRESS(($AO1568-1)*3+$AP1568+5,$AQ1568+7))="",0,IF(COUNTIF(INDIRECT(ADDRESS(($AO1568-1)*36+($AP1568-1)*12+6,COLUMN())):INDIRECT(ADDRESS(($AO1568-1)*36+($AP1568-1)*12+$AQ1568+4,COLUMN())),INDIRECT(ADDRESS(($AO1568-1)*3+$AP1568+5,$AQ1568+7)))&gt;=1,0,INDIRECT(ADDRESS(($AO1568-1)*3+$AP1568+5,$AQ1568+7)))))</f>
        <v>0</v>
      </c>
      <c r="AS1568" s="692">
        <f ca="1">COUNTIF(INDIRECT("H"&amp;(ROW()+12*(($AO1568-1)*3+$AP1568)-ROW())/12+5):INDIRECT("S"&amp;(ROW()+12*(($AO1568-1)*3+$AP1568)-ROW())/12+5),AR1568)</f>
        <v>0</v>
      </c>
      <c r="AT1568" s="693">
        <f ca="1">IF($AQ1568=1,IF(INDIRECT(ADDRESS(($AO1568-1)*3+$AP1568+5,$AQ1568+20))="",0,INDIRECT(ADDRESS(($AO1568-1)*3+$AP1568+5,$AQ1568+20))),IF(INDIRECT(ADDRESS(($AO1568-1)*3+$AP1568+5,$AQ1568+20))="",0,IF(COUNTIF(INDIRECT(ADDRESS(($AO1568-1)*36+($AP1568-1)*12+6,COLUMN())):INDIRECT(ADDRESS(($AO1568-1)*36+($AP1568-1)*12+$AQ1568+4,COLUMN())),INDIRECT(ADDRESS(($AO1568-1)*3+$AP1568+5,$AQ1568+20)))&gt;=1,0,INDIRECT(ADDRESS(($AO1568-1)*3+$AP1568+5,$AQ1568+20)))))</f>
        <v>0</v>
      </c>
      <c r="AU1568" s="692">
        <f ca="1">COUNTIF(INDIRECT("U"&amp;(ROW()+12*(($AO1568-1)*3+$AP1568)-ROW())/12+5):INDIRECT("AF"&amp;(ROW()+12*(($AO1568-1)*3+$AP1568)-ROW())/12+5),AT1568)</f>
        <v>0</v>
      </c>
      <c r="AV1568" s="692">
        <f ca="1">IF(AND(AR1568+AT1568&gt;0,AS1568+AU1568&gt;0),COUNTIF(AV$6:AV1567,"&gt;0")+1,0)</f>
        <v>0</v>
      </c>
    </row>
    <row r="1569" spans="41:48">
      <c r="AO1569" s="692">
        <v>44</v>
      </c>
      <c r="AP1569" s="692">
        <v>2</v>
      </c>
      <c r="AQ1569" s="692">
        <v>4</v>
      </c>
      <c r="AR1569" s="693">
        <f ca="1">IF($AQ1569=1,IF(INDIRECT(ADDRESS(($AO1569-1)*3+$AP1569+5,$AQ1569+7))="",0,INDIRECT(ADDRESS(($AO1569-1)*3+$AP1569+5,$AQ1569+7))),IF(INDIRECT(ADDRESS(($AO1569-1)*3+$AP1569+5,$AQ1569+7))="",0,IF(COUNTIF(INDIRECT(ADDRESS(($AO1569-1)*36+($AP1569-1)*12+6,COLUMN())):INDIRECT(ADDRESS(($AO1569-1)*36+($AP1569-1)*12+$AQ1569+4,COLUMN())),INDIRECT(ADDRESS(($AO1569-1)*3+$AP1569+5,$AQ1569+7)))&gt;=1,0,INDIRECT(ADDRESS(($AO1569-1)*3+$AP1569+5,$AQ1569+7)))))</f>
        <v>0</v>
      </c>
      <c r="AS1569" s="692">
        <f ca="1">COUNTIF(INDIRECT("H"&amp;(ROW()+12*(($AO1569-1)*3+$AP1569)-ROW())/12+5):INDIRECT("S"&amp;(ROW()+12*(($AO1569-1)*3+$AP1569)-ROW())/12+5),AR1569)</f>
        <v>0</v>
      </c>
      <c r="AT1569" s="693">
        <f ca="1">IF($AQ1569=1,IF(INDIRECT(ADDRESS(($AO1569-1)*3+$AP1569+5,$AQ1569+20))="",0,INDIRECT(ADDRESS(($AO1569-1)*3+$AP1569+5,$AQ1569+20))),IF(INDIRECT(ADDRESS(($AO1569-1)*3+$AP1569+5,$AQ1569+20))="",0,IF(COUNTIF(INDIRECT(ADDRESS(($AO1569-1)*36+($AP1569-1)*12+6,COLUMN())):INDIRECT(ADDRESS(($AO1569-1)*36+($AP1569-1)*12+$AQ1569+4,COLUMN())),INDIRECT(ADDRESS(($AO1569-1)*3+$AP1569+5,$AQ1569+20)))&gt;=1,0,INDIRECT(ADDRESS(($AO1569-1)*3+$AP1569+5,$AQ1569+20)))))</f>
        <v>0</v>
      </c>
      <c r="AU1569" s="692">
        <f ca="1">COUNTIF(INDIRECT("U"&amp;(ROW()+12*(($AO1569-1)*3+$AP1569)-ROW())/12+5):INDIRECT("AF"&amp;(ROW()+12*(($AO1569-1)*3+$AP1569)-ROW())/12+5),AT1569)</f>
        <v>0</v>
      </c>
      <c r="AV1569" s="692">
        <f ca="1">IF(AND(AR1569+AT1569&gt;0,AS1569+AU1569&gt;0),COUNTIF(AV$6:AV1568,"&gt;0")+1,0)</f>
        <v>0</v>
      </c>
    </row>
    <row r="1570" spans="41:48">
      <c r="AO1570" s="692">
        <v>44</v>
      </c>
      <c r="AP1570" s="692">
        <v>2</v>
      </c>
      <c r="AQ1570" s="692">
        <v>5</v>
      </c>
      <c r="AR1570" s="693">
        <f ca="1">IF($AQ1570=1,IF(INDIRECT(ADDRESS(($AO1570-1)*3+$AP1570+5,$AQ1570+7))="",0,INDIRECT(ADDRESS(($AO1570-1)*3+$AP1570+5,$AQ1570+7))),IF(INDIRECT(ADDRESS(($AO1570-1)*3+$AP1570+5,$AQ1570+7))="",0,IF(COUNTIF(INDIRECT(ADDRESS(($AO1570-1)*36+($AP1570-1)*12+6,COLUMN())):INDIRECT(ADDRESS(($AO1570-1)*36+($AP1570-1)*12+$AQ1570+4,COLUMN())),INDIRECT(ADDRESS(($AO1570-1)*3+$AP1570+5,$AQ1570+7)))&gt;=1,0,INDIRECT(ADDRESS(($AO1570-1)*3+$AP1570+5,$AQ1570+7)))))</f>
        <v>0</v>
      </c>
      <c r="AS1570" s="692">
        <f ca="1">COUNTIF(INDIRECT("H"&amp;(ROW()+12*(($AO1570-1)*3+$AP1570)-ROW())/12+5):INDIRECT("S"&amp;(ROW()+12*(($AO1570-1)*3+$AP1570)-ROW())/12+5),AR1570)</f>
        <v>0</v>
      </c>
      <c r="AT1570" s="693">
        <f ca="1">IF($AQ1570=1,IF(INDIRECT(ADDRESS(($AO1570-1)*3+$AP1570+5,$AQ1570+20))="",0,INDIRECT(ADDRESS(($AO1570-1)*3+$AP1570+5,$AQ1570+20))),IF(INDIRECT(ADDRESS(($AO1570-1)*3+$AP1570+5,$AQ1570+20))="",0,IF(COUNTIF(INDIRECT(ADDRESS(($AO1570-1)*36+($AP1570-1)*12+6,COLUMN())):INDIRECT(ADDRESS(($AO1570-1)*36+($AP1570-1)*12+$AQ1570+4,COLUMN())),INDIRECT(ADDRESS(($AO1570-1)*3+$AP1570+5,$AQ1570+20)))&gt;=1,0,INDIRECT(ADDRESS(($AO1570-1)*3+$AP1570+5,$AQ1570+20)))))</f>
        <v>0</v>
      </c>
      <c r="AU1570" s="692">
        <f ca="1">COUNTIF(INDIRECT("U"&amp;(ROW()+12*(($AO1570-1)*3+$AP1570)-ROW())/12+5):INDIRECT("AF"&amp;(ROW()+12*(($AO1570-1)*3+$AP1570)-ROW())/12+5),AT1570)</f>
        <v>0</v>
      </c>
      <c r="AV1570" s="692">
        <f ca="1">IF(AND(AR1570+AT1570&gt;0,AS1570+AU1570&gt;0),COUNTIF(AV$6:AV1569,"&gt;0")+1,0)</f>
        <v>0</v>
      </c>
    </row>
    <row r="1571" spans="41:48">
      <c r="AO1571" s="692">
        <v>44</v>
      </c>
      <c r="AP1571" s="692">
        <v>2</v>
      </c>
      <c r="AQ1571" s="692">
        <v>6</v>
      </c>
      <c r="AR1571" s="693">
        <f ca="1">IF($AQ1571=1,IF(INDIRECT(ADDRESS(($AO1571-1)*3+$AP1571+5,$AQ1571+7))="",0,INDIRECT(ADDRESS(($AO1571-1)*3+$AP1571+5,$AQ1571+7))),IF(INDIRECT(ADDRESS(($AO1571-1)*3+$AP1571+5,$AQ1571+7))="",0,IF(COUNTIF(INDIRECT(ADDRESS(($AO1571-1)*36+($AP1571-1)*12+6,COLUMN())):INDIRECT(ADDRESS(($AO1571-1)*36+($AP1571-1)*12+$AQ1571+4,COLUMN())),INDIRECT(ADDRESS(($AO1571-1)*3+$AP1571+5,$AQ1571+7)))&gt;=1,0,INDIRECT(ADDRESS(($AO1571-1)*3+$AP1571+5,$AQ1571+7)))))</f>
        <v>0</v>
      </c>
      <c r="AS1571" s="692">
        <f ca="1">COUNTIF(INDIRECT("H"&amp;(ROW()+12*(($AO1571-1)*3+$AP1571)-ROW())/12+5):INDIRECT("S"&amp;(ROW()+12*(($AO1571-1)*3+$AP1571)-ROW())/12+5),AR1571)</f>
        <v>0</v>
      </c>
      <c r="AT1571" s="693">
        <f ca="1">IF($AQ1571=1,IF(INDIRECT(ADDRESS(($AO1571-1)*3+$AP1571+5,$AQ1571+20))="",0,INDIRECT(ADDRESS(($AO1571-1)*3+$AP1571+5,$AQ1571+20))),IF(INDIRECT(ADDRESS(($AO1571-1)*3+$AP1571+5,$AQ1571+20))="",0,IF(COUNTIF(INDIRECT(ADDRESS(($AO1571-1)*36+($AP1571-1)*12+6,COLUMN())):INDIRECT(ADDRESS(($AO1571-1)*36+($AP1571-1)*12+$AQ1571+4,COLUMN())),INDIRECT(ADDRESS(($AO1571-1)*3+$AP1571+5,$AQ1571+20)))&gt;=1,0,INDIRECT(ADDRESS(($AO1571-1)*3+$AP1571+5,$AQ1571+20)))))</f>
        <v>0</v>
      </c>
      <c r="AU1571" s="692">
        <f ca="1">COUNTIF(INDIRECT("U"&amp;(ROW()+12*(($AO1571-1)*3+$AP1571)-ROW())/12+5):INDIRECT("AF"&amp;(ROW()+12*(($AO1571-1)*3+$AP1571)-ROW())/12+5),AT1571)</f>
        <v>0</v>
      </c>
      <c r="AV1571" s="692">
        <f ca="1">IF(AND(AR1571+AT1571&gt;0,AS1571+AU1571&gt;0),COUNTIF(AV$6:AV1570,"&gt;0")+1,0)</f>
        <v>0</v>
      </c>
    </row>
    <row r="1572" spans="41:48">
      <c r="AO1572" s="692">
        <v>44</v>
      </c>
      <c r="AP1572" s="692">
        <v>2</v>
      </c>
      <c r="AQ1572" s="692">
        <v>7</v>
      </c>
      <c r="AR1572" s="693">
        <f ca="1">IF($AQ1572=1,IF(INDIRECT(ADDRESS(($AO1572-1)*3+$AP1572+5,$AQ1572+7))="",0,INDIRECT(ADDRESS(($AO1572-1)*3+$AP1572+5,$AQ1572+7))),IF(INDIRECT(ADDRESS(($AO1572-1)*3+$AP1572+5,$AQ1572+7))="",0,IF(COUNTIF(INDIRECT(ADDRESS(($AO1572-1)*36+($AP1572-1)*12+6,COLUMN())):INDIRECT(ADDRESS(($AO1572-1)*36+($AP1572-1)*12+$AQ1572+4,COLUMN())),INDIRECT(ADDRESS(($AO1572-1)*3+$AP1572+5,$AQ1572+7)))&gt;=1,0,INDIRECT(ADDRESS(($AO1572-1)*3+$AP1572+5,$AQ1572+7)))))</f>
        <v>0</v>
      </c>
      <c r="AS1572" s="692">
        <f ca="1">COUNTIF(INDIRECT("H"&amp;(ROW()+12*(($AO1572-1)*3+$AP1572)-ROW())/12+5):INDIRECT("S"&amp;(ROW()+12*(($AO1572-1)*3+$AP1572)-ROW())/12+5),AR1572)</f>
        <v>0</v>
      </c>
      <c r="AT1572" s="693">
        <f ca="1">IF($AQ1572=1,IF(INDIRECT(ADDRESS(($AO1572-1)*3+$AP1572+5,$AQ1572+20))="",0,INDIRECT(ADDRESS(($AO1572-1)*3+$AP1572+5,$AQ1572+20))),IF(INDIRECT(ADDRESS(($AO1572-1)*3+$AP1572+5,$AQ1572+20))="",0,IF(COUNTIF(INDIRECT(ADDRESS(($AO1572-1)*36+($AP1572-1)*12+6,COLUMN())):INDIRECT(ADDRESS(($AO1572-1)*36+($AP1572-1)*12+$AQ1572+4,COLUMN())),INDIRECT(ADDRESS(($AO1572-1)*3+$AP1572+5,$AQ1572+20)))&gt;=1,0,INDIRECT(ADDRESS(($AO1572-1)*3+$AP1572+5,$AQ1572+20)))))</f>
        <v>0</v>
      </c>
      <c r="AU1572" s="692">
        <f ca="1">COUNTIF(INDIRECT("U"&amp;(ROW()+12*(($AO1572-1)*3+$AP1572)-ROW())/12+5):INDIRECT("AF"&amp;(ROW()+12*(($AO1572-1)*3+$AP1572)-ROW())/12+5),AT1572)</f>
        <v>0</v>
      </c>
      <c r="AV1572" s="692">
        <f ca="1">IF(AND(AR1572+AT1572&gt;0,AS1572+AU1572&gt;0),COUNTIF(AV$6:AV1571,"&gt;0")+1,0)</f>
        <v>0</v>
      </c>
    </row>
    <row r="1573" spans="41:48">
      <c r="AO1573" s="692">
        <v>44</v>
      </c>
      <c r="AP1573" s="692">
        <v>2</v>
      </c>
      <c r="AQ1573" s="692">
        <v>8</v>
      </c>
      <c r="AR1573" s="693">
        <f ca="1">IF($AQ1573=1,IF(INDIRECT(ADDRESS(($AO1573-1)*3+$AP1573+5,$AQ1573+7))="",0,INDIRECT(ADDRESS(($AO1573-1)*3+$AP1573+5,$AQ1573+7))),IF(INDIRECT(ADDRESS(($AO1573-1)*3+$AP1573+5,$AQ1573+7))="",0,IF(COUNTIF(INDIRECT(ADDRESS(($AO1573-1)*36+($AP1573-1)*12+6,COLUMN())):INDIRECT(ADDRESS(($AO1573-1)*36+($AP1573-1)*12+$AQ1573+4,COLUMN())),INDIRECT(ADDRESS(($AO1573-1)*3+$AP1573+5,$AQ1573+7)))&gt;=1,0,INDIRECT(ADDRESS(($AO1573-1)*3+$AP1573+5,$AQ1573+7)))))</f>
        <v>0</v>
      </c>
      <c r="AS1573" s="692">
        <f ca="1">COUNTIF(INDIRECT("H"&amp;(ROW()+12*(($AO1573-1)*3+$AP1573)-ROW())/12+5):INDIRECT("S"&amp;(ROW()+12*(($AO1573-1)*3+$AP1573)-ROW())/12+5),AR1573)</f>
        <v>0</v>
      </c>
      <c r="AT1573" s="693">
        <f ca="1">IF($AQ1573=1,IF(INDIRECT(ADDRESS(($AO1573-1)*3+$AP1573+5,$AQ1573+20))="",0,INDIRECT(ADDRESS(($AO1573-1)*3+$AP1573+5,$AQ1573+20))),IF(INDIRECT(ADDRESS(($AO1573-1)*3+$AP1573+5,$AQ1573+20))="",0,IF(COUNTIF(INDIRECT(ADDRESS(($AO1573-1)*36+($AP1573-1)*12+6,COLUMN())):INDIRECT(ADDRESS(($AO1573-1)*36+($AP1573-1)*12+$AQ1573+4,COLUMN())),INDIRECT(ADDRESS(($AO1573-1)*3+$AP1573+5,$AQ1573+20)))&gt;=1,0,INDIRECT(ADDRESS(($AO1573-1)*3+$AP1573+5,$AQ1573+20)))))</f>
        <v>0</v>
      </c>
      <c r="AU1573" s="692">
        <f ca="1">COUNTIF(INDIRECT("U"&amp;(ROW()+12*(($AO1573-1)*3+$AP1573)-ROW())/12+5):INDIRECT("AF"&amp;(ROW()+12*(($AO1573-1)*3+$AP1573)-ROW())/12+5),AT1573)</f>
        <v>0</v>
      </c>
      <c r="AV1573" s="692">
        <f ca="1">IF(AND(AR1573+AT1573&gt;0,AS1573+AU1573&gt;0),COUNTIF(AV$6:AV1572,"&gt;0")+1,0)</f>
        <v>0</v>
      </c>
    </row>
    <row r="1574" spans="41:48">
      <c r="AO1574" s="692">
        <v>44</v>
      </c>
      <c r="AP1574" s="692">
        <v>2</v>
      </c>
      <c r="AQ1574" s="692">
        <v>9</v>
      </c>
      <c r="AR1574" s="693">
        <f ca="1">IF($AQ1574=1,IF(INDIRECT(ADDRESS(($AO1574-1)*3+$AP1574+5,$AQ1574+7))="",0,INDIRECT(ADDRESS(($AO1574-1)*3+$AP1574+5,$AQ1574+7))),IF(INDIRECT(ADDRESS(($AO1574-1)*3+$AP1574+5,$AQ1574+7))="",0,IF(COUNTIF(INDIRECT(ADDRESS(($AO1574-1)*36+($AP1574-1)*12+6,COLUMN())):INDIRECT(ADDRESS(($AO1574-1)*36+($AP1574-1)*12+$AQ1574+4,COLUMN())),INDIRECT(ADDRESS(($AO1574-1)*3+$AP1574+5,$AQ1574+7)))&gt;=1,0,INDIRECT(ADDRESS(($AO1574-1)*3+$AP1574+5,$AQ1574+7)))))</f>
        <v>0</v>
      </c>
      <c r="AS1574" s="692">
        <f ca="1">COUNTIF(INDIRECT("H"&amp;(ROW()+12*(($AO1574-1)*3+$AP1574)-ROW())/12+5):INDIRECT("S"&amp;(ROW()+12*(($AO1574-1)*3+$AP1574)-ROW())/12+5),AR1574)</f>
        <v>0</v>
      </c>
      <c r="AT1574" s="693">
        <f ca="1">IF($AQ1574=1,IF(INDIRECT(ADDRESS(($AO1574-1)*3+$AP1574+5,$AQ1574+20))="",0,INDIRECT(ADDRESS(($AO1574-1)*3+$AP1574+5,$AQ1574+20))),IF(INDIRECT(ADDRESS(($AO1574-1)*3+$AP1574+5,$AQ1574+20))="",0,IF(COUNTIF(INDIRECT(ADDRESS(($AO1574-1)*36+($AP1574-1)*12+6,COLUMN())):INDIRECT(ADDRESS(($AO1574-1)*36+($AP1574-1)*12+$AQ1574+4,COLUMN())),INDIRECT(ADDRESS(($AO1574-1)*3+$AP1574+5,$AQ1574+20)))&gt;=1,0,INDIRECT(ADDRESS(($AO1574-1)*3+$AP1574+5,$AQ1574+20)))))</f>
        <v>0</v>
      </c>
      <c r="AU1574" s="692">
        <f ca="1">COUNTIF(INDIRECT("U"&amp;(ROW()+12*(($AO1574-1)*3+$AP1574)-ROW())/12+5):INDIRECT("AF"&amp;(ROW()+12*(($AO1574-1)*3+$AP1574)-ROW())/12+5),AT1574)</f>
        <v>0</v>
      </c>
      <c r="AV1574" s="692">
        <f ca="1">IF(AND(AR1574+AT1574&gt;0,AS1574+AU1574&gt;0),COUNTIF(AV$6:AV1573,"&gt;0")+1,0)</f>
        <v>0</v>
      </c>
    </row>
    <row r="1575" spans="41:48">
      <c r="AO1575" s="692">
        <v>44</v>
      </c>
      <c r="AP1575" s="692">
        <v>2</v>
      </c>
      <c r="AQ1575" s="692">
        <v>10</v>
      </c>
      <c r="AR1575" s="693">
        <f ca="1">IF($AQ1575=1,IF(INDIRECT(ADDRESS(($AO1575-1)*3+$AP1575+5,$AQ1575+7))="",0,INDIRECT(ADDRESS(($AO1575-1)*3+$AP1575+5,$AQ1575+7))),IF(INDIRECT(ADDRESS(($AO1575-1)*3+$AP1575+5,$AQ1575+7))="",0,IF(COUNTIF(INDIRECT(ADDRESS(($AO1575-1)*36+($AP1575-1)*12+6,COLUMN())):INDIRECT(ADDRESS(($AO1575-1)*36+($AP1575-1)*12+$AQ1575+4,COLUMN())),INDIRECT(ADDRESS(($AO1575-1)*3+$AP1575+5,$AQ1575+7)))&gt;=1,0,INDIRECT(ADDRESS(($AO1575-1)*3+$AP1575+5,$AQ1575+7)))))</f>
        <v>0</v>
      </c>
      <c r="AS1575" s="692">
        <f ca="1">COUNTIF(INDIRECT("H"&amp;(ROW()+12*(($AO1575-1)*3+$AP1575)-ROW())/12+5):INDIRECT("S"&amp;(ROW()+12*(($AO1575-1)*3+$AP1575)-ROW())/12+5),AR1575)</f>
        <v>0</v>
      </c>
      <c r="AT1575" s="693">
        <f ca="1">IF($AQ1575=1,IF(INDIRECT(ADDRESS(($AO1575-1)*3+$AP1575+5,$AQ1575+20))="",0,INDIRECT(ADDRESS(($AO1575-1)*3+$AP1575+5,$AQ1575+20))),IF(INDIRECT(ADDRESS(($AO1575-1)*3+$AP1575+5,$AQ1575+20))="",0,IF(COUNTIF(INDIRECT(ADDRESS(($AO1575-1)*36+($AP1575-1)*12+6,COLUMN())):INDIRECT(ADDRESS(($AO1575-1)*36+($AP1575-1)*12+$AQ1575+4,COLUMN())),INDIRECT(ADDRESS(($AO1575-1)*3+$AP1575+5,$AQ1575+20)))&gt;=1,0,INDIRECT(ADDRESS(($AO1575-1)*3+$AP1575+5,$AQ1575+20)))))</f>
        <v>0</v>
      </c>
      <c r="AU1575" s="692">
        <f ca="1">COUNTIF(INDIRECT("U"&amp;(ROW()+12*(($AO1575-1)*3+$AP1575)-ROW())/12+5):INDIRECT("AF"&amp;(ROW()+12*(($AO1575-1)*3+$AP1575)-ROW())/12+5),AT1575)</f>
        <v>0</v>
      </c>
      <c r="AV1575" s="692">
        <f ca="1">IF(AND(AR1575+AT1575&gt;0,AS1575+AU1575&gt;0),COUNTIF(AV$6:AV1574,"&gt;0")+1,0)</f>
        <v>0</v>
      </c>
    </row>
    <row r="1576" spans="41:48">
      <c r="AO1576" s="692">
        <v>44</v>
      </c>
      <c r="AP1576" s="692">
        <v>2</v>
      </c>
      <c r="AQ1576" s="692">
        <v>11</v>
      </c>
      <c r="AR1576" s="693">
        <f ca="1">IF($AQ1576=1,IF(INDIRECT(ADDRESS(($AO1576-1)*3+$AP1576+5,$AQ1576+7))="",0,INDIRECT(ADDRESS(($AO1576-1)*3+$AP1576+5,$AQ1576+7))),IF(INDIRECT(ADDRESS(($AO1576-1)*3+$AP1576+5,$AQ1576+7))="",0,IF(COUNTIF(INDIRECT(ADDRESS(($AO1576-1)*36+($AP1576-1)*12+6,COLUMN())):INDIRECT(ADDRESS(($AO1576-1)*36+($AP1576-1)*12+$AQ1576+4,COLUMN())),INDIRECT(ADDRESS(($AO1576-1)*3+$AP1576+5,$AQ1576+7)))&gt;=1,0,INDIRECT(ADDRESS(($AO1576-1)*3+$AP1576+5,$AQ1576+7)))))</f>
        <v>0</v>
      </c>
      <c r="AS1576" s="692">
        <f ca="1">COUNTIF(INDIRECT("H"&amp;(ROW()+12*(($AO1576-1)*3+$AP1576)-ROW())/12+5):INDIRECT("S"&amp;(ROW()+12*(($AO1576-1)*3+$AP1576)-ROW())/12+5),AR1576)</f>
        <v>0</v>
      </c>
      <c r="AT1576" s="693">
        <f ca="1">IF($AQ1576=1,IF(INDIRECT(ADDRESS(($AO1576-1)*3+$AP1576+5,$AQ1576+20))="",0,INDIRECT(ADDRESS(($AO1576-1)*3+$AP1576+5,$AQ1576+20))),IF(INDIRECT(ADDRESS(($AO1576-1)*3+$AP1576+5,$AQ1576+20))="",0,IF(COUNTIF(INDIRECT(ADDRESS(($AO1576-1)*36+($AP1576-1)*12+6,COLUMN())):INDIRECT(ADDRESS(($AO1576-1)*36+($AP1576-1)*12+$AQ1576+4,COLUMN())),INDIRECT(ADDRESS(($AO1576-1)*3+$AP1576+5,$AQ1576+20)))&gt;=1,0,INDIRECT(ADDRESS(($AO1576-1)*3+$AP1576+5,$AQ1576+20)))))</f>
        <v>0</v>
      </c>
      <c r="AU1576" s="692">
        <f ca="1">COUNTIF(INDIRECT("U"&amp;(ROW()+12*(($AO1576-1)*3+$AP1576)-ROW())/12+5):INDIRECT("AF"&amp;(ROW()+12*(($AO1576-1)*3+$AP1576)-ROW())/12+5),AT1576)</f>
        <v>0</v>
      </c>
      <c r="AV1576" s="692">
        <f ca="1">IF(AND(AR1576+AT1576&gt;0,AS1576+AU1576&gt;0),COUNTIF(AV$6:AV1575,"&gt;0")+1,0)</f>
        <v>0</v>
      </c>
    </row>
    <row r="1577" spans="41:48">
      <c r="AO1577" s="692">
        <v>44</v>
      </c>
      <c r="AP1577" s="692">
        <v>2</v>
      </c>
      <c r="AQ1577" s="692">
        <v>12</v>
      </c>
      <c r="AR1577" s="693">
        <f ca="1">IF($AQ1577=1,IF(INDIRECT(ADDRESS(($AO1577-1)*3+$AP1577+5,$AQ1577+7))="",0,INDIRECT(ADDRESS(($AO1577-1)*3+$AP1577+5,$AQ1577+7))),IF(INDIRECT(ADDRESS(($AO1577-1)*3+$AP1577+5,$AQ1577+7))="",0,IF(COUNTIF(INDIRECT(ADDRESS(($AO1577-1)*36+($AP1577-1)*12+6,COLUMN())):INDIRECT(ADDRESS(($AO1577-1)*36+($AP1577-1)*12+$AQ1577+4,COLUMN())),INDIRECT(ADDRESS(($AO1577-1)*3+$AP1577+5,$AQ1577+7)))&gt;=1,0,INDIRECT(ADDRESS(($AO1577-1)*3+$AP1577+5,$AQ1577+7)))))</f>
        <v>0</v>
      </c>
      <c r="AS1577" s="692">
        <f ca="1">COUNTIF(INDIRECT("H"&amp;(ROW()+12*(($AO1577-1)*3+$AP1577)-ROW())/12+5):INDIRECT("S"&amp;(ROW()+12*(($AO1577-1)*3+$AP1577)-ROW())/12+5),AR1577)</f>
        <v>0</v>
      </c>
      <c r="AT1577" s="693">
        <f ca="1">IF($AQ1577=1,IF(INDIRECT(ADDRESS(($AO1577-1)*3+$AP1577+5,$AQ1577+20))="",0,INDIRECT(ADDRESS(($AO1577-1)*3+$AP1577+5,$AQ1577+20))),IF(INDIRECT(ADDRESS(($AO1577-1)*3+$AP1577+5,$AQ1577+20))="",0,IF(COUNTIF(INDIRECT(ADDRESS(($AO1577-1)*36+($AP1577-1)*12+6,COLUMN())):INDIRECT(ADDRESS(($AO1577-1)*36+($AP1577-1)*12+$AQ1577+4,COLUMN())),INDIRECT(ADDRESS(($AO1577-1)*3+$AP1577+5,$AQ1577+20)))&gt;=1,0,INDIRECT(ADDRESS(($AO1577-1)*3+$AP1577+5,$AQ1577+20)))))</f>
        <v>0</v>
      </c>
      <c r="AU1577" s="692">
        <f ca="1">COUNTIF(INDIRECT("U"&amp;(ROW()+12*(($AO1577-1)*3+$AP1577)-ROW())/12+5):INDIRECT("AF"&amp;(ROW()+12*(($AO1577-1)*3+$AP1577)-ROW())/12+5),AT1577)</f>
        <v>0</v>
      </c>
      <c r="AV1577" s="692">
        <f ca="1">IF(AND(AR1577+AT1577&gt;0,AS1577+AU1577&gt;0),COUNTIF(AV$6:AV1576,"&gt;0")+1,0)</f>
        <v>0</v>
      </c>
    </row>
    <row r="1578" spans="41:48">
      <c r="AO1578" s="692">
        <v>44</v>
      </c>
      <c r="AP1578" s="692">
        <v>3</v>
      </c>
      <c r="AQ1578" s="692">
        <v>1</v>
      </c>
      <c r="AR1578" s="693">
        <f ca="1">IF($AQ1578=1,IF(INDIRECT(ADDRESS(($AO1578-1)*3+$AP1578+5,$AQ1578+7))="",0,INDIRECT(ADDRESS(($AO1578-1)*3+$AP1578+5,$AQ1578+7))),IF(INDIRECT(ADDRESS(($AO1578-1)*3+$AP1578+5,$AQ1578+7))="",0,IF(COUNTIF(INDIRECT(ADDRESS(($AO1578-1)*36+($AP1578-1)*12+6,COLUMN())):INDIRECT(ADDRESS(($AO1578-1)*36+($AP1578-1)*12+$AQ1578+4,COLUMN())),INDIRECT(ADDRESS(($AO1578-1)*3+$AP1578+5,$AQ1578+7)))&gt;=1,0,INDIRECT(ADDRESS(($AO1578-1)*3+$AP1578+5,$AQ1578+7)))))</f>
        <v>0</v>
      </c>
      <c r="AS1578" s="692">
        <f ca="1">COUNTIF(INDIRECT("H"&amp;(ROW()+12*(($AO1578-1)*3+$AP1578)-ROW())/12+5):INDIRECT("S"&amp;(ROW()+12*(($AO1578-1)*3+$AP1578)-ROW())/12+5),AR1578)</f>
        <v>0</v>
      </c>
      <c r="AT1578" s="693">
        <f ca="1">IF($AQ1578=1,IF(INDIRECT(ADDRESS(($AO1578-1)*3+$AP1578+5,$AQ1578+20))="",0,INDIRECT(ADDRESS(($AO1578-1)*3+$AP1578+5,$AQ1578+20))),IF(INDIRECT(ADDRESS(($AO1578-1)*3+$AP1578+5,$AQ1578+20))="",0,IF(COUNTIF(INDIRECT(ADDRESS(($AO1578-1)*36+($AP1578-1)*12+6,COLUMN())):INDIRECT(ADDRESS(($AO1578-1)*36+($AP1578-1)*12+$AQ1578+4,COLUMN())),INDIRECT(ADDRESS(($AO1578-1)*3+$AP1578+5,$AQ1578+20)))&gt;=1,0,INDIRECT(ADDRESS(($AO1578-1)*3+$AP1578+5,$AQ1578+20)))))</f>
        <v>0</v>
      </c>
      <c r="AU1578" s="692">
        <f ca="1">COUNTIF(INDIRECT("U"&amp;(ROW()+12*(($AO1578-1)*3+$AP1578)-ROW())/12+5):INDIRECT("AF"&amp;(ROW()+12*(($AO1578-1)*3+$AP1578)-ROW())/12+5),AT1578)</f>
        <v>0</v>
      </c>
      <c r="AV1578" s="692">
        <f ca="1">IF(AND(AR1578+AT1578&gt;0,AS1578+AU1578&gt;0),COUNTIF(AV$6:AV1577,"&gt;0")+1,0)</f>
        <v>0</v>
      </c>
    </row>
    <row r="1579" spans="41:48">
      <c r="AO1579" s="692">
        <v>44</v>
      </c>
      <c r="AP1579" s="692">
        <v>3</v>
      </c>
      <c r="AQ1579" s="692">
        <v>2</v>
      </c>
      <c r="AR1579" s="693">
        <f ca="1">IF($AQ1579=1,IF(INDIRECT(ADDRESS(($AO1579-1)*3+$AP1579+5,$AQ1579+7))="",0,INDIRECT(ADDRESS(($AO1579-1)*3+$AP1579+5,$AQ1579+7))),IF(INDIRECT(ADDRESS(($AO1579-1)*3+$AP1579+5,$AQ1579+7))="",0,IF(COUNTIF(INDIRECT(ADDRESS(($AO1579-1)*36+($AP1579-1)*12+6,COLUMN())):INDIRECT(ADDRESS(($AO1579-1)*36+($AP1579-1)*12+$AQ1579+4,COLUMN())),INDIRECT(ADDRESS(($AO1579-1)*3+$AP1579+5,$AQ1579+7)))&gt;=1,0,INDIRECT(ADDRESS(($AO1579-1)*3+$AP1579+5,$AQ1579+7)))))</f>
        <v>0</v>
      </c>
      <c r="AS1579" s="692">
        <f ca="1">COUNTIF(INDIRECT("H"&amp;(ROW()+12*(($AO1579-1)*3+$AP1579)-ROW())/12+5):INDIRECT("S"&amp;(ROW()+12*(($AO1579-1)*3+$AP1579)-ROW())/12+5),AR1579)</f>
        <v>0</v>
      </c>
      <c r="AT1579" s="693">
        <f ca="1">IF($AQ1579=1,IF(INDIRECT(ADDRESS(($AO1579-1)*3+$AP1579+5,$AQ1579+20))="",0,INDIRECT(ADDRESS(($AO1579-1)*3+$AP1579+5,$AQ1579+20))),IF(INDIRECT(ADDRESS(($AO1579-1)*3+$AP1579+5,$AQ1579+20))="",0,IF(COUNTIF(INDIRECT(ADDRESS(($AO1579-1)*36+($AP1579-1)*12+6,COLUMN())):INDIRECT(ADDRESS(($AO1579-1)*36+($AP1579-1)*12+$AQ1579+4,COLUMN())),INDIRECT(ADDRESS(($AO1579-1)*3+$AP1579+5,$AQ1579+20)))&gt;=1,0,INDIRECT(ADDRESS(($AO1579-1)*3+$AP1579+5,$AQ1579+20)))))</f>
        <v>0</v>
      </c>
      <c r="AU1579" s="692">
        <f ca="1">COUNTIF(INDIRECT("U"&amp;(ROW()+12*(($AO1579-1)*3+$AP1579)-ROW())/12+5):INDIRECT("AF"&amp;(ROW()+12*(($AO1579-1)*3+$AP1579)-ROW())/12+5),AT1579)</f>
        <v>0</v>
      </c>
      <c r="AV1579" s="692">
        <f ca="1">IF(AND(AR1579+AT1579&gt;0,AS1579+AU1579&gt;0),COUNTIF(AV$6:AV1578,"&gt;0")+1,0)</f>
        <v>0</v>
      </c>
    </row>
    <row r="1580" spans="41:48">
      <c r="AO1580" s="692">
        <v>44</v>
      </c>
      <c r="AP1580" s="692">
        <v>3</v>
      </c>
      <c r="AQ1580" s="692">
        <v>3</v>
      </c>
      <c r="AR1580" s="693">
        <f ca="1">IF($AQ1580=1,IF(INDIRECT(ADDRESS(($AO1580-1)*3+$AP1580+5,$AQ1580+7))="",0,INDIRECT(ADDRESS(($AO1580-1)*3+$AP1580+5,$AQ1580+7))),IF(INDIRECT(ADDRESS(($AO1580-1)*3+$AP1580+5,$AQ1580+7))="",0,IF(COUNTIF(INDIRECT(ADDRESS(($AO1580-1)*36+($AP1580-1)*12+6,COLUMN())):INDIRECT(ADDRESS(($AO1580-1)*36+($AP1580-1)*12+$AQ1580+4,COLUMN())),INDIRECT(ADDRESS(($AO1580-1)*3+$AP1580+5,$AQ1580+7)))&gt;=1,0,INDIRECT(ADDRESS(($AO1580-1)*3+$AP1580+5,$AQ1580+7)))))</f>
        <v>0</v>
      </c>
      <c r="AS1580" s="692">
        <f ca="1">COUNTIF(INDIRECT("H"&amp;(ROW()+12*(($AO1580-1)*3+$AP1580)-ROW())/12+5):INDIRECT("S"&amp;(ROW()+12*(($AO1580-1)*3+$AP1580)-ROW())/12+5),AR1580)</f>
        <v>0</v>
      </c>
      <c r="AT1580" s="693">
        <f ca="1">IF($AQ1580=1,IF(INDIRECT(ADDRESS(($AO1580-1)*3+$AP1580+5,$AQ1580+20))="",0,INDIRECT(ADDRESS(($AO1580-1)*3+$AP1580+5,$AQ1580+20))),IF(INDIRECT(ADDRESS(($AO1580-1)*3+$AP1580+5,$AQ1580+20))="",0,IF(COUNTIF(INDIRECT(ADDRESS(($AO1580-1)*36+($AP1580-1)*12+6,COLUMN())):INDIRECT(ADDRESS(($AO1580-1)*36+($AP1580-1)*12+$AQ1580+4,COLUMN())),INDIRECT(ADDRESS(($AO1580-1)*3+$AP1580+5,$AQ1580+20)))&gt;=1,0,INDIRECT(ADDRESS(($AO1580-1)*3+$AP1580+5,$AQ1580+20)))))</f>
        <v>0</v>
      </c>
      <c r="AU1580" s="692">
        <f ca="1">COUNTIF(INDIRECT("U"&amp;(ROW()+12*(($AO1580-1)*3+$AP1580)-ROW())/12+5):INDIRECT("AF"&amp;(ROW()+12*(($AO1580-1)*3+$AP1580)-ROW())/12+5),AT1580)</f>
        <v>0</v>
      </c>
      <c r="AV1580" s="692">
        <f ca="1">IF(AND(AR1580+AT1580&gt;0,AS1580+AU1580&gt;0),COUNTIF(AV$6:AV1579,"&gt;0")+1,0)</f>
        <v>0</v>
      </c>
    </row>
    <row r="1581" spans="41:48">
      <c r="AO1581" s="692">
        <v>44</v>
      </c>
      <c r="AP1581" s="692">
        <v>3</v>
      </c>
      <c r="AQ1581" s="692">
        <v>4</v>
      </c>
      <c r="AR1581" s="693">
        <f ca="1">IF($AQ1581=1,IF(INDIRECT(ADDRESS(($AO1581-1)*3+$AP1581+5,$AQ1581+7))="",0,INDIRECT(ADDRESS(($AO1581-1)*3+$AP1581+5,$AQ1581+7))),IF(INDIRECT(ADDRESS(($AO1581-1)*3+$AP1581+5,$AQ1581+7))="",0,IF(COUNTIF(INDIRECT(ADDRESS(($AO1581-1)*36+($AP1581-1)*12+6,COLUMN())):INDIRECT(ADDRESS(($AO1581-1)*36+($AP1581-1)*12+$AQ1581+4,COLUMN())),INDIRECT(ADDRESS(($AO1581-1)*3+$AP1581+5,$AQ1581+7)))&gt;=1,0,INDIRECT(ADDRESS(($AO1581-1)*3+$AP1581+5,$AQ1581+7)))))</f>
        <v>0</v>
      </c>
      <c r="AS1581" s="692">
        <f ca="1">COUNTIF(INDIRECT("H"&amp;(ROW()+12*(($AO1581-1)*3+$AP1581)-ROW())/12+5):INDIRECT("S"&amp;(ROW()+12*(($AO1581-1)*3+$AP1581)-ROW())/12+5),AR1581)</f>
        <v>0</v>
      </c>
      <c r="AT1581" s="693">
        <f ca="1">IF($AQ1581=1,IF(INDIRECT(ADDRESS(($AO1581-1)*3+$AP1581+5,$AQ1581+20))="",0,INDIRECT(ADDRESS(($AO1581-1)*3+$AP1581+5,$AQ1581+20))),IF(INDIRECT(ADDRESS(($AO1581-1)*3+$AP1581+5,$AQ1581+20))="",0,IF(COUNTIF(INDIRECT(ADDRESS(($AO1581-1)*36+($AP1581-1)*12+6,COLUMN())):INDIRECT(ADDRESS(($AO1581-1)*36+($AP1581-1)*12+$AQ1581+4,COLUMN())),INDIRECT(ADDRESS(($AO1581-1)*3+$AP1581+5,$AQ1581+20)))&gt;=1,0,INDIRECT(ADDRESS(($AO1581-1)*3+$AP1581+5,$AQ1581+20)))))</f>
        <v>0</v>
      </c>
      <c r="AU1581" s="692">
        <f ca="1">COUNTIF(INDIRECT("U"&amp;(ROW()+12*(($AO1581-1)*3+$AP1581)-ROW())/12+5):INDIRECT("AF"&amp;(ROW()+12*(($AO1581-1)*3+$AP1581)-ROW())/12+5),AT1581)</f>
        <v>0</v>
      </c>
      <c r="AV1581" s="692">
        <f ca="1">IF(AND(AR1581+AT1581&gt;0,AS1581+AU1581&gt;0),COUNTIF(AV$6:AV1580,"&gt;0")+1,0)</f>
        <v>0</v>
      </c>
    </row>
    <row r="1582" spans="41:48">
      <c r="AO1582" s="692">
        <v>44</v>
      </c>
      <c r="AP1582" s="692">
        <v>3</v>
      </c>
      <c r="AQ1582" s="692">
        <v>5</v>
      </c>
      <c r="AR1582" s="693">
        <f ca="1">IF($AQ1582=1,IF(INDIRECT(ADDRESS(($AO1582-1)*3+$AP1582+5,$AQ1582+7))="",0,INDIRECT(ADDRESS(($AO1582-1)*3+$AP1582+5,$AQ1582+7))),IF(INDIRECT(ADDRESS(($AO1582-1)*3+$AP1582+5,$AQ1582+7))="",0,IF(COUNTIF(INDIRECT(ADDRESS(($AO1582-1)*36+($AP1582-1)*12+6,COLUMN())):INDIRECT(ADDRESS(($AO1582-1)*36+($AP1582-1)*12+$AQ1582+4,COLUMN())),INDIRECT(ADDRESS(($AO1582-1)*3+$AP1582+5,$AQ1582+7)))&gt;=1,0,INDIRECT(ADDRESS(($AO1582-1)*3+$AP1582+5,$AQ1582+7)))))</f>
        <v>0</v>
      </c>
      <c r="AS1582" s="692">
        <f ca="1">COUNTIF(INDIRECT("H"&amp;(ROW()+12*(($AO1582-1)*3+$AP1582)-ROW())/12+5):INDIRECT("S"&amp;(ROW()+12*(($AO1582-1)*3+$AP1582)-ROW())/12+5),AR1582)</f>
        <v>0</v>
      </c>
      <c r="AT1582" s="693">
        <f ca="1">IF($AQ1582=1,IF(INDIRECT(ADDRESS(($AO1582-1)*3+$AP1582+5,$AQ1582+20))="",0,INDIRECT(ADDRESS(($AO1582-1)*3+$AP1582+5,$AQ1582+20))),IF(INDIRECT(ADDRESS(($AO1582-1)*3+$AP1582+5,$AQ1582+20))="",0,IF(COUNTIF(INDIRECT(ADDRESS(($AO1582-1)*36+($AP1582-1)*12+6,COLUMN())):INDIRECT(ADDRESS(($AO1582-1)*36+($AP1582-1)*12+$AQ1582+4,COLUMN())),INDIRECT(ADDRESS(($AO1582-1)*3+$AP1582+5,$AQ1582+20)))&gt;=1,0,INDIRECT(ADDRESS(($AO1582-1)*3+$AP1582+5,$AQ1582+20)))))</f>
        <v>0</v>
      </c>
      <c r="AU1582" s="692">
        <f ca="1">COUNTIF(INDIRECT("U"&amp;(ROW()+12*(($AO1582-1)*3+$AP1582)-ROW())/12+5):INDIRECT("AF"&amp;(ROW()+12*(($AO1582-1)*3+$AP1582)-ROW())/12+5),AT1582)</f>
        <v>0</v>
      </c>
      <c r="AV1582" s="692">
        <f ca="1">IF(AND(AR1582+AT1582&gt;0,AS1582+AU1582&gt;0),COUNTIF(AV$6:AV1581,"&gt;0")+1,0)</f>
        <v>0</v>
      </c>
    </row>
    <row r="1583" spans="41:48">
      <c r="AO1583" s="692">
        <v>44</v>
      </c>
      <c r="AP1583" s="692">
        <v>3</v>
      </c>
      <c r="AQ1583" s="692">
        <v>6</v>
      </c>
      <c r="AR1583" s="693">
        <f ca="1">IF($AQ1583=1,IF(INDIRECT(ADDRESS(($AO1583-1)*3+$AP1583+5,$AQ1583+7))="",0,INDIRECT(ADDRESS(($AO1583-1)*3+$AP1583+5,$AQ1583+7))),IF(INDIRECT(ADDRESS(($AO1583-1)*3+$AP1583+5,$AQ1583+7))="",0,IF(COUNTIF(INDIRECT(ADDRESS(($AO1583-1)*36+($AP1583-1)*12+6,COLUMN())):INDIRECT(ADDRESS(($AO1583-1)*36+($AP1583-1)*12+$AQ1583+4,COLUMN())),INDIRECT(ADDRESS(($AO1583-1)*3+$AP1583+5,$AQ1583+7)))&gt;=1,0,INDIRECT(ADDRESS(($AO1583-1)*3+$AP1583+5,$AQ1583+7)))))</f>
        <v>0</v>
      </c>
      <c r="AS1583" s="692">
        <f ca="1">COUNTIF(INDIRECT("H"&amp;(ROW()+12*(($AO1583-1)*3+$AP1583)-ROW())/12+5):INDIRECT("S"&amp;(ROW()+12*(($AO1583-1)*3+$AP1583)-ROW())/12+5),AR1583)</f>
        <v>0</v>
      </c>
      <c r="AT1583" s="693">
        <f ca="1">IF($AQ1583=1,IF(INDIRECT(ADDRESS(($AO1583-1)*3+$AP1583+5,$AQ1583+20))="",0,INDIRECT(ADDRESS(($AO1583-1)*3+$AP1583+5,$AQ1583+20))),IF(INDIRECT(ADDRESS(($AO1583-1)*3+$AP1583+5,$AQ1583+20))="",0,IF(COUNTIF(INDIRECT(ADDRESS(($AO1583-1)*36+($AP1583-1)*12+6,COLUMN())):INDIRECT(ADDRESS(($AO1583-1)*36+($AP1583-1)*12+$AQ1583+4,COLUMN())),INDIRECT(ADDRESS(($AO1583-1)*3+$AP1583+5,$AQ1583+20)))&gt;=1,0,INDIRECT(ADDRESS(($AO1583-1)*3+$AP1583+5,$AQ1583+20)))))</f>
        <v>0</v>
      </c>
      <c r="AU1583" s="692">
        <f ca="1">COUNTIF(INDIRECT("U"&amp;(ROW()+12*(($AO1583-1)*3+$AP1583)-ROW())/12+5):INDIRECT("AF"&amp;(ROW()+12*(($AO1583-1)*3+$AP1583)-ROW())/12+5),AT1583)</f>
        <v>0</v>
      </c>
      <c r="AV1583" s="692">
        <f ca="1">IF(AND(AR1583+AT1583&gt;0,AS1583+AU1583&gt;0),COUNTIF(AV$6:AV1582,"&gt;0")+1,0)</f>
        <v>0</v>
      </c>
    </row>
    <row r="1584" spans="41:48">
      <c r="AO1584" s="692">
        <v>44</v>
      </c>
      <c r="AP1584" s="692">
        <v>3</v>
      </c>
      <c r="AQ1584" s="692">
        <v>7</v>
      </c>
      <c r="AR1584" s="693">
        <f ca="1">IF($AQ1584=1,IF(INDIRECT(ADDRESS(($AO1584-1)*3+$AP1584+5,$AQ1584+7))="",0,INDIRECT(ADDRESS(($AO1584-1)*3+$AP1584+5,$AQ1584+7))),IF(INDIRECT(ADDRESS(($AO1584-1)*3+$AP1584+5,$AQ1584+7))="",0,IF(COUNTIF(INDIRECT(ADDRESS(($AO1584-1)*36+($AP1584-1)*12+6,COLUMN())):INDIRECT(ADDRESS(($AO1584-1)*36+($AP1584-1)*12+$AQ1584+4,COLUMN())),INDIRECT(ADDRESS(($AO1584-1)*3+$AP1584+5,$AQ1584+7)))&gt;=1,0,INDIRECT(ADDRESS(($AO1584-1)*3+$AP1584+5,$AQ1584+7)))))</f>
        <v>0</v>
      </c>
      <c r="AS1584" s="692">
        <f ca="1">COUNTIF(INDIRECT("H"&amp;(ROW()+12*(($AO1584-1)*3+$AP1584)-ROW())/12+5):INDIRECT("S"&amp;(ROW()+12*(($AO1584-1)*3+$AP1584)-ROW())/12+5),AR1584)</f>
        <v>0</v>
      </c>
      <c r="AT1584" s="693">
        <f ca="1">IF($AQ1584=1,IF(INDIRECT(ADDRESS(($AO1584-1)*3+$AP1584+5,$AQ1584+20))="",0,INDIRECT(ADDRESS(($AO1584-1)*3+$AP1584+5,$AQ1584+20))),IF(INDIRECT(ADDRESS(($AO1584-1)*3+$AP1584+5,$AQ1584+20))="",0,IF(COUNTIF(INDIRECT(ADDRESS(($AO1584-1)*36+($AP1584-1)*12+6,COLUMN())):INDIRECT(ADDRESS(($AO1584-1)*36+($AP1584-1)*12+$AQ1584+4,COLUMN())),INDIRECT(ADDRESS(($AO1584-1)*3+$AP1584+5,$AQ1584+20)))&gt;=1,0,INDIRECT(ADDRESS(($AO1584-1)*3+$AP1584+5,$AQ1584+20)))))</f>
        <v>0</v>
      </c>
      <c r="AU1584" s="692">
        <f ca="1">COUNTIF(INDIRECT("U"&amp;(ROW()+12*(($AO1584-1)*3+$AP1584)-ROW())/12+5):INDIRECT("AF"&amp;(ROW()+12*(($AO1584-1)*3+$AP1584)-ROW())/12+5),AT1584)</f>
        <v>0</v>
      </c>
      <c r="AV1584" s="692">
        <f ca="1">IF(AND(AR1584+AT1584&gt;0,AS1584+AU1584&gt;0),COUNTIF(AV$6:AV1583,"&gt;0")+1,0)</f>
        <v>0</v>
      </c>
    </row>
    <row r="1585" spans="41:48">
      <c r="AO1585" s="692">
        <v>44</v>
      </c>
      <c r="AP1585" s="692">
        <v>3</v>
      </c>
      <c r="AQ1585" s="692">
        <v>8</v>
      </c>
      <c r="AR1585" s="693">
        <f ca="1">IF($AQ1585=1,IF(INDIRECT(ADDRESS(($AO1585-1)*3+$AP1585+5,$AQ1585+7))="",0,INDIRECT(ADDRESS(($AO1585-1)*3+$AP1585+5,$AQ1585+7))),IF(INDIRECT(ADDRESS(($AO1585-1)*3+$AP1585+5,$AQ1585+7))="",0,IF(COUNTIF(INDIRECT(ADDRESS(($AO1585-1)*36+($AP1585-1)*12+6,COLUMN())):INDIRECT(ADDRESS(($AO1585-1)*36+($AP1585-1)*12+$AQ1585+4,COLUMN())),INDIRECT(ADDRESS(($AO1585-1)*3+$AP1585+5,$AQ1585+7)))&gt;=1,0,INDIRECT(ADDRESS(($AO1585-1)*3+$AP1585+5,$AQ1585+7)))))</f>
        <v>0</v>
      </c>
      <c r="AS1585" s="692">
        <f ca="1">COUNTIF(INDIRECT("H"&amp;(ROW()+12*(($AO1585-1)*3+$AP1585)-ROW())/12+5):INDIRECT("S"&amp;(ROW()+12*(($AO1585-1)*3+$AP1585)-ROW())/12+5),AR1585)</f>
        <v>0</v>
      </c>
      <c r="AT1585" s="693">
        <f ca="1">IF($AQ1585=1,IF(INDIRECT(ADDRESS(($AO1585-1)*3+$AP1585+5,$AQ1585+20))="",0,INDIRECT(ADDRESS(($AO1585-1)*3+$AP1585+5,$AQ1585+20))),IF(INDIRECT(ADDRESS(($AO1585-1)*3+$AP1585+5,$AQ1585+20))="",0,IF(COUNTIF(INDIRECT(ADDRESS(($AO1585-1)*36+($AP1585-1)*12+6,COLUMN())):INDIRECT(ADDRESS(($AO1585-1)*36+($AP1585-1)*12+$AQ1585+4,COLUMN())),INDIRECT(ADDRESS(($AO1585-1)*3+$AP1585+5,$AQ1585+20)))&gt;=1,0,INDIRECT(ADDRESS(($AO1585-1)*3+$AP1585+5,$AQ1585+20)))))</f>
        <v>0</v>
      </c>
      <c r="AU1585" s="692">
        <f ca="1">COUNTIF(INDIRECT("U"&amp;(ROW()+12*(($AO1585-1)*3+$AP1585)-ROW())/12+5):INDIRECT("AF"&amp;(ROW()+12*(($AO1585-1)*3+$AP1585)-ROW())/12+5),AT1585)</f>
        <v>0</v>
      </c>
      <c r="AV1585" s="692">
        <f ca="1">IF(AND(AR1585+AT1585&gt;0,AS1585+AU1585&gt;0),COUNTIF(AV$6:AV1584,"&gt;0")+1,0)</f>
        <v>0</v>
      </c>
    </row>
    <row r="1586" spans="41:48">
      <c r="AO1586" s="692">
        <v>44</v>
      </c>
      <c r="AP1586" s="692">
        <v>3</v>
      </c>
      <c r="AQ1586" s="692">
        <v>9</v>
      </c>
      <c r="AR1586" s="693">
        <f ca="1">IF($AQ1586=1,IF(INDIRECT(ADDRESS(($AO1586-1)*3+$AP1586+5,$AQ1586+7))="",0,INDIRECT(ADDRESS(($AO1586-1)*3+$AP1586+5,$AQ1586+7))),IF(INDIRECT(ADDRESS(($AO1586-1)*3+$AP1586+5,$AQ1586+7))="",0,IF(COUNTIF(INDIRECT(ADDRESS(($AO1586-1)*36+($AP1586-1)*12+6,COLUMN())):INDIRECT(ADDRESS(($AO1586-1)*36+($AP1586-1)*12+$AQ1586+4,COLUMN())),INDIRECT(ADDRESS(($AO1586-1)*3+$AP1586+5,$AQ1586+7)))&gt;=1,0,INDIRECT(ADDRESS(($AO1586-1)*3+$AP1586+5,$AQ1586+7)))))</f>
        <v>0</v>
      </c>
      <c r="AS1586" s="692">
        <f ca="1">COUNTIF(INDIRECT("H"&amp;(ROW()+12*(($AO1586-1)*3+$AP1586)-ROW())/12+5):INDIRECT("S"&amp;(ROW()+12*(($AO1586-1)*3+$AP1586)-ROW())/12+5),AR1586)</f>
        <v>0</v>
      </c>
      <c r="AT1586" s="693">
        <f ca="1">IF($AQ1586=1,IF(INDIRECT(ADDRESS(($AO1586-1)*3+$AP1586+5,$AQ1586+20))="",0,INDIRECT(ADDRESS(($AO1586-1)*3+$AP1586+5,$AQ1586+20))),IF(INDIRECT(ADDRESS(($AO1586-1)*3+$AP1586+5,$AQ1586+20))="",0,IF(COUNTIF(INDIRECT(ADDRESS(($AO1586-1)*36+($AP1586-1)*12+6,COLUMN())):INDIRECT(ADDRESS(($AO1586-1)*36+($AP1586-1)*12+$AQ1586+4,COLUMN())),INDIRECT(ADDRESS(($AO1586-1)*3+$AP1586+5,$AQ1586+20)))&gt;=1,0,INDIRECT(ADDRESS(($AO1586-1)*3+$AP1586+5,$AQ1586+20)))))</f>
        <v>0</v>
      </c>
      <c r="AU1586" s="692">
        <f ca="1">COUNTIF(INDIRECT("U"&amp;(ROW()+12*(($AO1586-1)*3+$AP1586)-ROW())/12+5):INDIRECT("AF"&amp;(ROW()+12*(($AO1586-1)*3+$AP1586)-ROW())/12+5),AT1586)</f>
        <v>0</v>
      </c>
      <c r="AV1586" s="692">
        <f ca="1">IF(AND(AR1586+AT1586&gt;0,AS1586+AU1586&gt;0),COUNTIF(AV$6:AV1585,"&gt;0")+1,0)</f>
        <v>0</v>
      </c>
    </row>
    <row r="1587" spans="41:48">
      <c r="AO1587" s="692">
        <v>44</v>
      </c>
      <c r="AP1587" s="692">
        <v>3</v>
      </c>
      <c r="AQ1587" s="692">
        <v>10</v>
      </c>
      <c r="AR1587" s="693">
        <f ca="1">IF($AQ1587=1,IF(INDIRECT(ADDRESS(($AO1587-1)*3+$AP1587+5,$AQ1587+7))="",0,INDIRECT(ADDRESS(($AO1587-1)*3+$AP1587+5,$AQ1587+7))),IF(INDIRECT(ADDRESS(($AO1587-1)*3+$AP1587+5,$AQ1587+7))="",0,IF(COUNTIF(INDIRECT(ADDRESS(($AO1587-1)*36+($AP1587-1)*12+6,COLUMN())):INDIRECT(ADDRESS(($AO1587-1)*36+($AP1587-1)*12+$AQ1587+4,COLUMN())),INDIRECT(ADDRESS(($AO1587-1)*3+$AP1587+5,$AQ1587+7)))&gt;=1,0,INDIRECT(ADDRESS(($AO1587-1)*3+$AP1587+5,$AQ1587+7)))))</f>
        <v>0</v>
      </c>
      <c r="AS1587" s="692">
        <f ca="1">COUNTIF(INDIRECT("H"&amp;(ROW()+12*(($AO1587-1)*3+$AP1587)-ROW())/12+5):INDIRECT("S"&amp;(ROW()+12*(($AO1587-1)*3+$AP1587)-ROW())/12+5),AR1587)</f>
        <v>0</v>
      </c>
      <c r="AT1587" s="693">
        <f ca="1">IF($AQ1587=1,IF(INDIRECT(ADDRESS(($AO1587-1)*3+$AP1587+5,$AQ1587+20))="",0,INDIRECT(ADDRESS(($AO1587-1)*3+$AP1587+5,$AQ1587+20))),IF(INDIRECT(ADDRESS(($AO1587-1)*3+$AP1587+5,$AQ1587+20))="",0,IF(COUNTIF(INDIRECT(ADDRESS(($AO1587-1)*36+($AP1587-1)*12+6,COLUMN())):INDIRECT(ADDRESS(($AO1587-1)*36+($AP1587-1)*12+$AQ1587+4,COLUMN())),INDIRECT(ADDRESS(($AO1587-1)*3+$AP1587+5,$AQ1587+20)))&gt;=1,0,INDIRECT(ADDRESS(($AO1587-1)*3+$AP1587+5,$AQ1587+20)))))</f>
        <v>0</v>
      </c>
      <c r="AU1587" s="692">
        <f ca="1">COUNTIF(INDIRECT("U"&amp;(ROW()+12*(($AO1587-1)*3+$AP1587)-ROW())/12+5):INDIRECT("AF"&amp;(ROW()+12*(($AO1587-1)*3+$AP1587)-ROW())/12+5),AT1587)</f>
        <v>0</v>
      </c>
      <c r="AV1587" s="692">
        <f ca="1">IF(AND(AR1587+AT1587&gt;0,AS1587+AU1587&gt;0),COUNTIF(AV$6:AV1586,"&gt;0")+1,0)</f>
        <v>0</v>
      </c>
    </row>
    <row r="1588" spans="41:48">
      <c r="AO1588" s="692">
        <v>44</v>
      </c>
      <c r="AP1588" s="692">
        <v>3</v>
      </c>
      <c r="AQ1588" s="692">
        <v>11</v>
      </c>
      <c r="AR1588" s="693">
        <f ca="1">IF($AQ1588=1,IF(INDIRECT(ADDRESS(($AO1588-1)*3+$AP1588+5,$AQ1588+7))="",0,INDIRECT(ADDRESS(($AO1588-1)*3+$AP1588+5,$AQ1588+7))),IF(INDIRECT(ADDRESS(($AO1588-1)*3+$AP1588+5,$AQ1588+7))="",0,IF(COUNTIF(INDIRECT(ADDRESS(($AO1588-1)*36+($AP1588-1)*12+6,COLUMN())):INDIRECT(ADDRESS(($AO1588-1)*36+($AP1588-1)*12+$AQ1588+4,COLUMN())),INDIRECT(ADDRESS(($AO1588-1)*3+$AP1588+5,$AQ1588+7)))&gt;=1,0,INDIRECT(ADDRESS(($AO1588-1)*3+$AP1588+5,$AQ1588+7)))))</f>
        <v>0</v>
      </c>
      <c r="AS1588" s="692">
        <f ca="1">COUNTIF(INDIRECT("H"&amp;(ROW()+12*(($AO1588-1)*3+$AP1588)-ROW())/12+5):INDIRECT("S"&amp;(ROW()+12*(($AO1588-1)*3+$AP1588)-ROW())/12+5),AR1588)</f>
        <v>0</v>
      </c>
      <c r="AT1588" s="693">
        <f ca="1">IF($AQ1588=1,IF(INDIRECT(ADDRESS(($AO1588-1)*3+$AP1588+5,$AQ1588+20))="",0,INDIRECT(ADDRESS(($AO1588-1)*3+$AP1588+5,$AQ1588+20))),IF(INDIRECT(ADDRESS(($AO1588-1)*3+$AP1588+5,$AQ1588+20))="",0,IF(COUNTIF(INDIRECT(ADDRESS(($AO1588-1)*36+($AP1588-1)*12+6,COLUMN())):INDIRECT(ADDRESS(($AO1588-1)*36+($AP1588-1)*12+$AQ1588+4,COLUMN())),INDIRECT(ADDRESS(($AO1588-1)*3+$AP1588+5,$AQ1588+20)))&gt;=1,0,INDIRECT(ADDRESS(($AO1588-1)*3+$AP1588+5,$AQ1588+20)))))</f>
        <v>0</v>
      </c>
      <c r="AU1588" s="692">
        <f ca="1">COUNTIF(INDIRECT("U"&amp;(ROW()+12*(($AO1588-1)*3+$AP1588)-ROW())/12+5):INDIRECT("AF"&amp;(ROW()+12*(($AO1588-1)*3+$AP1588)-ROW())/12+5),AT1588)</f>
        <v>0</v>
      </c>
      <c r="AV1588" s="692">
        <f ca="1">IF(AND(AR1588+AT1588&gt;0,AS1588+AU1588&gt;0),COUNTIF(AV$6:AV1587,"&gt;0")+1,0)</f>
        <v>0</v>
      </c>
    </row>
    <row r="1589" spans="41:48">
      <c r="AO1589" s="692">
        <v>44</v>
      </c>
      <c r="AP1589" s="692">
        <v>3</v>
      </c>
      <c r="AQ1589" s="692">
        <v>12</v>
      </c>
      <c r="AR1589" s="693">
        <f ca="1">IF($AQ1589=1,IF(INDIRECT(ADDRESS(($AO1589-1)*3+$AP1589+5,$AQ1589+7))="",0,INDIRECT(ADDRESS(($AO1589-1)*3+$AP1589+5,$AQ1589+7))),IF(INDIRECT(ADDRESS(($AO1589-1)*3+$AP1589+5,$AQ1589+7))="",0,IF(COUNTIF(INDIRECT(ADDRESS(($AO1589-1)*36+($AP1589-1)*12+6,COLUMN())):INDIRECT(ADDRESS(($AO1589-1)*36+($AP1589-1)*12+$AQ1589+4,COLUMN())),INDIRECT(ADDRESS(($AO1589-1)*3+$AP1589+5,$AQ1589+7)))&gt;=1,0,INDIRECT(ADDRESS(($AO1589-1)*3+$AP1589+5,$AQ1589+7)))))</f>
        <v>0</v>
      </c>
      <c r="AS1589" s="692">
        <f ca="1">COUNTIF(INDIRECT("H"&amp;(ROW()+12*(($AO1589-1)*3+$AP1589)-ROW())/12+5):INDIRECT("S"&amp;(ROW()+12*(($AO1589-1)*3+$AP1589)-ROW())/12+5),AR1589)</f>
        <v>0</v>
      </c>
      <c r="AT1589" s="693">
        <f ca="1">IF($AQ1589=1,IF(INDIRECT(ADDRESS(($AO1589-1)*3+$AP1589+5,$AQ1589+20))="",0,INDIRECT(ADDRESS(($AO1589-1)*3+$AP1589+5,$AQ1589+20))),IF(INDIRECT(ADDRESS(($AO1589-1)*3+$AP1589+5,$AQ1589+20))="",0,IF(COUNTIF(INDIRECT(ADDRESS(($AO1589-1)*36+($AP1589-1)*12+6,COLUMN())):INDIRECT(ADDRESS(($AO1589-1)*36+($AP1589-1)*12+$AQ1589+4,COLUMN())),INDIRECT(ADDRESS(($AO1589-1)*3+$AP1589+5,$AQ1589+20)))&gt;=1,0,INDIRECT(ADDRESS(($AO1589-1)*3+$AP1589+5,$AQ1589+20)))))</f>
        <v>0</v>
      </c>
      <c r="AU1589" s="692">
        <f ca="1">COUNTIF(INDIRECT("U"&amp;(ROW()+12*(($AO1589-1)*3+$AP1589)-ROW())/12+5):INDIRECT("AF"&amp;(ROW()+12*(($AO1589-1)*3+$AP1589)-ROW())/12+5),AT1589)</f>
        <v>0</v>
      </c>
      <c r="AV1589" s="692">
        <f ca="1">IF(AND(AR1589+AT1589&gt;0,AS1589+AU1589&gt;0),COUNTIF(AV$6:AV1588,"&gt;0")+1,0)</f>
        <v>0</v>
      </c>
    </row>
    <row r="1590" spans="41:48">
      <c r="AO1590" s="692">
        <v>45</v>
      </c>
      <c r="AP1590" s="692">
        <v>1</v>
      </c>
      <c r="AQ1590" s="692">
        <v>1</v>
      </c>
      <c r="AR1590" s="693">
        <f ca="1">IF($AQ1590=1,IF(INDIRECT(ADDRESS(($AO1590-1)*3+$AP1590+5,$AQ1590+7))="",0,INDIRECT(ADDRESS(($AO1590-1)*3+$AP1590+5,$AQ1590+7))),IF(INDIRECT(ADDRESS(($AO1590-1)*3+$AP1590+5,$AQ1590+7))="",0,IF(COUNTIF(INDIRECT(ADDRESS(($AO1590-1)*36+($AP1590-1)*12+6,COLUMN())):INDIRECT(ADDRESS(($AO1590-1)*36+($AP1590-1)*12+$AQ1590+4,COLUMN())),INDIRECT(ADDRESS(($AO1590-1)*3+$AP1590+5,$AQ1590+7)))&gt;=1,0,INDIRECT(ADDRESS(($AO1590-1)*3+$AP1590+5,$AQ1590+7)))))</f>
        <v>0</v>
      </c>
      <c r="AS1590" s="692">
        <f ca="1">COUNTIF(INDIRECT("H"&amp;(ROW()+12*(($AO1590-1)*3+$AP1590)-ROW())/12+5):INDIRECT("S"&amp;(ROW()+12*(($AO1590-1)*3+$AP1590)-ROW())/12+5),AR1590)</f>
        <v>0</v>
      </c>
      <c r="AT1590" s="693">
        <f ca="1">IF($AQ1590=1,IF(INDIRECT(ADDRESS(($AO1590-1)*3+$AP1590+5,$AQ1590+20))="",0,INDIRECT(ADDRESS(($AO1590-1)*3+$AP1590+5,$AQ1590+20))),IF(INDIRECT(ADDRESS(($AO1590-1)*3+$AP1590+5,$AQ1590+20))="",0,IF(COUNTIF(INDIRECT(ADDRESS(($AO1590-1)*36+($AP1590-1)*12+6,COLUMN())):INDIRECT(ADDRESS(($AO1590-1)*36+($AP1590-1)*12+$AQ1590+4,COLUMN())),INDIRECT(ADDRESS(($AO1590-1)*3+$AP1590+5,$AQ1590+20)))&gt;=1,0,INDIRECT(ADDRESS(($AO1590-1)*3+$AP1590+5,$AQ1590+20)))))</f>
        <v>0</v>
      </c>
      <c r="AU1590" s="692">
        <f ca="1">COUNTIF(INDIRECT("U"&amp;(ROW()+12*(($AO1590-1)*3+$AP1590)-ROW())/12+5):INDIRECT("AF"&amp;(ROW()+12*(($AO1590-1)*3+$AP1590)-ROW())/12+5),AT1590)</f>
        <v>0</v>
      </c>
      <c r="AV1590" s="692">
        <f ca="1">IF(AND(AR1590+AT1590&gt;0,AS1590+AU1590&gt;0),COUNTIF(AV$6:AV1589,"&gt;0")+1,0)</f>
        <v>0</v>
      </c>
    </row>
    <row r="1591" spans="41:48">
      <c r="AO1591" s="692">
        <v>45</v>
      </c>
      <c r="AP1591" s="692">
        <v>1</v>
      </c>
      <c r="AQ1591" s="692">
        <v>2</v>
      </c>
      <c r="AR1591" s="693">
        <f ca="1">IF($AQ1591=1,IF(INDIRECT(ADDRESS(($AO1591-1)*3+$AP1591+5,$AQ1591+7))="",0,INDIRECT(ADDRESS(($AO1591-1)*3+$AP1591+5,$AQ1591+7))),IF(INDIRECT(ADDRESS(($AO1591-1)*3+$AP1591+5,$AQ1591+7))="",0,IF(COUNTIF(INDIRECT(ADDRESS(($AO1591-1)*36+($AP1591-1)*12+6,COLUMN())):INDIRECT(ADDRESS(($AO1591-1)*36+($AP1591-1)*12+$AQ1591+4,COLUMN())),INDIRECT(ADDRESS(($AO1591-1)*3+$AP1591+5,$AQ1591+7)))&gt;=1,0,INDIRECT(ADDRESS(($AO1591-1)*3+$AP1591+5,$AQ1591+7)))))</f>
        <v>0</v>
      </c>
      <c r="AS1591" s="692">
        <f ca="1">COUNTIF(INDIRECT("H"&amp;(ROW()+12*(($AO1591-1)*3+$AP1591)-ROW())/12+5):INDIRECT("S"&amp;(ROW()+12*(($AO1591-1)*3+$AP1591)-ROW())/12+5),AR1591)</f>
        <v>0</v>
      </c>
      <c r="AT1591" s="693">
        <f ca="1">IF($AQ1591=1,IF(INDIRECT(ADDRESS(($AO1591-1)*3+$AP1591+5,$AQ1591+20))="",0,INDIRECT(ADDRESS(($AO1591-1)*3+$AP1591+5,$AQ1591+20))),IF(INDIRECT(ADDRESS(($AO1591-1)*3+$AP1591+5,$AQ1591+20))="",0,IF(COUNTIF(INDIRECT(ADDRESS(($AO1591-1)*36+($AP1591-1)*12+6,COLUMN())):INDIRECT(ADDRESS(($AO1591-1)*36+($AP1591-1)*12+$AQ1591+4,COLUMN())),INDIRECT(ADDRESS(($AO1591-1)*3+$AP1591+5,$AQ1591+20)))&gt;=1,0,INDIRECT(ADDRESS(($AO1591-1)*3+$AP1591+5,$AQ1591+20)))))</f>
        <v>0</v>
      </c>
      <c r="AU1591" s="692">
        <f ca="1">COUNTIF(INDIRECT("U"&amp;(ROW()+12*(($AO1591-1)*3+$AP1591)-ROW())/12+5):INDIRECT("AF"&amp;(ROW()+12*(($AO1591-1)*3+$AP1591)-ROW())/12+5),AT1591)</f>
        <v>0</v>
      </c>
      <c r="AV1591" s="692">
        <f ca="1">IF(AND(AR1591+AT1591&gt;0,AS1591+AU1591&gt;0),COUNTIF(AV$6:AV1590,"&gt;0")+1,0)</f>
        <v>0</v>
      </c>
    </row>
    <row r="1592" spans="41:48">
      <c r="AO1592" s="692">
        <v>45</v>
      </c>
      <c r="AP1592" s="692">
        <v>1</v>
      </c>
      <c r="AQ1592" s="692">
        <v>3</v>
      </c>
      <c r="AR1592" s="693">
        <f ca="1">IF($AQ1592=1,IF(INDIRECT(ADDRESS(($AO1592-1)*3+$AP1592+5,$AQ1592+7))="",0,INDIRECT(ADDRESS(($AO1592-1)*3+$AP1592+5,$AQ1592+7))),IF(INDIRECT(ADDRESS(($AO1592-1)*3+$AP1592+5,$AQ1592+7))="",0,IF(COUNTIF(INDIRECT(ADDRESS(($AO1592-1)*36+($AP1592-1)*12+6,COLUMN())):INDIRECT(ADDRESS(($AO1592-1)*36+($AP1592-1)*12+$AQ1592+4,COLUMN())),INDIRECT(ADDRESS(($AO1592-1)*3+$AP1592+5,$AQ1592+7)))&gt;=1,0,INDIRECT(ADDRESS(($AO1592-1)*3+$AP1592+5,$AQ1592+7)))))</f>
        <v>0</v>
      </c>
      <c r="AS1592" s="692">
        <f ca="1">COUNTIF(INDIRECT("H"&amp;(ROW()+12*(($AO1592-1)*3+$AP1592)-ROW())/12+5):INDIRECT("S"&amp;(ROW()+12*(($AO1592-1)*3+$AP1592)-ROW())/12+5),AR1592)</f>
        <v>0</v>
      </c>
      <c r="AT1592" s="693">
        <f ca="1">IF($AQ1592=1,IF(INDIRECT(ADDRESS(($AO1592-1)*3+$AP1592+5,$AQ1592+20))="",0,INDIRECT(ADDRESS(($AO1592-1)*3+$AP1592+5,$AQ1592+20))),IF(INDIRECT(ADDRESS(($AO1592-1)*3+$AP1592+5,$AQ1592+20))="",0,IF(COUNTIF(INDIRECT(ADDRESS(($AO1592-1)*36+($AP1592-1)*12+6,COLUMN())):INDIRECT(ADDRESS(($AO1592-1)*36+($AP1592-1)*12+$AQ1592+4,COLUMN())),INDIRECT(ADDRESS(($AO1592-1)*3+$AP1592+5,$AQ1592+20)))&gt;=1,0,INDIRECT(ADDRESS(($AO1592-1)*3+$AP1592+5,$AQ1592+20)))))</f>
        <v>0</v>
      </c>
      <c r="AU1592" s="692">
        <f ca="1">COUNTIF(INDIRECT("U"&amp;(ROW()+12*(($AO1592-1)*3+$AP1592)-ROW())/12+5):INDIRECT("AF"&amp;(ROW()+12*(($AO1592-1)*3+$AP1592)-ROW())/12+5),AT1592)</f>
        <v>0</v>
      </c>
      <c r="AV1592" s="692">
        <f ca="1">IF(AND(AR1592+AT1592&gt;0,AS1592+AU1592&gt;0),COUNTIF(AV$6:AV1591,"&gt;0")+1,0)</f>
        <v>0</v>
      </c>
    </row>
    <row r="1593" spans="41:48">
      <c r="AO1593" s="692">
        <v>45</v>
      </c>
      <c r="AP1593" s="692">
        <v>1</v>
      </c>
      <c r="AQ1593" s="692">
        <v>4</v>
      </c>
      <c r="AR1593" s="693">
        <f ca="1">IF($AQ1593=1,IF(INDIRECT(ADDRESS(($AO1593-1)*3+$AP1593+5,$AQ1593+7))="",0,INDIRECT(ADDRESS(($AO1593-1)*3+$AP1593+5,$AQ1593+7))),IF(INDIRECT(ADDRESS(($AO1593-1)*3+$AP1593+5,$AQ1593+7))="",0,IF(COUNTIF(INDIRECT(ADDRESS(($AO1593-1)*36+($AP1593-1)*12+6,COLUMN())):INDIRECT(ADDRESS(($AO1593-1)*36+($AP1593-1)*12+$AQ1593+4,COLUMN())),INDIRECT(ADDRESS(($AO1593-1)*3+$AP1593+5,$AQ1593+7)))&gt;=1,0,INDIRECT(ADDRESS(($AO1593-1)*3+$AP1593+5,$AQ1593+7)))))</f>
        <v>0</v>
      </c>
      <c r="AS1593" s="692">
        <f ca="1">COUNTIF(INDIRECT("H"&amp;(ROW()+12*(($AO1593-1)*3+$AP1593)-ROW())/12+5):INDIRECT("S"&amp;(ROW()+12*(($AO1593-1)*3+$AP1593)-ROW())/12+5),AR1593)</f>
        <v>0</v>
      </c>
      <c r="AT1593" s="693">
        <f ca="1">IF($AQ1593=1,IF(INDIRECT(ADDRESS(($AO1593-1)*3+$AP1593+5,$AQ1593+20))="",0,INDIRECT(ADDRESS(($AO1593-1)*3+$AP1593+5,$AQ1593+20))),IF(INDIRECT(ADDRESS(($AO1593-1)*3+$AP1593+5,$AQ1593+20))="",0,IF(COUNTIF(INDIRECT(ADDRESS(($AO1593-1)*36+($AP1593-1)*12+6,COLUMN())):INDIRECT(ADDRESS(($AO1593-1)*36+($AP1593-1)*12+$AQ1593+4,COLUMN())),INDIRECT(ADDRESS(($AO1593-1)*3+$AP1593+5,$AQ1593+20)))&gt;=1,0,INDIRECT(ADDRESS(($AO1593-1)*3+$AP1593+5,$AQ1593+20)))))</f>
        <v>0</v>
      </c>
      <c r="AU1593" s="692">
        <f ca="1">COUNTIF(INDIRECT("U"&amp;(ROW()+12*(($AO1593-1)*3+$AP1593)-ROW())/12+5):INDIRECT("AF"&amp;(ROW()+12*(($AO1593-1)*3+$AP1593)-ROW())/12+5),AT1593)</f>
        <v>0</v>
      </c>
      <c r="AV1593" s="692">
        <f ca="1">IF(AND(AR1593+AT1593&gt;0,AS1593+AU1593&gt;0),COUNTIF(AV$6:AV1592,"&gt;0")+1,0)</f>
        <v>0</v>
      </c>
    </row>
    <row r="1594" spans="41:48">
      <c r="AO1594" s="692">
        <v>45</v>
      </c>
      <c r="AP1594" s="692">
        <v>1</v>
      </c>
      <c r="AQ1594" s="692">
        <v>5</v>
      </c>
      <c r="AR1594" s="693">
        <f ca="1">IF($AQ1594=1,IF(INDIRECT(ADDRESS(($AO1594-1)*3+$AP1594+5,$AQ1594+7))="",0,INDIRECT(ADDRESS(($AO1594-1)*3+$AP1594+5,$AQ1594+7))),IF(INDIRECT(ADDRESS(($AO1594-1)*3+$AP1594+5,$AQ1594+7))="",0,IF(COUNTIF(INDIRECT(ADDRESS(($AO1594-1)*36+($AP1594-1)*12+6,COLUMN())):INDIRECT(ADDRESS(($AO1594-1)*36+($AP1594-1)*12+$AQ1594+4,COLUMN())),INDIRECT(ADDRESS(($AO1594-1)*3+$AP1594+5,$AQ1594+7)))&gt;=1,0,INDIRECT(ADDRESS(($AO1594-1)*3+$AP1594+5,$AQ1594+7)))))</f>
        <v>0</v>
      </c>
      <c r="AS1594" s="692">
        <f ca="1">COUNTIF(INDIRECT("H"&amp;(ROW()+12*(($AO1594-1)*3+$AP1594)-ROW())/12+5):INDIRECT("S"&amp;(ROW()+12*(($AO1594-1)*3+$AP1594)-ROW())/12+5),AR1594)</f>
        <v>0</v>
      </c>
      <c r="AT1594" s="693">
        <f ca="1">IF($AQ1594=1,IF(INDIRECT(ADDRESS(($AO1594-1)*3+$AP1594+5,$AQ1594+20))="",0,INDIRECT(ADDRESS(($AO1594-1)*3+$AP1594+5,$AQ1594+20))),IF(INDIRECT(ADDRESS(($AO1594-1)*3+$AP1594+5,$AQ1594+20))="",0,IF(COUNTIF(INDIRECT(ADDRESS(($AO1594-1)*36+($AP1594-1)*12+6,COLUMN())):INDIRECT(ADDRESS(($AO1594-1)*36+($AP1594-1)*12+$AQ1594+4,COLUMN())),INDIRECT(ADDRESS(($AO1594-1)*3+$AP1594+5,$AQ1594+20)))&gt;=1,0,INDIRECT(ADDRESS(($AO1594-1)*3+$AP1594+5,$AQ1594+20)))))</f>
        <v>0</v>
      </c>
      <c r="AU1594" s="692">
        <f ca="1">COUNTIF(INDIRECT("U"&amp;(ROW()+12*(($AO1594-1)*3+$AP1594)-ROW())/12+5):INDIRECT("AF"&amp;(ROW()+12*(($AO1594-1)*3+$AP1594)-ROW())/12+5),AT1594)</f>
        <v>0</v>
      </c>
      <c r="AV1594" s="692">
        <f ca="1">IF(AND(AR1594+AT1594&gt;0,AS1594+AU1594&gt;0),COUNTIF(AV$6:AV1593,"&gt;0")+1,0)</f>
        <v>0</v>
      </c>
    </row>
    <row r="1595" spans="41:48">
      <c r="AO1595" s="692">
        <v>45</v>
      </c>
      <c r="AP1595" s="692">
        <v>1</v>
      </c>
      <c r="AQ1595" s="692">
        <v>6</v>
      </c>
      <c r="AR1595" s="693">
        <f ca="1">IF($AQ1595=1,IF(INDIRECT(ADDRESS(($AO1595-1)*3+$AP1595+5,$AQ1595+7))="",0,INDIRECT(ADDRESS(($AO1595-1)*3+$AP1595+5,$AQ1595+7))),IF(INDIRECT(ADDRESS(($AO1595-1)*3+$AP1595+5,$AQ1595+7))="",0,IF(COUNTIF(INDIRECT(ADDRESS(($AO1595-1)*36+($AP1595-1)*12+6,COLUMN())):INDIRECT(ADDRESS(($AO1595-1)*36+($AP1595-1)*12+$AQ1595+4,COLUMN())),INDIRECT(ADDRESS(($AO1595-1)*3+$AP1595+5,$AQ1595+7)))&gt;=1,0,INDIRECT(ADDRESS(($AO1595-1)*3+$AP1595+5,$AQ1595+7)))))</f>
        <v>0</v>
      </c>
      <c r="AS1595" s="692">
        <f ca="1">COUNTIF(INDIRECT("H"&amp;(ROW()+12*(($AO1595-1)*3+$AP1595)-ROW())/12+5):INDIRECT("S"&amp;(ROW()+12*(($AO1595-1)*3+$AP1595)-ROW())/12+5),AR1595)</f>
        <v>0</v>
      </c>
      <c r="AT1595" s="693">
        <f ca="1">IF($AQ1595=1,IF(INDIRECT(ADDRESS(($AO1595-1)*3+$AP1595+5,$AQ1595+20))="",0,INDIRECT(ADDRESS(($AO1595-1)*3+$AP1595+5,$AQ1595+20))),IF(INDIRECT(ADDRESS(($AO1595-1)*3+$AP1595+5,$AQ1595+20))="",0,IF(COUNTIF(INDIRECT(ADDRESS(($AO1595-1)*36+($AP1595-1)*12+6,COLUMN())):INDIRECT(ADDRESS(($AO1595-1)*36+($AP1595-1)*12+$AQ1595+4,COLUMN())),INDIRECT(ADDRESS(($AO1595-1)*3+$AP1595+5,$AQ1595+20)))&gt;=1,0,INDIRECT(ADDRESS(($AO1595-1)*3+$AP1595+5,$AQ1595+20)))))</f>
        <v>0</v>
      </c>
      <c r="AU1595" s="692">
        <f ca="1">COUNTIF(INDIRECT("U"&amp;(ROW()+12*(($AO1595-1)*3+$AP1595)-ROW())/12+5):INDIRECT("AF"&amp;(ROW()+12*(($AO1595-1)*3+$AP1595)-ROW())/12+5),AT1595)</f>
        <v>0</v>
      </c>
      <c r="AV1595" s="692">
        <f ca="1">IF(AND(AR1595+AT1595&gt;0,AS1595+AU1595&gt;0),COUNTIF(AV$6:AV1594,"&gt;0")+1,0)</f>
        <v>0</v>
      </c>
    </row>
    <row r="1596" spans="41:48">
      <c r="AO1596" s="692">
        <v>45</v>
      </c>
      <c r="AP1596" s="692">
        <v>1</v>
      </c>
      <c r="AQ1596" s="692">
        <v>7</v>
      </c>
      <c r="AR1596" s="693">
        <f ca="1">IF($AQ1596=1,IF(INDIRECT(ADDRESS(($AO1596-1)*3+$AP1596+5,$AQ1596+7))="",0,INDIRECT(ADDRESS(($AO1596-1)*3+$AP1596+5,$AQ1596+7))),IF(INDIRECT(ADDRESS(($AO1596-1)*3+$AP1596+5,$AQ1596+7))="",0,IF(COUNTIF(INDIRECT(ADDRESS(($AO1596-1)*36+($AP1596-1)*12+6,COLUMN())):INDIRECT(ADDRESS(($AO1596-1)*36+($AP1596-1)*12+$AQ1596+4,COLUMN())),INDIRECT(ADDRESS(($AO1596-1)*3+$AP1596+5,$AQ1596+7)))&gt;=1,0,INDIRECT(ADDRESS(($AO1596-1)*3+$AP1596+5,$AQ1596+7)))))</f>
        <v>0</v>
      </c>
      <c r="AS1596" s="692">
        <f ca="1">COUNTIF(INDIRECT("H"&amp;(ROW()+12*(($AO1596-1)*3+$AP1596)-ROW())/12+5):INDIRECT("S"&amp;(ROW()+12*(($AO1596-1)*3+$AP1596)-ROW())/12+5),AR1596)</f>
        <v>0</v>
      </c>
      <c r="AT1596" s="693">
        <f ca="1">IF($AQ1596=1,IF(INDIRECT(ADDRESS(($AO1596-1)*3+$AP1596+5,$AQ1596+20))="",0,INDIRECT(ADDRESS(($AO1596-1)*3+$AP1596+5,$AQ1596+20))),IF(INDIRECT(ADDRESS(($AO1596-1)*3+$AP1596+5,$AQ1596+20))="",0,IF(COUNTIF(INDIRECT(ADDRESS(($AO1596-1)*36+($AP1596-1)*12+6,COLUMN())):INDIRECT(ADDRESS(($AO1596-1)*36+($AP1596-1)*12+$AQ1596+4,COLUMN())),INDIRECT(ADDRESS(($AO1596-1)*3+$AP1596+5,$AQ1596+20)))&gt;=1,0,INDIRECT(ADDRESS(($AO1596-1)*3+$AP1596+5,$AQ1596+20)))))</f>
        <v>0</v>
      </c>
      <c r="AU1596" s="692">
        <f ca="1">COUNTIF(INDIRECT("U"&amp;(ROW()+12*(($AO1596-1)*3+$AP1596)-ROW())/12+5):INDIRECT("AF"&amp;(ROW()+12*(($AO1596-1)*3+$AP1596)-ROW())/12+5),AT1596)</f>
        <v>0</v>
      </c>
      <c r="AV1596" s="692">
        <f ca="1">IF(AND(AR1596+AT1596&gt;0,AS1596+AU1596&gt;0),COUNTIF(AV$6:AV1595,"&gt;0")+1,0)</f>
        <v>0</v>
      </c>
    </row>
    <row r="1597" spans="41:48">
      <c r="AO1597" s="692">
        <v>45</v>
      </c>
      <c r="AP1597" s="692">
        <v>1</v>
      </c>
      <c r="AQ1597" s="692">
        <v>8</v>
      </c>
      <c r="AR1597" s="693">
        <f ca="1">IF($AQ1597=1,IF(INDIRECT(ADDRESS(($AO1597-1)*3+$AP1597+5,$AQ1597+7))="",0,INDIRECT(ADDRESS(($AO1597-1)*3+$AP1597+5,$AQ1597+7))),IF(INDIRECT(ADDRESS(($AO1597-1)*3+$AP1597+5,$AQ1597+7))="",0,IF(COUNTIF(INDIRECT(ADDRESS(($AO1597-1)*36+($AP1597-1)*12+6,COLUMN())):INDIRECT(ADDRESS(($AO1597-1)*36+($AP1597-1)*12+$AQ1597+4,COLUMN())),INDIRECT(ADDRESS(($AO1597-1)*3+$AP1597+5,$AQ1597+7)))&gt;=1,0,INDIRECT(ADDRESS(($AO1597-1)*3+$AP1597+5,$AQ1597+7)))))</f>
        <v>0</v>
      </c>
      <c r="AS1597" s="692">
        <f ca="1">COUNTIF(INDIRECT("H"&amp;(ROW()+12*(($AO1597-1)*3+$AP1597)-ROW())/12+5):INDIRECT("S"&amp;(ROW()+12*(($AO1597-1)*3+$AP1597)-ROW())/12+5),AR1597)</f>
        <v>0</v>
      </c>
      <c r="AT1597" s="693">
        <f ca="1">IF($AQ1597=1,IF(INDIRECT(ADDRESS(($AO1597-1)*3+$AP1597+5,$AQ1597+20))="",0,INDIRECT(ADDRESS(($AO1597-1)*3+$AP1597+5,$AQ1597+20))),IF(INDIRECT(ADDRESS(($AO1597-1)*3+$AP1597+5,$AQ1597+20))="",0,IF(COUNTIF(INDIRECT(ADDRESS(($AO1597-1)*36+($AP1597-1)*12+6,COLUMN())):INDIRECT(ADDRESS(($AO1597-1)*36+($AP1597-1)*12+$AQ1597+4,COLUMN())),INDIRECT(ADDRESS(($AO1597-1)*3+$AP1597+5,$AQ1597+20)))&gt;=1,0,INDIRECT(ADDRESS(($AO1597-1)*3+$AP1597+5,$AQ1597+20)))))</f>
        <v>0</v>
      </c>
      <c r="AU1597" s="692">
        <f ca="1">COUNTIF(INDIRECT("U"&amp;(ROW()+12*(($AO1597-1)*3+$AP1597)-ROW())/12+5):INDIRECT("AF"&amp;(ROW()+12*(($AO1597-1)*3+$AP1597)-ROW())/12+5),AT1597)</f>
        <v>0</v>
      </c>
      <c r="AV1597" s="692">
        <f ca="1">IF(AND(AR1597+AT1597&gt;0,AS1597+AU1597&gt;0),COUNTIF(AV$6:AV1596,"&gt;0")+1,0)</f>
        <v>0</v>
      </c>
    </row>
    <row r="1598" spans="41:48">
      <c r="AO1598" s="692">
        <v>45</v>
      </c>
      <c r="AP1598" s="692">
        <v>1</v>
      </c>
      <c r="AQ1598" s="692">
        <v>9</v>
      </c>
      <c r="AR1598" s="693">
        <f ca="1">IF($AQ1598=1,IF(INDIRECT(ADDRESS(($AO1598-1)*3+$AP1598+5,$AQ1598+7))="",0,INDIRECT(ADDRESS(($AO1598-1)*3+$AP1598+5,$AQ1598+7))),IF(INDIRECT(ADDRESS(($AO1598-1)*3+$AP1598+5,$AQ1598+7))="",0,IF(COUNTIF(INDIRECT(ADDRESS(($AO1598-1)*36+($AP1598-1)*12+6,COLUMN())):INDIRECT(ADDRESS(($AO1598-1)*36+($AP1598-1)*12+$AQ1598+4,COLUMN())),INDIRECT(ADDRESS(($AO1598-1)*3+$AP1598+5,$AQ1598+7)))&gt;=1,0,INDIRECT(ADDRESS(($AO1598-1)*3+$AP1598+5,$AQ1598+7)))))</f>
        <v>0</v>
      </c>
      <c r="AS1598" s="692">
        <f ca="1">COUNTIF(INDIRECT("H"&amp;(ROW()+12*(($AO1598-1)*3+$AP1598)-ROW())/12+5):INDIRECT("S"&amp;(ROW()+12*(($AO1598-1)*3+$AP1598)-ROW())/12+5),AR1598)</f>
        <v>0</v>
      </c>
      <c r="AT1598" s="693">
        <f ca="1">IF($AQ1598=1,IF(INDIRECT(ADDRESS(($AO1598-1)*3+$AP1598+5,$AQ1598+20))="",0,INDIRECT(ADDRESS(($AO1598-1)*3+$AP1598+5,$AQ1598+20))),IF(INDIRECT(ADDRESS(($AO1598-1)*3+$AP1598+5,$AQ1598+20))="",0,IF(COUNTIF(INDIRECT(ADDRESS(($AO1598-1)*36+($AP1598-1)*12+6,COLUMN())):INDIRECT(ADDRESS(($AO1598-1)*36+($AP1598-1)*12+$AQ1598+4,COLUMN())),INDIRECT(ADDRESS(($AO1598-1)*3+$AP1598+5,$AQ1598+20)))&gt;=1,0,INDIRECT(ADDRESS(($AO1598-1)*3+$AP1598+5,$AQ1598+20)))))</f>
        <v>0</v>
      </c>
      <c r="AU1598" s="692">
        <f ca="1">COUNTIF(INDIRECT("U"&amp;(ROW()+12*(($AO1598-1)*3+$AP1598)-ROW())/12+5):INDIRECT("AF"&amp;(ROW()+12*(($AO1598-1)*3+$AP1598)-ROW())/12+5),AT1598)</f>
        <v>0</v>
      </c>
      <c r="AV1598" s="692">
        <f ca="1">IF(AND(AR1598+AT1598&gt;0,AS1598+AU1598&gt;0),COUNTIF(AV$6:AV1597,"&gt;0")+1,0)</f>
        <v>0</v>
      </c>
    </row>
    <row r="1599" spans="41:48">
      <c r="AO1599" s="692">
        <v>45</v>
      </c>
      <c r="AP1599" s="692">
        <v>1</v>
      </c>
      <c r="AQ1599" s="692">
        <v>10</v>
      </c>
      <c r="AR1599" s="693">
        <f ca="1">IF($AQ1599=1,IF(INDIRECT(ADDRESS(($AO1599-1)*3+$AP1599+5,$AQ1599+7))="",0,INDIRECT(ADDRESS(($AO1599-1)*3+$AP1599+5,$AQ1599+7))),IF(INDIRECT(ADDRESS(($AO1599-1)*3+$AP1599+5,$AQ1599+7))="",0,IF(COUNTIF(INDIRECT(ADDRESS(($AO1599-1)*36+($AP1599-1)*12+6,COLUMN())):INDIRECT(ADDRESS(($AO1599-1)*36+($AP1599-1)*12+$AQ1599+4,COLUMN())),INDIRECT(ADDRESS(($AO1599-1)*3+$AP1599+5,$AQ1599+7)))&gt;=1,0,INDIRECT(ADDRESS(($AO1599-1)*3+$AP1599+5,$AQ1599+7)))))</f>
        <v>0</v>
      </c>
      <c r="AS1599" s="692">
        <f ca="1">COUNTIF(INDIRECT("H"&amp;(ROW()+12*(($AO1599-1)*3+$AP1599)-ROW())/12+5):INDIRECT("S"&amp;(ROW()+12*(($AO1599-1)*3+$AP1599)-ROW())/12+5),AR1599)</f>
        <v>0</v>
      </c>
      <c r="AT1599" s="693">
        <f ca="1">IF($AQ1599=1,IF(INDIRECT(ADDRESS(($AO1599-1)*3+$AP1599+5,$AQ1599+20))="",0,INDIRECT(ADDRESS(($AO1599-1)*3+$AP1599+5,$AQ1599+20))),IF(INDIRECT(ADDRESS(($AO1599-1)*3+$AP1599+5,$AQ1599+20))="",0,IF(COUNTIF(INDIRECT(ADDRESS(($AO1599-1)*36+($AP1599-1)*12+6,COLUMN())):INDIRECT(ADDRESS(($AO1599-1)*36+($AP1599-1)*12+$AQ1599+4,COLUMN())),INDIRECT(ADDRESS(($AO1599-1)*3+$AP1599+5,$AQ1599+20)))&gt;=1,0,INDIRECT(ADDRESS(($AO1599-1)*3+$AP1599+5,$AQ1599+20)))))</f>
        <v>0</v>
      </c>
      <c r="AU1599" s="692">
        <f ca="1">COUNTIF(INDIRECT("U"&amp;(ROW()+12*(($AO1599-1)*3+$AP1599)-ROW())/12+5):INDIRECT("AF"&amp;(ROW()+12*(($AO1599-1)*3+$AP1599)-ROW())/12+5),AT1599)</f>
        <v>0</v>
      </c>
      <c r="AV1599" s="692">
        <f ca="1">IF(AND(AR1599+AT1599&gt;0,AS1599+AU1599&gt;0),COUNTIF(AV$6:AV1598,"&gt;0")+1,0)</f>
        <v>0</v>
      </c>
    </row>
    <row r="1600" spans="41:48">
      <c r="AO1600" s="692">
        <v>45</v>
      </c>
      <c r="AP1600" s="692">
        <v>1</v>
      </c>
      <c r="AQ1600" s="692">
        <v>11</v>
      </c>
      <c r="AR1600" s="693">
        <f ca="1">IF($AQ1600=1,IF(INDIRECT(ADDRESS(($AO1600-1)*3+$AP1600+5,$AQ1600+7))="",0,INDIRECT(ADDRESS(($AO1600-1)*3+$AP1600+5,$AQ1600+7))),IF(INDIRECT(ADDRESS(($AO1600-1)*3+$AP1600+5,$AQ1600+7))="",0,IF(COUNTIF(INDIRECT(ADDRESS(($AO1600-1)*36+($AP1600-1)*12+6,COLUMN())):INDIRECT(ADDRESS(($AO1600-1)*36+($AP1600-1)*12+$AQ1600+4,COLUMN())),INDIRECT(ADDRESS(($AO1600-1)*3+$AP1600+5,$AQ1600+7)))&gt;=1,0,INDIRECT(ADDRESS(($AO1600-1)*3+$AP1600+5,$AQ1600+7)))))</f>
        <v>0</v>
      </c>
      <c r="AS1600" s="692">
        <f ca="1">COUNTIF(INDIRECT("H"&amp;(ROW()+12*(($AO1600-1)*3+$AP1600)-ROW())/12+5):INDIRECT("S"&amp;(ROW()+12*(($AO1600-1)*3+$AP1600)-ROW())/12+5),AR1600)</f>
        <v>0</v>
      </c>
      <c r="AT1600" s="693">
        <f ca="1">IF($AQ1600=1,IF(INDIRECT(ADDRESS(($AO1600-1)*3+$AP1600+5,$AQ1600+20))="",0,INDIRECT(ADDRESS(($AO1600-1)*3+$AP1600+5,$AQ1600+20))),IF(INDIRECT(ADDRESS(($AO1600-1)*3+$AP1600+5,$AQ1600+20))="",0,IF(COUNTIF(INDIRECT(ADDRESS(($AO1600-1)*36+($AP1600-1)*12+6,COLUMN())):INDIRECT(ADDRESS(($AO1600-1)*36+($AP1600-1)*12+$AQ1600+4,COLUMN())),INDIRECT(ADDRESS(($AO1600-1)*3+$AP1600+5,$AQ1600+20)))&gt;=1,0,INDIRECT(ADDRESS(($AO1600-1)*3+$AP1600+5,$AQ1600+20)))))</f>
        <v>0</v>
      </c>
      <c r="AU1600" s="692">
        <f ca="1">COUNTIF(INDIRECT("U"&amp;(ROW()+12*(($AO1600-1)*3+$AP1600)-ROW())/12+5):INDIRECT("AF"&amp;(ROW()+12*(($AO1600-1)*3+$AP1600)-ROW())/12+5),AT1600)</f>
        <v>0</v>
      </c>
      <c r="AV1600" s="692">
        <f ca="1">IF(AND(AR1600+AT1600&gt;0,AS1600+AU1600&gt;0),COUNTIF(AV$6:AV1599,"&gt;0")+1,0)</f>
        <v>0</v>
      </c>
    </row>
    <row r="1601" spans="41:48">
      <c r="AO1601" s="692">
        <v>45</v>
      </c>
      <c r="AP1601" s="692">
        <v>1</v>
      </c>
      <c r="AQ1601" s="692">
        <v>12</v>
      </c>
      <c r="AR1601" s="693">
        <f ca="1">IF($AQ1601=1,IF(INDIRECT(ADDRESS(($AO1601-1)*3+$AP1601+5,$AQ1601+7))="",0,INDIRECT(ADDRESS(($AO1601-1)*3+$AP1601+5,$AQ1601+7))),IF(INDIRECT(ADDRESS(($AO1601-1)*3+$AP1601+5,$AQ1601+7))="",0,IF(COUNTIF(INDIRECT(ADDRESS(($AO1601-1)*36+($AP1601-1)*12+6,COLUMN())):INDIRECT(ADDRESS(($AO1601-1)*36+($AP1601-1)*12+$AQ1601+4,COLUMN())),INDIRECT(ADDRESS(($AO1601-1)*3+$AP1601+5,$AQ1601+7)))&gt;=1,0,INDIRECT(ADDRESS(($AO1601-1)*3+$AP1601+5,$AQ1601+7)))))</f>
        <v>0</v>
      </c>
      <c r="AS1601" s="692">
        <f ca="1">COUNTIF(INDIRECT("H"&amp;(ROW()+12*(($AO1601-1)*3+$AP1601)-ROW())/12+5):INDIRECT("S"&amp;(ROW()+12*(($AO1601-1)*3+$AP1601)-ROW())/12+5),AR1601)</f>
        <v>0</v>
      </c>
      <c r="AT1601" s="693">
        <f ca="1">IF($AQ1601=1,IF(INDIRECT(ADDRESS(($AO1601-1)*3+$AP1601+5,$AQ1601+20))="",0,INDIRECT(ADDRESS(($AO1601-1)*3+$AP1601+5,$AQ1601+20))),IF(INDIRECT(ADDRESS(($AO1601-1)*3+$AP1601+5,$AQ1601+20))="",0,IF(COUNTIF(INDIRECT(ADDRESS(($AO1601-1)*36+($AP1601-1)*12+6,COLUMN())):INDIRECT(ADDRESS(($AO1601-1)*36+($AP1601-1)*12+$AQ1601+4,COLUMN())),INDIRECT(ADDRESS(($AO1601-1)*3+$AP1601+5,$AQ1601+20)))&gt;=1,0,INDIRECT(ADDRESS(($AO1601-1)*3+$AP1601+5,$AQ1601+20)))))</f>
        <v>0</v>
      </c>
      <c r="AU1601" s="692">
        <f ca="1">COUNTIF(INDIRECT("U"&amp;(ROW()+12*(($AO1601-1)*3+$AP1601)-ROW())/12+5):INDIRECT("AF"&amp;(ROW()+12*(($AO1601-1)*3+$AP1601)-ROW())/12+5),AT1601)</f>
        <v>0</v>
      </c>
      <c r="AV1601" s="692">
        <f ca="1">IF(AND(AR1601+AT1601&gt;0,AS1601+AU1601&gt;0),COUNTIF(AV$6:AV1600,"&gt;0")+1,0)</f>
        <v>0</v>
      </c>
    </row>
    <row r="1602" spans="41:48">
      <c r="AO1602" s="692">
        <v>45</v>
      </c>
      <c r="AP1602" s="692">
        <v>2</v>
      </c>
      <c r="AQ1602" s="692">
        <v>1</v>
      </c>
      <c r="AR1602" s="693">
        <f ca="1">IF($AQ1602=1,IF(INDIRECT(ADDRESS(($AO1602-1)*3+$AP1602+5,$AQ1602+7))="",0,INDIRECT(ADDRESS(($AO1602-1)*3+$AP1602+5,$AQ1602+7))),IF(INDIRECT(ADDRESS(($AO1602-1)*3+$AP1602+5,$AQ1602+7))="",0,IF(COUNTIF(INDIRECT(ADDRESS(($AO1602-1)*36+($AP1602-1)*12+6,COLUMN())):INDIRECT(ADDRESS(($AO1602-1)*36+($AP1602-1)*12+$AQ1602+4,COLUMN())),INDIRECT(ADDRESS(($AO1602-1)*3+$AP1602+5,$AQ1602+7)))&gt;=1,0,INDIRECT(ADDRESS(($AO1602-1)*3+$AP1602+5,$AQ1602+7)))))</f>
        <v>0</v>
      </c>
      <c r="AS1602" s="692">
        <f ca="1">COUNTIF(INDIRECT("H"&amp;(ROW()+12*(($AO1602-1)*3+$AP1602)-ROW())/12+5):INDIRECT("S"&amp;(ROW()+12*(($AO1602-1)*3+$AP1602)-ROW())/12+5),AR1602)</f>
        <v>0</v>
      </c>
      <c r="AT1602" s="693">
        <f ca="1">IF($AQ1602=1,IF(INDIRECT(ADDRESS(($AO1602-1)*3+$AP1602+5,$AQ1602+20))="",0,INDIRECT(ADDRESS(($AO1602-1)*3+$AP1602+5,$AQ1602+20))),IF(INDIRECT(ADDRESS(($AO1602-1)*3+$AP1602+5,$AQ1602+20))="",0,IF(COUNTIF(INDIRECT(ADDRESS(($AO1602-1)*36+($AP1602-1)*12+6,COLUMN())):INDIRECT(ADDRESS(($AO1602-1)*36+($AP1602-1)*12+$AQ1602+4,COLUMN())),INDIRECT(ADDRESS(($AO1602-1)*3+$AP1602+5,$AQ1602+20)))&gt;=1,0,INDIRECT(ADDRESS(($AO1602-1)*3+$AP1602+5,$AQ1602+20)))))</f>
        <v>0</v>
      </c>
      <c r="AU1602" s="692">
        <f ca="1">COUNTIF(INDIRECT("U"&amp;(ROW()+12*(($AO1602-1)*3+$AP1602)-ROW())/12+5):INDIRECT("AF"&amp;(ROW()+12*(($AO1602-1)*3+$AP1602)-ROW())/12+5),AT1602)</f>
        <v>0</v>
      </c>
      <c r="AV1602" s="692">
        <f ca="1">IF(AND(AR1602+AT1602&gt;0,AS1602+AU1602&gt;0),COUNTIF(AV$6:AV1601,"&gt;0")+1,0)</f>
        <v>0</v>
      </c>
    </row>
    <row r="1603" spans="41:48">
      <c r="AO1603" s="692">
        <v>45</v>
      </c>
      <c r="AP1603" s="692">
        <v>2</v>
      </c>
      <c r="AQ1603" s="692">
        <v>2</v>
      </c>
      <c r="AR1603" s="693">
        <f ca="1">IF($AQ1603=1,IF(INDIRECT(ADDRESS(($AO1603-1)*3+$AP1603+5,$AQ1603+7))="",0,INDIRECT(ADDRESS(($AO1603-1)*3+$AP1603+5,$AQ1603+7))),IF(INDIRECT(ADDRESS(($AO1603-1)*3+$AP1603+5,$AQ1603+7))="",0,IF(COUNTIF(INDIRECT(ADDRESS(($AO1603-1)*36+($AP1603-1)*12+6,COLUMN())):INDIRECT(ADDRESS(($AO1603-1)*36+($AP1603-1)*12+$AQ1603+4,COLUMN())),INDIRECT(ADDRESS(($AO1603-1)*3+$AP1603+5,$AQ1603+7)))&gt;=1,0,INDIRECT(ADDRESS(($AO1603-1)*3+$AP1603+5,$AQ1603+7)))))</f>
        <v>0</v>
      </c>
      <c r="AS1603" s="692">
        <f ca="1">COUNTIF(INDIRECT("H"&amp;(ROW()+12*(($AO1603-1)*3+$AP1603)-ROW())/12+5):INDIRECT("S"&amp;(ROW()+12*(($AO1603-1)*3+$AP1603)-ROW())/12+5),AR1603)</f>
        <v>0</v>
      </c>
      <c r="AT1603" s="693">
        <f ca="1">IF($AQ1603=1,IF(INDIRECT(ADDRESS(($AO1603-1)*3+$AP1603+5,$AQ1603+20))="",0,INDIRECT(ADDRESS(($AO1603-1)*3+$AP1603+5,$AQ1603+20))),IF(INDIRECT(ADDRESS(($AO1603-1)*3+$AP1603+5,$AQ1603+20))="",0,IF(COUNTIF(INDIRECT(ADDRESS(($AO1603-1)*36+($AP1603-1)*12+6,COLUMN())):INDIRECT(ADDRESS(($AO1603-1)*36+($AP1603-1)*12+$AQ1603+4,COLUMN())),INDIRECT(ADDRESS(($AO1603-1)*3+$AP1603+5,$AQ1603+20)))&gt;=1,0,INDIRECT(ADDRESS(($AO1603-1)*3+$AP1603+5,$AQ1603+20)))))</f>
        <v>0</v>
      </c>
      <c r="AU1603" s="692">
        <f ca="1">COUNTIF(INDIRECT("U"&amp;(ROW()+12*(($AO1603-1)*3+$AP1603)-ROW())/12+5):INDIRECT("AF"&amp;(ROW()+12*(($AO1603-1)*3+$AP1603)-ROW())/12+5),AT1603)</f>
        <v>0</v>
      </c>
      <c r="AV1603" s="692">
        <f ca="1">IF(AND(AR1603+AT1603&gt;0,AS1603+AU1603&gt;0),COUNTIF(AV$6:AV1602,"&gt;0")+1,0)</f>
        <v>0</v>
      </c>
    </row>
    <row r="1604" spans="41:48">
      <c r="AO1604" s="692">
        <v>45</v>
      </c>
      <c r="AP1604" s="692">
        <v>2</v>
      </c>
      <c r="AQ1604" s="692">
        <v>3</v>
      </c>
      <c r="AR1604" s="693">
        <f ca="1">IF($AQ1604=1,IF(INDIRECT(ADDRESS(($AO1604-1)*3+$AP1604+5,$AQ1604+7))="",0,INDIRECT(ADDRESS(($AO1604-1)*3+$AP1604+5,$AQ1604+7))),IF(INDIRECT(ADDRESS(($AO1604-1)*3+$AP1604+5,$AQ1604+7))="",0,IF(COUNTIF(INDIRECT(ADDRESS(($AO1604-1)*36+($AP1604-1)*12+6,COLUMN())):INDIRECT(ADDRESS(($AO1604-1)*36+($AP1604-1)*12+$AQ1604+4,COLUMN())),INDIRECT(ADDRESS(($AO1604-1)*3+$AP1604+5,$AQ1604+7)))&gt;=1,0,INDIRECT(ADDRESS(($AO1604-1)*3+$AP1604+5,$AQ1604+7)))))</f>
        <v>0</v>
      </c>
      <c r="AS1604" s="692">
        <f ca="1">COUNTIF(INDIRECT("H"&amp;(ROW()+12*(($AO1604-1)*3+$AP1604)-ROW())/12+5):INDIRECT("S"&amp;(ROW()+12*(($AO1604-1)*3+$AP1604)-ROW())/12+5),AR1604)</f>
        <v>0</v>
      </c>
      <c r="AT1604" s="693">
        <f ca="1">IF($AQ1604=1,IF(INDIRECT(ADDRESS(($AO1604-1)*3+$AP1604+5,$AQ1604+20))="",0,INDIRECT(ADDRESS(($AO1604-1)*3+$AP1604+5,$AQ1604+20))),IF(INDIRECT(ADDRESS(($AO1604-1)*3+$AP1604+5,$AQ1604+20))="",0,IF(COUNTIF(INDIRECT(ADDRESS(($AO1604-1)*36+($AP1604-1)*12+6,COLUMN())):INDIRECT(ADDRESS(($AO1604-1)*36+($AP1604-1)*12+$AQ1604+4,COLUMN())),INDIRECT(ADDRESS(($AO1604-1)*3+$AP1604+5,$AQ1604+20)))&gt;=1,0,INDIRECT(ADDRESS(($AO1604-1)*3+$AP1604+5,$AQ1604+20)))))</f>
        <v>0</v>
      </c>
      <c r="AU1604" s="692">
        <f ca="1">COUNTIF(INDIRECT("U"&amp;(ROW()+12*(($AO1604-1)*3+$AP1604)-ROW())/12+5):INDIRECT("AF"&amp;(ROW()+12*(($AO1604-1)*3+$AP1604)-ROW())/12+5),AT1604)</f>
        <v>0</v>
      </c>
      <c r="AV1604" s="692">
        <f ca="1">IF(AND(AR1604+AT1604&gt;0,AS1604+AU1604&gt;0),COUNTIF(AV$6:AV1603,"&gt;0")+1,0)</f>
        <v>0</v>
      </c>
    </row>
    <row r="1605" spans="41:48">
      <c r="AO1605" s="692">
        <v>45</v>
      </c>
      <c r="AP1605" s="692">
        <v>2</v>
      </c>
      <c r="AQ1605" s="692">
        <v>4</v>
      </c>
      <c r="AR1605" s="693">
        <f ca="1">IF($AQ1605=1,IF(INDIRECT(ADDRESS(($AO1605-1)*3+$AP1605+5,$AQ1605+7))="",0,INDIRECT(ADDRESS(($AO1605-1)*3+$AP1605+5,$AQ1605+7))),IF(INDIRECT(ADDRESS(($AO1605-1)*3+$AP1605+5,$AQ1605+7))="",0,IF(COUNTIF(INDIRECT(ADDRESS(($AO1605-1)*36+($AP1605-1)*12+6,COLUMN())):INDIRECT(ADDRESS(($AO1605-1)*36+($AP1605-1)*12+$AQ1605+4,COLUMN())),INDIRECT(ADDRESS(($AO1605-1)*3+$AP1605+5,$AQ1605+7)))&gt;=1,0,INDIRECT(ADDRESS(($AO1605-1)*3+$AP1605+5,$AQ1605+7)))))</f>
        <v>0</v>
      </c>
      <c r="AS1605" s="692">
        <f ca="1">COUNTIF(INDIRECT("H"&amp;(ROW()+12*(($AO1605-1)*3+$AP1605)-ROW())/12+5):INDIRECT("S"&amp;(ROW()+12*(($AO1605-1)*3+$AP1605)-ROW())/12+5),AR1605)</f>
        <v>0</v>
      </c>
      <c r="AT1605" s="693">
        <f ca="1">IF($AQ1605=1,IF(INDIRECT(ADDRESS(($AO1605-1)*3+$AP1605+5,$AQ1605+20))="",0,INDIRECT(ADDRESS(($AO1605-1)*3+$AP1605+5,$AQ1605+20))),IF(INDIRECT(ADDRESS(($AO1605-1)*3+$AP1605+5,$AQ1605+20))="",0,IF(COUNTIF(INDIRECT(ADDRESS(($AO1605-1)*36+($AP1605-1)*12+6,COLUMN())):INDIRECT(ADDRESS(($AO1605-1)*36+($AP1605-1)*12+$AQ1605+4,COLUMN())),INDIRECT(ADDRESS(($AO1605-1)*3+$AP1605+5,$AQ1605+20)))&gt;=1,0,INDIRECT(ADDRESS(($AO1605-1)*3+$AP1605+5,$AQ1605+20)))))</f>
        <v>0</v>
      </c>
      <c r="AU1605" s="692">
        <f ca="1">COUNTIF(INDIRECT("U"&amp;(ROW()+12*(($AO1605-1)*3+$AP1605)-ROW())/12+5):INDIRECT("AF"&amp;(ROW()+12*(($AO1605-1)*3+$AP1605)-ROW())/12+5),AT1605)</f>
        <v>0</v>
      </c>
      <c r="AV1605" s="692">
        <f ca="1">IF(AND(AR1605+AT1605&gt;0,AS1605+AU1605&gt;0),COUNTIF(AV$6:AV1604,"&gt;0")+1,0)</f>
        <v>0</v>
      </c>
    </row>
    <row r="1606" spans="41:48">
      <c r="AO1606" s="692">
        <v>45</v>
      </c>
      <c r="AP1606" s="692">
        <v>2</v>
      </c>
      <c r="AQ1606" s="692">
        <v>5</v>
      </c>
      <c r="AR1606" s="693">
        <f ca="1">IF($AQ1606=1,IF(INDIRECT(ADDRESS(($AO1606-1)*3+$AP1606+5,$AQ1606+7))="",0,INDIRECT(ADDRESS(($AO1606-1)*3+$AP1606+5,$AQ1606+7))),IF(INDIRECT(ADDRESS(($AO1606-1)*3+$AP1606+5,$AQ1606+7))="",0,IF(COUNTIF(INDIRECT(ADDRESS(($AO1606-1)*36+($AP1606-1)*12+6,COLUMN())):INDIRECT(ADDRESS(($AO1606-1)*36+($AP1606-1)*12+$AQ1606+4,COLUMN())),INDIRECT(ADDRESS(($AO1606-1)*3+$AP1606+5,$AQ1606+7)))&gt;=1,0,INDIRECT(ADDRESS(($AO1606-1)*3+$AP1606+5,$AQ1606+7)))))</f>
        <v>0</v>
      </c>
      <c r="AS1606" s="692">
        <f ca="1">COUNTIF(INDIRECT("H"&amp;(ROW()+12*(($AO1606-1)*3+$AP1606)-ROW())/12+5):INDIRECT("S"&amp;(ROW()+12*(($AO1606-1)*3+$AP1606)-ROW())/12+5),AR1606)</f>
        <v>0</v>
      </c>
      <c r="AT1606" s="693">
        <f ca="1">IF($AQ1606=1,IF(INDIRECT(ADDRESS(($AO1606-1)*3+$AP1606+5,$AQ1606+20))="",0,INDIRECT(ADDRESS(($AO1606-1)*3+$AP1606+5,$AQ1606+20))),IF(INDIRECT(ADDRESS(($AO1606-1)*3+$AP1606+5,$AQ1606+20))="",0,IF(COUNTIF(INDIRECT(ADDRESS(($AO1606-1)*36+($AP1606-1)*12+6,COLUMN())):INDIRECT(ADDRESS(($AO1606-1)*36+($AP1606-1)*12+$AQ1606+4,COLUMN())),INDIRECT(ADDRESS(($AO1606-1)*3+$AP1606+5,$AQ1606+20)))&gt;=1,0,INDIRECT(ADDRESS(($AO1606-1)*3+$AP1606+5,$AQ1606+20)))))</f>
        <v>0</v>
      </c>
      <c r="AU1606" s="692">
        <f ca="1">COUNTIF(INDIRECT("U"&amp;(ROW()+12*(($AO1606-1)*3+$AP1606)-ROW())/12+5):INDIRECT("AF"&amp;(ROW()+12*(($AO1606-1)*3+$AP1606)-ROW())/12+5),AT1606)</f>
        <v>0</v>
      </c>
      <c r="AV1606" s="692">
        <f ca="1">IF(AND(AR1606+AT1606&gt;0,AS1606+AU1606&gt;0),COUNTIF(AV$6:AV1605,"&gt;0")+1,0)</f>
        <v>0</v>
      </c>
    </row>
    <row r="1607" spans="41:48">
      <c r="AO1607" s="692">
        <v>45</v>
      </c>
      <c r="AP1607" s="692">
        <v>2</v>
      </c>
      <c r="AQ1607" s="692">
        <v>6</v>
      </c>
      <c r="AR1607" s="693">
        <f ca="1">IF($AQ1607=1,IF(INDIRECT(ADDRESS(($AO1607-1)*3+$AP1607+5,$AQ1607+7))="",0,INDIRECT(ADDRESS(($AO1607-1)*3+$AP1607+5,$AQ1607+7))),IF(INDIRECT(ADDRESS(($AO1607-1)*3+$AP1607+5,$AQ1607+7))="",0,IF(COUNTIF(INDIRECT(ADDRESS(($AO1607-1)*36+($AP1607-1)*12+6,COLUMN())):INDIRECT(ADDRESS(($AO1607-1)*36+($AP1607-1)*12+$AQ1607+4,COLUMN())),INDIRECT(ADDRESS(($AO1607-1)*3+$AP1607+5,$AQ1607+7)))&gt;=1,0,INDIRECT(ADDRESS(($AO1607-1)*3+$AP1607+5,$AQ1607+7)))))</f>
        <v>0</v>
      </c>
      <c r="AS1607" s="692">
        <f ca="1">COUNTIF(INDIRECT("H"&amp;(ROW()+12*(($AO1607-1)*3+$AP1607)-ROW())/12+5):INDIRECT("S"&amp;(ROW()+12*(($AO1607-1)*3+$AP1607)-ROW())/12+5),AR1607)</f>
        <v>0</v>
      </c>
      <c r="AT1607" s="693">
        <f ca="1">IF($AQ1607=1,IF(INDIRECT(ADDRESS(($AO1607-1)*3+$AP1607+5,$AQ1607+20))="",0,INDIRECT(ADDRESS(($AO1607-1)*3+$AP1607+5,$AQ1607+20))),IF(INDIRECT(ADDRESS(($AO1607-1)*3+$AP1607+5,$AQ1607+20))="",0,IF(COUNTIF(INDIRECT(ADDRESS(($AO1607-1)*36+($AP1607-1)*12+6,COLUMN())):INDIRECT(ADDRESS(($AO1607-1)*36+($AP1607-1)*12+$AQ1607+4,COLUMN())),INDIRECT(ADDRESS(($AO1607-1)*3+$AP1607+5,$AQ1607+20)))&gt;=1,0,INDIRECT(ADDRESS(($AO1607-1)*3+$AP1607+5,$AQ1607+20)))))</f>
        <v>0</v>
      </c>
      <c r="AU1607" s="692">
        <f ca="1">COUNTIF(INDIRECT("U"&amp;(ROW()+12*(($AO1607-1)*3+$AP1607)-ROW())/12+5):INDIRECT("AF"&amp;(ROW()+12*(($AO1607-1)*3+$AP1607)-ROW())/12+5),AT1607)</f>
        <v>0</v>
      </c>
      <c r="AV1607" s="692">
        <f ca="1">IF(AND(AR1607+AT1607&gt;0,AS1607+AU1607&gt;0),COUNTIF(AV$6:AV1606,"&gt;0")+1,0)</f>
        <v>0</v>
      </c>
    </row>
    <row r="1608" spans="41:48">
      <c r="AO1608" s="692">
        <v>45</v>
      </c>
      <c r="AP1608" s="692">
        <v>2</v>
      </c>
      <c r="AQ1608" s="692">
        <v>7</v>
      </c>
      <c r="AR1608" s="693">
        <f ca="1">IF($AQ1608=1,IF(INDIRECT(ADDRESS(($AO1608-1)*3+$AP1608+5,$AQ1608+7))="",0,INDIRECT(ADDRESS(($AO1608-1)*3+$AP1608+5,$AQ1608+7))),IF(INDIRECT(ADDRESS(($AO1608-1)*3+$AP1608+5,$AQ1608+7))="",0,IF(COUNTIF(INDIRECT(ADDRESS(($AO1608-1)*36+($AP1608-1)*12+6,COLUMN())):INDIRECT(ADDRESS(($AO1608-1)*36+($AP1608-1)*12+$AQ1608+4,COLUMN())),INDIRECT(ADDRESS(($AO1608-1)*3+$AP1608+5,$AQ1608+7)))&gt;=1,0,INDIRECT(ADDRESS(($AO1608-1)*3+$AP1608+5,$AQ1608+7)))))</f>
        <v>0</v>
      </c>
      <c r="AS1608" s="692">
        <f ca="1">COUNTIF(INDIRECT("H"&amp;(ROW()+12*(($AO1608-1)*3+$AP1608)-ROW())/12+5):INDIRECT("S"&amp;(ROW()+12*(($AO1608-1)*3+$AP1608)-ROW())/12+5),AR1608)</f>
        <v>0</v>
      </c>
      <c r="AT1608" s="693">
        <f ca="1">IF($AQ1608=1,IF(INDIRECT(ADDRESS(($AO1608-1)*3+$AP1608+5,$AQ1608+20))="",0,INDIRECT(ADDRESS(($AO1608-1)*3+$AP1608+5,$AQ1608+20))),IF(INDIRECT(ADDRESS(($AO1608-1)*3+$AP1608+5,$AQ1608+20))="",0,IF(COUNTIF(INDIRECT(ADDRESS(($AO1608-1)*36+($AP1608-1)*12+6,COLUMN())):INDIRECT(ADDRESS(($AO1608-1)*36+($AP1608-1)*12+$AQ1608+4,COLUMN())),INDIRECT(ADDRESS(($AO1608-1)*3+$AP1608+5,$AQ1608+20)))&gt;=1,0,INDIRECT(ADDRESS(($AO1608-1)*3+$AP1608+5,$AQ1608+20)))))</f>
        <v>0</v>
      </c>
      <c r="AU1608" s="692">
        <f ca="1">COUNTIF(INDIRECT("U"&amp;(ROW()+12*(($AO1608-1)*3+$AP1608)-ROW())/12+5):INDIRECT("AF"&amp;(ROW()+12*(($AO1608-1)*3+$AP1608)-ROW())/12+5),AT1608)</f>
        <v>0</v>
      </c>
      <c r="AV1608" s="692">
        <f ca="1">IF(AND(AR1608+AT1608&gt;0,AS1608+AU1608&gt;0),COUNTIF(AV$6:AV1607,"&gt;0")+1,0)</f>
        <v>0</v>
      </c>
    </row>
    <row r="1609" spans="41:48">
      <c r="AO1609" s="692">
        <v>45</v>
      </c>
      <c r="AP1609" s="692">
        <v>2</v>
      </c>
      <c r="AQ1609" s="692">
        <v>8</v>
      </c>
      <c r="AR1609" s="693">
        <f ca="1">IF($AQ1609=1,IF(INDIRECT(ADDRESS(($AO1609-1)*3+$AP1609+5,$AQ1609+7))="",0,INDIRECT(ADDRESS(($AO1609-1)*3+$AP1609+5,$AQ1609+7))),IF(INDIRECT(ADDRESS(($AO1609-1)*3+$AP1609+5,$AQ1609+7))="",0,IF(COUNTIF(INDIRECT(ADDRESS(($AO1609-1)*36+($AP1609-1)*12+6,COLUMN())):INDIRECT(ADDRESS(($AO1609-1)*36+($AP1609-1)*12+$AQ1609+4,COLUMN())),INDIRECT(ADDRESS(($AO1609-1)*3+$AP1609+5,$AQ1609+7)))&gt;=1,0,INDIRECT(ADDRESS(($AO1609-1)*3+$AP1609+5,$AQ1609+7)))))</f>
        <v>0</v>
      </c>
      <c r="AS1609" s="692">
        <f ca="1">COUNTIF(INDIRECT("H"&amp;(ROW()+12*(($AO1609-1)*3+$AP1609)-ROW())/12+5):INDIRECT("S"&amp;(ROW()+12*(($AO1609-1)*3+$AP1609)-ROW())/12+5),AR1609)</f>
        <v>0</v>
      </c>
      <c r="AT1609" s="693">
        <f ca="1">IF($AQ1609=1,IF(INDIRECT(ADDRESS(($AO1609-1)*3+$AP1609+5,$AQ1609+20))="",0,INDIRECT(ADDRESS(($AO1609-1)*3+$AP1609+5,$AQ1609+20))),IF(INDIRECT(ADDRESS(($AO1609-1)*3+$AP1609+5,$AQ1609+20))="",0,IF(COUNTIF(INDIRECT(ADDRESS(($AO1609-1)*36+($AP1609-1)*12+6,COLUMN())):INDIRECT(ADDRESS(($AO1609-1)*36+($AP1609-1)*12+$AQ1609+4,COLUMN())),INDIRECT(ADDRESS(($AO1609-1)*3+$AP1609+5,$AQ1609+20)))&gt;=1,0,INDIRECT(ADDRESS(($AO1609-1)*3+$AP1609+5,$AQ1609+20)))))</f>
        <v>0</v>
      </c>
      <c r="AU1609" s="692">
        <f ca="1">COUNTIF(INDIRECT("U"&amp;(ROW()+12*(($AO1609-1)*3+$AP1609)-ROW())/12+5):INDIRECT("AF"&amp;(ROW()+12*(($AO1609-1)*3+$AP1609)-ROW())/12+5),AT1609)</f>
        <v>0</v>
      </c>
      <c r="AV1609" s="692">
        <f ca="1">IF(AND(AR1609+AT1609&gt;0,AS1609+AU1609&gt;0),COUNTIF(AV$6:AV1608,"&gt;0")+1,0)</f>
        <v>0</v>
      </c>
    </row>
    <row r="1610" spans="41:48">
      <c r="AO1610" s="692">
        <v>45</v>
      </c>
      <c r="AP1610" s="692">
        <v>2</v>
      </c>
      <c r="AQ1610" s="692">
        <v>9</v>
      </c>
      <c r="AR1610" s="693">
        <f ca="1">IF($AQ1610=1,IF(INDIRECT(ADDRESS(($AO1610-1)*3+$AP1610+5,$AQ1610+7))="",0,INDIRECT(ADDRESS(($AO1610-1)*3+$AP1610+5,$AQ1610+7))),IF(INDIRECT(ADDRESS(($AO1610-1)*3+$AP1610+5,$AQ1610+7))="",0,IF(COUNTIF(INDIRECT(ADDRESS(($AO1610-1)*36+($AP1610-1)*12+6,COLUMN())):INDIRECT(ADDRESS(($AO1610-1)*36+($AP1610-1)*12+$AQ1610+4,COLUMN())),INDIRECT(ADDRESS(($AO1610-1)*3+$AP1610+5,$AQ1610+7)))&gt;=1,0,INDIRECT(ADDRESS(($AO1610-1)*3+$AP1610+5,$AQ1610+7)))))</f>
        <v>0</v>
      </c>
      <c r="AS1610" s="692">
        <f ca="1">COUNTIF(INDIRECT("H"&amp;(ROW()+12*(($AO1610-1)*3+$AP1610)-ROW())/12+5):INDIRECT("S"&amp;(ROW()+12*(($AO1610-1)*3+$AP1610)-ROW())/12+5),AR1610)</f>
        <v>0</v>
      </c>
      <c r="AT1610" s="693">
        <f ca="1">IF($AQ1610=1,IF(INDIRECT(ADDRESS(($AO1610-1)*3+$AP1610+5,$AQ1610+20))="",0,INDIRECT(ADDRESS(($AO1610-1)*3+$AP1610+5,$AQ1610+20))),IF(INDIRECT(ADDRESS(($AO1610-1)*3+$AP1610+5,$AQ1610+20))="",0,IF(COUNTIF(INDIRECT(ADDRESS(($AO1610-1)*36+($AP1610-1)*12+6,COLUMN())):INDIRECT(ADDRESS(($AO1610-1)*36+($AP1610-1)*12+$AQ1610+4,COLUMN())),INDIRECT(ADDRESS(($AO1610-1)*3+$AP1610+5,$AQ1610+20)))&gt;=1,0,INDIRECT(ADDRESS(($AO1610-1)*3+$AP1610+5,$AQ1610+20)))))</f>
        <v>0</v>
      </c>
      <c r="AU1610" s="692">
        <f ca="1">COUNTIF(INDIRECT("U"&amp;(ROW()+12*(($AO1610-1)*3+$AP1610)-ROW())/12+5):INDIRECT("AF"&amp;(ROW()+12*(($AO1610-1)*3+$AP1610)-ROW())/12+5),AT1610)</f>
        <v>0</v>
      </c>
      <c r="AV1610" s="692">
        <f ca="1">IF(AND(AR1610+AT1610&gt;0,AS1610+AU1610&gt;0),COUNTIF(AV$6:AV1609,"&gt;0")+1,0)</f>
        <v>0</v>
      </c>
    </row>
    <row r="1611" spans="41:48">
      <c r="AO1611" s="692">
        <v>45</v>
      </c>
      <c r="AP1611" s="692">
        <v>2</v>
      </c>
      <c r="AQ1611" s="692">
        <v>10</v>
      </c>
      <c r="AR1611" s="693">
        <f ca="1">IF($AQ1611=1,IF(INDIRECT(ADDRESS(($AO1611-1)*3+$AP1611+5,$AQ1611+7))="",0,INDIRECT(ADDRESS(($AO1611-1)*3+$AP1611+5,$AQ1611+7))),IF(INDIRECT(ADDRESS(($AO1611-1)*3+$AP1611+5,$AQ1611+7))="",0,IF(COUNTIF(INDIRECT(ADDRESS(($AO1611-1)*36+($AP1611-1)*12+6,COLUMN())):INDIRECT(ADDRESS(($AO1611-1)*36+($AP1611-1)*12+$AQ1611+4,COLUMN())),INDIRECT(ADDRESS(($AO1611-1)*3+$AP1611+5,$AQ1611+7)))&gt;=1,0,INDIRECT(ADDRESS(($AO1611-1)*3+$AP1611+5,$AQ1611+7)))))</f>
        <v>0</v>
      </c>
      <c r="AS1611" s="692">
        <f ca="1">COUNTIF(INDIRECT("H"&amp;(ROW()+12*(($AO1611-1)*3+$AP1611)-ROW())/12+5):INDIRECT("S"&amp;(ROW()+12*(($AO1611-1)*3+$AP1611)-ROW())/12+5),AR1611)</f>
        <v>0</v>
      </c>
      <c r="AT1611" s="693">
        <f ca="1">IF($AQ1611=1,IF(INDIRECT(ADDRESS(($AO1611-1)*3+$AP1611+5,$AQ1611+20))="",0,INDIRECT(ADDRESS(($AO1611-1)*3+$AP1611+5,$AQ1611+20))),IF(INDIRECT(ADDRESS(($AO1611-1)*3+$AP1611+5,$AQ1611+20))="",0,IF(COUNTIF(INDIRECT(ADDRESS(($AO1611-1)*36+($AP1611-1)*12+6,COLUMN())):INDIRECT(ADDRESS(($AO1611-1)*36+($AP1611-1)*12+$AQ1611+4,COLUMN())),INDIRECT(ADDRESS(($AO1611-1)*3+$AP1611+5,$AQ1611+20)))&gt;=1,0,INDIRECT(ADDRESS(($AO1611-1)*3+$AP1611+5,$AQ1611+20)))))</f>
        <v>0</v>
      </c>
      <c r="AU1611" s="692">
        <f ca="1">COUNTIF(INDIRECT("U"&amp;(ROW()+12*(($AO1611-1)*3+$AP1611)-ROW())/12+5):INDIRECT("AF"&amp;(ROW()+12*(($AO1611-1)*3+$AP1611)-ROW())/12+5),AT1611)</f>
        <v>0</v>
      </c>
      <c r="AV1611" s="692">
        <f ca="1">IF(AND(AR1611+AT1611&gt;0,AS1611+AU1611&gt;0),COUNTIF(AV$6:AV1610,"&gt;0")+1,0)</f>
        <v>0</v>
      </c>
    </row>
    <row r="1612" spans="41:48">
      <c r="AO1612" s="692">
        <v>45</v>
      </c>
      <c r="AP1612" s="692">
        <v>2</v>
      </c>
      <c r="AQ1612" s="692">
        <v>11</v>
      </c>
      <c r="AR1612" s="693">
        <f ca="1">IF($AQ1612=1,IF(INDIRECT(ADDRESS(($AO1612-1)*3+$AP1612+5,$AQ1612+7))="",0,INDIRECT(ADDRESS(($AO1612-1)*3+$AP1612+5,$AQ1612+7))),IF(INDIRECT(ADDRESS(($AO1612-1)*3+$AP1612+5,$AQ1612+7))="",0,IF(COUNTIF(INDIRECT(ADDRESS(($AO1612-1)*36+($AP1612-1)*12+6,COLUMN())):INDIRECT(ADDRESS(($AO1612-1)*36+($AP1612-1)*12+$AQ1612+4,COLUMN())),INDIRECT(ADDRESS(($AO1612-1)*3+$AP1612+5,$AQ1612+7)))&gt;=1,0,INDIRECT(ADDRESS(($AO1612-1)*3+$AP1612+5,$AQ1612+7)))))</f>
        <v>0</v>
      </c>
      <c r="AS1612" s="692">
        <f ca="1">COUNTIF(INDIRECT("H"&amp;(ROW()+12*(($AO1612-1)*3+$AP1612)-ROW())/12+5):INDIRECT("S"&amp;(ROW()+12*(($AO1612-1)*3+$AP1612)-ROW())/12+5),AR1612)</f>
        <v>0</v>
      </c>
      <c r="AT1612" s="693">
        <f ca="1">IF($AQ1612=1,IF(INDIRECT(ADDRESS(($AO1612-1)*3+$AP1612+5,$AQ1612+20))="",0,INDIRECT(ADDRESS(($AO1612-1)*3+$AP1612+5,$AQ1612+20))),IF(INDIRECT(ADDRESS(($AO1612-1)*3+$AP1612+5,$AQ1612+20))="",0,IF(COUNTIF(INDIRECT(ADDRESS(($AO1612-1)*36+($AP1612-1)*12+6,COLUMN())):INDIRECT(ADDRESS(($AO1612-1)*36+($AP1612-1)*12+$AQ1612+4,COLUMN())),INDIRECT(ADDRESS(($AO1612-1)*3+$AP1612+5,$AQ1612+20)))&gt;=1,0,INDIRECT(ADDRESS(($AO1612-1)*3+$AP1612+5,$AQ1612+20)))))</f>
        <v>0</v>
      </c>
      <c r="AU1612" s="692">
        <f ca="1">COUNTIF(INDIRECT("U"&amp;(ROW()+12*(($AO1612-1)*3+$AP1612)-ROW())/12+5):INDIRECT("AF"&amp;(ROW()+12*(($AO1612-1)*3+$AP1612)-ROW())/12+5),AT1612)</f>
        <v>0</v>
      </c>
      <c r="AV1612" s="692">
        <f ca="1">IF(AND(AR1612+AT1612&gt;0,AS1612+AU1612&gt;0),COUNTIF(AV$6:AV1611,"&gt;0")+1,0)</f>
        <v>0</v>
      </c>
    </row>
    <row r="1613" spans="41:48">
      <c r="AO1613" s="692">
        <v>45</v>
      </c>
      <c r="AP1613" s="692">
        <v>2</v>
      </c>
      <c r="AQ1613" s="692">
        <v>12</v>
      </c>
      <c r="AR1613" s="693">
        <f ca="1">IF($AQ1613=1,IF(INDIRECT(ADDRESS(($AO1613-1)*3+$AP1613+5,$AQ1613+7))="",0,INDIRECT(ADDRESS(($AO1613-1)*3+$AP1613+5,$AQ1613+7))),IF(INDIRECT(ADDRESS(($AO1613-1)*3+$AP1613+5,$AQ1613+7))="",0,IF(COUNTIF(INDIRECT(ADDRESS(($AO1613-1)*36+($AP1613-1)*12+6,COLUMN())):INDIRECT(ADDRESS(($AO1613-1)*36+($AP1613-1)*12+$AQ1613+4,COLUMN())),INDIRECT(ADDRESS(($AO1613-1)*3+$AP1613+5,$AQ1613+7)))&gt;=1,0,INDIRECT(ADDRESS(($AO1613-1)*3+$AP1613+5,$AQ1613+7)))))</f>
        <v>0</v>
      </c>
      <c r="AS1613" s="692">
        <f ca="1">COUNTIF(INDIRECT("H"&amp;(ROW()+12*(($AO1613-1)*3+$AP1613)-ROW())/12+5):INDIRECT("S"&amp;(ROW()+12*(($AO1613-1)*3+$AP1613)-ROW())/12+5),AR1613)</f>
        <v>0</v>
      </c>
      <c r="AT1613" s="693">
        <f ca="1">IF($AQ1613=1,IF(INDIRECT(ADDRESS(($AO1613-1)*3+$AP1613+5,$AQ1613+20))="",0,INDIRECT(ADDRESS(($AO1613-1)*3+$AP1613+5,$AQ1613+20))),IF(INDIRECT(ADDRESS(($AO1613-1)*3+$AP1613+5,$AQ1613+20))="",0,IF(COUNTIF(INDIRECT(ADDRESS(($AO1613-1)*36+($AP1613-1)*12+6,COLUMN())):INDIRECT(ADDRESS(($AO1613-1)*36+($AP1613-1)*12+$AQ1613+4,COLUMN())),INDIRECT(ADDRESS(($AO1613-1)*3+$AP1613+5,$AQ1613+20)))&gt;=1,0,INDIRECT(ADDRESS(($AO1613-1)*3+$AP1613+5,$AQ1613+20)))))</f>
        <v>0</v>
      </c>
      <c r="AU1613" s="692">
        <f ca="1">COUNTIF(INDIRECT("U"&amp;(ROW()+12*(($AO1613-1)*3+$AP1613)-ROW())/12+5):INDIRECT("AF"&amp;(ROW()+12*(($AO1613-1)*3+$AP1613)-ROW())/12+5),AT1613)</f>
        <v>0</v>
      </c>
      <c r="AV1613" s="692">
        <f ca="1">IF(AND(AR1613+AT1613&gt;0,AS1613+AU1613&gt;0),COUNTIF(AV$6:AV1612,"&gt;0")+1,0)</f>
        <v>0</v>
      </c>
    </row>
    <row r="1614" spans="41:48">
      <c r="AO1614" s="692">
        <v>45</v>
      </c>
      <c r="AP1614" s="692">
        <v>3</v>
      </c>
      <c r="AQ1614" s="692">
        <v>1</v>
      </c>
      <c r="AR1614" s="693">
        <f ca="1">IF($AQ1614=1,IF(INDIRECT(ADDRESS(($AO1614-1)*3+$AP1614+5,$AQ1614+7))="",0,INDIRECT(ADDRESS(($AO1614-1)*3+$AP1614+5,$AQ1614+7))),IF(INDIRECT(ADDRESS(($AO1614-1)*3+$AP1614+5,$AQ1614+7))="",0,IF(COUNTIF(INDIRECT(ADDRESS(($AO1614-1)*36+($AP1614-1)*12+6,COLUMN())):INDIRECT(ADDRESS(($AO1614-1)*36+($AP1614-1)*12+$AQ1614+4,COLUMN())),INDIRECT(ADDRESS(($AO1614-1)*3+$AP1614+5,$AQ1614+7)))&gt;=1,0,INDIRECT(ADDRESS(($AO1614-1)*3+$AP1614+5,$AQ1614+7)))))</f>
        <v>0</v>
      </c>
      <c r="AS1614" s="692">
        <f ca="1">COUNTIF(INDIRECT("H"&amp;(ROW()+12*(($AO1614-1)*3+$AP1614)-ROW())/12+5):INDIRECT("S"&amp;(ROW()+12*(($AO1614-1)*3+$AP1614)-ROW())/12+5),AR1614)</f>
        <v>0</v>
      </c>
      <c r="AT1614" s="693">
        <f ca="1">IF($AQ1614=1,IF(INDIRECT(ADDRESS(($AO1614-1)*3+$AP1614+5,$AQ1614+20))="",0,INDIRECT(ADDRESS(($AO1614-1)*3+$AP1614+5,$AQ1614+20))),IF(INDIRECT(ADDRESS(($AO1614-1)*3+$AP1614+5,$AQ1614+20))="",0,IF(COUNTIF(INDIRECT(ADDRESS(($AO1614-1)*36+($AP1614-1)*12+6,COLUMN())):INDIRECT(ADDRESS(($AO1614-1)*36+($AP1614-1)*12+$AQ1614+4,COLUMN())),INDIRECT(ADDRESS(($AO1614-1)*3+$AP1614+5,$AQ1614+20)))&gt;=1,0,INDIRECT(ADDRESS(($AO1614-1)*3+$AP1614+5,$AQ1614+20)))))</f>
        <v>0</v>
      </c>
      <c r="AU1614" s="692">
        <f ca="1">COUNTIF(INDIRECT("U"&amp;(ROW()+12*(($AO1614-1)*3+$AP1614)-ROW())/12+5):INDIRECT("AF"&amp;(ROW()+12*(($AO1614-1)*3+$AP1614)-ROW())/12+5),AT1614)</f>
        <v>0</v>
      </c>
      <c r="AV1614" s="692">
        <f ca="1">IF(AND(AR1614+AT1614&gt;0,AS1614+AU1614&gt;0),COUNTIF(AV$6:AV1613,"&gt;0")+1,0)</f>
        <v>0</v>
      </c>
    </row>
    <row r="1615" spans="41:48">
      <c r="AO1615" s="692">
        <v>45</v>
      </c>
      <c r="AP1615" s="692">
        <v>3</v>
      </c>
      <c r="AQ1615" s="692">
        <v>2</v>
      </c>
      <c r="AR1615" s="693">
        <f ca="1">IF($AQ1615=1,IF(INDIRECT(ADDRESS(($AO1615-1)*3+$AP1615+5,$AQ1615+7))="",0,INDIRECT(ADDRESS(($AO1615-1)*3+$AP1615+5,$AQ1615+7))),IF(INDIRECT(ADDRESS(($AO1615-1)*3+$AP1615+5,$AQ1615+7))="",0,IF(COUNTIF(INDIRECT(ADDRESS(($AO1615-1)*36+($AP1615-1)*12+6,COLUMN())):INDIRECT(ADDRESS(($AO1615-1)*36+($AP1615-1)*12+$AQ1615+4,COLUMN())),INDIRECT(ADDRESS(($AO1615-1)*3+$AP1615+5,$AQ1615+7)))&gt;=1,0,INDIRECT(ADDRESS(($AO1615-1)*3+$AP1615+5,$AQ1615+7)))))</f>
        <v>0</v>
      </c>
      <c r="AS1615" s="692">
        <f ca="1">COUNTIF(INDIRECT("H"&amp;(ROW()+12*(($AO1615-1)*3+$AP1615)-ROW())/12+5):INDIRECT("S"&amp;(ROW()+12*(($AO1615-1)*3+$AP1615)-ROW())/12+5),AR1615)</f>
        <v>0</v>
      </c>
      <c r="AT1615" s="693">
        <f ca="1">IF($AQ1615=1,IF(INDIRECT(ADDRESS(($AO1615-1)*3+$AP1615+5,$AQ1615+20))="",0,INDIRECT(ADDRESS(($AO1615-1)*3+$AP1615+5,$AQ1615+20))),IF(INDIRECT(ADDRESS(($AO1615-1)*3+$AP1615+5,$AQ1615+20))="",0,IF(COUNTIF(INDIRECT(ADDRESS(($AO1615-1)*36+($AP1615-1)*12+6,COLUMN())):INDIRECT(ADDRESS(($AO1615-1)*36+($AP1615-1)*12+$AQ1615+4,COLUMN())),INDIRECT(ADDRESS(($AO1615-1)*3+$AP1615+5,$AQ1615+20)))&gt;=1,0,INDIRECT(ADDRESS(($AO1615-1)*3+$AP1615+5,$AQ1615+20)))))</f>
        <v>0</v>
      </c>
      <c r="AU1615" s="692">
        <f ca="1">COUNTIF(INDIRECT("U"&amp;(ROW()+12*(($AO1615-1)*3+$AP1615)-ROW())/12+5):INDIRECT("AF"&amp;(ROW()+12*(($AO1615-1)*3+$AP1615)-ROW())/12+5),AT1615)</f>
        <v>0</v>
      </c>
      <c r="AV1615" s="692">
        <f ca="1">IF(AND(AR1615+AT1615&gt;0,AS1615+AU1615&gt;0),COUNTIF(AV$6:AV1614,"&gt;0")+1,0)</f>
        <v>0</v>
      </c>
    </row>
    <row r="1616" spans="41:48">
      <c r="AO1616" s="692">
        <v>45</v>
      </c>
      <c r="AP1616" s="692">
        <v>3</v>
      </c>
      <c r="AQ1616" s="692">
        <v>3</v>
      </c>
      <c r="AR1616" s="693">
        <f ca="1">IF($AQ1616=1,IF(INDIRECT(ADDRESS(($AO1616-1)*3+$AP1616+5,$AQ1616+7))="",0,INDIRECT(ADDRESS(($AO1616-1)*3+$AP1616+5,$AQ1616+7))),IF(INDIRECT(ADDRESS(($AO1616-1)*3+$AP1616+5,$AQ1616+7))="",0,IF(COUNTIF(INDIRECT(ADDRESS(($AO1616-1)*36+($AP1616-1)*12+6,COLUMN())):INDIRECT(ADDRESS(($AO1616-1)*36+($AP1616-1)*12+$AQ1616+4,COLUMN())),INDIRECT(ADDRESS(($AO1616-1)*3+$AP1616+5,$AQ1616+7)))&gt;=1,0,INDIRECT(ADDRESS(($AO1616-1)*3+$AP1616+5,$AQ1616+7)))))</f>
        <v>0</v>
      </c>
      <c r="AS1616" s="692">
        <f ca="1">COUNTIF(INDIRECT("H"&amp;(ROW()+12*(($AO1616-1)*3+$AP1616)-ROW())/12+5):INDIRECT("S"&amp;(ROW()+12*(($AO1616-1)*3+$AP1616)-ROW())/12+5),AR1616)</f>
        <v>0</v>
      </c>
      <c r="AT1616" s="693">
        <f ca="1">IF($AQ1616=1,IF(INDIRECT(ADDRESS(($AO1616-1)*3+$AP1616+5,$AQ1616+20))="",0,INDIRECT(ADDRESS(($AO1616-1)*3+$AP1616+5,$AQ1616+20))),IF(INDIRECT(ADDRESS(($AO1616-1)*3+$AP1616+5,$AQ1616+20))="",0,IF(COUNTIF(INDIRECT(ADDRESS(($AO1616-1)*36+($AP1616-1)*12+6,COLUMN())):INDIRECT(ADDRESS(($AO1616-1)*36+($AP1616-1)*12+$AQ1616+4,COLUMN())),INDIRECT(ADDRESS(($AO1616-1)*3+$AP1616+5,$AQ1616+20)))&gt;=1,0,INDIRECT(ADDRESS(($AO1616-1)*3+$AP1616+5,$AQ1616+20)))))</f>
        <v>0</v>
      </c>
      <c r="AU1616" s="692">
        <f ca="1">COUNTIF(INDIRECT("U"&amp;(ROW()+12*(($AO1616-1)*3+$AP1616)-ROW())/12+5):INDIRECT("AF"&amp;(ROW()+12*(($AO1616-1)*3+$AP1616)-ROW())/12+5),AT1616)</f>
        <v>0</v>
      </c>
      <c r="AV1616" s="692">
        <f ca="1">IF(AND(AR1616+AT1616&gt;0,AS1616+AU1616&gt;0),COUNTIF(AV$6:AV1615,"&gt;0")+1,0)</f>
        <v>0</v>
      </c>
    </row>
    <row r="1617" spans="41:48">
      <c r="AO1617" s="692">
        <v>45</v>
      </c>
      <c r="AP1617" s="692">
        <v>3</v>
      </c>
      <c r="AQ1617" s="692">
        <v>4</v>
      </c>
      <c r="AR1617" s="693">
        <f ca="1">IF($AQ1617=1,IF(INDIRECT(ADDRESS(($AO1617-1)*3+$AP1617+5,$AQ1617+7))="",0,INDIRECT(ADDRESS(($AO1617-1)*3+$AP1617+5,$AQ1617+7))),IF(INDIRECT(ADDRESS(($AO1617-1)*3+$AP1617+5,$AQ1617+7))="",0,IF(COUNTIF(INDIRECT(ADDRESS(($AO1617-1)*36+($AP1617-1)*12+6,COLUMN())):INDIRECT(ADDRESS(($AO1617-1)*36+($AP1617-1)*12+$AQ1617+4,COLUMN())),INDIRECT(ADDRESS(($AO1617-1)*3+$AP1617+5,$AQ1617+7)))&gt;=1,0,INDIRECT(ADDRESS(($AO1617-1)*3+$AP1617+5,$AQ1617+7)))))</f>
        <v>0</v>
      </c>
      <c r="AS1617" s="692">
        <f ca="1">COUNTIF(INDIRECT("H"&amp;(ROW()+12*(($AO1617-1)*3+$AP1617)-ROW())/12+5):INDIRECT("S"&amp;(ROW()+12*(($AO1617-1)*3+$AP1617)-ROW())/12+5),AR1617)</f>
        <v>0</v>
      </c>
      <c r="AT1617" s="693">
        <f ca="1">IF($AQ1617=1,IF(INDIRECT(ADDRESS(($AO1617-1)*3+$AP1617+5,$AQ1617+20))="",0,INDIRECT(ADDRESS(($AO1617-1)*3+$AP1617+5,$AQ1617+20))),IF(INDIRECT(ADDRESS(($AO1617-1)*3+$AP1617+5,$AQ1617+20))="",0,IF(COUNTIF(INDIRECT(ADDRESS(($AO1617-1)*36+($AP1617-1)*12+6,COLUMN())):INDIRECT(ADDRESS(($AO1617-1)*36+($AP1617-1)*12+$AQ1617+4,COLUMN())),INDIRECT(ADDRESS(($AO1617-1)*3+$AP1617+5,$AQ1617+20)))&gt;=1,0,INDIRECT(ADDRESS(($AO1617-1)*3+$AP1617+5,$AQ1617+20)))))</f>
        <v>0</v>
      </c>
      <c r="AU1617" s="692">
        <f ca="1">COUNTIF(INDIRECT("U"&amp;(ROW()+12*(($AO1617-1)*3+$AP1617)-ROW())/12+5):INDIRECT("AF"&amp;(ROW()+12*(($AO1617-1)*3+$AP1617)-ROW())/12+5),AT1617)</f>
        <v>0</v>
      </c>
      <c r="AV1617" s="692">
        <f ca="1">IF(AND(AR1617+AT1617&gt;0,AS1617+AU1617&gt;0),COUNTIF(AV$6:AV1616,"&gt;0")+1,0)</f>
        <v>0</v>
      </c>
    </row>
    <row r="1618" spans="41:48">
      <c r="AO1618" s="692">
        <v>45</v>
      </c>
      <c r="AP1618" s="692">
        <v>3</v>
      </c>
      <c r="AQ1618" s="692">
        <v>5</v>
      </c>
      <c r="AR1618" s="693">
        <f ca="1">IF($AQ1618=1,IF(INDIRECT(ADDRESS(($AO1618-1)*3+$AP1618+5,$AQ1618+7))="",0,INDIRECT(ADDRESS(($AO1618-1)*3+$AP1618+5,$AQ1618+7))),IF(INDIRECT(ADDRESS(($AO1618-1)*3+$AP1618+5,$AQ1618+7))="",0,IF(COUNTIF(INDIRECT(ADDRESS(($AO1618-1)*36+($AP1618-1)*12+6,COLUMN())):INDIRECT(ADDRESS(($AO1618-1)*36+($AP1618-1)*12+$AQ1618+4,COLUMN())),INDIRECT(ADDRESS(($AO1618-1)*3+$AP1618+5,$AQ1618+7)))&gt;=1,0,INDIRECT(ADDRESS(($AO1618-1)*3+$AP1618+5,$AQ1618+7)))))</f>
        <v>0</v>
      </c>
      <c r="AS1618" s="692">
        <f ca="1">COUNTIF(INDIRECT("H"&amp;(ROW()+12*(($AO1618-1)*3+$AP1618)-ROW())/12+5):INDIRECT("S"&amp;(ROW()+12*(($AO1618-1)*3+$AP1618)-ROW())/12+5),AR1618)</f>
        <v>0</v>
      </c>
      <c r="AT1618" s="693">
        <f ca="1">IF($AQ1618=1,IF(INDIRECT(ADDRESS(($AO1618-1)*3+$AP1618+5,$AQ1618+20))="",0,INDIRECT(ADDRESS(($AO1618-1)*3+$AP1618+5,$AQ1618+20))),IF(INDIRECT(ADDRESS(($AO1618-1)*3+$AP1618+5,$AQ1618+20))="",0,IF(COUNTIF(INDIRECT(ADDRESS(($AO1618-1)*36+($AP1618-1)*12+6,COLUMN())):INDIRECT(ADDRESS(($AO1618-1)*36+($AP1618-1)*12+$AQ1618+4,COLUMN())),INDIRECT(ADDRESS(($AO1618-1)*3+$AP1618+5,$AQ1618+20)))&gt;=1,0,INDIRECT(ADDRESS(($AO1618-1)*3+$AP1618+5,$AQ1618+20)))))</f>
        <v>0</v>
      </c>
      <c r="AU1618" s="692">
        <f ca="1">COUNTIF(INDIRECT("U"&amp;(ROW()+12*(($AO1618-1)*3+$AP1618)-ROW())/12+5):INDIRECT("AF"&amp;(ROW()+12*(($AO1618-1)*3+$AP1618)-ROW())/12+5),AT1618)</f>
        <v>0</v>
      </c>
      <c r="AV1618" s="692">
        <f ca="1">IF(AND(AR1618+AT1618&gt;0,AS1618+AU1618&gt;0),COUNTIF(AV$6:AV1617,"&gt;0")+1,0)</f>
        <v>0</v>
      </c>
    </row>
    <row r="1619" spans="41:48">
      <c r="AO1619" s="692">
        <v>45</v>
      </c>
      <c r="AP1619" s="692">
        <v>3</v>
      </c>
      <c r="AQ1619" s="692">
        <v>6</v>
      </c>
      <c r="AR1619" s="693">
        <f ca="1">IF($AQ1619=1,IF(INDIRECT(ADDRESS(($AO1619-1)*3+$AP1619+5,$AQ1619+7))="",0,INDIRECT(ADDRESS(($AO1619-1)*3+$AP1619+5,$AQ1619+7))),IF(INDIRECT(ADDRESS(($AO1619-1)*3+$AP1619+5,$AQ1619+7))="",0,IF(COUNTIF(INDIRECT(ADDRESS(($AO1619-1)*36+($AP1619-1)*12+6,COLUMN())):INDIRECT(ADDRESS(($AO1619-1)*36+($AP1619-1)*12+$AQ1619+4,COLUMN())),INDIRECT(ADDRESS(($AO1619-1)*3+$AP1619+5,$AQ1619+7)))&gt;=1,0,INDIRECT(ADDRESS(($AO1619-1)*3+$AP1619+5,$AQ1619+7)))))</f>
        <v>0</v>
      </c>
      <c r="AS1619" s="692">
        <f ca="1">COUNTIF(INDIRECT("H"&amp;(ROW()+12*(($AO1619-1)*3+$AP1619)-ROW())/12+5):INDIRECT("S"&amp;(ROW()+12*(($AO1619-1)*3+$AP1619)-ROW())/12+5),AR1619)</f>
        <v>0</v>
      </c>
      <c r="AT1619" s="693">
        <f ca="1">IF($AQ1619=1,IF(INDIRECT(ADDRESS(($AO1619-1)*3+$AP1619+5,$AQ1619+20))="",0,INDIRECT(ADDRESS(($AO1619-1)*3+$AP1619+5,$AQ1619+20))),IF(INDIRECT(ADDRESS(($AO1619-1)*3+$AP1619+5,$AQ1619+20))="",0,IF(COUNTIF(INDIRECT(ADDRESS(($AO1619-1)*36+($AP1619-1)*12+6,COLUMN())):INDIRECT(ADDRESS(($AO1619-1)*36+($AP1619-1)*12+$AQ1619+4,COLUMN())),INDIRECT(ADDRESS(($AO1619-1)*3+$AP1619+5,$AQ1619+20)))&gt;=1,0,INDIRECT(ADDRESS(($AO1619-1)*3+$AP1619+5,$AQ1619+20)))))</f>
        <v>0</v>
      </c>
      <c r="AU1619" s="692">
        <f ca="1">COUNTIF(INDIRECT("U"&amp;(ROW()+12*(($AO1619-1)*3+$AP1619)-ROW())/12+5):INDIRECT("AF"&amp;(ROW()+12*(($AO1619-1)*3+$AP1619)-ROW())/12+5),AT1619)</f>
        <v>0</v>
      </c>
      <c r="AV1619" s="692">
        <f ca="1">IF(AND(AR1619+AT1619&gt;0,AS1619+AU1619&gt;0),COUNTIF(AV$6:AV1618,"&gt;0")+1,0)</f>
        <v>0</v>
      </c>
    </row>
    <row r="1620" spans="41:48">
      <c r="AO1620" s="692">
        <v>45</v>
      </c>
      <c r="AP1620" s="692">
        <v>3</v>
      </c>
      <c r="AQ1620" s="692">
        <v>7</v>
      </c>
      <c r="AR1620" s="693">
        <f ca="1">IF($AQ1620=1,IF(INDIRECT(ADDRESS(($AO1620-1)*3+$AP1620+5,$AQ1620+7))="",0,INDIRECT(ADDRESS(($AO1620-1)*3+$AP1620+5,$AQ1620+7))),IF(INDIRECT(ADDRESS(($AO1620-1)*3+$AP1620+5,$AQ1620+7))="",0,IF(COUNTIF(INDIRECT(ADDRESS(($AO1620-1)*36+($AP1620-1)*12+6,COLUMN())):INDIRECT(ADDRESS(($AO1620-1)*36+($AP1620-1)*12+$AQ1620+4,COLUMN())),INDIRECT(ADDRESS(($AO1620-1)*3+$AP1620+5,$AQ1620+7)))&gt;=1,0,INDIRECT(ADDRESS(($AO1620-1)*3+$AP1620+5,$AQ1620+7)))))</f>
        <v>0</v>
      </c>
      <c r="AS1620" s="692">
        <f ca="1">COUNTIF(INDIRECT("H"&amp;(ROW()+12*(($AO1620-1)*3+$AP1620)-ROW())/12+5):INDIRECT("S"&amp;(ROW()+12*(($AO1620-1)*3+$AP1620)-ROW())/12+5),AR1620)</f>
        <v>0</v>
      </c>
      <c r="AT1620" s="693">
        <f ca="1">IF($AQ1620=1,IF(INDIRECT(ADDRESS(($AO1620-1)*3+$AP1620+5,$AQ1620+20))="",0,INDIRECT(ADDRESS(($AO1620-1)*3+$AP1620+5,$AQ1620+20))),IF(INDIRECT(ADDRESS(($AO1620-1)*3+$AP1620+5,$AQ1620+20))="",0,IF(COUNTIF(INDIRECT(ADDRESS(($AO1620-1)*36+($AP1620-1)*12+6,COLUMN())):INDIRECT(ADDRESS(($AO1620-1)*36+($AP1620-1)*12+$AQ1620+4,COLUMN())),INDIRECT(ADDRESS(($AO1620-1)*3+$AP1620+5,$AQ1620+20)))&gt;=1,0,INDIRECT(ADDRESS(($AO1620-1)*3+$AP1620+5,$AQ1620+20)))))</f>
        <v>0</v>
      </c>
      <c r="AU1620" s="692">
        <f ca="1">COUNTIF(INDIRECT("U"&amp;(ROW()+12*(($AO1620-1)*3+$AP1620)-ROW())/12+5):INDIRECT("AF"&amp;(ROW()+12*(($AO1620-1)*3+$AP1620)-ROW())/12+5),AT1620)</f>
        <v>0</v>
      </c>
      <c r="AV1620" s="692">
        <f ca="1">IF(AND(AR1620+AT1620&gt;0,AS1620+AU1620&gt;0),COUNTIF(AV$6:AV1619,"&gt;0")+1,0)</f>
        <v>0</v>
      </c>
    </row>
    <row r="1621" spans="41:48">
      <c r="AO1621" s="692">
        <v>45</v>
      </c>
      <c r="AP1621" s="692">
        <v>3</v>
      </c>
      <c r="AQ1621" s="692">
        <v>8</v>
      </c>
      <c r="AR1621" s="693">
        <f ca="1">IF($AQ1621=1,IF(INDIRECT(ADDRESS(($AO1621-1)*3+$AP1621+5,$AQ1621+7))="",0,INDIRECT(ADDRESS(($AO1621-1)*3+$AP1621+5,$AQ1621+7))),IF(INDIRECT(ADDRESS(($AO1621-1)*3+$AP1621+5,$AQ1621+7))="",0,IF(COUNTIF(INDIRECT(ADDRESS(($AO1621-1)*36+($AP1621-1)*12+6,COLUMN())):INDIRECT(ADDRESS(($AO1621-1)*36+($AP1621-1)*12+$AQ1621+4,COLUMN())),INDIRECT(ADDRESS(($AO1621-1)*3+$AP1621+5,$AQ1621+7)))&gt;=1,0,INDIRECT(ADDRESS(($AO1621-1)*3+$AP1621+5,$AQ1621+7)))))</f>
        <v>0</v>
      </c>
      <c r="AS1621" s="692">
        <f ca="1">COUNTIF(INDIRECT("H"&amp;(ROW()+12*(($AO1621-1)*3+$AP1621)-ROW())/12+5):INDIRECT("S"&amp;(ROW()+12*(($AO1621-1)*3+$AP1621)-ROW())/12+5),AR1621)</f>
        <v>0</v>
      </c>
      <c r="AT1621" s="693">
        <f ca="1">IF($AQ1621=1,IF(INDIRECT(ADDRESS(($AO1621-1)*3+$AP1621+5,$AQ1621+20))="",0,INDIRECT(ADDRESS(($AO1621-1)*3+$AP1621+5,$AQ1621+20))),IF(INDIRECT(ADDRESS(($AO1621-1)*3+$AP1621+5,$AQ1621+20))="",0,IF(COUNTIF(INDIRECT(ADDRESS(($AO1621-1)*36+($AP1621-1)*12+6,COLUMN())):INDIRECT(ADDRESS(($AO1621-1)*36+($AP1621-1)*12+$AQ1621+4,COLUMN())),INDIRECT(ADDRESS(($AO1621-1)*3+$AP1621+5,$AQ1621+20)))&gt;=1,0,INDIRECT(ADDRESS(($AO1621-1)*3+$AP1621+5,$AQ1621+20)))))</f>
        <v>0</v>
      </c>
      <c r="AU1621" s="692">
        <f ca="1">COUNTIF(INDIRECT("U"&amp;(ROW()+12*(($AO1621-1)*3+$AP1621)-ROW())/12+5):INDIRECT("AF"&amp;(ROW()+12*(($AO1621-1)*3+$AP1621)-ROW())/12+5),AT1621)</f>
        <v>0</v>
      </c>
      <c r="AV1621" s="692">
        <f ca="1">IF(AND(AR1621+AT1621&gt;0,AS1621+AU1621&gt;0),COUNTIF(AV$6:AV1620,"&gt;0")+1,0)</f>
        <v>0</v>
      </c>
    </row>
    <row r="1622" spans="41:48">
      <c r="AO1622" s="692">
        <v>45</v>
      </c>
      <c r="AP1622" s="692">
        <v>3</v>
      </c>
      <c r="AQ1622" s="692">
        <v>9</v>
      </c>
      <c r="AR1622" s="693">
        <f ca="1">IF($AQ1622=1,IF(INDIRECT(ADDRESS(($AO1622-1)*3+$AP1622+5,$AQ1622+7))="",0,INDIRECT(ADDRESS(($AO1622-1)*3+$AP1622+5,$AQ1622+7))),IF(INDIRECT(ADDRESS(($AO1622-1)*3+$AP1622+5,$AQ1622+7))="",0,IF(COUNTIF(INDIRECT(ADDRESS(($AO1622-1)*36+($AP1622-1)*12+6,COLUMN())):INDIRECT(ADDRESS(($AO1622-1)*36+($AP1622-1)*12+$AQ1622+4,COLUMN())),INDIRECT(ADDRESS(($AO1622-1)*3+$AP1622+5,$AQ1622+7)))&gt;=1,0,INDIRECT(ADDRESS(($AO1622-1)*3+$AP1622+5,$AQ1622+7)))))</f>
        <v>0</v>
      </c>
      <c r="AS1622" s="692">
        <f ca="1">COUNTIF(INDIRECT("H"&amp;(ROW()+12*(($AO1622-1)*3+$AP1622)-ROW())/12+5):INDIRECT("S"&amp;(ROW()+12*(($AO1622-1)*3+$AP1622)-ROW())/12+5),AR1622)</f>
        <v>0</v>
      </c>
      <c r="AT1622" s="693">
        <f ca="1">IF($AQ1622=1,IF(INDIRECT(ADDRESS(($AO1622-1)*3+$AP1622+5,$AQ1622+20))="",0,INDIRECT(ADDRESS(($AO1622-1)*3+$AP1622+5,$AQ1622+20))),IF(INDIRECT(ADDRESS(($AO1622-1)*3+$AP1622+5,$AQ1622+20))="",0,IF(COUNTIF(INDIRECT(ADDRESS(($AO1622-1)*36+($AP1622-1)*12+6,COLUMN())):INDIRECT(ADDRESS(($AO1622-1)*36+($AP1622-1)*12+$AQ1622+4,COLUMN())),INDIRECT(ADDRESS(($AO1622-1)*3+$AP1622+5,$AQ1622+20)))&gt;=1,0,INDIRECT(ADDRESS(($AO1622-1)*3+$AP1622+5,$AQ1622+20)))))</f>
        <v>0</v>
      </c>
      <c r="AU1622" s="692">
        <f ca="1">COUNTIF(INDIRECT("U"&amp;(ROW()+12*(($AO1622-1)*3+$AP1622)-ROW())/12+5):INDIRECT("AF"&amp;(ROW()+12*(($AO1622-1)*3+$AP1622)-ROW())/12+5),AT1622)</f>
        <v>0</v>
      </c>
      <c r="AV1622" s="692">
        <f ca="1">IF(AND(AR1622+AT1622&gt;0,AS1622+AU1622&gt;0),COUNTIF(AV$6:AV1621,"&gt;0")+1,0)</f>
        <v>0</v>
      </c>
    </row>
    <row r="1623" spans="41:48">
      <c r="AO1623" s="692">
        <v>45</v>
      </c>
      <c r="AP1623" s="692">
        <v>3</v>
      </c>
      <c r="AQ1623" s="692">
        <v>10</v>
      </c>
      <c r="AR1623" s="693">
        <f ca="1">IF($AQ1623=1,IF(INDIRECT(ADDRESS(($AO1623-1)*3+$AP1623+5,$AQ1623+7))="",0,INDIRECT(ADDRESS(($AO1623-1)*3+$AP1623+5,$AQ1623+7))),IF(INDIRECT(ADDRESS(($AO1623-1)*3+$AP1623+5,$AQ1623+7))="",0,IF(COUNTIF(INDIRECT(ADDRESS(($AO1623-1)*36+($AP1623-1)*12+6,COLUMN())):INDIRECT(ADDRESS(($AO1623-1)*36+($AP1623-1)*12+$AQ1623+4,COLUMN())),INDIRECT(ADDRESS(($AO1623-1)*3+$AP1623+5,$AQ1623+7)))&gt;=1,0,INDIRECT(ADDRESS(($AO1623-1)*3+$AP1623+5,$AQ1623+7)))))</f>
        <v>0</v>
      </c>
      <c r="AS1623" s="692">
        <f ca="1">COUNTIF(INDIRECT("H"&amp;(ROW()+12*(($AO1623-1)*3+$AP1623)-ROW())/12+5):INDIRECT("S"&amp;(ROW()+12*(($AO1623-1)*3+$AP1623)-ROW())/12+5),AR1623)</f>
        <v>0</v>
      </c>
      <c r="AT1623" s="693">
        <f ca="1">IF($AQ1623=1,IF(INDIRECT(ADDRESS(($AO1623-1)*3+$AP1623+5,$AQ1623+20))="",0,INDIRECT(ADDRESS(($AO1623-1)*3+$AP1623+5,$AQ1623+20))),IF(INDIRECT(ADDRESS(($AO1623-1)*3+$AP1623+5,$AQ1623+20))="",0,IF(COUNTIF(INDIRECT(ADDRESS(($AO1623-1)*36+($AP1623-1)*12+6,COLUMN())):INDIRECT(ADDRESS(($AO1623-1)*36+($AP1623-1)*12+$AQ1623+4,COLUMN())),INDIRECT(ADDRESS(($AO1623-1)*3+$AP1623+5,$AQ1623+20)))&gt;=1,0,INDIRECT(ADDRESS(($AO1623-1)*3+$AP1623+5,$AQ1623+20)))))</f>
        <v>0</v>
      </c>
      <c r="AU1623" s="692">
        <f ca="1">COUNTIF(INDIRECT("U"&amp;(ROW()+12*(($AO1623-1)*3+$AP1623)-ROW())/12+5):INDIRECT("AF"&amp;(ROW()+12*(($AO1623-1)*3+$AP1623)-ROW())/12+5),AT1623)</f>
        <v>0</v>
      </c>
      <c r="AV1623" s="692">
        <f ca="1">IF(AND(AR1623+AT1623&gt;0,AS1623+AU1623&gt;0),COUNTIF(AV$6:AV1622,"&gt;0")+1,0)</f>
        <v>0</v>
      </c>
    </row>
    <row r="1624" spans="41:48">
      <c r="AO1624" s="692">
        <v>45</v>
      </c>
      <c r="AP1624" s="692">
        <v>3</v>
      </c>
      <c r="AQ1624" s="692">
        <v>11</v>
      </c>
      <c r="AR1624" s="693">
        <f ca="1">IF($AQ1624=1,IF(INDIRECT(ADDRESS(($AO1624-1)*3+$AP1624+5,$AQ1624+7))="",0,INDIRECT(ADDRESS(($AO1624-1)*3+$AP1624+5,$AQ1624+7))),IF(INDIRECT(ADDRESS(($AO1624-1)*3+$AP1624+5,$AQ1624+7))="",0,IF(COUNTIF(INDIRECT(ADDRESS(($AO1624-1)*36+($AP1624-1)*12+6,COLUMN())):INDIRECT(ADDRESS(($AO1624-1)*36+($AP1624-1)*12+$AQ1624+4,COLUMN())),INDIRECT(ADDRESS(($AO1624-1)*3+$AP1624+5,$AQ1624+7)))&gt;=1,0,INDIRECT(ADDRESS(($AO1624-1)*3+$AP1624+5,$AQ1624+7)))))</f>
        <v>0</v>
      </c>
      <c r="AS1624" s="692">
        <f ca="1">COUNTIF(INDIRECT("H"&amp;(ROW()+12*(($AO1624-1)*3+$AP1624)-ROW())/12+5):INDIRECT("S"&amp;(ROW()+12*(($AO1624-1)*3+$AP1624)-ROW())/12+5),AR1624)</f>
        <v>0</v>
      </c>
      <c r="AT1624" s="693">
        <f ca="1">IF($AQ1624=1,IF(INDIRECT(ADDRESS(($AO1624-1)*3+$AP1624+5,$AQ1624+20))="",0,INDIRECT(ADDRESS(($AO1624-1)*3+$AP1624+5,$AQ1624+20))),IF(INDIRECT(ADDRESS(($AO1624-1)*3+$AP1624+5,$AQ1624+20))="",0,IF(COUNTIF(INDIRECT(ADDRESS(($AO1624-1)*36+($AP1624-1)*12+6,COLUMN())):INDIRECT(ADDRESS(($AO1624-1)*36+($AP1624-1)*12+$AQ1624+4,COLUMN())),INDIRECT(ADDRESS(($AO1624-1)*3+$AP1624+5,$AQ1624+20)))&gt;=1,0,INDIRECT(ADDRESS(($AO1624-1)*3+$AP1624+5,$AQ1624+20)))))</f>
        <v>0</v>
      </c>
      <c r="AU1624" s="692">
        <f ca="1">COUNTIF(INDIRECT("U"&amp;(ROW()+12*(($AO1624-1)*3+$AP1624)-ROW())/12+5):INDIRECT("AF"&amp;(ROW()+12*(($AO1624-1)*3+$AP1624)-ROW())/12+5),AT1624)</f>
        <v>0</v>
      </c>
      <c r="AV1624" s="692">
        <f ca="1">IF(AND(AR1624+AT1624&gt;0,AS1624+AU1624&gt;0),COUNTIF(AV$6:AV1623,"&gt;0")+1,0)</f>
        <v>0</v>
      </c>
    </row>
    <row r="1625" spans="41:48">
      <c r="AO1625" s="692">
        <v>45</v>
      </c>
      <c r="AP1625" s="692">
        <v>3</v>
      </c>
      <c r="AQ1625" s="692">
        <v>12</v>
      </c>
      <c r="AR1625" s="693">
        <f ca="1">IF($AQ1625=1,IF(INDIRECT(ADDRESS(($AO1625-1)*3+$AP1625+5,$AQ1625+7))="",0,INDIRECT(ADDRESS(($AO1625-1)*3+$AP1625+5,$AQ1625+7))),IF(INDIRECT(ADDRESS(($AO1625-1)*3+$AP1625+5,$AQ1625+7))="",0,IF(COUNTIF(INDIRECT(ADDRESS(($AO1625-1)*36+($AP1625-1)*12+6,COLUMN())):INDIRECT(ADDRESS(($AO1625-1)*36+($AP1625-1)*12+$AQ1625+4,COLUMN())),INDIRECT(ADDRESS(($AO1625-1)*3+$AP1625+5,$AQ1625+7)))&gt;=1,0,INDIRECT(ADDRESS(($AO1625-1)*3+$AP1625+5,$AQ1625+7)))))</f>
        <v>0</v>
      </c>
      <c r="AS1625" s="692">
        <f ca="1">COUNTIF(INDIRECT("H"&amp;(ROW()+12*(($AO1625-1)*3+$AP1625)-ROW())/12+5):INDIRECT("S"&amp;(ROW()+12*(($AO1625-1)*3+$AP1625)-ROW())/12+5),AR1625)</f>
        <v>0</v>
      </c>
      <c r="AT1625" s="693">
        <f ca="1">IF($AQ1625=1,IF(INDIRECT(ADDRESS(($AO1625-1)*3+$AP1625+5,$AQ1625+20))="",0,INDIRECT(ADDRESS(($AO1625-1)*3+$AP1625+5,$AQ1625+20))),IF(INDIRECT(ADDRESS(($AO1625-1)*3+$AP1625+5,$AQ1625+20))="",0,IF(COUNTIF(INDIRECT(ADDRESS(($AO1625-1)*36+($AP1625-1)*12+6,COLUMN())):INDIRECT(ADDRESS(($AO1625-1)*36+($AP1625-1)*12+$AQ1625+4,COLUMN())),INDIRECT(ADDRESS(($AO1625-1)*3+$AP1625+5,$AQ1625+20)))&gt;=1,0,INDIRECT(ADDRESS(($AO1625-1)*3+$AP1625+5,$AQ1625+20)))))</f>
        <v>0</v>
      </c>
      <c r="AU1625" s="692">
        <f ca="1">COUNTIF(INDIRECT("U"&amp;(ROW()+12*(($AO1625-1)*3+$AP1625)-ROW())/12+5):INDIRECT("AF"&amp;(ROW()+12*(($AO1625-1)*3+$AP1625)-ROW())/12+5),AT1625)</f>
        <v>0</v>
      </c>
      <c r="AV1625" s="692">
        <f ca="1">IF(AND(AR1625+AT1625&gt;0,AS1625+AU1625&gt;0),COUNTIF(AV$6:AV1624,"&gt;0")+1,0)</f>
        <v>0</v>
      </c>
    </row>
    <row r="1626" spans="41:48">
      <c r="AO1626" s="692">
        <v>46</v>
      </c>
      <c r="AP1626" s="692">
        <v>1</v>
      </c>
      <c r="AQ1626" s="692">
        <v>1</v>
      </c>
      <c r="AR1626" s="693">
        <f ca="1">IF($AQ1626=1,IF(INDIRECT(ADDRESS(($AO1626-1)*3+$AP1626+5,$AQ1626+7))="",0,INDIRECT(ADDRESS(($AO1626-1)*3+$AP1626+5,$AQ1626+7))),IF(INDIRECT(ADDRESS(($AO1626-1)*3+$AP1626+5,$AQ1626+7))="",0,IF(COUNTIF(INDIRECT(ADDRESS(($AO1626-1)*36+($AP1626-1)*12+6,COLUMN())):INDIRECT(ADDRESS(($AO1626-1)*36+($AP1626-1)*12+$AQ1626+4,COLUMN())),INDIRECT(ADDRESS(($AO1626-1)*3+$AP1626+5,$AQ1626+7)))&gt;=1,0,INDIRECT(ADDRESS(($AO1626-1)*3+$AP1626+5,$AQ1626+7)))))</f>
        <v>0</v>
      </c>
      <c r="AS1626" s="692">
        <f ca="1">COUNTIF(INDIRECT("H"&amp;(ROW()+12*(($AO1626-1)*3+$AP1626)-ROW())/12+5):INDIRECT("S"&amp;(ROW()+12*(($AO1626-1)*3+$AP1626)-ROW())/12+5),AR1626)</f>
        <v>0</v>
      </c>
      <c r="AT1626" s="693">
        <f ca="1">IF($AQ1626=1,IF(INDIRECT(ADDRESS(($AO1626-1)*3+$AP1626+5,$AQ1626+20))="",0,INDIRECT(ADDRESS(($AO1626-1)*3+$AP1626+5,$AQ1626+20))),IF(INDIRECT(ADDRESS(($AO1626-1)*3+$AP1626+5,$AQ1626+20))="",0,IF(COUNTIF(INDIRECT(ADDRESS(($AO1626-1)*36+($AP1626-1)*12+6,COLUMN())):INDIRECT(ADDRESS(($AO1626-1)*36+($AP1626-1)*12+$AQ1626+4,COLUMN())),INDIRECT(ADDRESS(($AO1626-1)*3+$AP1626+5,$AQ1626+20)))&gt;=1,0,INDIRECT(ADDRESS(($AO1626-1)*3+$AP1626+5,$AQ1626+20)))))</f>
        <v>0</v>
      </c>
      <c r="AU1626" s="692">
        <f ca="1">COUNTIF(INDIRECT("U"&amp;(ROW()+12*(($AO1626-1)*3+$AP1626)-ROW())/12+5):INDIRECT("AF"&amp;(ROW()+12*(($AO1626-1)*3+$AP1626)-ROW())/12+5),AT1626)</f>
        <v>0</v>
      </c>
      <c r="AV1626" s="692">
        <f ca="1">IF(AND(AR1626+AT1626&gt;0,AS1626+AU1626&gt;0),COUNTIF(AV$6:AV1625,"&gt;0")+1,0)</f>
        <v>0</v>
      </c>
    </row>
    <row r="1627" spans="41:48">
      <c r="AO1627" s="692">
        <v>46</v>
      </c>
      <c r="AP1627" s="692">
        <v>1</v>
      </c>
      <c r="AQ1627" s="692">
        <v>2</v>
      </c>
      <c r="AR1627" s="693">
        <f ca="1">IF($AQ1627=1,IF(INDIRECT(ADDRESS(($AO1627-1)*3+$AP1627+5,$AQ1627+7))="",0,INDIRECT(ADDRESS(($AO1627-1)*3+$AP1627+5,$AQ1627+7))),IF(INDIRECT(ADDRESS(($AO1627-1)*3+$AP1627+5,$AQ1627+7))="",0,IF(COUNTIF(INDIRECT(ADDRESS(($AO1627-1)*36+($AP1627-1)*12+6,COLUMN())):INDIRECT(ADDRESS(($AO1627-1)*36+($AP1627-1)*12+$AQ1627+4,COLUMN())),INDIRECT(ADDRESS(($AO1627-1)*3+$AP1627+5,$AQ1627+7)))&gt;=1,0,INDIRECT(ADDRESS(($AO1627-1)*3+$AP1627+5,$AQ1627+7)))))</f>
        <v>0</v>
      </c>
      <c r="AS1627" s="692">
        <f ca="1">COUNTIF(INDIRECT("H"&amp;(ROW()+12*(($AO1627-1)*3+$AP1627)-ROW())/12+5):INDIRECT("S"&amp;(ROW()+12*(($AO1627-1)*3+$AP1627)-ROW())/12+5),AR1627)</f>
        <v>0</v>
      </c>
      <c r="AT1627" s="693">
        <f ca="1">IF($AQ1627=1,IF(INDIRECT(ADDRESS(($AO1627-1)*3+$AP1627+5,$AQ1627+20))="",0,INDIRECT(ADDRESS(($AO1627-1)*3+$AP1627+5,$AQ1627+20))),IF(INDIRECT(ADDRESS(($AO1627-1)*3+$AP1627+5,$AQ1627+20))="",0,IF(COUNTIF(INDIRECT(ADDRESS(($AO1627-1)*36+($AP1627-1)*12+6,COLUMN())):INDIRECT(ADDRESS(($AO1627-1)*36+($AP1627-1)*12+$AQ1627+4,COLUMN())),INDIRECT(ADDRESS(($AO1627-1)*3+$AP1627+5,$AQ1627+20)))&gt;=1,0,INDIRECT(ADDRESS(($AO1627-1)*3+$AP1627+5,$AQ1627+20)))))</f>
        <v>0</v>
      </c>
      <c r="AU1627" s="692">
        <f ca="1">COUNTIF(INDIRECT("U"&amp;(ROW()+12*(($AO1627-1)*3+$AP1627)-ROW())/12+5):INDIRECT("AF"&amp;(ROW()+12*(($AO1627-1)*3+$AP1627)-ROW())/12+5),AT1627)</f>
        <v>0</v>
      </c>
      <c r="AV1627" s="692">
        <f ca="1">IF(AND(AR1627+AT1627&gt;0,AS1627+AU1627&gt;0),COUNTIF(AV$6:AV1626,"&gt;0")+1,0)</f>
        <v>0</v>
      </c>
    </row>
    <row r="1628" spans="41:48">
      <c r="AO1628" s="692">
        <v>46</v>
      </c>
      <c r="AP1628" s="692">
        <v>1</v>
      </c>
      <c r="AQ1628" s="692">
        <v>3</v>
      </c>
      <c r="AR1628" s="693">
        <f ca="1">IF($AQ1628=1,IF(INDIRECT(ADDRESS(($AO1628-1)*3+$AP1628+5,$AQ1628+7))="",0,INDIRECT(ADDRESS(($AO1628-1)*3+$AP1628+5,$AQ1628+7))),IF(INDIRECT(ADDRESS(($AO1628-1)*3+$AP1628+5,$AQ1628+7))="",0,IF(COUNTIF(INDIRECT(ADDRESS(($AO1628-1)*36+($AP1628-1)*12+6,COLUMN())):INDIRECT(ADDRESS(($AO1628-1)*36+($AP1628-1)*12+$AQ1628+4,COLUMN())),INDIRECT(ADDRESS(($AO1628-1)*3+$AP1628+5,$AQ1628+7)))&gt;=1,0,INDIRECT(ADDRESS(($AO1628-1)*3+$AP1628+5,$AQ1628+7)))))</f>
        <v>0</v>
      </c>
      <c r="AS1628" s="692">
        <f ca="1">COUNTIF(INDIRECT("H"&amp;(ROW()+12*(($AO1628-1)*3+$AP1628)-ROW())/12+5):INDIRECT("S"&amp;(ROW()+12*(($AO1628-1)*3+$AP1628)-ROW())/12+5),AR1628)</f>
        <v>0</v>
      </c>
      <c r="AT1628" s="693">
        <f ca="1">IF($AQ1628=1,IF(INDIRECT(ADDRESS(($AO1628-1)*3+$AP1628+5,$AQ1628+20))="",0,INDIRECT(ADDRESS(($AO1628-1)*3+$AP1628+5,$AQ1628+20))),IF(INDIRECT(ADDRESS(($AO1628-1)*3+$AP1628+5,$AQ1628+20))="",0,IF(COUNTIF(INDIRECT(ADDRESS(($AO1628-1)*36+($AP1628-1)*12+6,COLUMN())):INDIRECT(ADDRESS(($AO1628-1)*36+($AP1628-1)*12+$AQ1628+4,COLUMN())),INDIRECT(ADDRESS(($AO1628-1)*3+$AP1628+5,$AQ1628+20)))&gt;=1,0,INDIRECT(ADDRESS(($AO1628-1)*3+$AP1628+5,$AQ1628+20)))))</f>
        <v>0</v>
      </c>
      <c r="AU1628" s="692">
        <f ca="1">COUNTIF(INDIRECT("U"&amp;(ROW()+12*(($AO1628-1)*3+$AP1628)-ROW())/12+5):INDIRECT("AF"&amp;(ROW()+12*(($AO1628-1)*3+$AP1628)-ROW())/12+5),AT1628)</f>
        <v>0</v>
      </c>
      <c r="AV1628" s="692">
        <f ca="1">IF(AND(AR1628+AT1628&gt;0,AS1628+AU1628&gt;0),COUNTIF(AV$6:AV1627,"&gt;0")+1,0)</f>
        <v>0</v>
      </c>
    </row>
    <row r="1629" spans="41:48">
      <c r="AO1629" s="692">
        <v>46</v>
      </c>
      <c r="AP1629" s="692">
        <v>1</v>
      </c>
      <c r="AQ1629" s="692">
        <v>4</v>
      </c>
      <c r="AR1629" s="693">
        <f ca="1">IF($AQ1629=1,IF(INDIRECT(ADDRESS(($AO1629-1)*3+$AP1629+5,$AQ1629+7))="",0,INDIRECT(ADDRESS(($AO1629-1)*3+$AP1629+5,$AQ1629+7))),IF(INDIRECT(ADDRESS(($AO1629-1)*3+$AP1629+5,$AQ1629+7))="",0,IF(COUNTIF(INDIRECT(ADDRESS(($AO1629-1)*36+($AP1629-1)*12+6,COLUMN())):INDIRECT(ADDRESS(($AO1629-1)*36+($AP1629-1)*12+$AQ1629+4,COLUMN())),INDIRECT(ADDRESS(($AO1629-1)*3+$AP1629+5,$AQ1629+7)))&gt;=1,0,INDIRECT(ADDRESS(($AO1629-1)*3+$AP1629+5,$AQ1629+7)))))</f>
        <v>0</v>
      </c>
      <c r="AS1629" s="692">
        <f ca="1">COUNTIF(INDIRECT("H"&amp;(ROW()+12*(($AO1629-1)*3+$AP1629)-ROW())/12+5):INDIRECT("S"&amp;(ROW()+12*(($AO1629-1)*3+$AP1629)-ROW())/12+5),AR1629)</f>
        <v>0</v>
      </c>
      <c r="AT1629" s="693">
        <f ca="1">IF($AQ1629=1,IF(INDIRECT(ADDRESS(($AO1629-1)*3+$AP1629+5,$AQ1629+20))="",0,INDIRECT(ADDRESS(($AO1629-1)*3+$AP1629+5,$AQ1629+20))),IF(INDIRECT(ADDRESS(($AO1629-1)*3+$AP1629+5,$AQ1629+20))="",0,IF(COUNTIF(INDIRECT(ADDRESS(($AO1629-1)*36+($AP1629-1)*12+6,COLUMN())):INDIRECT(ADDRESS(($AO1629-1)*36+($AP1629-1)*12+$AQ1629+4,COLUMN())),INDIRECT(ADDRESS(($AO1629-1)*3+$AP1629+5,$AQ1629+20)))&gt;=1,0,INDIRECT(ADDRESS(($AO1629-1)*3+$AP1629+5,$AQ1629+20)))))</f>
        <v>0</v>
      </c>
      <c r="AU1629" s="692">
        <f ca="1">COUNTIF(INDIRECT("U"&amp;(ROW()+12*(($AO1629-1)*3+$AP1629)-ROW())/12+5):INDIRECT("AF"&amp;(ROW()+12*(($AO1629-1)*3+$AP1629)-ROW())/12+5),AT1629)</f>
        <v>0</v>
      </c>
      <c r="AV1629" s="692">
        <f ca="1">IF(AND(AR1629+AT1629&gt;0,AS1629+AU1629&gt;0),COUNTIF(AV$6:AV1628,"&gt;0")+1,0)</f>
        <v>0</v>
      </c>
    </row>
    <row r="1630" spans="41:48">
      <c r="AO1630" s="692">
        <v>46</v>
      </c>
      <c r="AP1630" s="692">
        <v>1</v>
      </c>
      <c r="AQ1630" s="692">
        <v>5</v>
      </c>
      <c r="AR1630" s="693">
        <f ca="1">IF($AQ1630=1,IF(INDIRECT(ADDRESS(($AO1630-1)*3+$AP1630+5,$AQ1630+7))="",0,INDIRECT(ADDRESS(($AO1630-1)*3+$AP1630+5,$AQ1630+7))),IF(INDIRECT(ADDRESS(($AO1630-1)*3+$AP1630+5,$AQ1630+7))="",0,IF(COUNTIF(INDIRECT(ADDRESS(($AO1630-1)*36+($AP1630-1)*12+6,COLUMN())):INDIRECT(ADDRESS(($AO1630-1)*36+($AP1630-1)*12+$AQ1630+4,COLUMN())),INDIRECT(ADDRESS(($AO1630-1)*3+$AP1630+5,$AQ1630+7)))&gt;=1,0,INDIRECT(ADDRESS(($AO1630-1)*3+$AP1630+5,$AQ1630+7)))))</f>
        <v>0</v>
      </c>
      <c r="AS1630" s="692">
        <f ca="1">COUNTIF(INDIRECT("H"&amp;(ROW()+12*(($AO1630-1)*3+$AP1630)-ROW())/12+5):INDIRECT("S"&amp;(ROW()+12*(($AO1630-1)*3+$AP1630)-ROW())/12+5),AR1630)</f>
        <v>0</v>
      </c>
      <c r="AT1630" s="693">
        <f ca="1">IF($AQ1630=1,IF(INDIRECT(ADDRESS(($AO1630-1)*3+$AP1630+5,$AQ1630+20))="",0,INDIRECT(ADDRESS(($AO1630-1)*3+$AP1630+5,$AQ1630+20))),IF(INDIRECT(ADDRESS(($AO1630-1)*3+$AP1630+5,$AQ1630+20))="",0,IF(COUNTIF(INDIRECT(ADDRESS(($AO1630-1)*36+($AP1630-1)*12+6,COLUMN())):INDIRECT(ADDRESS(($AO1630-1)*36+($AP1630-1)*12+$AQ1630+4,COLUMN())),INDIRECT(ADDRESS(($AO1630-1)*3+$AP1630+5,$AQ1630+20)))&gt;=1,0,INDIRECT(ADDRESS(($AO1630-1)*3+$AP1630+5,$AQ1630+20)))))</f>
        <v>0</v>
      </c>
      <c r="AU1630" s="692">
        <f ca="1">COUNTIF(INDIRECT("U"&amp;(ROW()+12*(($AO1630-1)*3+$AP1630)-ROW())/12+5):INDIRECT("AF"&amp;(ROW()+12*(($AO1630-1)*3+$AP1630)-ROW())/12+5),AT1630)</f>
        <v>0</v>
      </c>
      <c r="AV1630" s="692">
        <f ca="1">IF(AND(AR1630+AT1630&gt;0,AS1630+AU1630&gt;0),COUNTIF(AV$6:AV1629,"&gt;0")+1,0)</f>
        <v>0</v>
      </c>
    </row>
    <row r="1631" spans="41:48">
      <c r="AO1631" s="692">
        <v>46</v>
      </c>
      <c r="AP1631" s="692">
        <v>1</v>
      </c>
      <c r="AQ1631" s="692">
        <v>6</v>
      </c>
      <c r="AR1631" s="693">
        <f ca="1">IF($AQ1631=1,IF(INDIRECT(ADDRESS(($AO1631-1)*3+$AP1631+5,$AQ1631+7))="",0,INDIRECT(ADDRESS(($AO1631-1)*3+$AP1631+5,$AQ1631+7))),IF(INDIRECT(ADDRESS(($AO1631-1)*3+$AP1631+5,$AQ1631+7))="",0,IF(COUNTIF(INDIRECT(ADDRESS(($AO1631-1)*36+($AP1631-1)*12+6,COLUMN())):INDIRECT(ADDRESS(($AO1631-1)*36+($AP1631-1)*12+$AQ1631+4,COLUMN())),INDIRECT(ADDRESS(($AO1631-1)*3+$AP1631+5,$AQ1631+7)))&gt;=1,0,INDIRECT(ADDRESS(($AO1631-1)*3+$AP1631+5,$AQ1631+7)))))</f>
        <v>0</v>
      </c>
      <c r="AS1631" s="692">
        <f ca="1">COUNTIF(INDIRECT("H"&amp;(ROW()+12*(($AO1631-1)*3+$AP1631)-ROW())/12+5):INDIRECT("S"&amp;(ROW()+12*(($AO1631-1)*3+$AP1631)-ROW())/12+5),AR1631)</f>
        <v>0</v>
      </c>
      <c r="AT1631" s="693">
        <f ca="1">IF($AQ1631=1,IF(INDIRECT(ADDRESS(($AO1631-1)*3+$AP1631+5,$AQ1631+20))="",0,INDIRECT(ADDRESS(($AO1631-1)*3+$AP1631+5,$AQ1631+20))),IF(INDIRECT(ADDRESS(($AO1631-1)*3+$AP1631+5,$AQ1631+20))="",0,IF(COUNTIF(INDIRECT(ADDRESS(($AO1631-1)*36+($AP1631-1)*12+6,COLUMN())):INDIRECT(ADDRESS(($AO1631-1)*36+($AP1631-1)*12+$AQ1631+4,COLUMN())),INDIRECT(ADDRESS(($AO1631-1)*3+$AP1631+5,$AQ1631+20)))&gt;=1,0,INDIRECT(ADDRESS(($AO1631-1)*3+$AP1631+5,$AQ1631+20)))))</f>
        <v>0</v>
      </c>
      <c r="AU1631" s="692">
        <f ca="1">COUNTIF(INDIRECT("U"&amp;(ROW()+12*(($AO1631-1)*3+$AP1631)-ROW())/12+5):INDIRECT("AF"&amp;(ROW()+12*(($AO1631-1)*3+$AP1631)-ROW())/12+5),AT1631)</f>
        <v>0</v>
      </c>
      <c r="AV1631" s="692">
        <f ca="1">IF(AND(AR1631+AT1631&gt;0,AS1631+AU1631&gt;0),COUNTIF(AV$6:AV1630,"&gt;0")+1,0)</f>
        <v>0</v>
      </c>
    </row>
    <row r="1632" spans="41:48">
      <c r="AO1632" s="692">
        <v>46</v>
      </c>
      <c r="AP1632" s="692">
        <v>1</v>
      </c>
      <c r="AQ1632" s="692">
        <v>7</v>
      </c>
      <c r="AR1632" s="693">
        <f ca="1">IF($AQ1632=1,IF(INDIRECT(ADDRESS(($AO1632-1)*3+$AP1632+5,$AQ1632+7))="",0,INDIRECT(ADDRESS(($AO1632-1)*3+$AP1632+5,$AQ1632+7))),IF(INDIRECT(ADDRESS(($AO1632-1)*3+$AP1632+5,$AQ1632+7))="",0,IF(COUNTIF(INDIRECT(ADDRESS(($AO1632-1)*36+($AP1632-1)*12+6,COLUMN())):INDIRECT(ADDRESS(($AO1632-1)*36+($AP1632-1)*12+$AQ1632+4,COLUMN())),INDIRECT(ADDRESS(($AO1632-1)*3+$AP1632+5,$AQ1632+7)))&gt;=1,0,INDIRECT(ADDRESS(($AO1632-1)*3+$AP1632+5,$AQ1632+7)))))</f>
        <v>0</v>
      </c>
      <c r="AS1632" s="692">
        <f ca="1">COUNTIF(INDIRECT("H"&amp;(ROW()+12*(($AO1632-1)*3+$AP1632)-ROW())/12+5):INDIRECT("S"&amp;(ROW()+12*(($AO1632-1)*3+$AP1632)-ROW())/12+5),AR1632)</f>
        <v>0</v>
      </c>
      <c r="AT1632" s="693">
        <f ca="1">IF($AQ1632=1,IF(INDIRECT(ADDRESS(($AO1632-1)*3+$AP1632+5,$AQ1632+20))="",0,INDIRECT(ADDRESS(($AO1632-1)*3+$AP1632+5,$AQ1632+20))),IF(INDIRECT(ADDRESS(($AO1632-1)*3+$AP1632+5,$AQ1632+20))="",0,IF(COUNTIF(INDIRECT(ADDRESS(($AO1632-1)*36+($AP1632-1)*12+6,COLUMN())):INDIRECT(ADDRESS(($AO1632-1)*36+($AP1632-1)*12+$AQ1632+4,COLUMN())),INDIRECT(ADDRESS(($AO1632-1)*3+$AP1632+5,$AQ1632+20)))&gt;=1,0,INDIRECT(ADDRESS(($AO1632-1)*3+$AP1632+5,$AQ1632+20)))))</f>
        <v>0</v>
      </c>
      <c r="AU1632" s="692">
        <f ca="1">COUNTIF(INDIRECT("U"&amp;(ROW()+12*(($AO1632-1)*3+$AP1632)-ROW())/12+5):INDIRECT("AF"&amp;(ROW()+12*(($AO1632-1)*3+$AP1632)-ROW())/12+5),AT1632)</f>
        <v>0</v>
      </c>
      <c r="AV1632" s="692">
        <f ca="1">IF(AND(AR1632+AT1632&gt;0,AS1632+AU1632&gt;0),COUNTIF(AV$6:AV1631,"&gt;0")+1,0)</f>
        <v>0</v>
      </c>
    </row>
    <row r="1633" spans="41:48">
      <c r="AO1633" s="692">
        <v>46</v>
      </c>
      <c r="AP1633" s="692">
        <v>1</v>
      </c>
      <c r="AQ1633" s="692">
        <v>8</v>
      </c>
      <c r="AR1633" s="693">
        <f ca="1">IF($AQ1633=1,IF(INDIRECT(ADDRESS(($AO1633-1)*3+$AP1633+5,$AQ1633+7))="",0,INDIRECT(ADDRESS(($AO1633-1)*3+$AP1633+5,$AQ1633+7))),IF(INDIRECT(ADDRESS(($AO1633-1)*3+$AP1633+5,$AQ1633+7))="",0,IF(COUNTIF(INDIRECT(ADDRESS(($AO1633-1)*36+($AP1633-1)*12+6,COLUMN())):INDIRECT(ADDRESS(($AO1633-1)*36+($AP1633-1)*12+$AQ1633+4,COLUMN())),INDIRECT(ADDRESS(($AO1633-1)*3+$AP1633+5,$AQ1633+7)))&gt;=1,0,INDIRECT(ADDRESS(($AO1633-1)*3+$AP1633+5,$AQ1633+7)))))</f>
        <v>0</v>
      </c>
      <c r="AS1633" s="692">
        <f ca="1">COUNTIF(INDIRECT("H"&amp;(ROW()+12*(($AO1633-1)*3+$AP1633)-ROW())/12+5):INDIRECT("S"&amp;(ROW()+12*(($AO1633-1)*3+$AP1633)-ROW())/12+5),AR1633)</f>
        <v>0</v>
      </c>
      <c r="AT1633" s="693">
        <f ca="1">IF($AQ1633=1,IF(INDIRECT(ADDRESS(($AO1633-1)*3+$AP1633+5,$AQ1633+20))="",0,INDIRECT(ADDRESS(($AO1633-1)*3+$AP1633+5,$AQ1633+20))),IF(INDIRECT(ADDRESS(($AO1633-1)*3+$AP1633+5,$AQ1633+20))="",0,IF(COUNTIF(INDIRECT(ADDRESS(($AO1633-1)*36+($AP1633-1)*12+6,COLUMN())):INDIRECT(ADDRESS(($AO1633-1)*36+($AP1633-1)*12+$AQ1633+4,COLUMN())),INDIRECT(ADDRESS(($AO1633-1)*3+$AP1633+5,$AQ1633+20)))&gt;=1,0,INDIRECT(ADDRESS(($AO1633-1)*3+$AP1633+5,$AQ1633+20)))))</f>
        <v>0</v>
      </c>
      <c r="AU1633" s="692">
        <f ca="1">COUNTIF(INDIRECT("U"&amp;(ROW()+12*(($AO1633-1)*3+$AP1633)-ROW())/12+5):INDIRECT("AF"&amp;(ROW()+12*(($AO1633-1)*3+$AP1633)-ROW())/12+5),AT1633)</f>
        <v>0</v>
      </c>
      <c r="AV1633" s="692">
        <f ca="1">IF(AND(AR1633+AT1633&gt;0,AS1633+AU1633&gt;0),COUNTIF(AV$6:AV1632,"&gt;0")+1,0)</f>
        <v>0</v>
      </c>
    </row>
    <row r="1634" spans="41:48">
      <c r="AO1634" s="692">
        <v>46</v>
      </c>
      <c r="AP1634" s="692">
        <v>1</v>
      </c>
      <c r="AQ1634" s="692">
        <v>9</v>
      </c>
      <c r="AR1634" s="693">
        <f ca="1">IF($AQ1634=1,IF(INDIRECT(ADDRESS(($AO1634-1)*3+$AP1634+5,$AQ1634+7))="",0,INDIRECT(ADDRESS(($AO1634-1)*3+$AP1634+5,$AQ1634+7))),IF(INDIRECT(ADDRESS(($AO1634-1)*3+$AP1634+5,$AQ1634+7))="",0,IF(COUNTIF(INDIRECT(ADDRESS(($AO1634-1)*36+($AP1634-1)*12+6,COLUMN())):INDIRECT(ADDRESS(($AO1634-1)*36+($AP1634-1)*12+$AQ1634+4,COLUMN())),INDIRECT(ADDRESS(($AO1634-1)*3+$AP1634+5,$AQ1634+7)))&gt;=1,0,INDIRECT(ADDRESS(($AO1634-1)*3+$AP1634+5,$AQ1634+7)))))</f>
        <v>0</v>
      </c>
      <c r="AS1634" s="692">
        <f ca="1">COUNTIF(INDIRECT("H"&amp;(ROW()+12*(($AO1634-1)*3+$AP1634)-ROW())/12+5):INDIRECT("S"&amp;(ROW()+12*(($AO1634-1)*3+$AP1634)-ROW())/12+5),AR1634)</f>
        <v>0</v>
      </c>
      <c r="AT1634" s="693">
        <f ca="1">IF($AQ1634=1,IF(INDIRECT(ADDRESS(($AO1634-1)*3+$AP1634+5,$AQ1634+20))="",0,INDIRECT(ADDRESS(($AO1634-1)*3+$AP1634+5,$AQ1634+20))),IF(INDIRECT(ADDRESS(($AO1634-1)*3+$AP1634+5,$AQ1634+20))="",0,IF(COUNTIF(INDIRECT(ADDRESS(($AO1634-1)*36+($AP1634-1)*12+6,COLUMN())):INDIRECT(ADDRESS(($AO1634-1)*36+($AP1634-1)*12+$AQ1634+4,COLUMN())),INDIRECT(ADDRESS(($AO1634-1)*3+$AP1634+5,$AQ1634+20)))&gt;=1,0,INDIRECT(ADDRESS(($AO1634-1)*3+$AP1634+5,$AQ1634+20)))))</f>
        <v>0</v>
      </c>
      <c r="AU1634" s="692">
        <f ca="1">COUNTIF(INDIRECT("U"&amp;(ROW()+12*(($AO1634-1)*3+$AP1634)-ROW())/12+5):INDIRECT("AF"&amp;(ROW()+12*(($AO1634-1)*3+$AP1634)-ROW())/12+5),AT1634)</f>
        <v>0</v>
      </c>
      <c r="AV1634" s="692">
        <f ca="1">IF(AND(AR1634+AT1634&gt;0,AS1634+AU1634&gt;0),COUNTIF(AV$6:AV1633,"&gt;0")+1,0)</f>
        <v>0</v>
      </c>
    </row>
    <row r="1635" spans="41:48">
      <c r="AO1635" s="692">
        <v>46</v>
      </c>
      <c r="AP1635" s="692">
        <v>1</v>
      </c>
      <c r="AQ1635" s="692">
        <v>10</v>
      </c>
      <c r="AR1635" s="693">
        <f ca="1">IF($AQ1635=1,IF(INDIRECT(ADDRESS(($AO1635-1)*3+$AP1635+5,$AQ1635+7))="",0,INDIRECT(ADDRESS(($AO1635-1)*3+$AP1635+5,$AQ1635+7))),IF(INDIRECT(ADDRESS(($AO1635-1)*3+$AP1635+5,$AQ1635+7))="",0,IF(COUNTIF(INDIRECT(ADDRESS(($AO1635-1)*36+($AP1635-1)*12+6,COLUMN())):INDIRECT(ADDRESS(($AO1635-1)*36+($AP1635-1)*12+$AQ1635+4,COLUMN())),INDIRECT(ADDRESS(($AO1635-1)*3+$AP1635+5,$AQ1635+7)))&gt;=1,0,INDIRECT(ADDRESS(($AO1635-1)*3+$AP1635+5,$AQ1635+7)))))</f>
        <v>0</v>
      </c>
      <c r="AS1635" s="692">
        <f ca="1">COUNTIF(INDIRECT("H"&amp;(ROW()+12*(($AO1635-1)*3+$AP1635)-ROW())/12+5):INDIRECT("S"&amp;(ROW()+12*(($AO1635-1)*3+$AP1635)-ROW())/12+5),AR1635)</f>
        <v>0</v>
      </c>
      <c r="AT1635" s="693">
        <f ca="1">IF($AQ1635=1,IF(INDIRECT(ADDRESS(($AO1635-1)*3+$AP1635+5,$AQ1635+20))="",0,INDIRECT(ADDRESS(($AO1635-1)*3+$AP1635+5,$AQ1635+20))),IF(INDIRECT(ADDRESS(($AO1635-1)*3+$AP1635+5,$AQ1635+20))="",0,IF(COUNTIF(INDIRECT(ADDRESS(($AO1635-1)*36+($AP1635-1)*12+6,COLUMN())):INDIRECT(ADDRESS(($AO1635-1)*36+($AP1635-1)*12+$AQ1635+4,COLUMN())),INDIRECT(ADDRESS(($AO1635-1)*3+$AP1635+5,$AQ1635+20)))&gt;=1,0,INDIRECT(ADDRESS(($AO1635-1)*3+$AP1635+5,$AQ1635+20)))))</f>
        <v>0</v>
      </c>
      <c r="AU1635" s="692">
        <f ca="1">COUNTIF(INDIRECT("U"&amp;(ROW()+12*(($AO1635-1)*3+$AP1635)-ROW())/12+5):INDIRECT("AF"&amp;(ROW()+12*(($AO1635-1)*3+$AP1635)-ROW())/12+5),AT1635)</f>
        <v>0</v>
      </c>
      <c r="AV1635" s="692">
        <f ca="1">IF(AND(AR1635+AT1635&gt;0,AS1635+AU1635&gt;0),COUNTIF(AV$6:AV1634,"&gt;0")+1,0)</f>
        <v>0</v>
      </c>
    </row>
    <row r="1636" spans="41:48">
      <c r="AO1636" s="692">
        <v>46</v>
      </c>
      <c r="AP1636" s="692">
        <v>1</v>
      </c>
      <c r="AQ1636" s="692">
        <v>11</v>
      </c>
      <c r="AR1636" s="693">
        <f ca="1">IF($AQ1636=1,IF(INDIRECT(ADDRESS(($AO1636-1)*3+$AP1636+5,$AQ1636+7))="",0,INDIRECT(ADDRESS(($AO1636-1)*3+$AP1636+5,$AQ1636+7))),IF(INDIRECT(ADDRESS(($AO1636-1)*3+$AP1636+5,$AQ1636+7))="",0,IF(COUNTIF(INDIRECT(ADDRESS(($AO1636-1)*36+($AP1636-1)*12+6,COLUMN())):INDIRECT(ADDRESS(($AO1636-1)*36+($AP1636-1)*12+$AQ1636+4,COLUMN())),INDIRECT(ADDRESS(($AO1636-1)*3+$AP1636+5,$AQ1636+7)))&gt;=1,0,INDIRECT(ADDRESS(($AO1636-1)*3+$AP1636+5,$AQ1636+7)))))</f>
        <v>0</v>
      </c>
      <c r="AS1636" s="692">
        <f ca="1">COUNTIF(INDIRECT("H"&amp;(ROW()+12*(($AO1636-1)*3+$AP1636)-ROW())/12+5):INDIRECT("S"&amp;(ROW()+12*(($AO1636-1)*3+$AP1636)-ROW())/12+5),AR1636)</f>
        <v>0</v>
      </c>
      <c r="AT1636" s="693">
        <f ca="1">IF($AQ1636=1,IF(INDIRECT(ADDRESS(($AO1636-1)*3+$AP1636+5,$AQ1636+20))="",0,INDIRECT(ADDRESS(($AO1636-1)*3+$AP1636+5,$AQ1636+20))),IF(INDIRECT(ADDRESS(($AO1636-1)*3+$AP1636+5,$AQ1636+20))="",0,IF(COUNTIF(INDIRECT(ADDRESS(($AO1636-1)*36+($AP1636-1)*12+6,COLUMN())):INDIRECT(ADDRESS(($AO1636-1)*36+($AP1636-1)*12+$AQ1636+4,COLUMN())),INDIRECT(ADDRESS(($AO1636-1)*3+$AP1636+5,$AQ1636+20)))&gt;=1,0,INDIRECT(ADDRESS(($AO1636-1)*3+$AP1636+5,$AQ1636+20)))))</f>
        <v>0</v>
      </c>
      <c r="AU1636" s="692">
        <f ca="1">COUNTIF(INDIRECT("U"&amp;(ROW()+12*(($AO1636-1)*3+$AP1636)-ROW())/12+5):INDIRECT("AF"&amp;(ROW()+12*(($AO1636-1)*3+$AP1636)-ROW())/12+5),AT1636)</f>
        <v>0</v>
      </c>
      <c r="AV1636" s="692">
        <f ca="1">IF(AND(AR1636+AT1636&gt;0,AS1636+AU1636&gt;0),COUNTIF(AV$6:AV1635,"&gt;0")+1,0)</f>
        <v>0</v>
      </c>
    </row>
    <row r="1637" spans="41:48">
      <c r="AO1637" s="692">
        <v>46</v>
      </c>
      <c r="AP1637" s="692">
        <v>1</v>
      </c>
      <c r="AQ1637" s="692">
        <v>12</v>
      </c>
      <c r="AR1637" s="693">
        <f ca="1">IF($AQ1637=1,IF(INDIRECT(ADDRESS(($AO1637-1)*3+$AP1637+5,$AQ1637+7))="",0,INDIRECT(ADDRESS(($AO1637-1)*3+$AP1637+5,$AQ1637+7))),IF(INDIRECT(ADDRESS(($AO1637-1)*3+$AP1637+5,$AQ1637+7))="",0,IF(COUNTIF(INDIRECT(ADDRESS(($AO1637-1)*36+($AP1637-1)*12+6,COLUMN())):INDIRECT(ADDRESS(($AO1637-1)*36+($AP1637-1)*12+$AQ1637+4,COLUMN())),INDIRECT(ADDRESS(($AO1637-1)*3+$AP1637+5,$AQ1637+7)))&gt;=1,0,INDIRECT(ADDRESS(($AO1637-1)*3+$AP1637+5,$AQ1637+7)))))</f>
        <v>0</v>
      </c>
      <c r="AS1637" s="692">
        <f ca="1">COUNTIF(INDIRECT("H"&amp;(ROW()+12*(($AO1637-1)*3+$AP1637)-ROW())/12+5):INDIRECT("S"&amp;(ROW()+12*(($AO1637-1)*3+$AP1637)-ROW())/12+5),AR1637)</f>
        <v>0</v>
      </c>
      <c r="AT1637" s="693">
        <f ca="1">IF($AQ1637=1,IF(INDIRECT(ADDRESS(($AO1637-1)*3+$AP1637+5,$AQ1637+20))="",0,INDIRECT(ADDRESS(($AO1637-1)*3+$AP1637+5,$AQ1637+20))),IF(INDIRECT(ADDRESS(($AO1637-1)*3+$AP1637+5,$AQ1637+20))="",0,IF(COUNTIF(INDIRECT(ADDRESS(($AO1637-1)*36+($AP1637-1)*12+6,COLUMN())):INDIRECT(ADDRESS(($AO1637-1)*36+($AP1637-1)*12+$AQ1637+4,COLUMN())),INDIRECT(ADDRESS(($AO1637-1)*3+$AP1637+5,$AQ1637+20)))&gt;=1,0,INDIRECT(ADDRESS(($AO1637-1)*3+$AP1637+5,$AQ1637+20)))))</f>
        <v>0</v>
      </c>
      <c r="AU1637" s="692">
        <f ca="1">COUNTIF(INDIRECT("U"&amp;(ROW()+12*(($AO1637-1)*3+$AP1637)-ROW())/12+5):INDIRECT("AF"&amp;(ROW()+12*(($AO1637-1)*3+$AP1637)-ROW())/12+5),AT1637)</f>
        <v>0</v>
      </c>
      <c r="AV1637" s="692">
        <f ca="1">IF(AND(AR1637+AT1637&gt;0,AS1637+AU1637&gt;0),COUNTIF(AV$6:AV1636,"&gt;0")+1,0)</f>
        <v>0</v>
      </c>
    </row>
    <row r="1638" spans="41:48">
      <c r="AO1638" s="692">
        <v>46</v>
      </c>
      <c r="AP1638" s="692">
        <v>2</v>
      </c>
      <c r="AQ1638" s="692">
        <v>1</v>
      </c>
      <c r="AR1638" s="693">
        <f ca="1">IF($AQ1638=1,IF(INDIRECT(ADDRESS(($AO1638-1)*3+$AP1638+5,$AQ1638+7))="",0,INDIRECT(ADDRESS(($AO1638-1)*3+$AP1638+5,$AQ1638+7))),IF(INDIRECT(ADDRESS(($AO1638-1)*3+$AP1638+5,$AQ1638+7))="",0,IF(COUNTIF(INDIRECT(ADDRESS(($AO1638-1)*36+($AP1638-1)*12+6,COLUMN())):INDIRECT(ADDRESS(($AO1638-1)*36+($AP1638-1)*12+$AQ1638+4,COLUMN())),INDIRECT(ADDRESS(($AO1638-1)*3+$AP1638+5,$AQ1638+7)))&gt;=1,0,INDIRECT(ADDRESS(($AO1638-1)*3+$AP1638+5,$AQ1638+7)))))</f>
        <v>0</v>
      </c>
      <c r="AS1638" s="692">
        <f ca="1">COUNTIF(INDIRECT("H"&amp;(ROW()+12*(($AO1638-1)*3+$AP1638)-ROW())/12+5):INDIRECT("S"&amp;(ROW()+12*(($AO1638-1)*3+$AP1638)-ROW())/12+5),AR1638)</f>
        <v>0</v>
      </c>
      <c r="AT1638" s="693">
        <f ca="1">IF($AQ1638=1,IF(INDIRECT(ADDRESS(($AO1638-1)*3+$AP1638+5,$AQ1638+20))="",0,INDIRECT(ADDRESS(($AO1638-1)*3+$AP1638+5,$AQ1638+20))),IF(INDIRECT(ADDRESS(($AO1638-1)*3+$AP1638+5,$AQ1638+20))="",0,IF(COUNTIF(INDIRECT(ADDRESS(($AO1638-1)*36+($AP1638-1)*12+6,COLUMN())):INDIRECT(ADDRESS(($AO1638-1)*36+($AP1638-1)*12+$AQ1638+4,COLUMN())),INDIRECT(ADDRESS(($AO1638-1)*3+$AP1638+5,$AQ1638+20)))&gt;=1,0,INDIRECT(ADDRESS(($AO1638-1)*3+$AP1638+5,$AQ1638+20)))))</f>
        <v>0</v>
      </c>
      <c r="AU1638" s="692">
        <f ca="1">COUNTIF(INDIRECT("U"&amp;(ROW()+12*(($AO1638-1)*3+$AP1638)-ROW())/12+5):INDIRECT("AF"&amp;(ROW()+12*(($AO1638-1)*3+$AP1638)-ROW())/12+5),AT1638)</f>
        <v>0</v>
      </c>
      <c r="AV1638" s="692">
        <f ca="1">IF(AND(AR1638+AT1638&gt;0,AS1638+AU1638&gt;0),COUNTIF(AV$6:AV1637,"&gt;0")+1,0)</f>
        <v>0</v>
      </c>
    </row>
    <row r="1639" spans="41:48">
      <c r="AO1639" s="692">
        <v>46</v>
      </c>
      <c r="AP1639" s="692">
        <v>2</v>
      </c>
      <c r="AQ1639" s="692">
        <v>2</v>
      </c>
      <c r="AR1639" s="693">
        <f ca="1">IF($AQ1639=1,IF(INDIRECT(ADDRESS(($AO1639-1)*3+$AP1639+5,$AQ1639+7))="",0,INDIRECT(ADDRESS(($AO1639-1)*3+$AP1639+5,$AQ1639+7))),IF(INDIRECT(ADDRESS(($AO1639-1)*3+$AP1639+5,$AQ1639+7))="",0,IF(COUNTIF(INDIRECT(ADDRESS(($AO1639-1)*36+($AP1639-1)*12+6,COLUMN())):INDIRECT(ADDRESS(($AO1639-1)*36+($AP1639-1)*12+$AQ1639+4,COLUMN())),INDIRECT(ADDRESS(($AO1639-1)*3+$AP1639+5,$AQ1639+7)))&gt;=1,0,INDIRECT(ADDRESS(($AO1639-1)*3+$AP1639+5,$AQ1639+7)))))</f>
        <v>0</v>
      </c>
      <c r="AS1639" s="692">
        <f ca="1">COUNTIF(INDIRECT("H"&amp;(ROW()+12*(($AO1639-1)*3+$AP1639)-ROW())/12+5):INDIRECT("S"&amp;(ROW()+12*(($AO1639-1)*3+$AP1639)-ROW())/12+5),AR1639)</f>
        <v>0</v>
      </c>
      <c r="AT1639" s="693">
        <f ca="1">IF($AQ1639=1,IF(INDIRECT(ADDRESS(($AO1639-1)*3+$AP1639+5,$AQ1639+20))="",0,INDIRECT(ADDRESS(($AO1639-1)*3+$AP1639+5,$AQ1639+20))),IF(INDIRECT(ADDRESS(($AO1639-1)*3+$AP1639+5,$AQ1639+20))="",0,IF(COUNTIF(INDIRECT(ADDRESS(($AO1639-1)*36+($AP1639-1)*12+6,COLUMN())):INDIRECT(ADDRESS(($AO1639-1)*36+($AP1639-1)*12+$AQ1639+4,COLUMN())),INDIRECT(ADDRESS(($AO1639-1)*3+$AP1639+5,$AQ1639+20)))&gt;=1,0,INDIRECT(ADDRESS(($AO1639-1)*3+$AP1639+5,$AQ1639+20)))))</f>
        <v>0</v>
      </c>
      <c r="AU1639" s="692">
        <f ca="1">COUNTIF(INDIRECT("U"&amp;(ROW()+12*(($AO1639-1)*3+$AP1639)-ROW())/12+5):INDIRECT("AF"&amp;(ROW()+12*(($AO1639-1)*3+$AP1639)-ROW())/12+5),AT1639)</f>
        <v>0</v>
      </c>
      <c r="AV1639" s="692">
        <f ca="1">IF(AND(AR1639+AT1639&gt;0,AS1639+AU1639&gt;0),COUNTIF(AV$6:AV1638,"&gt;0")+1,0)</f>
        <v>0</v>
      </c>
    </row>
    <row r="1640" spans="41:48">
      <c r="AO1640" s="692">
        <v>46</v>
      </c>
      <c r="AP1640" s="692">
        <v>2</v>
      </c>
      <c r="AQ1640" s="692">
        <v>3</v>
      </c>
      <c r="AR1640" s="693">
        <f ca="1">IF($AQ1640=1,IF(INDIRECT(ADDRESS(($AO1640-1)*3+$AP1640+5,$AQ1640+7))="",0,INDIRECT(ADDRESS(($AO1640-1)*3+$AP1640+5,$AQ1640+7))),IF(INDIRECT(ADDRESS(($AO1640-1)*3+$AP1640+5,$AQ1640+7))="",0,IF(COUNTIF(INDIRECT(ADDRESS(($AO1640-1)*36+($AP1640-1)*12+6,COLUMN())):INDIRECT(ADDRESS(($AO1640-1)*36+($AP1640-1)*12+$AQ1640+4,COLUMN())),INDIRECT(ADDRESS(($AO1640-1)*3+$AP1640+5,$AQ1640+7)))&gt;=1,0,INDIRECT(ADDRESS(($AO1640-1)*3+$AP1640+5,$AQ1640+7)))))</f>
        <v>0</v>
      </c>
      <c r="AS1640" s="692">
        <f ca="1">COUNTIF(INDIRECT("H"&amp;(ROW()+12*(($AO1640-1)*3+$AP1640)-ROW())/12+5):INDIRECT("S"&amp;(ROW()+12*(($AO1640-1)*3+$AP1640)-ROW())/12+5),AR1640)</f>
        <v>0</v>
      </c>
      <c r="AT1640" s="693">
        <f ca="1">IF($AQ1640=1,IF(INDIRECT(ADDRESS(($AO1640-1)*3+$AP1640+5,$AQ1640+20))="",0,INDIRECT(ADDRESS(($AO1640-1)*3+$AP1640+5,$AQ1640+20))),IF(INDIRECT(ADDRESS(($AO1640-1)*3+$AP1640+5,$AQ1640+20))="",0,IF(COUNTIF(INDIRECT(ADDRESS(($AO1640-1)*36+($AP1640-1)*12+6,COLUMN())):INDIRECT(ADDRESS(($AO1640-1)*36+($AP1640-1)*12+$AQ1640+4,COLUMN())),INDIRECT(ADDRESS(($AO1640-1)*3+$AP1640+5,$AQ1640+20)))&gt;=1,0,INDIRECT(ADDRESS(($AO1640-1)*3+$AP1640+5,$AQ1640+20)))))</f>
        <v>0</v>
      </c>
      <c r="AU1640" s="692">
        <f ca="1">COUNTIF(INDIRECT("U"&amp;(ROW()+12*(($AO1640-1)*3+$AP1640)-ROW())/12+5):INDIRECT("AF"&amp;(ROW()+12*(($AO1640-1)*3+$AP1640)-ROW())/12+5),AT1640)</f>
        <v>0</v>
      </c>
      <c r="AV1640" s="692">
        <f ca="1">IF(AND(AR1640+AT1640&gt;0,AS1640+AU1640&gt;0),COUNTIF(AV$6:AV1639,"&gt;0")+1,0)</f>
        <v>0</v>
      </c>
    </row>
    <row r="1641" spans="41:48">
      <c r="AO1641" s="692">
        <v>46</v>
      </c>
      <c r="AP1641" s="692">
        <v>2</v>
      </c>
      <c r="AQ1641" s="692">
        <v>4</v>
      </c>
      <c r="AR1641" s="693">
        <f ca="1">IF($AQ1641=1,IF(INDIRECT(ADDRESS(($AO1641-1)*3+$AP1641+5,$AQ1641+7))="",0,INDIRECT(ADDRESS(($AO1641-1)*3+$AP1641+5,$AQ1641+7))),IF(INDIRECT(ADDRESS(($AO1641-1)*3+$AP1641+5,$AQ1641+7))="",0,IF(COUNTIF(INDIRECT(ADDRESS(($AO1641-1)*36+($AP1641-1)*12+6,COLUMN())):INDIRECT(ADDRESS(($AO1641-1)*36+($AP1641-1)*12+$AQ1641+4,COLUMN())),INDIRECT(ADDRESS(($AO1641-1)*3+$AP1641+5,$AQ1641+7)))&gt;=1,0,INDIRECT(ADDRESS(($AO1641-1)*3+$AP1641+5,$AQ1641+7)))))</f>
        <v>0</v>
      </c>
      <c r="AS1641" s="692">
        <f ca="1">COUNTIF(INDIRECT("H"&amp;(ROW()+12*(($AO1641-1)*3+$AP1641)-ROW())/12+5):INDIRECT("S"&amp;(ROW()+12*(($AO1641-1)*3+$AP1641)-ROW())/12+5),AR1641)</f>
        <v>0</v>
      </c>
      <c r="AT1641" s="693">
        <f ca="1">IF($AQ1641=1,IF(INDIRECT(ADDRESS(($AO1641-1)*3+$AP1641+5,$AQ1641+20))="",0,INDIRECT(ADDRESS(($AO1641-1)*3+$AP1641+5,$AQ1641+20))),IF(INDIRECT(ADDRESS(($AO1641-1)*3+$AP1641+5,$AQ1641+20))="",0,IF(COUNTIF(INDIRECT(ADDRESS(($AO1641-1)*36+($AP1641-1)*12+6,COLUMN())):INDIRECT(ADDRESS(($AO1641-1)*36+($AP1641-1)*12+$AQ1641+4,COLUMN())),INDIRECT(ADDRESS(($AO1641-1)*3+$AP1641+5,$AQ1641+20)))&gt;=1,0,INDIRECT(ADDRESS(($AO1641-1)*3+$AP1641+5,$AQ1641+20)))))</f>
        <v>0</v>
      </c>
      <c r="AU1641" s="692">
        <f ca="1">COUNTIF(INDIRECT("U"&amp;(ROW()+12*(($AO1641-1)*3+$AP1641)-ROW())/12+5):INDIRECT("AF"&amp;(ROW()+12*(($AO1641-1)*3+$AP1641)-ROW())/12+5),AT1641)</f>
        <v>0</v>
      </c>
      <c r="AV1641" s="692">
        <f ca="1">IF(AND(AR1641+AT1641&gt;0,AS1641+AU1641&gt;0),COUNTIF(AV$6:AV1640,"&gt;0")+1,0)</f>
        <v>0</v>
      </c>
    </row>
    <row r="1642" spans="41:48">
      <c r="AO1642" s="692">
        <v>46</v>
      </c>
      <c r="AP1642" s="692">
        <v>2</v>
      </c>
      <c r="AQ1642" s="692">
        <v>5</v>
      </c>
      <c r="AR1642" s="693">
        <f ca="1">IF($AQ1642=1,IF(INDIRECT(ADDRESS(($AO1642-1)*3+$AP1642+5,$AQ1642+7))="",0,INDIRECT(ADDRESS(($AO1642-1)*3+$AP1642+5,$AQ1642+7))),IF(INDIRECT(ADDRESS(($AO1642-1)*3+$AP1642+5,$AQ1642+7))="",0,IF(COUNTIF(INDIRECT(ADDRESS(($AO1642-1)*36+($AP1642-1)*12+6,COLUMN())):INDIRECT(ADDRESS(($AO1642-1)*36+($AP1642-1)*12+$AQ1642+4,COLUMN())),INDIRECT(ADDRESS(($AO1642-1)*3+$AP1642+5,$AQ1642+7)))&gt;=1,0,INDIRECT(ADDRESS(($AO1642-1)*3+$AP1642+5,$AQ1642+7)))))</f>
        <v>0</v>
      </c>
      <c r="AS1642" s="692">
        <f ca="1">COUNTIF(INDIRECT("H"&amp;(ROW()+12*(($AO1642-1)*3+$AP1642)-ROW())/12+5):INDIRECT("S"&amp;(ROW()+12*(($AO1642-1)*3+$AP1642)-ROW())/12+5),AR1642)</f>
        <v>0</v>
      </c>
      <c r="AT1642" s="693">
        <f ca="1">IF($AQ1642=1,IF(INDIRECT(ADDRESS(($AO1642-1)*3+$AP1642+5,$AQ1642+20))="",0,INDIRECT(ADDRESS(($AO1642-1)*3+$AP1642+5,$AQ1642+20))),IF(INDIRECT(ADDRESS(($AO1642-1)*3+$AP1642+5,$AQ1642+20))="",0,IF(COUNTIF(INDIRECT(ADDRESS(($AO1642-1)*36+($AP1642-1)*12+6,COLUMN())):INDIRECT(ADDRESS(($AO1642-1)*36+($AP1642-1)*12+$AQ1642+4,COLUMN())),INDIRECT(ADDRESS(($AO1642-1)*3+$AP1642+5,$AQ1642+20)))&gt;=1,0,INDIRECT(ADDRESS(($AO1642-1)*3+$AP1642+5,$AQ1642+20)))))</f>
        <v>0</v>
      </c>
      <c r="AU1642" s="692">
        <f ca="1">COUNTIF(INDIRECT("U"&amp;(ROW()+12*(($AO1642-1)*3+$AP1642)-ROW())/12+5):INDIRECT("AF"&amp;(ROW()+12*(($AO1642-1)*3+$AP1642)-ROW())/12+5),AT1642)</f>
        <v>0</v>
      </c>
      <c r="AV1642" s="692">
        <f ca="1">IF(AND(AR1642+AT1642&gt;0,AS1642+AU1642&gt;0),COUNTIF(AV$6:AV1641,"&gt;0")+1,0)</f>
        <v>0</v>
      </c>
    </row>
    <row r="1643" spans="41:48">
      <c r="AO1643" s="692">
        <v>46</v>
      </c>
      <c r="AP1643" s="692">
        <v>2</v>
      </c>
      <c r="AQ1643" s="692">
        <v>6</v>
      </c>
      <c r="AR1643" s="693">
        <f ca="1">IF($AQ1643=1,IF(INDIRECT(ADDRESS(($AO1643-1)*3+$AP1643+5,$AQ1643+7))="",0,INDIRECT(ADDRESS(($AO1643-1)*3+$AP1643+5,$AQ1643+7))),IF(INDIRECT(ADDRESS(($AO1643-1)*3+$AP1643+5,$AQ1643+7))="",0,IF(COUNTIF(INDIRECT(ADDRESS(($AO1643-1)*36+($AP1643-1)*12+6,COLUMN())):INDIRECT(ADDRESS(($AO1643-1)*36+($AP1643-1)*12+$AQ1643+4,COLUMN())),INDIRECT(ADDRESS(($AO1643-1)*3+$AP1643+5,$AQ1643+7)))&gt;=1,0,INDIRECT(ADDRESS(($AO1643-1)*3+$AP1643+5,$AQ1643+7)))))</f>
        <v>0</v>
      </c>
      <c r="AS1643" s="692">
        <f ca="1">COUNTIF(INDIRECT("H"&amp;(ROW()+12*(($AO1643-1)*3+$AP1643)-ROW())/12+5):INDIRECT("S"&amp;(ROW()+12*(($AO1643-1)*3+$AP1643)-ROW())/12+5),AR1643)</f>
        <v>0</v>
      </c>
      <c r="AT1643" s="693">
        <f ca="1">IF($AQ1643=1,IF(INDIRECT(ADDRESS(($AO1643-1)*3+$AP1643+5,$AQ1643+20))="",0,INDIRECT(ADDRESS(($AO1643-1)*3+$AP1643+5,$AQ1643+20))),IF(INDIRECT(ADDRESS(($AO1643-1)*3+$AP1643+5,$AQ1643+20))="",0,IF(COUNTIF(INDIRECT(ADDRESS(($AO1643-1)*36+($AP1643-1)*12+6,COLUMN())):INDIRECT(ADDRESS(($AO1643-1)*36+($AP1643-1)*12+$AQ1643+4,COLUMN())),INDIRECT(ADDRESS(($AO1643-1)*3+$AP1643+5,$AQ1643+20)))&gt;=1,0,INDIRECT(ADDRESS(($AO1643-1)*3+$AP1643+5,$AQ1643+20)))))</f>
        <v>0</v>
      </c>
      <c r="AU1643" s="692">
        <f ca="1">COUNTIF(INDIRECT("U"&amp;(ROW()+12*(($AO1643-1)*3+$AP1643)-ROW())/12+5):INDIRECT("AF"&amp;(ROW()+12*(($AO1643-1)*3+$AP1643)-ROW())/12+5),AT1643)</f>
        <v>0</v>
      </c>
      <c r="AV1643" s="692">
        <f ca="1">IF(AND(AR1643+AT1643&gt;0,AS1643+AU1643&gt;0),COUNTIF(AV$6:AV1642,"&gt;0")+1,0)</f>
        <v>0</v>
      </c>
    </row>
    <row r="1644" spans="41:48">
      <c r="AO1644" s="692">
        <v>46</v>
      </c>
      <c r="AP1644" s="692">
        <v>2</v>
      </c>
      <c r="AQ1644" s="692">
        <v>7</v>
      </c>
      <c r="AR1644" s="693">
        <f ca="1">IF($AQ1644=1,IF(INDIRECT(ADDRESS(($AO1644-1)*3+$AP1644+5,$AQ1644+7))="",0,INDIRECT(ADDRESS(($AO1644-1)*3+$AP1644+5,$AQ1644+7))),IF(INDIRECT(ADDRESS(($AO1644-1)*3+$AP1644+5,$AQ1644+7))="",0,IF(COUNTIF(INDIRECT(ADDRESS(($AO1644-1)*36+($AP1644-1)*12+6,COLUMN())):INDIRECT(ADDRESS(($AO1644-1)*36+($AP1644-1)*12+$AQ1644+4,COLUMN())),INDIRECT(ADDRESS(($AO1644-1)*3+$AP1644+5,$AQ1644+7)))&gt;=1,0,INDIRECT(ADDRESS(($AO1644-1)*3+$AP1644+5,$AQ1644+7)))))</f>
        <v>0</v>
      </c>
      <c r="AS1644" s="692">
        <f ca="1">COUNTIF(INDIRECT("H"&amp;(ROW()+12*(($AO1644-1)*3+$AP1644)-ROW())/12+5):INDIRECT("S"&amp;(ROW()+12*(($AO1644-1)*3+$AP1644)-ROW())/12+5),AR1644)</f>
        <v>0</v>
      </c>
      <c r="AT1644" s="693">
        <f ca="1">IF($AQ1644=1,IF(INDIRECT(ADDRESS(($AO1644-1)*3+$AP1644+5,$AQ1644+20))="",0,INDIRECT(ADDRESS(($AO1644-1)*3+$AP1644+5,$AQ1644+20))),IF(INDIRECT(ADDRESS(($AO1644-1)*3+$AP1644+5,$AQ1644+20))="",0,IF(COUNTIF(INDIRECT(ADDRESS(($AO1644-1)*36+($AP1644-1)*12+6,COLUMN())):INDIRECT(ADDRESS(($AO1644-1)*36+($AP1644-1)*12+$AQ1644+4,COLUMN())),INDIRECT(ADDRESS(($AO1644-1)*3+$AP1644+5,$AQ1644+20)))&gt;=1,0,INDIRECT(ADDRESS(($AO1644-1)*3+$AP1644+5,$AQ1644+20)))))</f>
        <v>0</v>
      </c>
      <c r="AU1644" s="692">
        <f ca="1">COUNTIF(INDIRECT("U"&amp;(ROW()+12*(($AO1644-1)*3+$AP1644)-ROW())/12+5):INDIRECT("AF"&amp;(ROW()+12*(($AO1644-1)*3+$AP1644)-ROW())/12+5),AT1644)</f>
        <v>0</v>
      </c>
      <c r="AV1644" s="692">
        <f ca="1">IF(AND(AR1644+AT1644&gt;0,AS1644+AU1644&gt;0),COUNTIF(AV$6:AV1643,"&gt;0")+1,0)</f>
        <v>0</v>
      </c>
    </row>
    <row r="1645" spans="41:48">
      <c r="AO1645" s="692">
        <v>46</v>
      </c>
      <c r="AP1645" s="692">
        <v>2</v>
      </c>
      <c r="AQ1645" s="692">
        <v>8</v>
      </c>
      <c r="AR1645" s="693">
        <f ca="1">IF($AQ1645=1,IF(INDIRECT(ADDRESS(($AO1645-1)*3+$AP1645+5,$AQ1645+7))="",0,INDIRECT(ADDRESS(($AO1645-1)*3+$AP1645+5,$AQ1645+7))),IF(INDIRECT(ADDRESS(($AO1645-1)*3+$AP1645+5,$AQ1645+7))="",0,IF(COUNTIF(INDIRECT(ADDRESS(($AO1645-1)*36+($AP1645-1)*12+6,COLUMN())):INDIRECT(ADDRESS(($AO1645-1)*36+($AP1645-1)*12+$AQ1645+4,COLUMN())),INDIRECT(ADDRESS(($AO1645-1)*3+$AP1645+5,$AQ1645+7)))&gt;=1,0,INDIRECT(ADDRESS(($AO1645-1)*3+$AP1645+5,$AQ1645+7)))))</f>
        <v>0</v>
      </c>
      <c r="AS1645" s="692">
        <f ca="1">COUNTIF(INDIRECT("H"&amp;(ROW()+12*(($AO1645-1)*3+$AP1645)-ROW())/12+5):INDIRECT("S"&amp;(ROW()+12*(($AO1645-1)*3+$AP1645)-ROW())/12+5),AR1645)</f>
        <v>0</v>
      </c>
      <c r="AT1645" s="693">
        <f ca="1">IF($AQ1645=1,IF(INDIRECT(ADDRESS(($AO1645-1)*3+$AP1645+5,$AQ1645+20))="",0,INDIRECT(ADDRESS(($AO1645-1)*3+$AP1645+5,$AQ1645+20))),IF(INDIRECT(ADDRESS(($AO1645-1)*3+$AP1645+5,$AQ1645+20))="",0,IF(COUNTIF(INDIRECT(ADDRESS(($AO1645-1)*36+($AP1645-1)*12+6,COLUMN())):INDIRECT(ADDRESS(($AO1645-1)*36+($AP1645-1)*12+$AQ1645+4,COLUMN())),INDIRECT(ADDRESS(($AO1645-1)*3+$AP1645+5,$AQ1645+20)))&gt;=1,0,INDIRECT(ADDRESS(($AO1645-1)*3+$AP1645+5,$AQ1645+20)))))</f>
        <v>0</v>
      </c>
      <c r="AU1645" s="692">
        <f ca="1">COUNTIF(INDIRECT("U"&amp;(ROW()+12*(($AO1645-1)*3+$AP1645)-ROW())/12+5):INDIRECT("AF"&amp;(ROW()+12*(($AO1645-1)*3+$AP1645)-ROW())/12+5),AT1645)</f>
        <v>0</v>
      </c>
      <c r="AV1645" s="692">
        <f ca="1">IF(AND(AR1645+AT1645&gt;0,AS1645+AU1645&gt;0),COUNTIF(AV$6:AV1644,"&gt;0")+1,0)</f>
        <v>0</v>
      </c>
    </row>
    <row r="1646" spans="41:48">
      <c r="AO1646" s="692">
        <v>46</v>
      </c>
      <c r="AP1646" s="692">
        <v>2</v>
      </c>
      <c r="AQ1646" s="692">
        <v>9</v>
      </c>
      <c r="AR1646" s="693">
        <f ca="1">IF($AQ1646=1,IF(INDIRECT(ADDRESS(($AO1646-1)*3+$AP1646+5,$AQ1646+7))="",0,INDIRECT(ADDRESS(($AO1646-1)*3+$AP1646+5,$AQ1646+7))),IF(INDIRECT(ADDRESS(($AO1646-1)*3+$AP1646+5,$AQ1646+7))="",0,IF(COUNTIF(INDIRECT(ADDRESS(($AO1646-1)*36+($AP1646-1)*12+6,COLUMN())):INDIRECT(ADDRESS(($AO1646-1)*36+($AP1646-1)*12+$AQ1646+4,COLUMN())),INDIRECT(ADDRESS(($AO1646-1)*3+$AP1646+5,$AQ1646+7)))&gt;=1,0,INDIRECT(ADDRESS(($AO1646-1)*3+$AP1646+5,$AQ1646+7)))))</f>
        <v>0</v>
      </c>
      <c r="AS1646" s="692">
        <f ca="1">COUNTIF(INDIRECT("H"&amp;(ROW()+12*(($AO1646-1)*3+$AP1646)-ROW())/12+5):INDIRECT("S"&amp;(ROW()+12*(($AO1646-1)*3+$AP1646)-ROW())/12+5),AR1646)</f>
        <v>0</v>
      </c>
      <c r="AT1646" s="693">
        <f ca="1">IF($AQ1646=1,IF(INDIRECT(ADDRESS(($AO1646-1)*3+$AP1646+5,$AQ1646+20))="",0,INDIRECT(ADDRESS(($AO1646-1)*3+$AP1646+5,$AQ1646+20))),IF(INDIRECT(ADDRESS(($AO1646-1)*3+$AP1646+5,$AQ1646+20))="",0,IF(COUNTIF(INDIRECT(ADDRESS(($AO1646-1)*36+($AP1646-1)*12+6,COLUMN())):INDIRECT(ADDRESS(($AO1646-1)*36+($AP1646-1)*12+$AQ1646+4,COLUMN())),INDIRECT(ADDRESS(($AO1646-1)*3+$AP1646+5,$AQ1646+20)))&gt;=1,0,INDIRECT(ADDRESS(($AO1646-1)*3+$AP1646+5,$AQ1646+20)))))</f>
        <v>0</v>
      </c>
      <c r="AU1646" s="692">
        <f ca="1">COUNTIF(INDIRECT("U"&amp;(ROW()+12*(($AO1646-1)*3+$AP1646)-ROW())/12+5):INDIRECT("AF"&amp;(ROW()+12*(($AO1646-1)*3+$AP1646)-ROW())/12+5),AT1646)</f>
        <v>0</v>
      </c>
      <c r="AV1646" s="692">
        <f ca="1">IF(AND(AR1646+AT1646&gt;0,AS1646+AU1646&gt;0),COUNTIF(AV$6:AV1645,"&gt;0")+1,0)</f>
        <v>0</v>
      </c>
    </row>
    <row r="1647" spans="41:48">
      <c r="AO1647" s="692">
        <v>46</v>
      </c>
      <c r="AP1647" s="692">
        <v>2</v>
      </c>
      <c r="AQ1647" s="692">
        <v>10</v>
      </c>
      <c r="AR1647" s="693">
        <f ca="1">IF($AQ1647=1,IF(INDIRECT(ADDRESS(($AO1647-1)*3+$AP1647+5,$AQ1647+7))="",0,INDIRECT(ADDRESS(($AO1647-1)*3+$AP1647+5,$AQ1647+7))),IF(INDIRECT(ADDRESS(($AO1647-1)*3+$AP1647+5,$AQ1647+7))="",0,IF(COUNTIF(INDIRECT(ADDRESS(($AO1647-1)*36+($AP1647-1)*12+6,COLUMN())):INDIRECT(ADDRESS(($AO1647-1)*36+($AP1647-1)*12+$AQ1647+4,COLUMN())),INDIRECT(ADDRESS(($AO1647-1)*3+$AP1647+5,$AQ1647+7)))&gt;=1,0,INDIRECT(ADDRESS(($AO1647-1)*3+$AP1647+5,$AQ1647+7)))))</f>
        <v>0</v>
      </c>
      <c r="AS1647" s="692">
        <f ca="1">COUNTIF(INDIRECT("H"&amp;(ROW()+12*(($AO1647-1)*3+$AP1647)-ROW())/12+5):INDIRECT("S"&amp;(ROW()+12*(($AO1647-1)*3+$AP1647)-ROW())/12+5),AR1647)</f>
        <v>0</v>
      </c>
      <c r="AT1647" s="693">
        <f ca="1">IF($AQ1647=1,IF(INDIRECT(ADDRESS(($AO1647-1)*3+$AP1647+5,$AQ1647+20))="",0,INDIRECT(ADDRESS(($AO1647-1)*3+$AP1647+5,$AQ1647+20))),IF(INDIRECT(ADDRESS(($AO1647-1)*3+$AP1647+5,$AQ1647+20))="",0,IF(COUNTIF(INDIRECT(ADDRESS(($AO1647-1)*36+($AP1647-1)*12+6,COLUMN())):INDIRECT(ADDRESS(($AO1647-1)*36+($AP1647-1)*12+$AQ1647+4,COLUMN())),INDIRECT(ADDRESS(($AO1647-1)*3+$AP1647+5,$AQ1647+20)))&gt;=1,0,INDIRECT(ADDRESS(($AO1647-1)*3+$AP1647+5,$AQ1647+20)))))</f>
        <v>0</v>
      </c>
      <c r="AU1647" s="692">
        <f ca="1">COUNTIF(INDIRECT("U"&amp;(ROW()+12*(($AO1647-1)*3+$AP1647)-ROW())/12+5):INDIRECT("AF"&amp;(ROW()+12*(($AO1647-1)*3+$AP1647)-ROW())/12+5),AT1647)</f>
        <v>0</v>
      </c>
      <c r="AV1647" s="692">
        <f ca="1">IF(AND(AR1647+AT1647&gt;0,AS1647+AU1647&gt;0),COUNTIF(AV$6:AV1646,"&gt;0")+1,0)</f>
        <v>0</v>
      </c>
    </row>
    <row r="1648" spans="41:48">
      <c r="AO1648" s="692">
        <v>46</v>
      </c>
      <c r="AP1648" s="692">
        <v>2</v>
      </c>
      <c r="AQ1648" s="692">
        <v>11</v>
      </c>
      <c r="AR1648" s="693">
        <f ca="1">IF($AQ1648=1,IF(INDIRECT(ADDRESS(($AO1648-1)*3+$AP1648+5,$AQ1648+7))="",0,INDIRECT(ADDRESS(($AO1648-1)*3+$AP1648+5,$AQ1648+7))),IF(INDIRECT(ADDRESS(($AO1648-1)*3+$AP1648+5,$AQ1648+7))="",0,IF(COUNTIF(INDIRECT(ADDRESS(($AO1648-1)*36+($AP1648-1)*12+6,COLUMN())):INDIRECT(ADDRESS(($AO1648-1)*36+($AP1648-1)*12+$AQ1648+4,COLUMN())),INDIRECT(ADDRESS(($AO1648-1)*3+$AP1648+5,$AQ1648+7)))&gt;=1,0,INDIRECT(ADDRESS(($AO1648-1)*3+$AP1648+5,$AQ1648+7)))))</f>
        <v>0</v>
      </c>
      <c r="AS1648" s="692">
        <f ca="1">COUNTIF(INDIRECT("H"&amp;(ROW()+12*(($AO1648-1)*3+$AP1648)-ROW())/12+5):INDIRECT("S"&amp;(ROW()+12*(($AO1648-1)*3+$AP1648)-ROW())/12+5),AR1648)</f>
        <v>0</v>
      </c>
      <c r="AT1648" s="693">
        <f ca="1">IF($AQ1648=1,IF(INDIRECT(ADDRESS(($AO1648-1)*3+$AP1648+5,$AQ1648+20))="",0,INDIRECT(ADDRESS(($AO1648-1)*3+$AP1648+5,$AQ1648+20))),IF(INDIRECT(ADDRESS(($AO1648-1)*3+$AP1648+5,$AQ1648+20))="",0,IF(COUNTIF(INDIRECT(ADDRESS(($AO1648-1)*36+($AP1648-1)*12+6,COLUMN())):INDIRECT(ADDRESS(($AO1648-1)*36+($AP1648-1)*12+$AQ1648+4,COLUMN())),INDIRECT(ADDRESS(($AO1648-1)*3+$AP1648+5,$AQ1648+20)))&gt;=1,0,INDIRECT(ADDRESS(($AO1648-1)*3+$AP1648+5,$AQ1648+20)))))</f>
        <v>0</v>
      </c>
      <c r="AU1648" s="692">
        <f ca="1">COUNTIF(INDIRECT("U"&amp;(ROW()+12*(($AO1648-1)*3+$AP1648)-ROW())/12+5):INDIRECT("AF"&amp;(ROW()+12*(($AO1648-1)*3+$AP1648)-ROW())/12+5),AT1648)</f>
        <v>0</v>
      </c>
      <c r="AV1648" s="692">
        <f ca="1">IF(AND(AR1648+AT1648&gt;0,AS1648+AU1648&gt;0),COUNTIF(AV$6:AV1647,"&gt;0")+1,0)</f>
        <v>0</v>
      </c>
    </row>
    <row r="1649" spans="41:48">
      <c r="AO1649" s="692">
        <v>46</v>
      </c>
      <c r="AP1649" s="692">
        <v>2</v>
      </c>
      <c r="AQ1649" s="692">
        <v>12</v>
      </c>
      <c r="AR1649" s="693">
        <f ca="1">IF($AQ1649=1,IF(INDIRECT(ADDRESS(($AO1649-1)*3+$AP1649+5,$AQ1649+7))="",0,INDIRECT(ADDRESS(($AO1649-1)*3+$AP1649+5,$AQ1649+7))),IF(INDIRECT(ADDRESS(($AO1649-1)*3+$AP1649+5,$AQ1649+7))="",0,IF(COUNTIF(INDIRECT(ADDRESS(($AO1649-1)*36+($AP1649-1)*12+6,COLUMN())):INDIRECT(ADDRESS(($AO1649-1)*36+($AP1649-1)*12+$AQ1649+4,COLUMN())),INDIRECT(ADDRESS(($AO1649-1)*3+$AP1649+5,$AQ1649+7)))&gt;=1,0,INDIRECT(ADDRESS(($AO1649-1)*3+$AP1649+5,$AQ1649+7)))))</f>
        <v>0</v>
      </c>
      <c r="AS1649" s="692">
        <f ca="1">COUNTIF(INDIRECT("H"&amp;(ROW()+12*(($AO1649-1)*3+$AP1649)-ROW())/12+5):INDIRECT("S"&amp;(ROW()+12*(($AO1649-1)*3+$AP1649)-ROW())/12+5),AR1649)</f>
        <v>0</v>
      </c>
      <c r="AT1649" s="693">
        <f ca="1">IF($AQ1649=1,IF(INDIRECT(ADDRESS(($AO1649-1)*3+$AP1649+5,$AQ1649+20))="",0,INDIRECT(ADDRESS(($AO1649-1)*3+$AP1649+5,$AQ1649+20))),IF(INDIRECT(ADDRESS(($AO1649-1)*3+$AP1649+5,$AQ1649+20))="",0,IF(COUNTIF(INDIRECT(ADDRESS(($AO1649-1)*36+($AP1649-1)*12+6,COLUMN())):INDIRECT(ADDRESS(($AO1649-1)*36+($AP1649-1)*12+$AQ1649+4,COLUMN())),INDIRECT(ADDRESS(($AO1649-1)*3+$AP1649+5,$AQ1649+20)))&gt;=1,0,INDIRECT(ADDRESS(($AO1649-1)*3+$AP1649+5,$AQ1649+20)))))</f>
        <v>0</v>
      </c>
      <c r="AU1649" s="692">
        <f ca="1">COUNTIF(INDIRECT("U"&amp;(ROW()+12*(($AO1649-1)*3+$AP1649)-ROW())/12+5):INDIRECT("AF"&amp;(ROW()+12*(($AO1649-1)*3+$AP1649)-ROW())/12+5),AT1649)</f>
        <v>0</v>
      </c>
      <c r="AV1649" s="692">
        <f ca="1">IF(AND(AR1649+AT1649&gt;0,AS1649+AU1649&gt;0),COUNTIF(AV$6:AV1648,"&gt;0")+1,0)</f>
        <v>0</v>
      </c>
    </row>
    <row r="1650" spans="41:48">
      <c r="AO1650" s="692">
        <v>46</v>
      </c>
      <c r="AP1650" s="692">
        <v>3</v>
      </c>
      <c r="AQ1650" s="692">
        <v>1</v>
      </c>
      <c r="AR1650" s="693">
        <f ca="1">IF($AQ1650=1,IF(INDIRECT(ADDRESS(($AO1650-1)*3+$AP1650+5,$AQ1650+7))="",0,INDIRECT(ADDRESS(($AO1650-1)*3+$AP1650+5,$AQ1650+7))),IF(INDIRECT(ADDRESS(($AO1650-1)*3+$AP1650+5,$AQ1650+7))="",0,IF(COUNTIF(INDIRECT(ADDRESS(($AO1650-1)*36+($AP1650-1)*12+6,COLUMN())):INDIRECT(ADDRESS(($AO1650-1)*36+($AP1650-1)*12+$AQ1650+4,COLUMN())),INDIRECT(ADDRESS(($AO1650-1)*3+$AP1650+5,$AQ1650+7)))&gt;=1,0,INDIRECT(ADDRESS(($AO1650-1)*3+$AP1650+5,$AQ1650+7)))))</f>
        <v>0</v>
      </c>
      <c r="AS1650" s="692">
        <f ca="1">COUNTIF(INDIRECT("H"&amp;(ROW()+12*(($AO1650-1)*3+$AP1650)-ROW())/12+5):INDIRECT("S"&amp;(ROW()+12*(($AO1650-1)*3+$AP1650)-ROW())/12+5),AR1650)</f>
        <v>0</v>
      </c>
      <c r="AT1650" s="693">
        <f ca="1">IF($AQ1650=1,IF(INDIRECT(ADDRESS(($AO1650-1)*3+$AP1650+5,$AQ1650+20))="",0,INDIRECT(ADDRESS(($AO1650-1)*3+$AP1650+5,$AQ1650+20))),IF(INDIRECT(ADDRESS(($AO1650-1)*3+$AP1650+5,$AQ1650+20))="",0,IF(COUNTIF(INDIRECT(ADDRESS(($AO1650-1)*36+($AP1650-1)*12+6,COLUMN())):INDIRECT(ADDRESS(($AO1650-1)*36+($AP1650-1)*12+$AQ1650+4,COLUMN())),INDIRECT(ADDRESS(($AO1650-1)*3+$AP1650+5,$AQ1650+20)))&gt;=1,0,INDIRECT(ADDRESS(($AO1650-1)*3+$AP1650+5,$AQ1650+20)))))</f>
        <v>0</v>
      </c>
      <c r="AU1650" s="692">
        <f ca="1">COUNTIF(INDIRECT("U"&amp;(ROW()+12*(($AO1650-1)*3+$AP1650)-ROW())/12+5):INDIRECT("AF"&amp;(ROW()+12*(($AO1650-1)*3+$AP1650)-ROW())/12+5),AT1650)</f>
        <v>0</v>
      </c>
      <c r="AV1650" s="692">
        <f ca="1">IF(AND(AR1650+AT1650&gt;0,AS1650+AU1650&gt;0),COUNTIF(AV$6:AV1649,"&gt;0")+1,0)</f>
        <v>0</v>
      </c>
    </row>
    <row r="1651" spans="41:48">
      <c r="AO1651" s="692">
        <v>46</v>
      </c>
      <c r="AP1651" s="692">
        <v>3</v>
      </c>
      <c r="AQ1651" s="692">
        <v>2</v>
      </c>
      <c r="AR1651" s="693">
        <f ca="1">IF($AQ1651=1,IF(INDIRECT(ADDRESS(($AO1651-1)*3+$AP1651+5,$AQ1651+7))="",0,INDIRECT(ADDRESS(($AO1651-1)*3+$AP1651+5,$AQ1651+7))),IF(INDIRECT(ADDRESS(($AO1651-1)*3+$AP1651+5,$AQ1651+7))="",0,IF(COUNTIF(INDIRECT(ADDRESS(($AO1651-1)*36+($AP1651-1)*12+6,COLUMN())):INDIRECT(ADDRESS(($AO1651-1)*36+($AP1651-1)*12+$AQ1651+4,COLUMN())),INDIRECT(ADDRESS(($AO1651-1)*3+$AP1651+5,$AQ1651+7)))&gt;=1,0,INDIRECT(ADDRESS(($AO1651-1)*3+$AP1651+5,$AQ1651+7)))))</f>
        <v>0</v>
      </c>
      <c r="AS1651" s="692">
        <f ca="1">COUNTIF(INDIRECT("H"&amp;(ROW()+12*(($AO1651-1)*3+$AP1651)-ROW())/12+5):INDIRECT("S"&amp;(ROW()+12*(($AO1651-1)*3+$AP1651)-ROW())/12+5),AR1651)</f>
        <v>0</v>
      </c>
      <c r="AT1651" s="693">
        <f ca="1">IF($AQ1651=1,IF(INDIRECT(ADDRESS(($AO1651-1)*3+$AP1651+5,$AQ1651+20))="",0,INDIRECT(ADDRESS(($AO1651-1)*3+$AP1651+5,$AQ1651+20))),IF(INDIRECT(ADDRESS(($AO1651-1)*3+$AP1651+5,$AQ1651+20))="",0,IF(COUNTIF(INDIRECT(ADDRESS(($AO1651-1)*36+($AP1651-1)*12+6,COLUMN())):INDIRECT(ADDRESS(($AO1651-1)*36+($AP1651-1)*12+$AQ1651+4,COLUMN())),INDIRECT(ADDRESS(($AO1651-1)*3+$AP1651+5,$AQ1651+20)))&gt;=1,0,INDIRECT(ADDRESS(($AO1651-1)*3+$AP1651+5,$AQ1651+20)))))</f>
        <v>0</v>
      </c>
      <c r="AU1651" s="692">
        <f ca="1">COUNTIF(INDIRECT("U"&amp;(ROW()+12*(($AO1651-1)*3+$AP1651)-ROW())/12+5):INDIRECT("AF"&amp;(ROW()+12*(($AO1651-1)*3+$AP1651)-ROW())/12+5),AT1651)</f>
        <v>0</v>
      </c>
      <c r="AV1651" s="692">
        <f ca="1">IF(AND(AR1651+AT1651&gt;0,AS1651+AU1651&gt;0),COUNTIF(AV$6:AV1650,"&gt;0")+1,0)</f>
        <v>0</v>
      </c>
    </row>
    <row r="1652" spans="41:48">
      <c r="AO1652" s="692">
        <v>46</v>
      </c>
      <c r="AP1652" s="692">
        <v>3</v>
      </c>
      <c r="AQ1652" s="692">
        <v>3</v>
      </c>
      <c r="AR1652" s="693">
        <f ca="1">IF($AQ1652=1,IF(INDIRECT(ADDRESS(($AO1652-1)*3+$AP1652+5,$AQ1652+7))="",0,INDIRECT(ADDRESS(($AO1652-1)*3+$AP1652+5,$AQ1652+7))),IF(INDIRECT(ADDRESS(($AO1652-1)*3+$AP1652+5,$AQ1652+7))="",0,IF(COUNTIF(INDIRECT(ADDRESS(($AO1652-1)*36+($AP1652-1)*12+6,COLUMN())):INDIRECT(ADDRESS(($AO1652-1)*36+($AP1652-1)*12+$AQ1652+4,COLUMN())),INDIRECT(ADDRESS(($AO1652-1)*3+$AP1652+5,$AQ1652+7)))&gt;=1,0,INDIRECT(ADDRESS(($AO1652-1)*3+$AP1652+5,$AQ1652+7)))))</f>
        <v>0</v>
      </c>
      <c r="AS1652" s="692">
        <f ca="1">COUNTIF(INDIRECT("H"&amp;(ROW()+12*(($AO1652-1)*3+$AP1652)-ROW())/12+5):INDIRECT("S"&amp;(ROW()+12*(($AO1652-1)*3+$AP1652)-ROW())/12+5),AR1652)</f>
        <v>0</v>
      </c>
      <c r="AT1652" s="693">
        <f ca="1">IF($AQ1652=1,IF(INDIRECT(ADDRESS(($AO1652-1)*3+$AP1652+5,$AQ1652+20))="",0,INDIRECT(ADDRESS(($AO1652-1)*3+$AP1652+5,$AQ1652+20))),IF(INDIRECT(ADDRESS(($AO1652-1)*3+$AP1652+5,$AQ1652+20))="",0,IF(COUNTIF(INDIRECT(ADDRESS(($AO1652-1)*36+($AP1652-1)*12+6,COLUMN())):INDIRECT(ADDRESS(($AO1652-1)*36+($AP1652-1)*12+$AQ1652+4,COLUMN())),INDIRECT(ADDRESS(($AO1652-1)*3+$AP1652+5,$AQ1652+20)))&gt;=1,0,INDIRECT(ADDRESS(($AO1652-1)*3+$AP1652+5,$AQ1652+20)))))</f>
        <v>0</v>
      </c>
      <c r="AU1652" s="692">
        <f ca="1">COUNTIF(INDIRECT("U"&amp;(ROW()+12*(($AO1652-1)*3+$AP1652)-ROW())/12+5):INDIRECT("AF"&amp;(ROW()+12*(($AO1652-1)*3+$AP1652)-ROW())/12+5),AT1652)</f>
        <v>0</v>
      </c>
      <c r="AV1652" s="692">
        <f ca="1">IF(AND(AR1652+AT1652&gt;0,AS1652+AU1652&gt;0),COUNTIF(AV$6:AV1651,"&gt;0")+1,0)</f>
        <v>0</v>
      </c>
    </row>
    <row r="1653" spans="41:48">
      <c r="AO1653" s="692">
        <v>46</v>
      </c>
      <c r="AP1653" s="692">
        <v>3</v>
      </c>
      <c r="AQ1653" s="692">
        <v>4</v>
      </c>
      <c r="AR1653" s="693">
        <f ca="1">IF($AQ1653=1,IF(INDIRECT(ADDRESS(($AO1653-1)*3+$AP1653+5,$AQ1653+7))="",0,INDIRECT(ADDRESS(($AO1653-1)*3+$AP1653+5,$AQ1653+7))),IF(INDIRECT(ADDRESS(($AO1653-1)*3+$AP1653+5,$AQ1653+7))="",0,IF(COUNTIF(INDIRECT(ADDRESS(($AO1653-1)*36+($AP1653-1)*12+6,COLUMN())):INDIRECT(ADDRESS(($AO1653-1)*36+($AP1653-1)*12+$AQ1653+4,COLUMN())),INDIRECT(ADDRESS(($AO1653-1)*3+$AP1653+5,$AQ1653+7)))&gt;=1,0,INDIRECT(ADDRESS(($AO1653-1)*3+$AP1653+5,$AQ1653+7)))))</f>
        <v>0</v>
      </c>
      <c r="AS1653" s="692">
        <f ca="1">COUNTIF(INDIRECT("H"&amp;(ROW()+12*(($AO1653-1)*3+$AP1653)-ROW())/12+5):INDIRECT("S"&amp;(ROW()+12*(($AO1653-1)*3+$AP1653)-ROW())/12+5),AR1653)</f>
        <v>0</v>
      </c>
      <c r="AT1653" s="693">
        <f ca="1">IF($AQ1653=1,IF(INDIRECT(ADDRESS(($AO1653-1)*3+$AP1653+5,$AQ1653+20))="",0,INDIRECT(ADDRESS(($AO1653-1)*3+$AP1653+5,$AQ1653+20))),IF(INDIRECT(ADDRESS(($AO1653-1)*3+$AP1653+5,$AQ1653+20))="",0,IF(COUNTIF(INDIRECT(ADDRESS(($AO1653-1)*36+($AP1653-1)*12+6,COLUMN())):INDIRECT(ADDRESS(($AO1653-1)*36+($AP1653-1)*12+$AQ1653+4,COLUMN())),INDIRECT(ADDRESS(($AO1653-1)*3+$AP1653+5,$AQ1653+20)))&gt;=1,0,INDIRECT(ADDRESS(($AO1653-1)*3+$AP1653+5,$AQ1653+20)))))</f>
        <v>0</v>
      </c>
      <c r="AU1653" s="692">
        <f ca="1">COUNTIF(INDIRECT("U"&amp;(ROW()+12*(($AO1653-1)*3+$AP1653)-ROW())/12+5):INDIRECT("AF"&amp;(ROW()+12*(($AO1653-1)*3+$AP1653)-ROW())/12+5),AT1653)</f>
        <v>0</v>
      </c>
      <c r="AV1653" s="692">
        <f ca="1">IF(AND(AR1653+AT1653&gt;0,AS1653+AU1653&gt;0),COUNTIF(AV$6:AV1652,"&gt;0")+1,0)</f>
        <v>0</v>
      </c>
    </row>
    <row r="1654" spans="41:48">
      <c r="AO1654" s="692">
        <v>46</v>
      </c>
      <c r="AP1654" s="692">
        <v>3</v>
      </c>
      <c r="AQ1654" s="692">
        <v>5</v>
      </c>
      <c r="AR1654" s="693">
        <f ca="1">IF($AQ1654=1,IF(INDIRECT(ADDRESS(($AO1654-1)*3+$AP1654+5,$AQ1654+7))="",0,INDIRECT(ADDRESS(($AO1654-1)*3+$AP1654+5,$AQ1654+7))),IF(INDIRECT(ADDRESS(($AO1654-1)*3+$AP1654+5,$AQ1654+7))="",0,IF(COUNTIF(INDIRECT(ADDRESS(($AO1654-1)*36+($AP1654-1)*12+6,COLUMN())):INDIRECT(ADDRESS(($AO1654-1)*36+($AP1654-1)*12+$AQ1654+4,COLUMN())),INDIRECT(ADDRESS(($AO1654-1)*3+$AP1654+5,$AQ1654+7)))&gt;=1,0,INDIRECT(ADDRESS(($AO1654-1)*3+$AP1654+5,$AQ1654+7)))))</f>
        <v>0</v>
      </c>
      <c r="AS1654" s="692">
        <f ca="1">COUNTIF(INDIRECT("H"&amp;(ROW()+12*(($AO1654-1)*3+$AP1654)-ROW())/12+5):INDIRECT("S"&amp;(ROW()+12*(($AO1654-1)*3+$AP1654)-ROW())/12+5),AR1654)</f>
        <v>0</v>
      </c>
      <c r="AT1654" s="693">
        <f ca="1">IF($AQ1654=1,IF(INDIRECT(ADDRESS(($AO1654-1)*3+$AP1654+5,$AQ1654+20))="",0,INDIRECT(ADDRESS(($AO1654-1)*3+$AP1654+5,$AQ1654+20))),IF(INDIRECT(ADDRESS(($AO1654-1)*3+$AP1654+5,$AQ1654+20))="",0,IF(COUNTIF(INDIRECT(ADDRESS(($AO1654-1)*36+($AP1654-1)*12+6,COLUMN())):INDIRECT(ADDRESS(($AO1654-1)*36+($AP1654-1)*12+$AQ1654+4,COLUMN())),INDIRECT(ADDRESS(($AO1654-1)*3+$AP1654+5,$AQ1654+20)))&gt;=1,0,INDIRECT(ADDRESS(($AO1654-1)*3+$AP1654+5,$AQ1654+20)))))</f>
        <v>0</v>
      </c>
      <c r="AU1654" s="692">
        <f ca="1">COUNTIF(INDIRECT("U"&amp;(ROW()+12*(($AO1654-1)*3+$AP1654)-ROW())/12+5):INDIRECT("AF"&amp;(ROW()+12*(($AO1654-1)*3+$AP1654)-ROW())/12+5),AT1654)</f>
        <v>0</v>
      </c>
      <c r="AV1654" s="692">
        <f ca="1">IF(AND(AR1654+AT1654&gt;0,AS1654+AU1654&gt;0),COUNTIF(AV$6:AV1653,"&gt;0")+1,0)</f>
        <v>0</v>
      </c>
    </row>
    <row r="1655" spans="41:48">
      <c r="AO1655" s="692">
        <v>46</v>
      </c>
      <c r="AP1655" s="692">
        <v>3</v>
      </c>
      <c r="AQ1655" s="692">
        <v>6</v>
      </c>
      <c r="AR1655" s="693">
        <f ca="1">IF($AQ1655=1,IF(INDIRECT(ADDRESS(($AO1655-1)*3+$AP1655+5,$AQ1655+7))="",0,INDIRECT(ADDRESS(($AO1655-1)*3+$AP1655+5,$AQ1655+7))),IF(INDIRECT(ADDRESS(($AO1655-1)*3+$AP1655+5,$AQ1655+7))="",0,IF(COUNTIF(INDIRECT(ADDRESS(($AO1655-1)*36+($AP1655-1)*12+6,COLUMN())):INDIRECT(ADDRESS(($AO1655-1)*36+($AP1655-1)*12+$AQ1655+4,COLUMN())),INDIRECT(ADDRESS(($AO1655-1)*3+$AP1655+5,$AQ1655+7)))&gt;=1,0,INDIRECT(ADDRESS(($AO1655-1)*3+$AP1655+5,$AQ1655+7)))))</f>
        <v>0</v>
      </c>
      <c r="AS1655" s="692">
        <f ca="1">COUNTIF(INDIRECT("H"&amp;(ROW()+12*(($AO1655-1)*3+$AP1655)-ROW())/12+5):INDIRECT("S"&amp;(ROW()+12*(($AO1655-1)*3+$AP1655)-ROW())/12+5),AR1655)</f>
        <v>0</v>
      </c>
      <c r="AT1655" s="693">
        <f ca="1">IF($AQ1655=1,IF(INDIRECT(ADDRESS(($AO1655-1)*3+$AP1655+5,$AQ1655+20))="",0,INDIRECT(ADDRESS(($AO1655-1)*3+$AP1655+5,$AQ1655+20))),IF(INDIRECT(ADDRESS(($AO1655-1)*3+$AP1655+5,$AQ1655+20))="",0,IF(COUNTIF(INDIRECT(ADDRESS(($AO1655-1)*36+($AP1655-1)*12+6,COLUMN())):INDIRECT(ADDRESS(($AO1655-1)*36+($AP1655-1)*12+$AQ1655+4,COLUMN())),INDIRECT(ADDRESS(($AO1655-1)*3+$AP1655+5,$AQ1655+20)))&gt;=1,0,INDIRECT(ADDRESS(($AO1655-1)*3+$AP1655+5,$AQ1655+20)))))</f>
        <v>0</v>
      </c>
      <c r="AU1655" s="692">
        <f ca="1">COUNTIF(INDIRECT("U"&amp;(ROW()+12*(($AO1655-1)*3+$AP1655)-ROW())/12+5):INDIRECT("AF"&amp;(ROW()+12*(($AO1655-1)*3+$AP1655)-ROW())/12+5),AT1655)</f>
        <v>0</v>
      </c>
      <c r="AV1655" s="692">
        <f ca="1">IF(AND(AR1655+AT1655&gt;0,AS1655+AU1655&gt;0),COUNTIF(AV$6:AV1654,"&gt;0")+1,0)</f>
        <v>0</v>
      </c>
    </row>
    <row r="1656" spans="41:48">
      <c r="AO1656" s="692">
        <v>46</v>
      </c>
      <c r="AP1656" s="692">
        <v>3</v>
      </c>
      <c r="AQ1656" s="692">
        <v>7</v>
      </c>
      <c r="AR1656" s="693">
        <f ca="1">IF($AQ1656=1,IF(INDIRECT(ADDRESS(($AO1656-1)*3+$AP1656+5,$AQ1656+7))="",0,INDIRECT(ADDRESS(($AO1656-1)*3+$AP1656+5,$AQ1656+7))),IF(INDIRECT(ADDRESS(($AO1656-1)*3+$AP1656+5,$AQ1656+7))="",0,IF(COUNTIF(INDIRECT(ADDRESS(($AO1656-1)*36+($AP1656-1)*12+6,COLUMN())):INDIRECT(ADDRESS(($AO1656-1)*36+($AP1656-1)*12+$AQ1656+4,COLUMN())),INDIRECT(ADDRESS(($AO1656-1)*3+$AP1656+5,$AQ1656+7)))&gt;=1,0,INDIRECT(ADDRESS(($AO1656-1)*3+$AP1656+5,$AQ1656+7)))))</f>
        <v>0</v>
      </c>
      <c r="AS1656" s="692">
        <f ca="1">COUNTIF(INDIRECT("H"&amp;(ROW()+12*(($AO1656-1)*3+$AP1656)-ROW())/12+5):INDIRECT("S"&amp;(ROW()+12*(($AO1656-1)*3+$AP1656)-ROW())/12+5),AR1656)</f>
        <v>0</v>
      </c>
      <c r="AT1656" s="693">
        <f ca="1">IF($AQ1656=1,IF(INDIRECT(ADDRESS(($AO1656-1)*3+$AP1656+5,$AQ1656+20))="",0,INDIRECT(ADDRESS(($AO1656-1)*3+$AP1656+5,$AQ1656+20))),IF(INDIRECT(ADDRESS(($AO1656-1)*3+$AP1656+5,$AQ1656+20))="",0,IF(COUNTIF(INDIRECT(ADDRESS(($AO1656-1)*36+($AP1656-1)*12+6,COLUMN())):INDIRECT(ADDRESS(($AO1656-1)*36+($AP1656-1)*12+$AQ1656+4,COLUMN())),INDIRECT(ADDRESS(($AO1656-1)*3+$AP1656+5,$AQ1656+20)))&gt;=1,0,INDIRECT(ADDRESS(($AO1656-1)*3+$AP1656+5,$AQ1656+20)))))</f>
        <v>0</v>
      </c>
      <c r="AU1656" s="692">
        <f ca="1">COUNTIF(INDIRECT("U"&amp;(ROW()+12*(($AO1656-1)*3+$AP1656)-ROW())/12+5):INDIRECT("AF"&amp;(ROW()+12*(($AO1656-1)*3+$AP1656)-ROW())/12+5),AT1656)</f>
        <v>0</v>
      </c>
      <c r="AV1656" s="692">
        <f ca="1">IF(AND(AR1656+AT1656&gt;0,AS1656+AU1656&gt;0),COUNTIF(AV$6:AV1655,"&gt;0")+1,0)</f>
        <v>0</v>
      </c>
    </row>
    <row r="1657" spans="41:48">
      <c r="AO1657" s="692">
        <v>46</v>
      </c>
      <c r="AP1657" s="692">
        <v>3</v>
      </c>
      <c r="AQ1657" s="692">
        <v>8</v>
      </c>
      <c r="AR1657" s="693">
        <f ca="1">IF($AQ1657=1,IF(INDIRECT(ADDRESS(($AO1657-1)*3+$AP1657+5,$AQ1657+7))="",0,INDIRECT(ADDRESS(($AO1657-1)*3+$AP1657+5,$AQ1657+7))),IF(INDIRECT(ADDRESS(($AO1657-1)*3+$AP1657+5,$AQ1657+7))="",0,IF(COUNTIF(INDIRECT(ADDRESS(($AO1657-1)*36+($AP1657-1)*12+6,COLUMN())):INDIRECT(ADDRESS(($AO1657-1)*36+($AP1657-1)*12+$AQ1657+4,COLUMN())),INDIRECT(ADDRESS(($AO1657-1)*3+$AP1657+5,$AQ1657+7)))&gt;=1,0,INDIRECT(ADDRESS(($AO1657-1)*3+$AP1657+5,$AQ1657+7)))))</f>
        <v>0</v>
      </c>
      <c r="AS1657" s="692">
        <f ca="1">COUNTIF(INDIRECT("H"&amp;(ROW()+12*(($AO1657-1)*3+$AP1657)-ROW())/12+5):INDIRECT("S"&amp;(ROW()+12*(($AO1657-1)*3+$AP1657)-ROW())/12+5),AR1657)</f>
        <v>0</v>
      </c>
      <c r="AT1657" s="693">
        <f ca="1">IF($AQ1657=1,IF(INDIRECT(ADDRESS(($AO1657-1)*3+$AP1657+5,$AQ1657+20))="",0,INDIRECT(ADDRESS(($AO1657-1)*3+$AP1657+5,$AQ1657+20))),IF(INDIRECT(ADDRESS(($AO1657-1)*3+$AP1657+5,$AQ1657+20))="",0,IF(COUNTIF(INDIRECT(ADDRESS(($AO1657-1)*36+($AP1657-1)*12+6,COLUMN())):INDIRECT(ADDRESS(($AO1657-1)*36+($AP1657-1)*12+$AQ1657+4,COLUMN())),INDIRECT(ADDRESS(($AO1657-1)*3+$AP1657+5,$AQ1657+20)))&gt;=1,0,INDIRECT(ADDRESS(($AO1657-1)*3+$AP1657+5,$AQ1657+20)))))</f>
        <v>0</v>
      </c>
      <c r="AU1657" s="692">
        <f ca="1">COUNTIF(INDIRECT("U"&amp;(ROW()+12*(($AO1657-1)*3+$AP1657)-ROW())/12+5):INDIRECT("AF"&amp;(ROW()+12*(($AO1657-1)*3+$AP1657)-ROW())/12+5),AT1657)</f>
        <v>0</v>
      </c>
      <c r="AV1657" s="692">
        <f ca="1">IF(AND(AR1657+AT1657&gt;0,AS1657+AU1657&gt;0),COUNTIF(AV$6:AV1656,"&gt;0")+1,0)</f>
        <v>0</v>
      </c>
    </row>
    <row r="1658" spans="41:48">
      <c r="AO1658" s="692">
        <v>46</v>
      </c>
      <c r="AP1658" s="692">
        <v>3</v>
      </c>
      <c r="AQ1658" s="692">
        <v>9</v>
      </c>
      <c r="AR1658" s="693">
        <f ca="1">IF($AQ1658=1,IF(INDIRECT(ADDRESS(($AO1658-1)*3+$AP1658+5,$AQ1658+7))="",0,INDIRECT(ADDRESS(($AO1658-1)*3+$AP1658+5,$AQ1658+7))),IF(INDIRECT(ADDRESS(($AO1658-1)*3+$AP1658+5,$AQ1658+7))="",0,IF(COUNTIF(INDIRECT(ADDRESS(($AO1658-1)*36+($AP1658-1)*12+6,COLUMN())):INDIRECT(ADDRESS(($AO1658-1)*36+($AP1658-1)*12+$AQ1658+4,COLUMN())),INDIRECT(ADDRESS(($AO1658-1)*3+$AP1658+5,$AQ1658+7)))&gt;=1,0,INDIRECT(ADDRESS(($AO1658-1)*3+$AP1658+5,$AQ1658+7)))))</f>
        <v>0</v>
      </c>
      <c r="AS1658" s="692">
        <f ca="1">COUNTIF(INDIRECT("H"&amp;(ROW()+12*(($AO1658-1)*3+$AP1658)-ROW())/12+5):INDIRECT("S"&amp;(ROW()+12*(($AO1658-1)*3+$AP1658)-ROW())/12+5),AR1658)</f>
        <v>0</v>
      </c>
      <c r="AT1658" s="693">
        <f ca="1">IF($AQ1658=1,IF(INDIRECT(ADDRESS(($AO1658-1)*3+$AP1658+5,$AQ1658+20))="",0,INDIRECT(ADDRESS(($AO1658-1)*3+$AP1658+5,$AQ1658+20))),IF(INDIRECT(ADDRESS(($AO1658-1)*3+$AP1658+5,$AQ1658+20))="",0,IF(COUNTIF(INDIRECT(ADDRESS(($AO1658-1)*36+($AP1658-1)*12+6,COLUMN())):INDIRECT(ADDRESS(($AO1658-1)*36+($AP1658-1)*12+$AQ1658+4,COLUMN())),INDIRECT(ADDRESS(($AO1658-1)*3+$AP1658+5,$AQ1658+20)))&gt;=1,0,INDIRECT(ADDRESS(($AO1658-1)*3+$AP1658+5,$AQ1658+20)))))</f>
        <v>0</v>
      </c>
      <c r="AU1658" s="692">
        <f ca="1">COUNTIF(INDIRECT("U"&amp;(ROW()+12*(($AO1658-1)*3+$AP1658)-ROW())/12+5):INDIRECT("AF"&amp;(ROW()+12*(($AO1658-1)*3+$AP1658)-ROW())/12+5),AT1658)</f>
        <v>0</v>
      </c>
      <c r="AV1658" s="692">
        <f ca="1">IF(AND(AR1658+AT1658&gt;0,AS1658+AU1658&gt;0),COUNTIF(AV$6:AV1657,"&gt;0")+1,0)</f>
        <v>0</v>
      </c>
    </row>
    <row r="1659" spans="41:48">
      <c r="AO1659" s="692">
        <v>46</v>
      </c>
      <c r="AP1659" s="692">
        <v>3</v>
      </c>
      <c r="AQ1659" s="692">
        <v>10</v>
      </c>
      <c r="AR1659" s="693">
        <f ca="1">IF($AQ1659=1,IF(INDIRECT(ADDRESS(($AO1659-1)*3+$AP1659+5,$AQ1659+7))="",0,INDIRECT(ADDRESS(($AO1659-1)*3+$AP1659+5,$AQ1659+7))),IF(INDIRECT(ADDRESS(($AO1659-1)*3+$AP1659+5,$AQ1659+7))="",0,IF(COUNTIF(INDIRECT(ADDRESS(($AO1659-1)*36+($AP1659-1)*12+6,COLUMN())):INDIRECT(ADDRESS(($AO1659-1)*36+($AP1659-1)*12+$AQ1659+4,COLUMN())),INDIRECT(ADDRESS(($AO1659-1)*3+$AP1659+5,$AQ1659+7)))&gt;=1,0,INDIRECT(ADDRESS(($AO1659-1)*3+$AP1659+5,$AQ1659+7)))))</f>
        <v>0</v>
      </c>
      <c r="AS1659" s="692">
        <f ca="1">COUNTIF(INDIRECT("H"&amp;(ROW()+12*(($AO1659-1)*3+$AP1659)-ROW())/12+5):INDIRECT("S"&amp;(ROW()+12*(($AO1659-1)*3+$AP1659)-ROW())/12+5),AR1659)</f>
        <v>0</v>
      </c>
      <c r="AT1659" s="693">
        <f ca="1">IF($AQ1659=1,IF(INDIRECT(ADDRESS(($AO1659-1)*3+$AP1659+5,$AQ1659+20))="",0,INDIRECT(ADDRESS(($AO1659-1)*3+$AP1659+5,$AQ1659+20))),IF(INDIRECT(ADDRESS(($AO1659-1)*3+$AP1659+5,$AQ1659+20))="",0,IF(COUNTIF(INDIRECT(ADDRESS(($AO1659-1)*36+($AP1659-1)*12+6,COLUMN())):INDIRECT(ADDRESS(($AO1659-1)*36+($AP1659-1)*12+$AQ1659+4,COLUMN())),INDIRECT(ADDRESS(($AO1659-1)*3+$AP1659+5,$AQ1659+20)))&gt;=1,0,INDIRECT(ADDRESS(($AO1659-1)*3+$AP1659+5,$AQ1659+20)))))</f>
        <v>0</v>
      </c>
      <c r="AU1659" s="692">
        <f ca="1">COUNTIF(INDIRECT("U"&amp;(ROW()+12*(($AO1659-1)*3+$AP1659)-ROW())/12+5):INDIRECT("AF"&amp;(ROW()+12*(($AO1659-1)*3+$AP1659)-ROW())/12+5),AT1659)</f>
        <v>0</v>
      </c>
      <c r="AV1659" s="692">
        <f ca="1">IF(AND(AR1659+AT1659&gt;0,AS1659+AU1659&gt;0),COUNTIF(AV$6:AV1658,"&gt;0")+1,0)</f>
        <v>0</v>
      </c>
    </row>
    <row r="1660" spans="41:48">
      <c r="AO1660" s="692">
        <v>46</v>
      </c>
      <c r="AP1660" s="692">
        <v>3</v>
      </c>
      <c r="AQ1660" s="692">
        <v>11</v>
      </c>
      <c r="AR1660" s="693">
        <f ca="1">IF($AQ1660=1,IF(INDIRECT(ADDRESS(($AO1660-1)*3+$AP1660+5,$AQ1660+7))="",0,INDIRECT(ADDRESS(($AO1660-1)*3+$AP1660+5,$AQ1660+7))),IF(INDIRECT(ADDRESS(($AO1660-1)*3+$AP1660+5,$AQ1660+7))="",0,IF(COUNTIF(INDIRECT(ADDRESS(($AO1660-1)*36+($AP1660-1)*12+6,COLUMN())):INDIRECT(ADDRESS(($AO1660-1)*36+($AP1660-1)*12+$AQ1660+4,COLUMN())),INDIRECT(ADDRESS(($AO1660-1)*3+$AP1660+5,$AQ1660+7)))&gt;=1,0,INDIRECT(ADDRESS(($AO1660-1)*3+$AP1660+5,$AQ1660+7)))))</f>
        <v>0</v>
      </c>
      <c r="AS1660" s="692">
        <f ca="1">COUNTIF(INDIRECT("H"&amp;(ROW()+12*(($AO1660-1)*3+$AP1660)-ROW())/12+5):INDIRECT("S"&amp;(ROW()+12*(($AO1660-1)*3+$AP1660)-ROW())/12+5),AR1660)</f>
        <v>0</v>
      </c>
      <c r="AT1660" s="693">
        <f ca="1">IF($AQ1660=1,IF(INDIRECT(ADDRESS(($AO1660-1)*3+$AP1660+5,$AQ1660+20))="",0,INDIRECT(ADDRESS(($AO1660-1)*3+$AP1660+5,$AQ1660+20))),IF(INDIRECT(ADDRESS(($AO1660-1)*3+$AP1660+5,$AQ1660+20))="",0,IF(COUNTIF(INDIRECT(ADDRESS(($AO1660-1)*36+($AP1660-1)*12+6,COLUMN())):INDIRECT(ADDRESS(($AO1660-1)*36+($AP1660-1)*12+$AQ1660+4,COLUMN())),INDIRECT(ADDRESS(($AO1660-1)*3+$AP1660+5,$AQ1660+20)))&gt;=1,0,INDIRECT(ADDRESS(($AO1660-1)*3+$AP1660+5,$AQ1660+20)))))</f>
        <v>0</v>
      </c>
      <c r="AU1660" s="692">
        <f ca="1">COUNTIF(INDIRECT("U"&amp;(ROW()+12*(($AO1660-1)*3+$AP1660)-ROW())/12+5):INDIRECT("AF"&amp;(ROW()+12*(($AO1660-1)*3+$AP1660)-ROW())/12+5),AT1660)</f>
        <v>0</v>
      </c>
      <c r="AV1660" s="692">
        <f ca="1">IF(AND(AR1660+AT1660&gt;0,AS1660+AU1660&gt;0),COUNTIF(AV$6:AV1659,"&gt;0")+1,0)</f>
        <v>0</v>
      </c>
    </row>
    <row r="1661" spans="41:48">
      <c r="AO1661" s="692">
        <v>46</v>
      </c>
      <c r="AP1661" s="692">
        <v>3</v>
      </c>
      <c r="AQ1661" s="692">
        <v>12</v>
      </c>
      <c r="AR1661" s="693">
        <f ca="1">IF($AQ1661=1,IF(INDIRECT(ADDRESS(($AO1661-1)*3+$AP1661+5,$AQ1661+7))="",0,INDIRECT(ADDRESS(($AO1661-1)*3+$AP1661+5,$AQ1661+7))),IF(INDIRECT(ADDRESS(($AO1661-1)*3+$AP1661+5,$AQ1661+7))="",0,IF(COUNTIF(INDIRECT(ADDRESS(($AO1661-1)*36+($AP1661-1)*12+6,COLUMN())):INDIRECT(ADDRESS(($AO1661-1)*36+($AP1661-1)*12+$AQ1661+4,COLUMN())),INDIRECT(ADDRESS(($AO1661-1)*3+$AP1661+5,$AQ1661+7)))&gt;=1,0,INDIRECT(ADDRESS(($AO1661-1)*3+$AP1661+5,$AQ1661+7)))))</f>
        <v>0</v>
      </c>
      <c r="AS1661" s="692">
        <f ca="1">COUNTIF(INDIRECT("H"&amp;(ROW()+12*(($AO1661-1)*3+$AP1661)-ROW())/12+5):INDIRECT("S"&amp;(ROW()+12*(($AO1661-1)*3+$AP1661)-ROW())/12+5),AR1661)</f>
        <v>0</v>
      </c>
      <c r="AT1661" s="693">
        <f ca="1">IF($AQ1661=1,IF(INDIRECT(ADDRESS(($AO1661-1)*3+$AP1661+5,$AQ1661+20))="",0,INDIRECT(ADDRESS(($AO1661-1)*3+$AP1661+5,$AQ1661+20))),IF(INDIRECT(ADDRESS(($AO1661-1)*3+$AP1661+5,$AQ1661+20))="",0,IF(COUNTIF(INDIRECT(ADDRESS(($AO1661-1)*36+($AP1661-1)*12+6,COLUMN())):INDIRECT(ADDRESS(($AO1661-1)*36+($AP1661-1)*12+$AQ1661+4,COLUMN())),INDIRECT(ADDRESS(($AO1661-1)*3+$AP1661+5,$AQ1661+20)))&gt;=1,0,INDIRECT(ADDRESS(($AO1661-1)*3+$AP1661+5,$AQ1661+20)))))</f>
        <v>0</v>
      </c>
      <c r="AU1661" s="692">
        <f ca="1">COUNTIF(INDIRECT("U"&amp;(ROW()+12*(($AO1661-1)*3+$AP1661)-ROW())/12+5):INDIRECT("AF"&amp;(ROW()+12*(($AO1661-1)*3+$AP1661)-ROW())/12+5),AT1661)</f>
        <v>0</v>
      </c>
      <c r="AV1661" s="692">
        <f ca="1">IF(AND(AR1661+AT1661&gt;0,AS1661+AU1661&gt;0),COUNTIF(AV$6:AV1660,"&gt;0")+1,0)</f>
        <v>0</v>
      </c>
    </row>
    <row r="1662" spans="41:48">
      <c r="AO1662" s="692">
        <v>47</v>
      </c>
      <c r="AP1662" s="692">
        <v>1</v>
      </c>
      <c r="AQ1662" s="692">
        <v>1</v>
      </c>
      <c r="AR1662" s="693">
        <f ca="1">IF($AQ1662=1,IF(INDIRECT(ADDRESS(($AO1662-1)*3+$AP1662+5,$AQ1662+7))="",0,INDIRECT(ADDRESS(($AO1662-1)*3+$AP1662+5,$AQ1662+7))),IF(INDIRECT(ADDRESS(($AO1662-1)*3+$AP1662+5,$AQ1662+7))="",0,IF(COUNTIF(INDIRECT(ADDRESS(($AO1662-1)*36+($AP1662-1)*12+6,COLUMN())):INDIRECT(ADDRESS(($AO1662-1)*36+($AP1662-1)*12+$AQ1662+4,COLUMN())),INDIRECT(ADDRESS(($AO1662-1)*3+$AP1662+5,$AQ1662+7)))&gt;=1,0,INDIRECT(ADDRESS(($AO1662-1)*3+$AP1662+5,$AQ1662+7)))))</f>
        <v>0</v>
      </c>
      <c r="AS1662" s="692">
        <f ca="1">COUNTIF(INDIRECT("H"&amp;(ROW()+12*(($AO1662-1)*3+$AP1662)-ROW())/12+5):INDIRECT("S"&amp;(ROW()+12*(($AO1662-1)*3+$AP1662)-ROW())/12+5),AR1662)</f>
        <v>0</v>
      </c>
      <c r="AT1662" s="693">
        <f ca="1">IF($AQ1662=1,IF(INDIRECT(ADDRESS(($AO1662-1)*3+$AP1662+5,$AQ1662+20))="",0,INDIRECT(ADDRESS(($AO1662-1)*3+$AP1662+5,$AQ1662+20))),IF(INDIRECT(ADDRESS(($AO1662-1)*3+$AP1662+5,$AQ1662+20))="",0,IF(COUNTIF(INDIRECT(ADDRESS(($AO1662-1)*36+($AP1662-1)*12+6,COLUMN())):INDIRECT(ADDRESS(($AO1662-1)*36+($AP1662-1)*12+$AQ1662+4,COLUMN())),INDIRECT(ADDRESS(($AO1662-1)*3+$AP1662+5,$AQ1662+20)))&gt;=1,0,INDIRECT(ADDRESS(($AO1662-1)*3+$AP1662+5,$AQ1662+20)))))</f>
        <v>0</v>
      </c>
      <c r="AU1662" s="692">
        <f ca="1">COUNTIF(INDIRECT("U"&amp;(ROW()+12*(($AO1662-1)*3+$AP1662)-ROW())/12+5):INDIRECT("AF"&amp;(ROW()+12*(($AO1662-1)*3+$AP1662)-ROW())/12+5),AT1662)</f>
        <v>0</v>
      </c>
      <c r="AV1662" s="692">
        <f ca="1">IF(AND(AR1662+AT1662&gt;0,AS1662+AU1662&gt;0),COUNTIF(AV$6:AV1661,"&gt;0")+1,0)</f>
        <v>0</v>
      </c>
    </row>
    <row r="1663" spans="41:48">
      <c r="AO1663" s="692">
        <v>47</v>
      </c>
      <c r="AP1663" s="692">
        <v>1</v>
      </c>
      <c r="AQ1663" s="692">
        <v>2</v>
      </c>
      <c r="AR1663" s="693">
        <f ca="1">IF($AQ1663=1,IF(INDIRECT(ADDRESS(($AO1663-1)*3+$AP1663+5,$AQ1663+7))="",0,INDIRECT(ADDRESS(($AO1663-1)*3+$AP1663+5,$AQ1663+7))),IF(INDIRECT(ADDRESS(($AO1663-1)*3+$AP1663+5,$AQ1663+7))="",0,IF(COUNTIF(INDIRECT(ADDRESS(($AO1663-1)*36+($AP1663-1)*12+6,COLUMN())):INDIRECT(ADDRESS(($AO1663-1)*36+($AP1663-1)*12+$AQ1663+4,COLUMN())),INDIRECT(ADDRESS(($AO1663-1)*3+$AP1663+5,$AQ1663+7)))&gt;=1,0,INDIRECT(ADDRESS(($AO1663-1)*3+$AP1663+5,$AQ1663+7)))))</f>
        <v>0</v>
      </c>
      <c r="AS1663" s="692">
        <f ca="1">COUNTIF(INDIRECT("H"&amp;(ROW()+12*(($AO1663-1)*3+$AP1663)-ROW())/12+5):INDIRECT("S"&amp;(ROW()+12*(($AO1663-1)*3+$AP1663)-ROW())/12+5),AR1663)</f>
        <v>0</v>
      </c>
      <c r="AT1663" s="693">
        <f ca="1">IF($AQ1663=1,IF(INDIRECT(ADDRESS(($AO1663-1)*3+$AP1663+5,$AQ1663+20))="",0,INDIRECT(ADDRESS(($AO1663-1)*3+$AP1663+5,$AQ1663+20))),IF(INDIRECT(ADDRESS(($AO1663-1)*3+$AP1663+5,$AQ1663+20))="",0,IF(COUNTIF(INDIRECT(ADDRESS(($AO1663-1)*36+($AP1663-1)*12+6,COLUMN())):INDIRECT(ADDRESS(($AO1663-1)*36+($AP1663-1)*12+$AQ1663+4,COLUMN())),INDIRECT(ADDRESS(($AO1663-1)*3+$AP1663+5,$AQ1663+20)))&gt;=1,0,INDIRECT(ADDRESS(($AO1663-1)*3+$AP1663+5,$AQ1663+20)))))</f>
        <v>0</v>
      </c>
      <c r="AU1663" s="692">
        <f ca="1">COUNTIF(INDIRECT("U"&amp;(ROW()+12*(($AO1663-1)*3+$AP1663)-ROW())/12+5):INDIRECT("AF"&amp;(ROW()+12*(($AO1663-1)*3+$AP1663)-ROW())/12+5),AT1663)</f>
        <v>0</v>
      </c>
      <c r="AV1663" s="692">
        <f ca="1">IF(AND(AR1663+AT1663&gt;0,AS1663+AU1663&gt;0),COUNTIF(AV$6:AV1662,"&gt;0")+1,0)</f>
        <v>0</v>
      </c>
    </row>
    <row r="1664" spans="41:48">
      <c r="AO1664" s="692">
        <v>47</v>
      </c>
      <c r="AP1664" s="692">
        <v>1</v>
      </c>
      <c r="AQ1664" s="692">
        <v>3</v>
      </c>
      <c r="AR1664" s="693">
        <f ca="1">IF($AQ1664=1,IF(INDIRECT(ADDRESS(($AO1664-1)*3+$AP1664+5,$AQ1664+7))="",0,INDIRECT(ADDRESS(($AO1664-1)*3+$AP1664+5,$AQ1664+7))),IF(INDIRECT(ADDRESS(($AO1664-1)*3+$AP1664+5,$AQ1664+7))="",0,IF(COUNTIF(INDIRECT(ADDRESS(($AO1664-1)*36+($AP1664-1)*12+6,COLUMN())):INDIRECT(ADDRESS(($AO1664-1)*36+($AP1664-1)*12+$AQ1664+4,COLUMN())),INDIRECT(ADDRESS(($AO1664-1)*3+$AP1664+5,$AQ1664+7)))&gt;=1,0,INDIRECT(ADDRESS(($AO1664-1)*3+$AP1664+5,$AQ1664+7)))))</f>
        <v>0</v>
      </c>
      <c r="AS1664" s="692">
        <f ca="1">COUNTIF(INDIRECT("H"&amp;(ROW()+12*(($AO1664-1)*3+$AP1664)-ROW())/12+5):INDIRECT("S"&amp;(ROW()+12*(($AO1664-1)*3+$AP1664)-ROW())/12+5),AR1664)</f>
        <v>0</v>
      </c>
      <c r="AT1664" s="693">
        <f ca="1">IF($AQ1664=1,IF(INDIRECT(ADDRESS(($AO1664-1)*3+$AP1664+5,$AQ1664+20))="",0,INDIRECT(ADDRESS(($AO1664-1)*3+$AP1664+5,$AQ1664+20))),IF(INDIRECT(ADDRESS(($AO1664-1)*3+$AP1664+5,$AQ1664+20))="",0,IF(COUNTIF(INDIRECT(ADDRESS(($AO1664-1)*36+($AP1664-1)*12+6,COLUMN())):INDIRECT(ADDRESS(($AO1664-1)*36+($AP1664-1)*12+$AQ1664+4,COLUMN())),INDIRECT(ADDRESS(($AO1664-1)*3+$AP1664+5,$AQ1664+20)))&gt;=1,0,INDIRECT(ADDRESS(($AO1664-1)*3+$AP1664+5,$AQ1664+20)))))</f>
        <v>0</v>
      </c>
      <c r="AU1664" s="692">
        <f ca="1">COUNTIF(INDIRECT("U"&amp;(ROW()+12*(($AO1664-1)*3+$AP1664)-ROW())/12+5):INDIRECT("AF"&amp;(ROW()+12*(($AO1664-1)*3+$AP1664)-ROW())/12+5),AT1664)</f>
        <v>0</v>
      </c>
      <c r="AV1664" s="692">
        <f ca="1">IF(AND(AR1664+AT1664&gt;0,AS1664+AU1664&gt;0),COUNTIF(AV$6:AV1663,"&gt;0")+1,0)</f>
        <v>0</v>
      </c>
    </row>
    <row r="1665" spans="41:48">
      <c r="AO1665" s="692">
        <v>47</v>
      </c>
      <c r="AP1665" s="692">
        <v>1</v>
      </c>
      <c r="AQ1665" s="692">
        <v>4</v>
      </c>
      <c r="AR1665" s="693">
        <f ca="1">IF($AQ1665=1,IF(INDIRECT(ADDRESS(($AO1665-1)*3+$AP1665+5,$AQ1665+7))="",0,INDIRECT(ADDRESS(($AO1665-1)*3+$AP1665+5,$AQ1665+7))),IF(INDIRECT(ADDRESS(($AO1665-1)*3+$AP1665+5,$AQ1665+7))="",0,IF(COUNTIF(INDIRECT(ADDRESS(($AO1665-1)*36+($AP1665-1)*12+6,COLUMN())):INDIRECT(ADDRESS(($AO1665-1)*36+($AP1665-1)*12+$AQ1665+4,COLUMN())),INDIRECT(ADDRESS(($AO1665-1)*3+$AP1665+5,$AQ1665+7)))&gt;=1,0,INDIRECT(ADDRESS(($AO1665-1)*3+$AP1665+5,$AQ1665+7)))))</f>
        <v>0</v>
      </c>
      <c r="AS1665" s="692">
        <f ca="1">COUNTIF(INDIRECT("H"&amp;(ROW()+12*(($AO1665-1)*3+$AP1665)-ROW())/12+5):INDIRECT("S"&amp;(ROW()+12*(($AO1665-1)*3+$AP1665)-ROW())/12+5),AR1665)</f>
        <v>0</v>
      </c>
      <c r="AT1665" s="693">
        <f ca="1">IF($AQ1665=1,IF(INDIRECT(ADDRESS(($AO1665-1)*3+$AP1665+5,$AQ1665+20))="",0,INDIRECT(ADDRESS(($AO1665-1)*3+$AP1665+5,$AQ1665+20))),IF(INDIRECT(ADDRESS(($AO1665-1)*3+$AP1665+5,$AQ1665+20))="",0,IF(COUNTIF(INDIRECT(ADDRESS(($AO1665-1)*36+($AP1665-1)*12+6,COLUMN())):INDIRECT(ADDRESS(($AO1665-1)*36+($AP1665-1)*12+$AQ1665+4,COLUMN())),INDIRECT(ADDRESS(($AO1665-1)*3+$AP1665+5,$AQ1665+20)))&gt;=1,0,INDIRECT(ADDRESS(($AO1665-1)*3+$AP1665+5,$AQ1665+20)))))</f>
        <v>0</v>
      </c>
      <c r="AU1665" s="692">
        <f ca="1">COUNTIF(INDIRECT("U"&amp;(ROW()+12*(($AO1665-1)*3+$AP1665)-ROW())/12+5):INDIRECT("AF"&amp;(ROW()+12*(($AO1665-1)*3+$AP1665)-ROW())/12+5),AT1665)</f>
        <v>0</v>
      </c>
      <c r="AV1665" s="692">
        <f ca="1">IF(AND(AR1665+AT1665&gt;0,AS1665+AU1665&gt;0),COUNTIF(AV$6:AV1664,"&gt;0")+1,0)</f>
        <v>0</v>
      </c>
    </row>
    <row r="1666" spans="41:48">
      <c r="AO1666" s="692">
        <v>47</v>
      </c>
      <c r="AP1666" s="692">
        <v>1</v>
      </c>
      <c r="AQ1666" s="692">
        <v>5</v>
      </c>
      <c r="AR1666" s="693">
        <f ca="1">IF($AQ1666=1,IF(INDIRECT(ADDRESS(($AO1666-1)*3+$AP1666+5,$AQ1666+7))="",0,INDIRECT(ADDRESS(($AO1666-1)*3+$AP1666+5,$AQ1666+7))),IF(INDIRECT(ADDRESS(($AO1666-1)*3+$AP1666+5,$AQ1666+7))="",0,IF(COUNTIF(INDIRECT(ADDRESS(($AO1666-1)*36+($AP1666-1)*12+6,COLUMN())):INDIRECT(ADDRESS(($AO1666-1)*36+($AP1666-1)*12+$AQ1666+4,COLUMN())),INDIRECT(ADDRESS(($AO1666-1)*3+$AP1666+5,$AQ1666+7)))&gt;=1,0,INDIRECT(ADDRESS(($AO1666-1)*3+$AP1666+5,$AQ1666+7)))))</f>
        <v>0</v>
      </c>
      <c r="AS1666" s="692">
        <f ca="1">COUNTIF(INDIRECT("H"&amp;(ROW()+12*(($AO1666-1)*3+$AP1666)-ROW())/12+5):INDIRECT("S"&amp;(ROW()+12*(($AO1666-1)*3+$AP1666)-ROW())/12+5),AR1666)</f>
        <v>0</v>
      </c>
      <c r="AT1666" s="693">
        <f ca="1">IF($AQ1666=1,IF(INDIRECT(ADDRESS(($AO1666-1)*3+$AP1666+5,$AQ1666+20))="",0,INDIRECT(ADDRESS(($AO1666-1)*3+$AP1666+5,$AQ1666+20))),IF(INDIRECT(ADDRESS(($AO1666-1)*3+$AP1666+5,$AQ1666+20))="",0,IF(COUNTIF(INDIRECT(ADDRESS(($AO1666-1)*36+($AP1666-1)*12+6,COLUMN())):INDIRECT(ADDRESS(($AO1666-1)*36+($AP1666-1)*12+$AQ1666+4,COLUMN())),INDIRECT(ADDRESS(($AO1666-1)*3+$AP1666+5,$AQ1666+20)))&gt;=1,0,INDIRECT(ADDRESS(($AO1666-1)*3+$AP1666+5,$AQ1666+20)))))</f>
        <v>0</v>
      </c>
      <c r="AU1666" s="692">
        <f ca="1">COUNTIF(INDIRECT("U"&amp;(ROW()+12*(($AO1666-1)*3+$AP1666)-ROW())/12+5):INDIRECT("AF"&amp;(ROW()+12*(($AO1666-1)*3+$AP1666)-ROW())/12+5),AT1666)</f>
        <v>0</v>
      </c>
      <c r="AV1666" s="692">
        <f ca="1">IF(AND(AR1666+AT1666&gt;0,AS1666+AU1666&gt;0),COUNTIF(AV$6:AV1665,"&gt;0")+1,0)</f>
        <v>0</v>
      </c>
    </row>
    <row r="1667" spans="41:48">
      <c r="AO1667" s="692">
        <v>47</v>
      </c>
      <c r="AP1667" s="692">
        <v>1</v>
      </c>
      <c r="AQ1667" s="692">
        <v>6</v>
      </c>
      <c r="AR1667" s="693">
        <f ca="1">IF($AQ1667=1,IF(INDIRECT(ADDRESS(($AO1667-1)*3+$AP1667+5,$AQ1667+7))="",0,INDIRECT(ADDRESS(($AO1667-1)*3+$AP1667+5,$AQ1667+7))),IF(INDIRECT(ADDRESS(($AO1667-1)*3+$AP1667+5,$AQ1667+7))="",0,IF(COUNTIF(INDIRECT(ADDRESS(($AO1667-1)*36+($AP1667-1)*12+6,COLUMN())):INDIRECT(ADDRESS(($AO1667-1)*36+($AP1667-1)*12+$AQ1667+4,COLUMN())),INDIRECT(ADDRESS(($AO1667-1)*3+$AP1667+5,$AQ1667+7)))&gt;=1,0,INDIRECT(ADDRESS(($AO1667-1)*3+$AP1667+5,$AQ1667+7)))))</f>
        <v>0</v>
      </c>
      <c r="AS1667" s="692">
        <f ca="1">COUNTIF(INDIRECT("H"&amp;(ROW()+12*(($AO1667-1)*3+$AP1667)-ROW())/12+5):INDIRECT("S"&amp;(ROW()+12*(($AO1667-1)*3+$AP1667)-ROW())/12+5),AR1667)</f>
        <v>0</v>
      </c>
      <c r="AT1667" s="693">
        <f ca="1">IF($AQ1667=1,IF(INDIRECT(ADDRESS(($AO1667-1)*3+$AP1667+5,$AQ1667+20))="",0,INDIRECT(ADDRESS(($AO1667-1)*3+$AP1667+5,$AQ1667+20))),IF(INDIRECT(ADDRESS(($AO1667-1)*3+$AP1667+5,$AQ1667+20))="",0,IF(COUNTIF(INDIRECT(ADDRESS(($AO1667-1)*36+($AP1667-1)*12+6,COLUMN())):INDIRECT(ADDRESS(($AO1667-1)*36+($AP1667-1)*12+$AQ1667+4,COLUMN())),INDIRECT(ADDRESS(($AO1667-1)*3+$AP1667+5,$AQ1667+20)))&gt;=1,0,INDIRECT(ADDRESS(($AO1667-1)*3+$AP1667+5,$AQ1667+20)))))</f>
        <v>0</v>
      </c>
      <c r="AU1667" s="692">
        <f ca="1">COUNTIF(INDIRECT("U"&amp;(ROW()+12*(($AO1667-1)*3+$AP1667)-ROW())/12+5):INDIRECT("AF"&amp;(ROW()+12*(($AO1667-1)*3+$AP1667)-ROW())/12+5),AT1667)</f>
        <v>0</v>
      </c>
      <c r="AV1667" s="692">
        <f ca="1">IF(AND(AR1667+AT1667&gt;0,AS1667+AU1667&gt;0),COUNTIF(AV$6:AV1666,"&gt;0")+1,0)</f>
        <v>0</v>
      </c>
    </row>
    <row r="1668" spans="41:48">
      <c r="AO1668" s="692">
        <v>47</v>
      </c>
      <c r="AP1668" s="692">
        <v>1</v>
      </c>
      <c r="AQ1668" s="692">
        <v>7</v>
      </c>
      <c r="AR1668" s="693">
        <f ca="1">IF($AQ1668=1,IF(INDIRECT(ADDRESS(($AO1668-1)*3+$AP1668+5,$AQ1668+7))="",0,INDIRECT(ADDRESS(($AO1668-1)*3+$AP1668+5,$AQ1668+7))),IF(INDIRECT(ADDRESS(($AO1668-1)*3+$AP1668+5,$AQ1668+7))="",0,IF(COUNTIF(INDIRECT(ADDRESS(($AO1668-1)*36+($AP1668-1)*12+6,COLUMN())):INDIRECT(ADDRESS(($AO1668-1)*36+($AP1668-1)*12+$AQ1668+4,COLUMN())),INDIRECT(ADDRESS(($AO1668-1)*3+$AP1668+5,$AQ1668+7)))&gt;=1,0,INDIRECT(ADDRESS(($AO1668-1)*3+$AP1668+5,$AQ1668+7)))))</f>
        <v>0</v>
      </c>
      <c r="AS1668" s="692">
        <f ca="1">COUNTIF(INDIRECT("H"&amp;(ROW()+12*(($AO1668-1)*3+$AP1668)-ROW())/12+5):INDIRECT("S"&amp;(ROW()+12*(($AO1668-1)*3+$AP1668)-ROW())/12+5),AR1668)</f>
        <v>0</v>
      </c>
      <c r="AT1668" s="693">
        <f ca="1">IF($AQ1668=1,IF(INDIRECT(ADDRESS(($AO1668-1)*3+$AP1668+5,$AQ1668+20))="",0,INDIRECT(ADDRESS(($AO1668-1)*3+$AP1668+5,$AQ1668+20))),IF(INDIRECT(ADDRESS(($AO1668-1)*3+$AP1668+5,$AQ1668+20))="",0,IF(COUNTIF(INDIRECT(ADDRESS(($AO1668-1)*36+($AP1668-1)*12+6,COLUMN())):INDIRECT(ADDRESS(($AO1668-1)*36+($AP1668-1)*12+$AQ1668+4,COLUMN())),INDIRECT(ADDRESS(($AO1668-1)*3+$AP1668+5,$AQ1668+20)))&gt;=1,0,INDIRECT(ADDRESS(($AO1668-1)*3+$AP1668+5,$AQ1668+20)))))</f>
        <v>0</v>
      </c>
      <c r="AU1668" s="692">
        <f ca="1">COUNTIF(INDIRECT("U"&amp;(ROW()+12*(($AO1668-1)*3+$AP1668)-ROW())/12+5):INDIRECT("AF"&amp;(ROW()+12*(($AO1668-1)*3+$AP1668)-ROW())/12+5),AT1668)</f>
        <v>0</v>
      </c>
      <c r="AV1668" s="692">
        <f ca="1">IF(AND(AR1668+AT1668&gt;0,AS1668+AU1668&gt;0),COUNTIF(AV$6:AV1667,"&gt;0")+1,0)</f>
        <v>0</v>
      </c>
    </row>
    <row r="1669" spans="41:48">
      <c r="AO1669" s="692">
        <v>47</v>
      </c>
      <c r="AP1669" s="692">
        <v>1</v>
      </c>
      <c r="AQ1669" s="692">
        <v>8</v>
      </c>
      <c r="AR1669" s="693">
        <f ca="1">IF($AQ1669=1,IF(INDIRECT(ADDRESS(($AO1669-1)*3+$AP1669+5,$AQ1669+7))="",0,INDIRECT(ADDRESS(($AO1669-1)*3+$AP1669+5,$AQ1669+7))),IF(INDIRECT(ADDRESS(($AO1669-1)*3+$AP1669+5,$AQ1669+7))="",0,IF(COUNTIF(INDIRECT(ADDRESS(($AO1669-1)*36+($AP1669-1)*12+6,COLUMN())):INDIRECT(ADDRESS(($AO1669-1)*36+($AP1669-1)*12+$AQ1669+4,COLUMN())),INDIRECT(ADDRESS(($AO1669-1)*3+$AP1669+5,$AQ1669+7)))&gt;=1,0,INDIRECT(ADDRESS(($AO1669-1)*3+$AP1669+5,$AQ1669+7)))))</f>
        <v>0</v>
      </c>
      <c r="AS1669" s="692">
        <f ca="1">COUNTIF(INDIRECT("H"&amp;(ROW()+12*(($AO1669-1)*3+$AP1669)-ROW())/12+5):INDIRECT("S"&amp;(ROW()+12*(($AO1669-1)*3+$AP1669)-ROW())/12+5),AR1669)</f>
        <v>0</v>
      </c>
      <c r="AT1669" s="693">
        <f ca="1">IF($AQ1669=1,IF(INDIRECT(ADDRESS(($AO1669-1)*3+$AP1669+5,$AQ1669+20))="",0,INDIRECT(ADDRESS(($AO1669-1)*3+$AP1669+5,$AQ1669+20))),IF(INDIRECT(ADDRESS(($AO1669-1)*3+$AP1669+5,$AQ1669+20))="",0,IF(COUNTIF(INDIRECT(ADDRESS(($AO1669-1)*36+($AP1669-1)*12+6,COLUMN())):INDIRECT(ADDRESS(($AO1669-1)*36+($AP1669-1)*12+$AQ1669+4,COLUMN())),INDIRECT(ADDRESS(($AO1669-1)*3+$AP1669+5,$AQ1669+20)))&gt;=1,0,INDIRECT(ADDRESS(($AO1669-1)*3+$AP1669+5,$AQ1669+20)))))</f>
        <v>0</v>
      </c>
      <c r="AU1669" s="692">
        <f ca="1">COUNTIF(INDIRECT("U"&amp;(ROW()+12*(($AO1669-1)*3+$AP1669)-ROW())/12+5):INDIRECT("AF"&amp;(ROW()+12*(($AO1669-1)*3+$AP1669)-ROW())/12+5),AT1669)</f>
        <v>0</v>
      </c>
      <c r="AV1669" s="692">
        <f ca="1">IF(AND(AR1669+AT1669&gt;0,AS1669+AU1669&gt;0),COUNTIF(AV$6:AV1668,"&gt;0")+1,0)</f>
        <v>0</v>
      </c>
    </row>
    <row r="1670" spans="41:48">
      <c r="AO1670" s="692">
        <v>47</v>
      </c>
      <c r="AP1670" s="692">
        <v>1</v>
      </c>
      <c r="AQ1670" s="692">
        <v>9</v>
      </c>
      <c r="AR1670" s="693">
        <f ca="1">IF($AQ1670=1,IF(INDIRECT(ADDRESS(($AO1670-1)*3+$AP1670+5,$AQ1670+7))="",0,INDIRECT(ADDRESS(($AO1670-1)*3+$AP1670+5,$AQ1670+7))),IF(INDIRECT(ADDRESS(($AO1670-1)*3+$AP1670+5,$AQ1670+7))="",0,IF(COUNTIF(INDIRECT(ADDRESS(($AO1670-1)*36+($AP1670-1)*12+6,COLUMN())):INDIRECT(ADDRESS(($AO1670-1)*36+($AP1670-1)*12+$AQ1670+4,COLUMN())),INDIRECT(ADDRESS(($AO1670-1)*3+$AP1670+5,$AQ1670+7)))&gt;=1,0,INDIRECT(ADDRESS(($AO1670-1)*3+$AP1670+5,$AQ1670+7)))))</f>
        <v>0</v>
      </c>
      <c r="AS1670" s="692">
        <f ca="1">COUNTIF(INDIRECT("H"&amp;(ROW()+12*(($AO1670-1)*3+$AP1670)-ROW())/12+5):INDIRECT("S"&amp;(ROW()+12*(($AO1670-1)*3+$AP1670)-ROW())/12+5),AR1670)</f>
        <v>0</v>
      </c>
      <c r="AT1670" s="693">
        <f ca="1">IF($AQ1670=1,IF(INDIRECT(ADDRESS(($AO1670-1)*3+$AP1670+5,$AQ1670+20))="",0,INDIRECT(ADDRESS(($AO1670-1)*3+$AP1670+5,$AQ1670+20))),IF(INDIRECT(ADDRESS(($AO1670-1)*3+$AP1670+5,$AQ1670+20))="",0,IF(COUNTIF(INDIRECT(ADDRESS(($AO1670-1)*36+($AP1670-1)*12+6,COLUMN())):INDIRECT(ADDRESS(($AO1670-1)*36+($AP1670-1)*12+$AQ1670+4,COLUMN())),INDIRECT(ADDRESS(($AO1670-1)*3+$AP1670+5,$AQ1670+20)))&gt;=1,0,INDIRECT(ADDRESS(($AO1670-1)*3+$AP1670+5,$AQ1670+20)))))</f>
        <v>0</v>
      </c>
      <c r="AU1670" s="692">
        <f ca="1">COUNTIF(INDIRECT("U"&amp;(ROW()+12*(($AO1670-1)*3+$AP1670)-ROW())/12+5):INDIRECT("AF"&amp;(ROW()+12*(($AO1670-1)*3+$AP1670)-ROW())/12+5),AT1670)</f>
        <v>0</v>
      </c>
      <c r="AV1670" s="692">
        <f ca="1">IF(AND(AR1670+AT1670&gt;0,AS1670+AU1670&gt;0),COUNTIF(AV$6:AV1669,"&gt;0")+1,0)</f>
        <v>0</v>
      </c>
    </row>
    <row r="1671" spans="41:48">
      <c r="AO1671" s="692">
        <v>47</v>
      </c>
      <c r="AP1671" s="692">
        <v>1</v>
      </c>
      <c r="AQ1671" s="692">
        <v>10</v>
      </c>
      <c r="AR1671" s="693">
        <f ca="1">IF($AQ1671=1,IF(INDIRECT(ADDRESS(($AO1671-1)*3+$AP1671+5,$AQ1671+7))="",0,INDIRECT(ADDRESS(($AO1671-1)*3+$AP1671+5,$AQ1671+7))),IF(INDIRECT(ADDRESS(($AO1671-1)*3+$AP1671+5,$AQ1671+7))="",0,IF(COUNTIF(INDIRECT(ADDRESS(($AO1671-1)*36+($AP1671-1)*12+6,COLUMN())):INDIRECT(ADDRESS(($AO1671-1)*36+($AP1671-1)*12+$AQ1671+4,COLUMN())),INDIRECT(ADDRESS(($AO1671-1)*3+$AP1671+5,$AQ1671+7)))&gt;=1,0,INDIRECT(ADDRESS(($AO1671-1)*3+$AP1671+5,$AQ1671+7)))))</f>
        <v>0</v>
      </c>
      <c r="AS1671" s="692">
        <f ca="1">COUNTIF(INDIRECT("H"&amp;(ROW()+12*(($AO1671-1)*3+$AP1671)-ROW())/12+5):INDIRECT("S"&amp;(ROW()+12*(($AO1671-1)*3+$AP1671)-ROW())/12+5),AR1671)</f>
        <v>0</v>
      </c>
      <c r="AT1671" s="693">
        <f ca="1">IF($AQ1671=1,IF(INDIRECT(ADDRESS(($AO1671-1)*3+$AP1671+5,$AQ1671+20))="",0,INDIRECT(ADDRESS(($AO1671-1)*3+$AP1671+5,$AQ1671+20))),IF(INDIRECT(ADDRESS(($AO1671-1)*3+$AP1671+5,$AQ1671+20))="",0,IF(COUNTIF(INDIRECT(ADDRESS(($AO1671-1)*36+($AP1671-1)*12+6,COLUMN())):INDIRECT(ADDRESS(($AO1671-1)*36+($AP1671-1)*12+$AQ1671+4,COLUMN())),INDIRECT(ADDRESS(($AO1671-1)*3+$AP1671+5,$AQ1671+20)))&gt;=1,0,INDIRECT(ADDRESS(($AO1671-1)*3+$AP1671+5,$AQ1671+20)))))</f>
        <v>0</v>
      </c>
      <c r="AU1671" s="692">
        <f ca="1">COUNTIF(INDIRECT("U"&amp;(ROW()+12*(($AO1671-1)*3+$AP1671)-ROW())/12+5):INDIRECT("AF"&amp;(ROW()+12*(($AO1671-1)*3+$AP1671)-ROW())/12+5),AT1671)</f>
        <v>0</v>
      </c>
      <c r="AV1671" s="692">
        <f ca="1">IF(AND(AR1671+AT1671&gt;0,AS1671+AU1671&gt;0),COUNTIF(AV$6:AV1670,"&gt;0")+1,0)</f>
        <v>0</v>
      </c>
    </row>
    <row r="1672" spans="41:48">
      <c r="AO1672" s="692">
        <v>47</v>
      </c>
      <c r="AP1672" s="692">
        <v>1</v>
      </c>
      <c r="AQ1672" s="692">
        <v>11</v>
      </c>
      <c r="AR1672" s="693">
        <f ca="1">IF($AQ1672=1,IF(INDIRECT(ADDRESS(($AO1672-1)*3+$AP1672+5,$AQ1672+7))="",0,INDIRECT(ADDRESS(($AO1672-1)*3+$AP1672+5,$AQ1672+7))),IF(INDIRECT(ADDRESS(($AO1672-1)*3+$AP1672+5,$AQ1672+7))="",0,IF(COUNTIF(INDIRECT(ADDRESS(($AO1672-1)*36+($AP1672-1)*12+6,COLUMN())):INDIRECT(ADDRESS(($AO1672-1)*36+($AP1672-1)*12+$AQ1672+4,COLUMN())),INDIRECT(ADDRESS(($AO1672-1)*3+$AP1672+5,$AQ1672+7)))&gt;=1,0,INDIRECT(ADDRESS(($AO1672-1)*3+$AP1672+5,$AQ1672+7)))))</f>
        <v>0</v>
      </c>
      <c r="AS1672" s="692">
        <f ca="1">COUNTIF(INDIRECT("H"&amp;(ROW()+12*(($AO1672-1)*3+$AP1672)-ROW())/12+5):INDIRECT("S"&amp;(ROW()+12*(($AO1672-1)*3+$AP1672)-ROW())/12+5),AR1672)</f>
        <v>0</v>
      </c>
      <c r="AT1672" s="693">
        <f ca="1">IF($AQ1672=1,IF(INDIRECT(ADDRESS(($AO1672-1)*3+$AP1672+5,$AQ1672+20))="",0,INDIRECT(ADDRESS(($AO1672-1)*3+$AP1672+5,$AQ1672+20))),IF(INDIRECT(ADDRESS(($AO1672-1)*3+$AP1672+5,$AQ1672+20))="",0,IF(COUNTIF(INDIRECT(ADDRESS(($AO1672-1)*36+($AP1672-1)*12+6,COLUMN())):INDIRECT(ADDRESS(($AO1672-1)*36+($AP1672-1)*12+$AQ1672+4,COLUMN())),INDIRECT(ADDRESS(($AO1672-1)*3+$AP1672+5,$AQ1672+20)))&gt;=1,0,INDIRECT(ADDRESS(($AO1672-1)*3+$AP1672+5,$AQ1672+20)))))</f>
        <v>0</v>
      </c>
      <c r="AU1672" s="692">
        <f ca="1">COUNTIF(INDIRECT("U"&amp;(ROW()+12*(($AO1672-1)*3+$AP1672)-ROW())/12+5):INDIRECT("AF"&amp;(ROW()+12*(($AO1672-1)*3+$AP1672)-ROW())/12+5),AT1672)</f>
        <v>0</v>
      </c>
      <c r="AV1672" s="692">
        <f ca="1">IF(AND(AR1672+AT1672&gt;0,AS1672+AU1672&gt;0),COUNTIF(AV$6:AV1671,"&gt;0")+1,0)</f>
        <v>0</v>
      </c>
    </row>
    <row r="1673" spans="41:48">
      <c r="AO1673" s="692">
        <v>47</v>
      </c>
      <c r="AP1673" s="692">
        <v>1</v>
      </c>
      <c r="AQ1673" s="692">
        <v>12</v>
      </c>
      <c r="AR1673" s="693">
        <f ca="1">IF($AQ1673=1,IF(INDIRECT(ADDRESS(($AO1673-1)*3+$AP1673+5,$AQ1673+7))="",0,INDIRECT(ADDRESS(($AO1673-1)*3+$AP1673+5,$AQ1673+7))),IF(INDIRECT(ADDRESS(($AO1673-1)*3+$AP1673+5,$AQ1673+7))="",0,IF(COUNTIF(INDIRECT(ADDRESS(($AO1673-1)*36+($AP1673-1)*12+6,COLUMN())):INDIRECT(ADDRESS(($AO1673-1)*36+($AP1673-1)*12+$AQ1673+4,COLUMN())),INDIRECT(ADDRESS(($AO1673-1)*3+$AP1673+5,$AQ1673+7)))&gt;=1,0,INDIRECT(ADDRESS(($AO1673-1)*3+$AP1673+5,$AQ1673+7)))))</f>
        <v>0</v>
      </c>
      <c r="AS1673" s="692">
        <f ca="1">COUNTIF(INDIRECT("H"&amp;(ROW()+12*(($AO1673-1)*3+$AP1673)-ROW())/12+5):INDIRECT("S"&amp;(ROW()+12*(($AO1673-1)*3+$AP1673)-ROW())/12+5),AR1673)</f>
        <v>0</v>
      </c>
      <c r="AT1673" s="693">
        <f ca="1">IF($AQ1673=1,IF(INDIRECT(ADDRESS(($AO1673-1)*3+$AP1673+5,$AQ1673+20))="",0,INDIRECT(ADDRESS(($AO1673-1)*3+$AP1673+5,$AQ1673+20))),IF(INDIRECT(ADDRESS(($AO1673-1)*3+$AP1673+5,$AQ1673+20))="",0,IF(COUNTIF(INDIRECT(ADDRESS(($AO1673-1)*36+($AP1673-1)*12+6,COLUMN())):INDIRECT(ADDRESS(($AO1673-1)*36+($AP1673-1)*12+$AQ1673+4,COLUMN())),INDIRECT(ADDRESS(($AO1673-1)*3+$AP1673+5,$AQ1673+20)))&gt;=1,0,INDIRECT(ADDRESS(($AO1673-1)*3+$AP1673+5,$AQ1673+20)))))</f>
        <v>0</v>
      </c>
      <c r="AU1673" s="692">
        <f ca="1">COUNTIF(INDIRECT("U"&amp;(ROW()+12*(($AO1673-1)*3+$AP1673)-ROW())/12+5):INDIRECT("AF"&amp;(ROW()+12*(($AO1673-1)*3+$AP1673)-ROW())/12+5),AT1673)</f>
        <v>0</v>
      </c>
      <c r="AV1673" s="692">
        <f ca="1">IF(AND(AR1673+AT1673&gt;0,AS1673+AU1673&gt;0),COUNTIF(AV$6:AV1672,"&gt;0")+1,0)</f>
        <v>0</v>
      </c>
    </row>
    <row r="1674" spans="41:48">
      <c r="AO1674" s="692">
        <v>47</v>
      </c>
      <c r="AP1674" s="692">
        <v>2</v>
      </c>
      <c r="AQ1674" s="692">
        <v>1</v>
      </c>
      <c r="AR1674" s="693">
        <f ca="1">IF($AQ1674=1,IF(INDIRECT(ADDRESS(($AO1674-1)*3+$AP1674+5,$AQ1674+7))="",0,INDIRECT(ADDRESS(($AO1674-1)*3+$AP1674+5,$AQ1674+7))),IF(INDIRECT(ADDRESS(($AO1674-1)*3+$AP1674+5,$AQ1674+7))="",0,IF(COUNTIF(INDIRECT(ADDRESS(($AO1674-1)*36+($AP1674-1)*12+6,COLUMN())):INDIRECT(ADDRESS(($AO1674-1)*36+($AP1674-1)*12+$AQ1674+4,COLUMN())),INDIRECT(ADDRESS(($AO1674-1)*3+$AP1674+5,$AQ1674+7)))&gt;=1,0,INDIRECT(ADDRESS(($AO1674-1)*3+$AP1674+5,$AQ1674+7)))))</f>
        <v>0</v>
      </c>
      <c r="AS1674" s="692">
        <f ca="1">COUNTIF(INDIRECT("H"&amp;(ROW()+12*(($AO1674-1)*3+$AP1674)-ROW())/12+5):INDIRECT("S"&amp;(ROW()+12*(($AO1674-1)*3+$AP1674)-ROW())/12+5),AR1674)</f>
        <v>0</v>
      </c>
      <c r="AT1674" s="693">
        <f ca="1">IF($AQ1674=1,IF(INDIRECT(ADDRESS(($AO1674-1)*3+$AP1674+5,$AQ1674+20))="",0,INDIRECT(ADDRESS(($AO1674-1)*3+$AP1674+5,$AQ1674+20))),IF(INDIRECT(ADDRESS(($AO1674-1)*3+$AP1674+5,$AQ1674+20))="",0,IF(COUNTIF(INDIRECT(ADDRESS(($AO1674-1)*36+($AP1674-1)*12+6,COLUMN())):INDIRECT(ADDRESS(($AO1674-1)*36+($AP1674-1)*12+$AQ1674+4,COLUMN())),INDIRECT(ADDRESS(($AO1674-1)*3+$AP1674+5,$AQ1674+20)))&gt;=1,0,INDIRECT(ADDRESS(($AO1674-1)*3+$AP1674+5,$AQ1674+20)))))</f>
        <v>0</v>
      </c>
      <c r="AU1674" s="692">
        <f ca="1">COUNTIF(INDIRECT("U"&amp;(ROW()+12*(($AO1674-1)*3+$AP1674)-ROW())/12+5):INDIRECT("AF"&amp;(ROW()+12*(($AO1674-1)*3+$AP1674)-ROW())/12+5),AT1674)</f>
        <v>0</v>
      </c>
      <c r="AV1674" s="692">
        <f ca="1">IF(AND(AR1674+AT1674&gt;0,AS1674+AU1674&gt;0),COUNTIF(AV$6:AV1673,"&gt;0")+1,0)</f>
        <v>0</v>
      </c>
    </row>
    <row r="1675" spans="41:48">
      <c r="AO1675" s="692">
        <v>47</v>
      </c>
      <c r="AP1675" s="692">
        <v>2</v>
      </c>
      <c r="AQ1675" s="692">
        <v>2</v>
      </c>
      <c r="AR1675" s="693">
        <f ca="1">IF($AQ1675=1,IF(INDIRECT(ADDRESS(($AO1675-1)*3+$AP1675+5,$AQ1675+7))="",0,INDIRECT(ADDRESS(($AO1675-1)*3+$AP1675+5,$AQ1675+7))),IF(INDIRECT(ADDRESS(($AO1675-1)*3+$AP1675+5,$AQ1675+7))="",0,IF(COUNTIF(INDIRECT(ADDRESS(($AO1675-1)*36+($AP1675-1)*12+6,COLUMN())):INDIRECT(ADDRESS(($AO1675-1)*36+($AP1675-1)*12+$AQ1675+4,COLUMN())),INDIRECT(ADDRESS(($AO1675-1)*3+$AP1675+5,$AQ1675+7)))&gt;=1,0,INDIRECT(ADDRESS(($AO1675-1)*3+$AP1675+5,$AQ1675+7)))))</f>
        <v>0</v>
      </c>
      <c r="AS1675" s="692">
        <f ca="1">COUNTIF(INDIRECT("H"&amp;(ROW()+12*(($AO1675-1)*3+$AP1675)-ROW())/12+5):INDIRECT("S"&amp;(ROW()+12*(($AO1675-1)*3+$AP1675)-ROW())/12+5),AR1675)</f>
        <v>0</v>
      </c>
      <c r="AT1675" s="693">
        <f ca="1">IF($AQ1675=1,IF(INDIRECT(ADDRESS(($AO1675-1)*3+$AP1675+5,$AQ1675+20))="",0,INDIRECT(ADDRESS(($AO1675-1)*3+$AP1675+5,$AQ1675+20))),IF(INDIRECT(ADDRESS(($AO1675-1)*3+$AP1675+5,$AQ1675+20))="",0,IF(COUNTIF(INDIRECT(ADDRESS(($AO1675-1)*36+($AP1675-1)*12+6,COLUMN())):INDIRECT(ADDRESS(($AO1675-1)*36+($AP1675-1)*12+$AQ1675+4,COLUMN())),INDIRECT(ADDRESS(($AO1675-1)*3+$AP1675+5,$AQ1675+20)))&gt;=1,0,INDIRECT(ADDRESS(($AO1675-1)*3+$AP1675+5,$AQ1675+20)))))</f>
        <v>0</v>
      </c>
      <c r="AU1675" s="692">
        <f ca="1">COUNTIF(INDIRECT("U"&amp;(ROW()+12*(($AO1675-1)*3+$AP1675)-ROW())/12+5):INDIRECT("AF"&amp;(ROW()+12*(($AO1675-1)*3+$AP1675)-ROW())/12+5),AT1675)</f>
        <v>0</v>
      </c>
      <c r="AV1675" s="692">
        <f ca="1">IF(AND(AR1675+AT1675&gt;0,AS1675+AU1675&gt;0),COUNTIF(AV$6:AV1674,"&gt;0")+1,0)</f>
        <v>0</v>
      </c>
    </row>
    <row r="1676" spans="41:48">
      <c r="AO1676" s="692">
        <v>47</v>
      </c>
      <c r="AP1676" s="692">
        <v>2</v>
      </c>
      <c r="AQ1676" s="692">
        <v>3</v>
      </c>
      <c r="AR1676" s="693">
        <f ca="1">IF($AQ1676=1,IF(INDIRECT(ADDRESS(($AO1676-1)*3+$AP1676+5,$AQ1676+7))="",0,INDIRECT(ADDRESS(($AO1676-1)*3+$AP1676+5,$AQ1676+7))),IF(INDIRECT(ADDRESS(($AO1676-1)*3+$AP1676+5,$AQ1676+7))="",0,IF(COUNTIF(INDIRECT(ADDRESS(($AO1676-1)*36+($AP1676-1)*12+6,COLUMN())):INDIRECT(ADDRESS(($AO1676-1)*36+($AP1676-1)*12+$AQ1676+4,COLUMN())),INDIRECT(ADDRESS(($AO1676-1)*3+$AP1676+5,$AQ1676+7)))&gt;=1,0,INDIRECT(ADDRESS(($AO1676-1)*3+$AP1676+5,$AQ1676+7)))))</f>
        <v>0</v>
      </c>
      <c r="AS1676" s="692">
        <f ca="1">COUNTIF(INDIRECT("H"&amp;(ROW()+12*(($AO1676-1)*3+$AP1676)-ROW())/12+5):INDIRECT("S"&amp;(ROW()+12*(($AO1676-1)*3+$AP1676)-ROW())/12+5),AR1676)</f>
        <v>0</v>
      </c>
      <c r="AT1676" s="693">
        <f ca="1">IF($AQ1676=1,IF(INDIRECT(ADDRESS(($AO1676-1)*3+$AP1676+5,$AQ1676+20))="",0,INDIRECT(ADDRESS(($AO1676-1)*3+$AP1676+5,$AQ1676+20))),IF(INDIRECT(ADDRESS(($AO1676-1)*3+$AP1676+5,$AQ1676+20))="",0,IF(COUNTIF(INDIRECT(ADDRESS(($AO1676-1)*36+($AP1676-1)*12+6,COLUMN())):INDIRECT(ADDRESS(($AO1676-1)*36+($AP1676-1)*12+$AQ1676+4,COLUMN())),INDIRECT(ADDRESS(($AO1676-1)*3+$AP1676+5,$AQ1676+20)))&gt;=1,0,INDIRECT(ADDRESS(($AO1676-1)*3+$AP1676+5,$AQ1676+20)))))</f>
        <v>0</v>
      </c>
      <c r="AU1676" s="692">
        <f ca="1">COUNTIF(INDIRECT("U"&amp;(ROW()+12*(($AO1676-1)*3+$AP1676)-ROW())/12+5):INDIRECT("AF"&amp;(ROW()+12*(($AO1676-1)*3+$AP1676)-ROW())/12+5),AT1676)</f>
        <v>0</v>
      </c>
      <c r="AV1676" s="692">
        <f ca="1">IF(AND(AR1676+AT1676&gt;0,AS1676+AU1676&gt;0),COUNTIF(AV$6:AV1675,"&gt;0")+1,0)</f>
        <v>0</v>
      </c>
    </row>
    <row r="1677" spans="41:48">
      <c r="AO1677" s="692">
        <v>47</v>
      </c>
      <c r="AP1677" s="692">
        <v>2</v>
      </c>
      <c r="AQ1677" s="692">
        <v>4</v>
      </c>
      <c r="AR1677" s="693">
        <f ca="1">IF($AQ1677=1,IF(INDIRECT(ADDRESS(($AO1677-1)*3+$AP1677+5,$AQ1677+7))="",0,INDIRECT(ADDRESS(($AO1677-1)*3+$AP1677+5,$AQ1677+7))),IF(INDIRECT(ADDRESS(($AO1677-1)*3+$AP1677+5,$AQ1677+7))="",0,IF(COUNTIF(INDIRECT(ADDRESS(($AO1677-1)*36+($AP1677-1)*12+6,COLUMN())):INDIRECT(ADDRESS(($AO1677-1)*36+($AP1677-1)*12+$AQ1677+4,COLUMN())),INDIRECT(ADDRESS(($AO1677-1)*3+$AP1677+5,$AQ1677+7)))&gt;=1,0,INDIRECT(ADDRESS(($AO1677-1)*3+$AP1677+5,$AQ1677+7)))))</f>
        <v>0</v>
      </c>
      <c r="AS1677" s="692">
        <f ca="1">COUNTIF(INDIRECT("H"&amp;(ROW()+12*(($AO1677-1)*3+$AP1677)-ROW())/12+5):INDIRECT("S"&amp;(ROW()+12*(($AO1677-1)*3+$AP1677)-ROW())/12+5),AR1677)</f>
        <v>0</v>
      </c>
      <c r="AT1677" s="693">
        <f ca="1">IF($AQ1677=1,IF(INDIRECT(ADDRESS(($AO1677-1)*3+$AP1677+5,$AQ1677+20))="",0,INDIRECT(ADDRESS(($AO1677-1)*3+$AP1677+5,$AQ1677+20))),IF(INDIRECT(ADDRESS(($AO1677-1)*3+$AP1677+5,$AQ1677+20))="",0,IF(COUNTIF(INDIRECT(ADDRESS(($AO1677-1)*36+($AP1677-1)*12+6,COLUMN())):INDIRECT(ADDRESS(($AO1677-1)*36+($AP1677-1)*12+$AQ1677+4,COLUMN())),INDIRECT(ADDRESS(($AO1677-1)*3+$AP1677+5,$AQ1677+20)))&gt;=1,0,INDIRECT(ADDRESS(($AO1677-1)*3+$AP1677+5,$AQ1677+20)))))</f>
        <v>0</v>
      </c>
      <c r="AU1677" s="692">
        <f ca="1">COUNTIF(INDIRECT("U"&amp;(ROW()+12*(($AO1677-1)*3+$AP1677)-ROW())/12+5):INDIRECT("AF"&amp;(ROW()+12*(($AO1677-1)*3+$AP1677)-ROW())/12+5),AT1677)</f>
        <v>0</v>
      </c>
      <c r="AV1677" s="692">
        <f ca="1">IF(AND(AR1677+AT1677&gt;0,AS1677+AU1677&gt;0),COUNTIF(AV$6:AV1676,"&gt;0")+1,0)</f>
        <v>0</v>
      </c>
    </row>
    <row r="1678" spans="41:48">
      <c r="AO1678" s="692">
        <v>47</v>
      </c>
      <c r="AP1678" s="692">
        <v>2</v>
      </c>
      <c r="AQ1678" s="692">
        <v>5</v>
      </c>
      <c r="AR1678" s="693">
        <f ca="1">IF($AQ1678=1,IF(INDIRECT(ADDRESS(($AO1678-1)*3+$AP1678+5,$AQ1678+7))="",0,INDIRECT(ADDRESS(($AO1678-1)*3+$AP1678+5,$AQ1678+7))),IF(INDIRECT(ADDRESS(($AO1678-1)*3+$AP1678+5,$AQ1678+7))="",0,IF(COUNTIF(INDIRECT(ADDRESS(($AO1678-1)*36+($AP1678-1)*12+6,COLUMN())):INDIRECT(ADDRESS(($AO1678-1)*36+($AP1678-1)*12+$AQ1678+4,COLUMN())),INDIRECT(ADDRESS(($AO1678-1)*3+$AP1678+5,$AQ1678+7)))&gt;=1,0,INDIRECT(ADDRESS(($AO1678-1)*3+$AP1678+5,$AQ1678+7)))))</f>
        <v>0</v>
      </c>
      <c r="AS1678" s="692">
        <f ca="1">COUNTIF(INDIRECT("H"&amp;(ROW()+12*(($AO1678-1)*3+$AP1678)-ROW())/12+5):INDIRECT("S"&amp;(ROW()+12*(($AO1678-1)*3+$AP1678)-ROW())/12+5),AR1678)</f>
        <v>0</v>
      </c>
      <c r="AT1678" s="693">
        <f ca="1">IF($AQ1678=1,IF(INDIRECT(ADDRESS(($AO1678-1)*3+$AP1678+5,$AQ1678+20))="",0,INDIRECT(ADDRESS(($AO1678-1)*3+$AP1678+5,$AQ1678+20))),IF(INDIRECT(ADDRESS(($AO1678-1)*3+$AP1678+5,$AQ1678+20))="",0,IF(COUNTIF(INDIRECT(ADDRESS(($AO1678-1)*36+($AP1678-1)*12+6,COLUMN())):INDIRECT(ADDRESS(($AO1678-1)*36+($AP1678-1)*12+$AQ1678+4,COLUMN())),INDIRECT(ADDRESS(($AO1678-1)*3+$AP1678+5,$AQ1678+20)))&gt;=1,0,INDIRECT(ADDRESS(($AO1678-1)*3+$AP1678+5,$AQ1678+20)))))</f>
        <v>0</v>
      </c>
      <c r="AU1678" s="692">
        <f ca="1">COUNTIF(INDIRECT("U"&amp;(ROW()+12*(($AO1678-1)*3+$AP1678)-ROW())/12+5):INDIRECT("AF"&amp;(ROW()+12*(($AO1678-1)*3+$AP1678)-ROW())/12+5),AT1678)</f>
        <v>0</v>
      </c>
      <c r="AV1678" s="692">
        <f ca="1">IF(AND(AR1678+AT1678&gt;0,AS1678+AU1678&gt;0),COUNTIF(AV$6:AV1677,"&gt;0")+1,0)</f>
        <v>0</v>
      </c>
    </row>
    <row r="1679" spans="41:48">
      <c r="AO1679" s="692">
        <v>47</v>
      </c>
      <c r="AP1679" s="692">
        <v>2</v>
      </c>
      <c r="AQ1679" s="692">
        <v>6</v>
      </c>
      <c r="AR1679" s="693">
        <f ca="1">IF($AQ1679=1,IF(INDIRECT(ADDRESS(($AO1679-1)*3+$AP1679+5,$AQ1679+7))="",0,INDIRECT(ADDRESS(($AO1679-1)*3+$AP1679+5,$AQ1679+7))),IF(INDIRECT(ADDRESS(($AO1679-1)*3+$AP1679+5,$AQ1679+7))="",0,IF(COUNTIF(INDIRECT(ADDRESS(($AO1679-1)*36+($AP1679-1)*12+6,COLUMN())):INDIRECT(ADDRESS(($AO1679-1)*36+($AP1679-1)*12+$AQ1679+4,COLUMN())),INDIRECT(ADDRESS(($AO1679-1)*3+$AP1679+5,$AQ1679+7)))&gt;=1,0,INDIRECT(ADDRESS(($AO1679-1)*3+$AP1679+5,$AQ1679+7)))))</f>
        <v>0</v>
      </c>
      <c r="AS1679" s="692">
        <f ca="1">COUNTIF(INDIRECT("H"&amp;(ROW()+12*(($AO1679-1)*3+$AP1679)-ROW())/12+5):INDIRECT("S"&amp;(ROW()+12*(($AO1679-1)*3+$AP1679)-ROW())/12+5),AR1679)</f>
        <v>0</v>
      </c>
      <c r="AT1679" s="693">
        <f ca="1">IF($AQ1679=1,IF(INDIRECT(ADDRESS(($AO1679-1)*3+$AP1679+5,$AQ1679+20))="",0,INDIRECT(ADDRESS(($AO1679-1)*3+$AP1679+5,$AQ1679+20))),IF(INDIRECT(ADDRESS(($AO1679-1)*3+$AP1679+5,$AQ1679+20))="",0,IF(COUNTIF(INDIRECT(ADDRESS(($AO1679-1)*36+($AP1679-1)*12+6,COLUMN())):INDIRECT(ADDRESS(($AO1679-1)*36+($AP1679-1)*12+$AQ1679+4,COLUMN())),INDIRECT(ADDRESS(($AO1679-1)*3+$AP1679+5,$AQ1679+20)))&gt;=1,0,INDIRECT(ADDRESS(($AO1679-1)*3+$AP1679+5,$AQ1679+20)))))</f>
        <v>0</v>
      </c>
      <c r="AU1679" s="692">
        <f ca="1">COUNTIF(INDIRECT("U"&amp;(ROW()+12*(($AO1679-1)*3+$AP1679)-ROW())/12+5):INDIRECT("AF"&amp;(ROW()+12*(($AO1679-1)*3+$AP1679)-ROW())/12+5),AT1679)</f>
        <v>0</v>
      </c>
      <c r="AV1679" s="692">
        <f ca="1">IF(AND(AR1679+AT1679&gt;0,AS1679+AU1679&gt;0),COUNTIF(AV$6:AV1678,"&gt;0")+1,0)</f>
        <v>0</v>
      </c>
    </row>
    <row r="1680" spans="41:48">
      <c r="AO1680" s="692">
        <v>47</v>
      </c>
      <c r="AP1680" s="692">
        <v>2</v>
      </c>
      <c r="AQ1680" s="692">
        <v>7</v>
      </c>
      <c r="AR1680" s="693">
        <f ca="1">IF($AQ1680=1,IF(INDIRECT(ADDRESS(($AO1680-1)*3+$AP1680+5,$AQ1680+7))="",0,INDIRECT(ADDRESS(($AO1680-1)*3+$AP1680+5,$AQ1680+7))),IF(INDIRECT(ADDRESS(($AO1680-1)*3+$AP1680+5,$AQ1680+7))="",0,IF(COUNTIF(INDIRECT(ADDRESS(($AO1680-1)*36+($AP1680-1)*12+6,COLUMN())):INDIRECT(ADDRESS(($AO1680-1)*36+($AP1680-1)*12+$AQ1680+4,COLUMN())),INDIRECT(ADDRESS(($AO1680-1)*3+$AP1680+5,$AQ1680+7)))&gt;=1,0,INDIRECT(ADDRESS(($AO1680-1)*3+$AP1680+5,$AQ1680+7)))))</f>
        <v>0</v>
      </c>
      <c r="AS1680" s="692">
        <f ca="1">COUNTIF(INDIRECT("H"&amp;(ROW()+12*(($AO1680-1)*3+$AP1680)-ROW())/12+5):INDIRECT("S"&amp;(ROW()+12*(($AO1680-1)*3+$AP1680)-ROW())/12+5),AR1680)</f>
        <v>0</v>
      </c>
      <c r="AT1680" s="693">
        <f ca="1">IF($AQ1680=1,IF(INDIRECT(ADDRESS(($AO1680-1)*3+$AP1680+5,$AQ1680+20))="",0,INDIRECT(ADDRESS(($AO1680-1)*3+$AP1680+5,$AQ1680+20))),IF(INDIRECT(ADDRESS(($AO1680-1)*3+$AP1680+5,$AQ1680+20))="",0,IF(COUNTIF(INDIRECT(ADDRESS(($AO1680-1)*36+($AP1680-1)*12+6,COLUMN())):INDIRECT(ADDRESS(($AO1680-1)*36+($AP1680-1)*12+$AQ1680+4,COLUMN())),INDIRECT(ADDRESS(($AO1680-1)*3+$AP1680+5,$AQ1680+20)))&gt;=1,0,INDIRECT(ADDRESS(($AO1680-1)*3+$AP1680+5,$AQ1680+20)))))</f>
        <v>0</v>
      </c>
      <c r="AU1680" s="692">
        <f ca="1">COUNTIF(INDIRECT("U"&amp;(ROW()+12*(($AO1680-1)*3+$AP1680)-ROW())/12+5):INDIRECT("AF"&amp;(ROW()+12*(($AO1680-1)*3+$AP1680)-ROW())/12+5),AT1680)</f>
        <v>0</v>
      </c>
      <c r="AV1680" s="692">
        <f ca="1">IF(AND(AR1680+AT1680&gt;0,AS1680+AU1680&gt;0),COUNTIF(AV$6:AV1679,"&gt;0")+1,0)</f>
        <v>0</v>
      </c>
    </row>
    <row r="1681" spans="41:48">
      <c r="AO1681" s="692">
        <v>47</v>
      </c>
      <c r="AP1681" s="692">
        <v>2</v>
      </c>
      <c r="AQ1681" s="692">
        <v>8</v>
      </c>
      <c r="AR1681" s="693">
        <f ca="1">IF($AQ1681=1,IF(INDIRECT(ADDRESS(($AO1681-1)*3+$AP1681+5,$AQ1681+7))="",0,INDIRECT(ADDRESS(($AO1681-1)*3+$AP1681+5,$AQ1681+7))),IF(INDIRECT(ADDRESS(($AO1681-1)*3+$AP1681+5,$AQ1681+7))="",0,IF(COUNTIF(INDIRECT(ADDRESS(($AO1681-1)*36+($AP1681-1)*12+6,COLUMN())):INDIRECT(ADDRESS(($AO1681-1)*36+($AP1681-1)*12+$AQ1681+4,COLUMN())),INDIRECT(ADDRESS(($AO1681-1)*3+$AP1681+5,$AQ1681+7)))&gt;=1,0,INDIRECT(ADDRESS(($AO1681-1)*3+$AP1681+5,$AQ1681+7)))))</f>
        <v>0</v>
      </c>
      <c r="AS1681" s="692">
        <f ca="1">COUNTIF(INDIRECT("H"&amp;(ROW()+12*(($AO1681-1)*3+$AP1681)-ROW())/12+5):INDIRECT("S"&amp;(ROW()+12*(($AO1681-1)*3+$AP1681)-ROW())/12+5),AR1681)</f>
        <v>0</v>
      </c>
      <c r="AT1681" s="693">
        <f ca="1">IF($AQ1681=1,IF(INDIRECT(ADDRESS(($AO1681-1)*3+$AP1681+5,$AQ1681+20))="",0,INDIRECT(ADDRESS(($AO1681-1)*3+$AP1681+5,$AQ1681+20))),IF(INDIRECT(ADDRESS(($AO1681-1)*3+$AP1681+5,$AQ1681+20))="",0,IF(COUNTIF(INDIRECT(ADDRESS(($AO1681-1)*36+($AP1681-1)*12+6,COLUMN())):INDIRECT(ADDRESS(($AO1681-1)*36+($AP1681-1)*12+$AQ1681+4,COLUMN())),INDIRECT(ADDRESS(($AO1681-1)*3+$AP1681+5,$AQ1681+20)))&gt;=1,0,INDIRECT(ADDRESS(($AO1681-1)*3+$AP1681+5,$AQ1681+20)))))</f>
        <v>0</v>
      </c>
      <c r="AU1681" s="692">
        <f ca="1">COUNTIF(INDIRECT("U"&amp;(ROW()+12*(($AO1681-1)*3+$AP1681)-ROW())/12+5):INDIRECT("AF"&amp;(ROW()+12*(($AO1681-1)*3+$AP1681)-ROW())/12+5),AT1681)</f>
        <v>0</v>
      </c>
      <c r="AV1681" s="692">
        <f ca="1">IF(AND(AR1681+AT1681&gt;0,AS1681+AU1681&gt;0),COUNTIF(AV$6:AV1680,"&gt;0")+1,0)</f>
        <v>0</v>
      </c>
    </row>
    <row r="1682" spans="41:48">
      <c r="AO1682" s="692">
        <v>47</v>
      </c>
      <c r="AP1682" s="692">
        <v>2</v>
      </c>
      <c r="AQ1682" s="692">
        <v>9</v>
      </c>
      <c r="AR1682" s="693">
        <f ca="1">IF($AQ1682=1,IF(INDIRECT(ADDRESS(($AO1682-1)*3+$AP1682+5,$AQ1682+7))="",0,INDIRECT(ADDRESS(($AO1682-1)*3+$AP1682+5,$AQ1682+7))),IF(INDIRECT(ADDRESS(($AO1682-1)*3+$AP1682+5,$AQ1682+7))="",0,IF(COUNTIF(INDIRECT(ADDRESS(($AO1682-1)*36+($AP1682-1)*12+6,COLUMN())):INDIRECT(ADDRESS(($AO1682-1)*36+($AP1682-1)*12+$AQ1682+4,COLUMN())),INDIRECT(ADDRESS(($AO1682-1)*3+$AP1682+5,$AQ1682+7)))&gt;=1,0,INDIRECT(ADDRESS(($AO1682-1)*3+$AP1682+5,$AQ1682+7)))))</f>
        <v>0</v>
      </c>
      <c r="AS1682" s="692">
        <f ca="1">COUNTIF(INDIRECT("H"&amp;(ROW()+12*(($AO1682-1)*3+$AP1682)-ROW())/12+5):INDIRECT("S"&amp;(ROW()+12*(($AO1682-1)*3+$AP1682)-ROW())/12+5),AR1682)</f>
        <v>0</v>
      </c>
      <c r="AT1682" s="693">
        <f ca="1">IF($AQ1682=1,IF(INDIRECT(ADDRESS(($AO1682-1)*3+$AP1682+5,$AQ1682+20))="",0,INDIRECT(ADDRESS(($AO1682-1)*3+$AP1682+5,$AQ1682+20))),IF(INDIRECT(ADDRESS(($AO1682-1)*3+$AP1682+5,$AQ1682+20))="",0,IF(COUNTIF(INDIRECT(ADDRESS(($AO1682-1)*36+($AP1682-1)*12+6,COLUMN())):INDIRECT(ADDRESS(($AO1682-1)*36+($AP1682-1)*12+$AQ1682+4,COLUMN())),INDIRECT(ADDRESS(($AO1682-1)*3+$AP1682+5,$AQ1682+20)))&gt;=1,0,INDIRECT(ADDRESS(($AO1682-1)*3+$AP1682+5,$AQ1682+20)))))</f>
        <v>0</v>
      </c>
      <c r="AU1682" s="692">
        <f ca="1">COUNTIF(INDIRECT("U"&amp;(ROW()+12*(($AO1682-1)*3+$AP1682)-ROW())/12+5):INDIRECT("AF"&amp;(ROW()+12*(($AO1682-1)*3+$AP1682)-ROW())/12+5),AT1682)</f>
        <v>0</v>
      </c>
      <c r="AV1682" s="692">
        <f ca="1">IF(AND(AR1682+AT1682&gt;0,AS1682+AU1682&gt;0),COUNTIF(AV$6:AV1681,"&gt;0")+1,0)</f>
        <v>0</v>
      </c>
    </row>
    <row r="1683" spans="41:48">
      <c r="AO1683" s="692">
        <v>47</v>
      </c>
      <c r="AP1683" s="692">
        <v>2</v>
      </c>
      <c r="AQ1683" s="692">
        <v>10</v>
      </c>
      <c r="AR1683" s="693">
        <f ca="1">IF($AQ1683=1,IF(INDIRECT(ADDRESS(($AO1683-1)*3+$AP1683+5,$AQ1683+7))="",0,INDIRECT(ADDRESS(($AO1683-1)*3+$AP1683+5,$AQ1683+7))),IF(INDIRECT(ADDRESS(($AO1683-1)*3+$AP1683+5,$AQ1683+7))="",0,IF(COUNTIF(INDIRECT(ADDRESS(($AO1683-1)*36+($AP1683-1)*12+6,COLUMN())):INDIRECT(ADDRESS(($AO1683-1)*36+($AP1683-1)*12+$AQ1683+4,COLUMN())),INDIRECT(ADDRESS(($AO1683-1)*3+$AP1683+5,$AQ1683+7)))&gt;=1,0,INDIRECT(ADDRESS(($AO1683-1)*3+$AP1683+5,$AQ1683+7)))))</f>
        <v>0</v>
      </c>
      <c r="AS1683" s="692">
        <f ca="1">COUNTIF(INDIRECT("H"&amp;(ROW()+12*(($AO1683-1)*3+$AP1683)-ROW())/12+5):INDIRECT("S"&amp;(ROW()+12*(($AO1683-1)*3+$AP1683)-ROW())/12+5),AR1683)</f>
        <v>0</v>
      </c>
      <c r="AT1683" s="693">
        <f ca="1">IF($AQ1683=1,IF(INDIRECT(ADDRESS(($AO1683-1)*3+$AP1683+5,$AQ1683+20))="",0,INDIRECT(ADDRESS(($AO1683-1)*3+$AP1683+5,$AQ1683+20))),IF(INDIRECT(ADDRESS(($AO1683-1)*3+$AP1683+5,$AQ1683+20))="",0,IF(COUNTIF(INDIRECT(ADDRESS(($AO1683-1)*36+($AP1683-1)*12+6,COLUMN())):INDIRECT(ADDRESS(($AO1683-1)*36+($AP1683-1)*12+$AQ1683+4,COLUMN())),INDIRECT(ADDRESS(($AO1683-1)*3+$AP1683+5,$AQ1683+20)))&gt;=1,0,INDIRECT(ADDRESS(($AO1683-1)*3+$AP1683+5,$AQ1683+20)))))</f>
        <v>0</v>
      </c>
      <c r="AU1683" s="692">
        <f ca="1">COUNTIF(INDIRECT("U"&amp;(ROW()+12*(($AO1683-1)*3+$AP1683)-ROW())/12+5):INDIRECT("AF"&amp;(ROW()+12*(($AO1683-1)*3+$AP1683)-ROW())/12+5),AT1683)</f>
        <v>0</v>
      </c>
      <c r="AV1683" s="692">
        <f ca="1">IF(AND(AR1683+AT1683&gt;0,AS1683+AU1683&gt;0),COUNTIF(AV$6:AV1682,"&gt;0")+1,0)</f>
        <v>0</v>
      </c>
    </row>
    <row r="1684" spans="41:48">
      <c r="AO1684" s="692">
        <v>47</v>
      </c>
      <c r="AP1684" s="692">
        <v>2</v>
      </c>
      <c r="AQ1684" s="692">
        <v>11</v>
      </c>
      <c r="AR1684" s="693">
        <f ca="1">IF($AQ1684=1,IF(INDIRECT(ADDRESS(($AO1684-1)*3+$AP1684+5,$AQ1684+7))="",0,INDIRECT(ADDRESS(($AO1684-1)*3+$AP1684+5,$AQ1684+7))),IF(INDIRECT(ADDRESS(($AO1684-1)*3+$AP1684+5,$AQ1684+7))="",0,IF(COUNTIF(INDIRECT(ADDRESS(($AO1684-1)*36+($AP1684-1)*12+6,COLUMN())):INDIRECT(ADDRESS(($AO1684-1)*36+($AP1684-1)*12+$AQ1684+4,COLUMN())),INDIRECT(ADDRESS(($AO1684-1)*3+$AP1684+5,$AQ1684+7)))&gt;=1,0,INDIRECT(ADDRESS(($AO1684-1)*3+$AP1684+5,$AQ1684+7)))))</f>
        <v>0</v>
      </c>
      <c r="AS1684" s="692">
        <f ca="1">COUNTIF(INDIRECT("H"&amp;(ROW()+12*(($AO1684-1)*3+$AP1684)-ROW())/12+5):INDIRECT("S"&amp;(ROW()+12*(($AO1684-1)*3+$AP1684)-ROW())/12+5),AR1684)</f>
        <v>0</v>
      </c>
      <c r="AT1684" s="693">
        <f ca="1">IF($AQ1684=1,IF(INDIRECT(ADDRESS(($AO1684-1)*3+$AP1684+5,$AQ1684+20))="",0,INDIRECT(ADDRESS(($AO1684-1)*3+$AP1684+5,$AQ1684+20))),IF(INDIRECT(ADDRESS(($AO1684-1)*3+$AP1684+5,$AQ1684+20))="",0,IF(COUNTIF(INDIRECT(ADDRESS(($AO1684-1)*36+($AP1684-1)*12+6,COLUMN())):INDIRECT(ADDRESS(($AO1684-1)*36+($AP1684-1)*12+$AQ1684+4,COLUMN())),INDIRECT(ADDRESS(($AO1684-1)*3+$AP1684+5,$AQ1684+20)))&gt;=1,0,INDIRECT(ADDRESS(($AO1684-1)*3+$AP1684+5,$AQ1684+20)))))</f>
        <v>0</v>
      </c>
      <c r="AU1684" s="692">
        <f ca="1">COUNTIF(INDIRECT("U"&amp;(ROW()+12*(($AO1684-1)*3+$AP1684)-ROW())/12+5):INDIRECT("AF"&amp;(ROW()+12*(($AO1684-1)*3+$AP1684)-ROW())/12+5),AT1684)</f>
        <v>0</v>
      </c>
      <c r="AV1684" s="692">
        <f ca="1">IF(AND(AR1684+AT1684&gt;0,AS1684+AU1684&gt;0),COUNTIF(AV$6:AV1683,"&gt;0")+1,0)</f>
        <v>0</v>
      </c>
    </row>
    <row r="1685" spans="41:48">
      <c r="AO1685" s="692">
        <v>47</v>
      </c>
      <c r="AP1685" s="692">
        <v>2</v>
      </c>
      <c r="AQ1685" s="692">
        <v>12</v>
      </c>
      <c r="AR1685" s="693">
        <f ca="1">IF($AQ1685=1,IF(INDIRECT(ADDRESS(($AO1685-1)*3+$AP1685+5,$AQ1685+7))="",0,INDIRECT(ADDRESS(($AO1685-1)*3+$AP1685+5,$AQ1685+7))),IF(INDIRECT(ADDRESS(($AO1685-1)*3+$AP1685+5,$AQ1685+7))="",0,IF(COUNTIF(INDIRECT(ADDRESS(($AO1685-1)*36+($AP1685-1)*12+6,COLUMN())):INDIRECT(ADDRESS(($AO1685-1)*36+($AP1685-1)*12+$AQ1685+4,COLUMN())),INDIRECT(ADDRESS(($AO1685-1)*3+$AP1685+5,$AQ1685+7)))&gt;=1,0,INDIRECT(ADDRESS(($AO1685-1)*3+$AP1685+5,$AQ1685+7)))))</f>
        <v>0</v>
      </c>
      <c r="AS1685" s="692">
        <f ca="1">COUNTIF(INDIRECT("H"&amp;(ROW()+12*(($AO1685-1)*3+$AP1685)-ROW())/12+5):INDIRECT("S"&amp;(ROW()+12*(($AO1685-1)*3+$AP1685)-ROW())/12+5),AR1685)</f>
        <v>0</v>
      </c>
      <c r="AT1685" s="693">
        <f ca="1">IF($AQ1685=1,IF(INDIRECT(ADDRESS(($AO1685-1)*3+$AP1685+5,$AQ1685+20))="",0,INDIRECT(ADDRESS(($AO1685-1)*3+$AP1685+5,$AQ1685+20))),IF(INDIRECT(ADDRESS(($AO1685-1)*3+$AP1685+5,$AQ1685+20))="",0,IF(COUNTIF(INDIRECT(ADDRESS(($AO1685-1)*36+($AP1685-1)*12+6,COLUMN())):INDIRECT(ADDRESS(($AO1685-1)*36+($AP1685-1)*12+$AQ1685+4,COLUMN())),INDIRECT(ADDRESS(($AO1685-1)*3+$AP1685+5,$AQ1685+20)))&gt;=1,0,INDIRECT(ADDRESS(($AO1685-1)*3+$AP1685+5,$AQ1685+20)))))</f>
        <v>0</v>
      </c>
      <c r="AU1685" s="692">
        <f ca="1">COUNTIF(INDIRECT("U"&amp;(ROW()+12*(($AO1685-1)*3+$AP1685)-ROW())/12+5):INDIRECT("AF"&amp;(ROW()+12*(($AO1685-1)*3+$AP1685)-ROW())/12+5),AT1685)</f>
        <v>0</v>
      </c>
      <c r="AV1685" s="692">
        <f ca="1">IF(AND(AR1685+AT1685&gt;0,AS1685+AU1685&gt;0),COUNTIF(AV$6:AV1684,"&gt;0")+1,0)</f>
        <v>0</v>
      </c>
    </row>
    <row r="1686" spans="41:48">
      <c r="AO1686" s="692">
        <v>47</v>
      </c>
      <c r="AP1686" s="692">
        <v>3</v>
      </c>
      <c r="AQ1686" s="692">
        <v>1</v>
      </c>
      <c r="AR1686" s="693">
        <f ca="1">IF($AQ1686=1,IF(INDIRECT(ADDRESS(($AO1686-1)*3+$AP1686+5,$AQ1686+7))="",0,INDIRECT(ADDRESS(($AO1686-1)*3+$AP1686+5,$AQ1686+7))),IF(INDIRECT(ADDRESS(($AO1686-1)*3+$AP1686+5,$AQ1686+7))="",0,IF(COUNTIF(INDIRECT(ADDRESS(($AO1686-1)*36+($AP1686-1)*12+6,COLUMN())):INDIRECT(ADDRESS(($AO1686-1)*36+($AP1686-1)*12+$AQ1686+4,COLUMN())),INDIRECT(ADDRESS(($AO1686-1)*3+$AP1686+5,$AQ1686+7)))&gt;=1,0,INDIRECT(ADDRESS(($AO1686-1)*3+$AP1686+5,$AQ1686+7)))))</f>
        <v>0</v>
      </c>
      <c r="AS1686" s="692">
        <f ca="1">COUNTIF(INDIRECT("H"&amp;(ROW()+12*(($AO1686-1)*3+$AP1686)-ROW())/12+5):INDIRECT("S"&amp;(ROW()+12*(($AO1686-1)*3+$AP1686)-ROW())/12+5),AR1686)</f>
        <v>0</v>
      </c>
      <c r="AT1686" s="693">
        <f ca="1">IF($AQ1686=1,IF(INDIRECT(ADDRESS(($AO1686-1)*3+$AP1686+5,$AQ1686+20))="",0,INDIRECT(ADDRESS(($AO1686-1)*3+$AP1686+5,$AQ1686+20))),IF(INDIRECT(ADDRESS(($AO1686-1)*3+$AP1686+5,$AQ1686+20))="",0,IF(COUNTIF(INDIRECT(ADDRESS(($AO1686-1)*36+($AP1686-1)*12+6,COLUMN())):INDIRECT(ADDRESS(($AO1686-1)*36+($AP1686-1)*12+$AQ1686+4,COLUMN())),INDIRECT(ADDRESS(($AO1686-1)*3+$AP1686+5,$AQ1686+20)))&gt;=1,0,INDIRECT(ADDRESS(($AO1686-1)*3+$AP1686+5,$AQ1686+20)))))</f>
        <v>0</v>
      </c>
      <c r="AU1686" s="692">
        <f ca="1">COUNTIF(INDIRECT("U"&amp;(ROW()+12*(($AO1686-1)*3+$AP1686)-ROW())/12+5):INDIRECT("AF"&amp;(ROW()+12*(($AO1686-1)*3+$AP1686)-ROW())/12+5),AT1686)</f>
        <v>0</v>
      </c>
      <c r="AV1686" s="692">
        <f ca="1">IF(AND(AR1686+AT1686&gt;0,AS1686+AU1686&gt;0),COUNTIF(AV$6:AV1685,"&gt;0")+1,0)</f>
        <v>0</v>
      </c>
    </row>
    <row r="1687" spans="41:48">
      <c r="AO1687" s="692">
        <v>47</v>
      </c>
      <c r="AP1687" s="692">
        <v>3</v>
      </c>
      <c r="AQ1687" s="692">
        <v>2</v>
      </c>
      <c r="AR1687" s="693">
        <f ca="1">IF($AQ1687=1,IF(INDIRECT(ADDRESS(($AO1687-1)*3+$AP1687+5,$AQ1687+7))="",0,INDIRECT(ADDRESS(($AO1687-1)*3+$AP1687+5,$AQ1687+7))),IF(INDIRECT(ADDRESS(($AO1687-1)*3+$AP1687+5,$AQ1687+7))="",0,IF(COUNTIF(INDIRECT(ADDRESS(($AO1687-1)*36+($AP1687-1)*12+6,COLUMN())):INDIRECT(ADDRESS(($AO1687-1)*36+($AP1687-1)*12+$AQ1687+4,COLUMN())),INDIRECT(ADDRESS(($AO1687-1)*3+$AP1687+5,$AQ1687+7)))&gt;=1,0,INDIRECT(ADDRESS(($AO1687-1)*3+$AP1687+5,$AQ1687+7)))))</f>
        <v>0</v>
      </c>
      <c r="AS1687" s="692">
        <f ca="1">COUNTIF(INDIRECT("H"&amp;(ROW()+12*(($AO1687-1)*3+$AP1687)-ROW())/12+5):INDIRECT("S"&amp;(ROW()+12*(($AO1687-1)*3+$AP1687)-ROW())/12+5),AR1687)</f>
        <v>0</v>
      </c>
      <c r="AT1687" s="693">
        <f ca="1">IF($AQ1687=1,IF(INDIRECT(ADDRESS(($AO1687-1)*3+$AP1687+5,$AQ1687+20))="",0,INDIRECT(ADDRESS(($AO1687-1)*3+$AP1687+5,$AQ1687+20))),IF(INDIRECT(ADDRESS(($AO1687-1)*3+$AP1687+5,$AQ1687+20))="",0,IF(COUNTIF(INDIRECT(ADDRESS(($AO1687-1)*36+($AP1687-1)*12+6,COLUMN())):INDIRECT(ADDRESS(($AO1687-1)*36+($AP1687-1)*12+$AQ1687+4,COLUMN())),INDIRECT(ADDRESS(($AO1687-1)*3+$AP1687+5,$AQ1687+20)))&gt;=1,0,INDIRECT(ADDRESS(($AO1687-1)*3+$AP1687+5,$AQ1687+20)))))</f>
        <v>0</v>
      </c>
      <c r="AU1687" s="692">
        <f ca="1">COUNTIF(INDIRECT("U"&amp;(ROW()+12*(($AO1687-1)*3+$AP1687)-ROW())/12+5):INDIRECT("AF"&amp;(ROW()+12*(($AO1687-1)*3+$AP1687)-ROW())/12+5),AT1687)</f>
        <v>0</v>
      </c>
      <c r="AV1687" s="692">
        <f ca="1">IF(AND(AR1687+AT1687&gt;0,AS1687+AU1687&gt;0),COUNTIF(AV$6:AV1686,"&gt;0")+1,0)</f>
        <v>0</v>
      </c>
    </row>
    <row r="1688" spans="41:48">
      <c r="AO1688" s="692">
        <v>47</v>
      </c>
      <c r="AP1688" s="692">
        <v>3</v>
      </c>
      <c r="AQ1688" s="692">
        <v>3</v>
      </c>
      <c r="AR1688" s="693">
        <f ca="1">IF($AQ1688=1,IF(INDIRECT(ADDRESS(($AO1688-1)*3+$AP1688+5,$AQ1688+7))="",0,INDIRECT(ADDRESS(($AO1688-1)*3+$AP1688+5,$AQ1688+7))),IF(INDIRECT(ADDRESS(($AO1688-1)*3+$AP1688+5,$AQ1688+7))="",0,IF(COUNTIF(INDIRECT(ADDRESS(($AO1688-1)*36+($AP1688-1)*12+6,COLUMN())):INDIRECT(ADDRESS(($AO1688-1)*36+($AP1688-1)*12+$AQ1688+4,COLUMN())),INDIRECT(ADDRESS(($AO1688-1)*3+$AP1688+5,$AQ1688+7)))&gt;=1,0,INDIRECT(ADDRESS(($AO1688-1)*3+$AP1688+5,$AQ1688+7)))))</f>
        <v>0</v>
      </c>
      <c r="AS1688" s="692">
        <f ca="1">COUNTIF(INDIRECT("H"&amp;(ROW()+12*(($AO1688-1)*3+$AP1688)-ROW())/12+5):INDIRECT("S"&amp;(ROW()+12*(($AO1688-1)*3+$AP1688)-ROW())/12+5),AR1688)</f>
        <v>0</v>
      </c>
      <c r="AT1688" s="693">
        <f ca="1">IF($AQ1688=1,IF(INDIRECT(ADDRESS(($AO1688-1)*3+$AP1688+5,$AQ1688+20))="",0,INDIRECT(ADDRESS(($AO1688-1)*3+$AP1688+5,$AQ1688+20))),IF(INDIRECT(ADDRESS(($AO1688-1)*3+$AP1688+5,$AQ1688+20))="",0,IF(COUNTIF(INDIRECT(ADDRESS(($AO1688-1)*36+($AP1688-1)*12+6,COLUMN())):INDIRECT(ADDRESS(($AO1688-1)*36+($AP1688-1)*12+$AQ1688+4,COLUMN())),INDIRECT(ADDRESS(($AO1688-1)*3+$AP1688+5,$AQ1688+20)))&gt;=1,0,INDIRECT(ADDRESS(($AO1688-1)*3+$AP1688+5,$AQ1688+20)))))</f>
        <v>0</v>
      </c>
      <c r="AU1688" s="692">
        <f ca="1">COUNTIF(INDIRECT("U"&amp;(ROW()+12*(($AO1688-1)*3+$AP1688)-ROW())/12+5):INDIRECT("AF"&amp;(ROW()+12*(($AO1688-1)*3+$AP1688)-ROW())/12+5),AT1688)</f>
        <v>0</v>
      </c>
      <c r="AV1688" s="692">
        <f ca="1">IF(AND(AR1688+AT1688&gt;0,AS1688+AU1688&gt;0),COUNTIF(AV$6:AV1687,"&gt;0")+1,0)</f>
        <v>0</v>
      </c>
    </row>
    <row r="1689" spans="41:48">
      <c r="AO1689" s="692">
        <v>47</v>
      </c>
      <c r="AP1689" s="692">
        <v>3</v>
      </c>
      <c r="AQ1689" s="692">
        <v>4</v>
      </c>
      <c r="AR1689" s="693">
        <f ca="1">IF($AQ1689=1,IF(INDIRECT(ADDRESS(($AO1689-1)*3+$AP1689+5,$AQ1689+7))="",0,INDIRECT(ADDRESS(($AO1689-1)*3+$AP1689+5,$AQ1689+7))),IF(INDIRECT(ADDRESS(($AO1689-1)*3+$AP1689+5,$AQ1689+7))="",0,IF(COUNTIF(INDIRECT(ADDRESS(($AO1689-1)*36+($AP1689-1)*12+6,COLUMN())):INDIRECT(ADDRESS(($AO1689-1)*36+($AP1689-1)*12+$AQ1689+4,COLUMN())),INDIRECT(ADDRESS(($AO1689-1)*3+$AP1689+5,$AQ1689+7)))&gt;=1,0,INDIRECT(ADDRESS(($AO1689-1)*3+$AP1689+5,$AQ1689+7)))))</f>
        <v>0</v>
      </c>
      <c r="AS1689" s="692">
        <f ca="1">COUNTIF(INDIRECT("H"&amp;(ROW()+12*(($AO1689-1)*3+$AP1689)-ROW())/12+5):INDIRECT("S"&amp;(ROW()+12*(($AO1689-1)*3+$AP1689)-ROW())/12+5),AR1689)</f>
        <v>0</v>
      </c>
      <c r="AT1689" s="693">
        <f ca="1">IF($AQ1689=1,IF(INDIRECT(ADDRESS(($AO1689-1)*3+$AP1689+5,$AQ1689+20))="",0,INDIRECT(ADDRESS(($AO1689-1)*3+$AP1689+5,$AQ1689+20))),IF(INDIRECT(ADDRESS(($AO1689-1)*3+$AP1689+5,$AQ1689+20))="",0,IF(COUNTIF(INDIRECT(ADDRESS(($AO1689-1)*36+($AP1689-1)*12+6,COLUMN())):INDIRECT(ADDRESS(($AO1689-1)*36+($AP1689-1)*12+$AQ1689+4,COLUMN())),INDIRECT(ADDRESS(($AO1689-1)*3+$AP1689+5,$AQ1689+20)))&gt;=1,0,INDIRECT(ADDRESS(($AO1689-1)*3+$AP1689+5,$AQ1689+20)))))</f>
        <v>0</v>
      </c>
      <c r="AU1689" s="692">
        <f ca="1">COUNTIF(INDIRECT("U"&amp;(ROW()+12*(($AO1689-1)*3+$AP1689)-ROW())/12+5):INDIRECT("AF"&amp;(ROW()+12*(($AO1689-1)*3+$AP1689)-ROW())/12+5),AT1689)</f>
        <v>0</v>
      </c>
      <c r="AV1689" s="692">
        <f ca="1">IF(AND(AR1689+AT1689&gt;0,AS1689+AU1689&gt;0),COUNTIF(AV$6:AV1688,"&gt;0")+1,0)</f>
        <v>0</v>
      </c>
    </row>
    <row r="1690" spans="41:48">
      <c r="AO1690" s="692">
        <v>47</v>
      </c>
      <c r="AP1690" s="692">
        <v>3</v>
      </c>
      <c r="AQ1690" s="692">
        <v>5</v>
      </c>
      <c r="AR1690" s="693">
        <f ca="1">IF($AQ1690=1,IF(INDIRECT(ADDRESS(($AO1690-1)*3+$AP1690+5,$AQ1690+7))="",0,INDIRECT(ADDRESS(($AO1690-1)*3+$AP1690+5,$AQ1690+7))),IF(INDIRECT(ADDRESS(($AO1690-1)*3+$AP1690+5,$AQ1690+7))="",0,IF(COUNTIF(INDIRECT(ADDRESS(($AO1690-1)*36+($AP1690-1)*12+6,COLUMN())):INDIRECT(ADDRESS(($AO1690-1)*36+($AP1690-1)*12+$AQ1690+4,COLUMN())),INDIRECT(ADDRESS(($AO1690-1)*3+$AP1690+5,$AQ1690+7)))&gt;=1,0,INDIRECT(ADDRESS(($AO1690-1)*3+$AP1690+5,$AQ1690+7)))))</f>
        <v>0</v>
      </c>
      <c r="AS1690" s="692">
        <f ca="1">COUNTIF(INDIRECT("H"&amp;(ROW()+12*(($AO1690-1)*3+$AP1690)-ROW())/12+5):INDIRECT("S"&amp;(ROW()+12*(($AO1690-1)*3+$AP1690)-ROW())/12+5),AR1690)</f>
        <v>0</v>
      </c>
      <c r="AT1690" s="693">
        <f ca="1">IF($AQ1690=1,IF(INDIRECT(ADDRESS(($AO1690-1)*3+$AP1690+5,$AQ1690+20))="",0,INDIRECT(ADDRESS(($AO1690-1)*3+$AP1690+5,$AQ1690+20))),IF(INDIRECT(ADDRESS(($AO1690-1)*3+$AP1690+5,$AQ1690+20))="",0,IF(COUNTIF(INDIRECT(ADDRESS(($AO1690-1)*36+($AP1690-1)*12+6,COLUMN())):INDIRECT(ADDRESS(($AO1690-1)*36+($AP1690-1)*12+$AQ1690+4,COLUMN())),INDIRECT(ADDRESS(($AO1690-1)*3+$AP1690+5,$AQ1690+20)))&gt;=1,0,INDIRECT(ADDRESS(($AO1690-1)*3+$AP1690+5,$AQ1690+20)))))</f>
        <v>0</v>
      </c>
      <c r="AU1690" s="692">
        <f ca="1">COUNTIF(INDIRECT("U"&amp;(ROW()+12*(($AO1690-1)*3+$AP1690)-ROW())/12+5):INDIRECT("AF"&amp;(ROW()+12*(($AO1690-1)*3+$AP1690)-ROW())/12+5),AT1690)</f>
        <v>0</v>
      </c>
      <c r="AV1690" s="692">
        <f ca="1">IF(AND(AR1690+AT1690&gt;0,AS1690+AU1690&gt;0),COUNTIF(AV$6:AV1689,"&gt;0")+1,0)</f>
        <v>0</v>
      </c>
    </row>
    <row r="1691" spans="41:48">
      <c r="AO1691" s="692">
        <v>47</v>
      </c>
      <c r="AP1691" s="692">
        <v>3</v>
      </c>
      <c r="AQ1691" s="692">
        <v>6</v>
      </c>
      <c r="AR1691" s="693">
        <f ca="1">IF($AQ1691=1,IF(INDIRECT(ADDRESS(($AO1691-1)*3+$AP1691+5,$AQ1691+7))="",0,INDIRECT(ADDRESS(($AO1691-1)*3+$AP1691+5,$AQ1691+7))),IF(INDIRECT(ADDRESS(($AO1691-1)*3+$AP1691+5,$AQ1691+7))="",0,IF(COUNTIF(INDIRECT(ADDRESS(($AO1691-1)*36+($AP1691-1)*12+6,COLUMN())):INDIRECT(ADDRESS(($AO1691-1)*36+($AP1691-1)*12+$AQ1691+4,COLUMN())),INDIRECT(ADDRESS(($AO1691-1)*3+$AP1691+5,$AQ1691+7)))&gt;=1,0,INDIRECT(ADDRESS(($AO1691-1)*3+$AP1691+5,$AQ1691+7)))))</f>
        <v>0</v>
      </c>
      <c r="AS1691" s="692">
        <f ca="1">COUNTIF(INDIRECT("H"&amp;(ROW()+12*(($AO1691-1)*3+$AP1691)-ROW())/12+5):INDIRECT("S"&amp;(ROW()+12*(($AO1691-1)*3+$AP1691)-ROW())/12+5),AR1691)</f>
        <v>0</v>
      </c>
      <c r="AT1691" s="693">
        <f ca="1">IF($AQ1691=1,IF(INDIRECT(ADDRESS(($AO1691-1)*3+$AP1691+5,$AQ1691+20))="",0,INDIRECT(ADDRESS(($AO1691-1)*3+$AP1691+5,$AQ1691+20))),IF(INDIRECT(ADDRESS(($AO1691-1)*3+$AP1691+5,$AQ1691+20))="",0,IF(COUNTIF(INDIRECT(ADDRESS(($AO1691-1)*36+($AP1691-1)*12+6,COLUMN())):INDIRECT(ADDRESS(($AO1691-1)*36+($AP1691-1)*12+$AQ1691+4,COLUMN())),INDIRECT(ADDRESS(($AO1691-1)*3+$AP1691+5,$AQ1691+20)))&gt;=1,0,INDIRECT(ADDRESS(($AO1691-1)*3+$AP1691+5,$AQ1691+20)))))</f>
        <v>0</v>
      </c>
      <c r="AU1691" s="692">
        <f ca="1">COUNTIF(INDIRECT("U"&amp;(ROW()+12*(($AO1691-1)*3+$AP1691)-ROW())/12+5):INDIRECT("AF"&amp;(ROW()+12*(($AO1691-1)*3+$AP1691)-ROW())/12+5),AT1691)</f>
        <v>0</v>
      </c>
      <c r="AV1691" s="692">
        <f ca="1">IF(AND(AR1691+AT1691&gt;0,AS1691+AU1691&gt;0),COUNTIF(AV$6:AV1690,"&gt;0")+1,0)</f>
        <v>0</v>
      </c>
    </row>
    <row r="1692" spans="41:48">
      <c r="AO1692" s="692">
        <v>47</v>
      </c>
      <c r="AP1692" s="692">
        <v>3</v>
      </c>
      <c r="AQ1692" s="692">
        <v>7</v>
      </c>
      <c r="AR1692" s="693">
        <f ca="1">IF($AQ1692=1,IF(INDIRECT(ADDRESS(($AO1692-1)*3+$AP1692+5,$AQ1692+7))="",0,INDIRECT(ADDRESS(($AO1692-1)*3+$AP1692+5,$AQ1692+7))),IF(INDIRECT(ADDRESS(($AO1692-1)*3+$AP1692+5,$AQ1692+7))="",0,IF(COUNTIF(INDIRECT(ADDRESS(($AO1692-1)*36+($AP1692-1)*12+6,COLUMN())):INDIRECT(ADDRESS(($AO1692-1)*36+($AP1692-1)*12+$AQ1692+4,COLUMN())),INDIRECT(ADDRESS(($AO1692-1)*3+$AP1692+5,$AQ1692+7)))&gt;=1,0,INDIRECT(ADDRESS(($AO1692-1)*3+$AP1692+5,$AQ1692+7)))))</f>
        <v>0</v>
      </c>
      <c r="AS1692" s="692">
        <f ca="1">COUNTIF(INDIRECT("H"&amp;(ROW()+12*(($AO1692-1)*3+$AP1692)-ROW())/12+5):INDIRECT("S"&amp;(ROW()+12*(($AO1692-1)*3+$AP1692)-ROW())/12+5),AR1692)</f>
        <v>0</v>
      </c>
      <c r="AT1692" s="693">
        <f ca="1">IF($AQ1692=1,IF(INDIRECT(ADDRESS(($AO1692-1)*3+$AP1692+5,$AQ1692+20))="",0,INDIRECT(ADDRESS(($AO1692-1)*3+$AP1692+5,$AQ1692+20))),IF(INDIRECT(ADDRESS(($AO1692-1)*3+$AP1692+5,$AQ1692+20))="",0,IF(COUNTIF(INDIRECT(ADDRESS(($AO1692-1)*36+($AP1692-1)*12+6,COLUMN())):INDIRECT(ADDRESS(($AO1692-1)*36+($AP1692-1)*12+$AQ1692+4,COLUMN())),INDIRECT(ADDRESS(($AO1692-1)*3+$AP1692+5,$AQ1692+20)))&gt;=1,0,INDIRECT(ADDRESS(($AO1692-1)*3+$AP1692+5,$AQ1692+20)))))</f>
        <v>0</v>
      </c>
      <c r="AU1692" s="692">
        <f ca="1">COUNTIF(INDIRECT("U"&amp;(ROW()+12*(($AO1692-1)*3+$AP1692)-ROW())/12+5):INDIRECT("AF"&amp;(ROW()+12*(($AO1692-1)*3+$AP1692)-ROW())/12+5),AT1692)</f>
        <v>0</v>
      </c>
      <c r="AV1692" s="692">
        <f ca="1">IF(AND(AR1692+AT1692&gt;0,AS1692+AU1692&gt;0),COUNTIF(AV$6:AV1691,"&gt;0")+1,0)</f>
        <v>0</v>
      </c>
    </row>
    <row r="1693" spans="41:48">
      <c r="AO1693" s="692">
        <v>47</v>
      </c>
      <c r="AP1693" s="692">
        <v>3</v>
      </c>
      <c r="AQ1693" s="692">
        <v>8</v>
      </c>
      <c r="AR1693" s="693">
        <f ca="1">IF($AQ1693=1,IF(INDIRECT(ADDRESS(($AO1693-1)*3+$AP1693+5,$AQ1693+7))="",0,INDIRECT(ADDRESS(($AO1693-1)*3+$AP1693+5,$AQ1693+7))),IF(INDIRECT(ADDRESS(($AO1693-1)*3+$AP1693+5,$AQ1693+7))="",0,IF(COUNTIF(INDIRECT(ADDRESS(($AO1693-1)*36+($AP1693-1)*12+6,COLUMN())):INDIRECT(ADDRESS(($AO1693-1)*36+($AP1693-1)*12+$AQ1693+4,COLUMN())),INDIRECT(ADDRESS(($AO1693-1)*3+$AP1693+5,$AQ1693+7)))&gt;=1,0,INDIRECT(ADDRESS(($AO1693-1)*3+$AP1693+5,$AQ1693+7)))))</f>
        <v>0</v>
      </c>
      <c r="AS1693" s="692">
        <f ca="1">COUNTIF(INDIRECT("H"&amp;(ROW()+12*(($AO1693-1)*3+$AP1693)-ROW())/12+5):INDIRECT("S"&amp;(ROW()+12*(($AO1693-1)*3+$AP1693)-ROW())/12+5),AR1693)</f>
        <v>0</v>
      </c>
      <c r="AT1693" s="693">
        <f ca="1">IF($AQ1693=1,IF(INDIRECT(ADDRESS(($AO1693-1)*3+$AP1693+5,$AQ1693+20))="",0,INDIRECT(ADDRESS(($AO1693-1)*3+$AP1693+5,$AQ1693+20))),IF(INDIRECT(ADDRESS(($AO1693-1)*3+$AP1693+5,$AQ1693+20))="",0,IF(COUNTIF(INDIRECT(ADDRESS(($AO1693-1)*36+($AP1693-1)*12+6,COLUMN())):INDIRECT(ADDRESS(($AO1693-1)*36+($AP1693-1)*12+$AQ1693+4,COLUMN())),INDIRECT(ADDRESS(($AO1693-1)*3+$AP1693+5,$AQ1693+20)))&gt;=1,0,INDIRECT(ADDRESS(($AO1693-1)*3+$AP1693+5,$AQ1693+20)))))</f>
        <v>0</v>
      </c>
      <c r="AU1693" s="692">
        <f ca="1">COUNTIF(INDIRECT("U"&amp;(ROW()+12*(($AO1693-1)*3+$AP1693)-ROW())/12+5):INDIRECT("AF"&amp;(ROW()+12*(($AO1693-1)*3+$AP1693)-ROW())/12+5),AT1693)</f>
        <v>0</v>
      </c>
      <c r="AV1693" s="692">
        <f ca="1">IF(AND(AR1693+AT1693&gt;0,AS1693+AU1693&gt;0),COUNTIF(AV$6:AV1692,"&gt;0")+1,0)</f>
        <v>0</v>
      </c>
    </row>
    <row r="1694" spans="41:48">
      <c r="AO1694" s="692">
        <v>47</v>
      </c>
      <c r="AP1694" s="692">
        <v>3</v>
      </c>
      <c r="AQ1694" s="692">
        <v>9</v>
      </c>
      <c r="AR1694" s="693">
        <f ca="1">IF($AQ1694=1,IF(INDIRECT(ADDRESS(($AO1694-1)*3+$AP1694+5,$AQ1694+7))="",0,INDIRECT(ADDRESS(($AO1694-1)*3+$AP1694+5,$AQ1694+7))),IF(INDIRECT(ADDRESS(($AO1694-1)*3+$AP1694+5,$AQ1694+7))="",0,IF(COUNTIF(INDIRECT(ADDRESS(($AO1694-1)*36+($AP1694-1)*12+6,COLUMN())):INDIRECT(ADDRESS(($AO1694-1)*36+($AP1694-1)*12+$AQ1694+4,COLUMN())),INDIRECT(ADDRESS(($AO1694-1)*3+$AP1694+5,$AQ1694+7)))&gt;=1,0,INDIRECT(ADDRESS(($AO1694-1)*3+$AP1694+5,$AQ1694+7)))))</f>
        <v>0</v>
      </c>
      <c r="AS1694" s="692">
        <f ca="1">COUNTIF(INDIRECT("H"&amp;(ROW()+12*(($AO1694-1)*3+$AP1694)-ROW())/12+5):INDIRECT("S"&amp;(ROW()+12*(($AO1694-1)*3+$AP1694)-ROW())/12+5),AR1694)</f>
        <v>0</v>
      </c>
      <c r="AT1694" s="693">
        <f ca="1">IF($AQ1694=1,IF(INDIRECT(ADDRESS(($AO1694-1)*3+$AP1694+5,$AQ1694+20))="",0,INDIRECT(ADDRESS(($AO1694-1)*3+$AP1694+5,$AQ1694+20))),IF(INDIRECT(ADDRESS(($AO1694-1)*3+$AP1694+5,$AQ1694+20))="",0,IF(COUNTIF(INDIRECT(ADDRESS(($AO1694-1)*36+($AP1694-1)*12+6,COLUMN())):INDIRECT(ADDRESS(($AO1694-1)*36+($AP1694-1)*12+$AQ1694+4,COLUMN())),INDIRECT(ADDRESS(($AO1694-1)*3+$AP1694+5,$AQ1694+20)))&gt;=1,0,INDIRECT(ADDRESS(($AO1694-1)*3+$AP1694+5,$AQ1694+20)))))</f>
        <v>0</v>
      </c>
      <c r="AU1694" s="692">
        <f ca="1">COUNTIF(INDIRECT("U"&amp;(ROW()+12*(($AO1694-1)*3+$AP1694)-ROW())/12+5):INDIRECT("AF"&amp;(ROW()+12*(($AO1694-1)*3+$AP1694)-ROW())/12+5),AT1694)</f>
        <v>0</v>
      </c>
      <c r="AV1694" s="692">
        <f ca="1">IF(AND(AR1694+AT1694&gt;0,AS1694+AU1694&gt;0),COUNTIF(AV$6:AV1693,"&gt;0")+1,0)</f>
        <v>0</v>
      </c>
    </row>
    <row r="1695" spans="41:48">
      <c r="AO1695" s="692">
        <v>47</v>
      </c>
      <c r="AP1695" s="692">
        <v>3</v>
      </c>
      <c r="AQ1695" s="692">
        <v>10</v>
      </c>
      <c r="AR1695" s="693">
        <f ca="1">IF($AQ1695=1,IF(INDIRECT(ADDRESS(($AO1695-1)*3+$AP1695+5,$AQ1695+7))="",0,INDIRECT(ADDRESS(($AO1695-1)*3+$AP1695+5,$AQ1695+7))),IF(INDIRECT(ADDRESS(($AO1695-1)*3+$AP1695+5,$AQ1695+7))="",0,IF(COUNTIF(INDIRECT(ADDRESS(($AO1695-1)*36+($AP1695-1)*12+6,COLUMN())):INDIRECT(ADDRESS(($AO1695-1)*36+($AP1695-1)*12+$AQ1695+4,COLUMN())),INDIRECT(ADDRESS(($AO1695-1)*3+$AP1695+5,$AQ1695+7)))&gt;=1,0,INDIRECT(ADDRESS(($AO1695-1)*3+$AP1695+5,$AQ1695+7)))))</f>
        <v>0</v>
      </c>
      <c r="AS1695" s="692">
        <f ca="1">COUNTIF(INDIRECT("H"&amp;(ROW()+12*(($AO1695-1)*3+$AP1695)-ROW())/12+5):INDIRECT("S"&amp;(ROW()+12*(($AO1695-1)*3+$AP1695)-ROW())/12+5),AR1695)</f>
        <v>0</v>
      </c>
      <c r="AT1695" s="693">
        <f ca="1">IF($AQ1695=1,IF(INDIRECT(ADDRESS(($AO1695-1)*3+$AP1695+5,$AQ1695+20))="",0,INDIRECT(ADDRESS(($AO1695-1)*3+$AP1695+5,$AQ1695+20))),IF(INDIRECT(ADDRESS(($AO1695-1)*3+$AP1695+5,$AQ1695+20))="",0,IF(COUNTIF(INDIRECT(ADDRESS(($AO1695-1)*36+($AP1695-1)*12+6,COLUMN())):INDIRECT(ADDRESS(($AO1695-1)*36+($AP1695-1)*12+$AQ1695+4,COLUMN())),INDIRECT(ADDRESS(($AO1695-1)*3+$AP1695+5,$AQ1695+20)))&gt;=1,0,INDIRECT(ADDRESS(($AO1695-1)*3+$AP1695+5,$AQ1695+20)))))</f>
        <v>0</v>
      </c>
      <c r="AU1695" s="692">
        <f ca="1">COUNTIF(INDIRECT("U"&amp;(ROW()+12*(($AO1695-1)*3+$AP1695)-ROW())/12+5):INDIRECT("AF"&amp;(ROW()+12*(($AO1695-1)*3+$AP1695)-ROW())/12+5),AT1695)</f>
        <v>0</v>
      </c>
      <c r="AV1695" s="692">
        <f ca="1">IF(AND(AR1695+AT1695&gt;0,AS1695+AU1695&gt;0),COUNTIF(AV$6:AV1694,"&gt;0")+1,0)</f>
        <v>0</v>
      </c>
    </row>
    <row r="1696" spans="41:48">
      <c r="AO1696" s="692">
        <v>47</v>
      </c>
      <c r="AP1696" s="692">
        <v>3</v>
      </c>
      <c r="AQ1696" s="692">
        <v>11</v>
      </c>
      <c r="AR1696" s="693">
        <f ca="1">IF($AQ1696=1,IF(INDIRECT(ADDRESS(($AO1696-1)*3+$AP1696+5,$AQ1696+7))="",0,INDIRECT(ADDRESS(($AO1696-1)*3+$AP1696+5,$AQ1696+7))),IF(INDIRECT(ADDRESS(($AO1696-1)*3+$AP1696+5,$AQ1696+7))="",0,IF(COUNTIF(INDIRECT(ADDRESS(($AO1696-1)*36+($AP1696-1)*12+6,COLUMN())):INDIRECT(ADDRESS(($AO1696-1)*36+($AP1696-1)*12+$AQ1696+4,COLUMN())),INDIRECT(ADDRESS(($AO1696-1)*3+$AP1696+5,$AQ1696+7)))&gt;=1,0,INDIRECT(ADDRESS(($AO1696-1)*3+$AP1696+5,$AQ1696+7)))))</f>
        <v>0</v>
      </c>
      <c r="AS1696" s="692">
        <f ca="1">COUNTIF(INDIRECT("H"&amp;(ROW()+12*(($AO1696-1)*3+$AP1696)-ROW())/12+5):INDIRECT("S"&amp;(ROW()+12*(($AO1696-1)*3+$AP1696)-ROW())/12+5),AR1696)</f>
        <v>0</v>
      </c>
      <c r="AT1696" s="693">
        <f ca="1">IF($AQ1696=1,IF(INDIRECT(ADDRESS(($AO1696-1)*3+$AP1696+5,$AQ1696+20))="",0,INDIRECT(ADDRESS(($AO1696-1)*3+$AP1696+5,$AQ1696+20))),IF(INDIRECT(ADDRESS(($AO1696-1)*3+$AP1696+5,$AQ1696+20))="",0,IF(COUNTIF(INDIRECT(ADDRESS(($AO1696-1)*36+($AP1696-1)*12+6,COLUMN())):INDIRECT(ADDRESS(($AO1696-1)*36+($AP1696-1)*12+$AQ1696+4,COLUMN())),INDIRECT(ADDRESS(($AO1696-1)*3+$AP1696+5,$AQ1696+20)))&gt;=1,0,INDIRECT(ADDRESS(($AO1696-1)*3+$AP1696+5,$AQ1696+20)))))</f>
        <v>0</v>
      </c>
      <c r="AU1696" s="692">
        <f ca="1">COUNTIF(INDIRECT("U"&amp;(ROW()+12*(($AO1696-1)*3+$AP1696)-ROW())/12+5):INDIRECT("AF"&amp;(ROW()+12*(($AO1696-1)*3+$AP1696)-ROW())/12+5),AT1696)</f>
        <v>0</v>
      </c>
      <c r="AV1696" s="692">
        <f ca="1">IF(AND(AR1696+AT1696&gt;0,AS1696+AU1696&gt;0),COUNTIF(AV$6:AV1695,"&gt;0")+1,0)</f>
        <v>0</v>
      </c>
    </row>
    <row r="1697" spans="41:48">
      <c r="AO1697" s="692">
        <v>47</v>
      </c>
      <c r="AP1697" s="692">
        <v>3</v>
      </c>
      <c r="AQ1697" s="692">
        <v>12</v>
      </c>
      <c r="AR1697" s="693">
        <f ca="1">IF($AQ1697=1,IF(INDIRECT(ADDRESS(($AO1697-1)*3+$AP1697+5,$AQ1697+7))="",0,INDIRECT(ADDRESS(($AO1697-1)*3+$AP1697+5,$AQ1697+7))),IF(INDIRECT(ADDRESS(($AO1697-1)*3+$AP1697+5,$AQ1697+7))="",0,IF(COUNTIF(INDIRECT(ADDRESS(($AO1697-1)*36+($AP1697-1)*12+6,COLUMN())):INDIRECT(ADDRESS(($AO1697-1)*36+($AP1697-1)*12+$AQ1697+4,COLUMN())),INDIRECT(ADDRESS(($AO1697-1)*3+$AP1697+5,$AQ1697+7)))&gt;=1,0,INDIRECT(ADDRESS(($AO1697-1)*3+$AP1697+5,$AQ1697+7)))))</f>
        <v>0</v>
      </c>
      <c r="AS1697" s="692">
        <f ca="1">COUNTIF(INDIRECT("H"&amp;(ROW()+12*(($AO1697-1)*3+$AP1697)-ROW())/12+5):INDIRECT("S"&amp;(ROW()+12*(($AO1697-1)*3+$AP1697)-ROW())/12+5),AR1697)</f>
        <v>0</v>
      </c>
      <c r="AT1697" s="693">
        <f ca="1">IF($AQ1697=1,IF(INDIRECT(ADDRESS(($AO1697-1)*3+$AP1697+5,$AQ1697+20))="",0,INDIRECT(ADDRESS(($AO1697-1)*3+$AP1697+5,$AQ1697+20))),IF(INDIRECT(ADDRESS(($AO1697-1)*3+$AP1697+5,$AQ1697+20))="",0,IF(COUNTIF(INDIRECT(ADDRESS(($AO1697-1)*36+($AP1697-1)*12+6,COLUMN())):INDIRECT(ADDRESS(($AO1697-1)*36+($AP1697-1)*12+$AQ1697+4,COLUMN())),INDIRECT(ADDRESS(($AO1697-1)*3+$AP1697+5,$AQ1697+20)))&gt;=1,0,INDIRECT(ADDRESS(($AO1697-1)*3+$AP1697+5,$AQ1697+20)))))</f>
        <v>0</v>
      </c>
      <c r="AU1697" s="692">
        <f ca="1">COUNTIF(INDIRECT("U"&amp;(ROW()+12*(($AO1697-1)*3+$AP1697)-ROW())/12+5):INDIRECT("AF"&amp;(ROW()+12*(($AO1697-1)*3+$AP1697)-ROW())/12+5),AT1697)</f>
        <v>0</v>
      </c>
      <c r="AV1697" s="692">
        <f ca="1">IF(AND(AR1697+AT1697&gt;0,AS1697+AU1697&gt;0),COUNTIF(AV$6:AV1696,"&gt;0")+1,0)</f>
        <v>0</v>
      </c>
    </row>
    <row r="1698" spans="41:48">
      <c r="AO1698" s="692">
        <v>48</v>
      </c>
      <c r="AP1698" s="692">
        <v>1</v>
      </c>
      <c r="AQ1698" s="692">
        <v>1</v>
      </c>
      <c r="AR1698" s="693">
        <f ca="1">IF($AQ1698=1,IF(INDIRECT(ADDRESS(($AO1698-1)*3+$AP1698+5,$AQ1698+7))="",0,INDIRECT(ADDRESS(($AO1698-1)*3+$AP1698+5,$AQ1698+7))),IF(INDIRECT(ADDRESS(($AO1698-1)*3+$AP1698+5,$AQ1698+7))="",0,IF(COUNTIF(INDIRECT(ADDRESS(($AO1698-1)*36+($AP1698-1)*12+6,COLUMN())):INDIRECT(ADDRESS(($AO1698-1)*36+($AP1698-1)*12+$AQ1698+4,COLUMN())),INDIRECT(ADDRESS(($AO1698-1)*3+$AP1698+5,$AQ1698+7)))&gt;=1,0,INDIRECT(ADDRESS(($AO1698-1)*3+$AP1698+5,$AQ1698+7)))))</f>
        <v>0</v>
      </c>
      <c r="AS1698" s="692">
        <f ca="1">COUNTIF(INDIRECT("H"&amp;(ROW()+12*(($AO1698-1)*3+$AP1698)-ROW())/12+5):INDIRECT("S"&amp;(ROW()+12*(($AO1698-1)*3+$AP1698)-ROW())/12+5),AR1698)</f>
        <v>0</v>
      </c>
      <c r="AT1698" s="693">
        <f ca="1">IF($AQ1698=1,IF(INDIRECT(ADDRESS(($AO1698-1)*3+$AP1698+5,$AQ1698+20))="",0,INDIRECT(ADDRESS(($AO1698-1)*3+$AP1698+5,$AQ1698+20))),IF(INDIRECT(ADDRESS(($AO1698-1)*3+$AP1698+5,$AQ1698+20))="",0,IF(COUNTIF(INDIRECT(ADDRESS(($AO1698-1)*36+($AP1698-1)*12+6,COLUMN())):INDIRECT(ADDRESS(($AO1698-1)*36+($AP1698-1)*12+$AQ1698+4,COLUMN())),INDIRECT(ADDRESS(($AO1698-1)*3+$AP1698+5,$AQ1698+20)))&gt;=1,0,INDIRECT(ADDRESS(($AO1698-1)*3+$AP1698+5,$AQ1698+20)))))</f>
        <v>0</v>
      </c>
      <c r="AU1698" s="692">
        <f ca="1">COUNTIF(INDIRECT("U"&amp;(ROW()+12*(($AO1698-1)*3+$AP1698)-ROW())/12+5):INDIRECT("AF"&amp;(ROW()+12*(($AO1698-1)*3+$AP1698)-ROW())/12+5),AT1698)</f>
        <v>0</v>
      </c>
      <c r="AV1698" s="692">
        <f ca="1">IF(AND(AR1698+AT1698&gt;0,AS1698+AU1698&gt;0),COUNTIF(AV$6:AV1697,"&gt;0")+1,0)</f>
        <v>0</v>
      </c>
    </row>
    <row r="1699" spans="41:48">
      <c r="AO1699" s="692">
        <v>48</v>
      </c>
      <c r="AP1699" s="692">
        <v>1</v>
      </c>
      <c r="AQ1699" s="692">
        <v>2</v>
      </c>
      <c r="AR1699" s="693">
        <f ca="1">IF($AQ1699=1,IF(INDIRECT(ADDRESS(($AO1699-1)*3+$AP1699+5,$AQ1699+7))="",0,INDIRECT(ADDRESS(($AO1699-1)*3+$AP1699+5,$AQ1699+7))),IF(INDIRECT(ADDRESS(($AO1699-1)*3+$AP1699+5,$AQ1699+7))="",0,IF(COUNTIF(INDIRECT(ADDRESS(($AO1699-1)*36+($AP1699-1)*12+6,COLUMN())):INDIRECT(ADDRESS(($AO1699-1)*36+($AP1699-1)*12+$AQ1699+4,COLUMN())),INDIRECT(ADDRESS(($AO1699-1)*3+$AP1699+5,$AQ1699+7)))&gt;=1,0,INDIRECT(ADDRESS(($AO1699-1)*3+$AP1699+5,$AQ1699+7)))))</f>
        <v>0</v>
      </c>
      <c r="AS1699" s="692">
        <f ca="1">COUNTIF(INDIRECT("H"&amp;(ROW()+12*(($AO1699-1)*3+$AP1699)-ROW())/12+5):INDIRECT("S"&amp;(ROW()+12*(($AO1699-1)*3+$AP1699)-ROW())/12+5),AR1699)</f>
        <v>0</v>
      </c>
      <c r="AT1699" s="693">
        <f ca="1">IF($AQ1699=1,IF(INDIRECT(ADDRESS(($AO1699-1)*3+$AP1699+5,$AQ1699+20))="",0,INDIRECT(ADDRESS(($AO1699-1)*3+$AP1699+5,$AQ1699+20))),IF(INDIRECT(ADDRESS(($AO1699-1)*3+$AP1699+5,$AQ1699+20))="",0,IF(COUNTIF(INDIRECT(ADDRESS(($AO1699-1)*36+($AP1699-1)*12+6,COLUMN())):INDIRECT(ADDRESS(($AO1699-1)*36+($AP1699-1)*12+$AQ1699+4,COLUMN())),INDIRECT(ADDRESS(($AO1699-1)*3+$AP1699+5,$AQ1699+20)))&gt;=1,0,INDIRECT(ADDRESS(($AO1699-1)*3+$AP1699+5,$AQ1699+20)))))</f>
        <v>0</v>
      </c>
      <c r="AU1699" s="692">
        <f ca="1">COUNTIF(INDIRECT("U"&amp;(ROW()+12*(($AO1699-1)*3+$AP1699)-ROW())/12+5):INDIRECT("AF"&amp;(ROW()+12*(($AO1699-1)*3+$AP1699)-ROW())/12+5),AT1699)</f>
        <v>0</v>
      </c>
      <c r="AV1699" s="692">
        <f ca="1">IF(AND(AR1699+AT1699&gt;0,AS1699+AU1699&gt;0),COUNTIF(AV$6:AV1698,"&gt;0")+1,0)</f>
        <v>0</v>
      </c>
    </row>
    <row r="1700" spans="41:48">
      <c r="AO1700" s="692">
        <v>48</v>
      </c>
      <c r="AP1700" s="692">
        <v>1</v>
      </c>
      <c r="AQ1700" s="692">
        <v>3</v>
      </c>
      <c r="AR1700" s="693">
        <f ca="1">IF($AQ1700=1,IF(INDIRECT(ADDRESS(($AO1700-1)*3+$AP1700+5,$AQ1700+7))="",0,INDIRECT(ADDRESS(($AO1700-1)*3+$AP1700+5,$AQ1700+7))),IF(INDIRECT(ADDRESS(($AO1700-1)*3+$AP1700+5,$AQ1700+7))="",0,IF(COUNTIF(INDIRECT(ADDRESS(($AO1700-1)*36+($AP1700-1)*12+6,COLUMN())):INDIRECT(ADDRESS(($AO1700-1)*36+($AP1700-1)*12+$AQ1700+4,COLUMN())),INDIRECT(ADDRESS(($AO1700-1)*3+$AP1700+5,$AQ1700+7)))&gt;=1,0,INDIRECT(ADDRESS(($AO1700-1)*3+$AP1700+5,$AQ1700+7)))))</f>
        <v>0</v>
      </c>
      <c r="AS1700" s="692">
        <f ca="1">COUNTIF(INDIRECT("H"&amp;(ROW()+12*(($AO1700-1)*3+$AP1700)-ROW())/12+5):INDIRECT("S"&amp;(ROW()+12*(($AO1700-1)*3+$AP1700)-ROW())/12+5),AR1700)</f>
        <v>0</v>
      </c>
      <c r="AT1700" s="693">
        <f ca="1">IF($AQ1700=1,IF(INDIRECT(ADDRESS(($AO1700-1)*3+$AP1700+5,$AQ1700+20))="",0,INDIRECT(ADDRESS(($AO1700-1)*3+$AP1700+5,$AQ1700+20))),IF(INDIRECT(ADDRESS(($AO1700-1)*3+$AP1700+5,$AQ1700+20))="",0,IF(COUNTIF(INDIRECT(ADDRESS(($AO1700-1)*36+($AP1700-1)*12+6,COLUMN())):INDIRECT(ADDRESS(($AO1700-1)*36+($AP1700-1)*12+$AQ1700+4,COLUMN())),INDIRECT(ADDRESS(($AO1700-1)*3+$AP1700+5,$AQ1700+20)))&gt;=1,0,INDIRECT(ADDRESS(($AO1700-1)*3+$AP1700+5,$AQ1700+20)))))</f>
        <v>0</v>
      </c>
      <c r="AU1700" s="692">
        <f ca="1">COUNTIF(INDIRECT("U"&amp;(ROW()+12*(($AO1700-1)*3+$AP1700)-ROW())/12+5):INDIRECT("AF"&amp;(ROW()+12*(($AO1700-1)*3+$AP1700)-ROW())/12+5),AT1700)</f>
        <v>0</v>
      </c>
      <c r="AV1700" s="692">
        <f ca="1">IF(AND(AR1700+AT1700&gt;0,AS1700+AU1700&gt;0),COUNTIF(AV$6:AV1699,"&gt;0")+1,0)</f>
        <v>0</v>
      </c>
    </row>
    <row r="1701" spans="41:48">
      <c r="AO1701" s="692">
        <v>48</v>
      </c>
      <c r="AP1701" s="692">
        <v>1</v>
      </c>
      <c r="AQ1701" s="692">
        <v>4</v>
      </c>
      <c r="AR1701" s="693">
        <f ca="1">IF($AQ1701=1,IF(INDIRECT(ADDRESS(($AO1701-1)*3+$AP1701+5,$AQ1701+7))="",0,INDIRECT(ADDRESS(($AO1701-1)*3+$AP1701+5,$AQ1701+7))),IF(INDIRECT(ADDRESS(($AO1701-1)*3+$AP1701+5,$AQ1701+7))="",0,IF(COUNTIF(INDIRECT(ADDRESS(($AO1701-1)*36+($AP1701-1)*12+6,COLUMN())):INDIRECT(ADDRESS(($AO1701-1)*36+($AP1701-1)*12+$AQ1701+4,COLUMN())),INDIRECT(ADDRESS(($AO1701-1)*3+$AP1701+5,$AQ1701+7)))&gt;=1,0,INDIRECT(ADDRESS(($AO1701-1)*3+$AP1701+5,$AQ1701+7)))))</f>
        <v>0</v>
      </c>
      <c r="AS1701" s="692">
        <f ca="1">COUNTIF(INDIRECT("H"&amp;(ROW()+12*(($AO1701-1)*3+$AP1701)-ROW())/12+5):INDIRECT("S"&amp;(ROW()+12*(($AO1701-1)*3+$AP1701)-ROW())/12+5),AR1701)</f>
        <v>0</v>
      </c>
      <c r="AT1701" s="693">
        <f ca="1">IF($AQ1701=1,IF(INDIRECT(ADDRESS(($AO1701-1)*3+$AP1701+5,$AQ1701+20))="",0,INDIRECT(ADDRESS(($AO1701-1)*3+$AP1701+5,$AQ1701+20))),IF(INDIRECT(ADDRESS(($AO1701-1)*3+$AP1701+5,$AQ1701+20))="",0,IF(COUNTIF(INDIRECT(ADDRESS(($AO1701-1)*36+($AP1701-1)*12+6,COLUMN())):INDIRECT(ADDRESS(($AO1701-1)*36+($AP1701-1)*12+$AQ1701+4,COLUMN())),INDIRECT(ADDRESS(($AO1701-1)*3+$AP1701+5,$AQ1701+20)))&gt;=1,0,INDIRECT(ADDRESS(($AO1701-1)*3+$AP1701+5,$AQ1701+20)))))</f>
        <v>0</v>
      </c>
      <c r="AU1701" s="692">
        <f ca="1">COUNTIF(INDIRECT("U"&amp;(ROW()+12*(($AO1701-1)*3+$AP1701)-ROW())/12+5):INDIRECT("AF"&amp;(ROW()+12*(($AO1701-1)*3+$AP1701)-ROW())/12+5),AT1701)</f>
        <v>0</v>
      </c>
      <c r="AV1701" s="692">
        <f ca="1">IF(AND(AR1701+AT1701&gt;0,AS1701+AU1701&gt;0),COUNTIF(AV$6:AV1700,"&gt;0")+1,0)</f>
        <v>0</v>
      </c>
    </row>
    <row r="1702" spans="41:48">
      <c r="AO1702" s="692">
        <v>48</v>
      </c>
      <c r="AP1702" s="692">
        <v>1</v>
      </c>
      <c r="AQ1702" s="692">
        <v>5</v>
      </c>
      <c r="AR1702" s="693">
        <f ca="1">IF($AQ1702=1,IF(INDIRECT(ADDRESS(($AO1702-1)*3+$AP1702+5,$AQ1702+7))="",0,INDIRECT(ADDRESS(($AO1702-1)*3+$AP1702+5,$AQ1702+7))),IF(INDIRECT(ADDRESS(($AO1702-1)*3+$AP1702+5,$AQ1702+7))="",0,IF(COUNTIF(INDIRECT(ADDRESS(($AO1702-1)*36+($AP1702-1)*12+6,COLUMN())):INDIRECT(ADDRESS(($AO1702-1)*36+($AP1702-1)*12+$AQ1702+4,COLUMN())),INDIRECT(ADDRESS(($AO1702-1)*3+$AP1702+5,$AQ1702+7)))&gt;=1,0,INDIRECT(ADDRESS(($AO1702-1)*3+$AP1702+5,$AQ1702+7)))))</f>
        <v>0</v>
      </c>
      <c r="AS1702" s="692">
        <f ca="1">COUNTIF(INDIRECT("H"&amp;(ROW()+12*(($AO1702-1)*3+$AP1702)-ROW())/12+5):INDIRECT("S"&amp;(ROW()+12*(($AO1702-1)*3+$AP1702)-ROW())/12+5),AR1702)</f>
        <v>0</v>
      </c>
      <c r="AT1702" s="693">
        <f ca="1">IF($AQ1702=1,IF(INDIRECT(ADDRESS(($AO1702-1)*3+$AP1702+5,$AQ1702+20))="",0,INDIRECT(ADDRESS(($AO1702-1)*3+$AP1702+5,$AQ1702+20))),IF(INDIRECT(ADDRESS(($AO1702-1)*3+$AP1702+5,$AQ1702+20))="",0,IF(COUNTIF(INDIRECT(ADDRESS(($AO1702-1)*36+($AP1702-1)*12+6,COLUMN())):INDIRECT(ADDRESS(($AO1702-1)*36+($AP1702-1)*12+$AQ1702+4,COLUMN())),INDIRECT(ADDRESS(($AO1702-1)*3+$AP1702+5,$AQ1702+20)))&gt;=1,0,INDIRECT(ADDRESS(($AO1702-1)*3+$AP1702+5,$AQ1702+20)))))</f>
        <v>0</v>
      </c>
      <c r="AU1702" s="692">
        <f ca="1">COUNTIF(INDIRECT("U"&amp;(ROW()+12*(($AO1702-1)*3+$AP1702)-ROW())/12+5):INDIRECT("AF"&amp;(ROW()+12*(($AO1702-1)*3+$AP1702)-ROW())/12+5),AT1702)</f>
        <v>0</v>
      </c>
      <c r="AV1702" s="692">
        <f ca="1">IF(AND(AR1702+AT1702&gt;0,AS1702+AU1702&gt;0),COUNTIF(AV$6:AV1701,"&gt;0")+1,0)</f>
        <v>0</v>
      </c>
    </row>
    <row r="1703" spans="41:48">
      <c r="AO1703" s="692">
        <v>48</v>
      </c>
      <c r="AP1703" s="692">
        <v>1</v>
      </c>
      <c r="AQ1703" s="692">
        <v>6</v>
      </c>
      <c r="AR1703" s="693">
        <f ca="1">IF($AQ1703=1,IF(INDIRECT(ADDRESS(($AO1703-1)*3+$AP1703+5,$AQ1703+7))="",0,INDIRECT(ADDRESS(($AO1703-1)*3+$AP1703+5,$AQ1703+7))),IF(INDIRECT(ADDRESS(($AO1703-1)*3+$AP1703+5,$AQ1703+7))="",0,IF(COUNTIF(INDIRECT(ADDRESS(($AO1703-1)*36+($AP1703-1)*12+6,COLUMN())):INDIRECT(ADDRESS(($AO1703-1)*36+($AP1703-1)*12+$AQ1703+4,COLUMN())),INDIRECT(ADDRESS(($AO1703-1)*3+$AP1703+5,$AQ1703+7)))&gt;=1,0,INDIRECT(ADDRESS(($AO1703-1)*3+$AP1703+5,$AQ1703+7)))))</f>
        <v>0</v>
      </c>
      <c r="AS1703" s="692">
        <f ca="1">COUNTIF(INDIRECT("H"&amp;(ROW()+12*(($AO1703-1)*3+$AP1703)-ROW())/12+5):INDIRECT("S"&amp;(ROW()+12*(($AO1703-1)*3+$AP1703)-ROW())/12+5),AR1703)</f>
        <v>0</v>
      </c>
      <c r="AT1703" s="693">
        <f ca="1">IF($AQ1703=1,IF(INDIRECT(ADDRESS(($AO1703-1)*3+$AP1703+5,$AQ1703+20))="",0,INDIRECT(ADDRESS(($AO1703-1)*3+$AP1703+5,$AQ1703+20))),IF(INDIRECT(ADDRESS(($AO1703-1)*3+$AP1703+5,$AQ1703+20))="",0,IF(COUNTIF(INDIRECT(ADDRESS(($AO1703-1)*36+($AP1703-1)*12+6,COLUMN())):INDIRECT(ADDRESS(($AO1703-1)*36+($AP1703-1)*12+$AQ1703+4,COLUMN())),INDIRECT(ADDRESS(($AO1703-1)*3+$AP1703+5,$AQ1703+20)))&gt;=1,0,INDIRECT(ADDRESS(($AO1703-1)*3+$AP1703+5,$AQ1703+20)))))</f>
        <v>0</v>
      </c>
      <c r="AU1703" s="692">
        <f ca="1">COUNTIF(INDIRECT("U"&amp;(ROW()+12*(($AO1703-1)*3+$AP1703)-ROW())/12+5):INDIRECT("AF"&amp;(ROW()+12*(($AO1703-1)*3+$AP1703)-ROW())/12+5),AT1703)</f>
        <v>0</v>
      </c>
      <c r="AV1703" s="692">
        <f ca="1">IF(AND(AR1703+AT1703&gt;0,AS1703+AU1703&gt;0),COUNTIF(AV$6:AV1702,"&gt;0")+1,0)</f>
        <v>0</v>
      </c>
    </row>
    <row r="1704" spans="41:48">
      <c r="AO1704" s="692">
        <v>48</v>
      </c>
      <c r="AP1704" s="692">
        <v>1</v>
      </c>
      <c r="AQ1704" s="692">
        <v>7</v>
      </c>
      <c r="AR1704" s="693">
        <f ca="1">IF($AQ1704=1,IF(INDIRECT(ADDRESS(($AO1704-1)*3+$AP1704+5,$AQ1704+7))="",0,INDIRECT(ADDRESS(($AO1704-1)*3+$AP1704+5,$AQ1704+7))),IF(INDIRECT(ADDRESS(($AO1704-1)*3+$AP1704+5,$AQ1704+7))="",0,IF(COUNTIF(INDIRECT(ADDRESS(($AO1704-1)*36+($AP1704-1)*12+6,COLUMN())):INDIRECT(ADDRESS(($AO1704-1)*36+($AP1704-1)*12+$AQ1704+4,COLUMN())),INDIRECT(ADDRESS(($AO1704-1)*3+$AP1704+5,$AQ1704+7)))&gt;=1,0,INDIRECT(ADDRESS(($AO1704-1)*3+$AP1704+5,$AQ1704+7)))))</f>
        <v>0</v>
      </c>
      <c r="AS1704" s="692">
        <f ca="1">COUNTIF(INDIRECT("H"&amp;(ROW()+12*(($AO1704-1)*3+$AP1704)-ROW())/12+5):INDIRECT("S"&amp;(ROW()+12*(($AO1704-1)*3+$AP1704)-ROW())/12+5),AR1704)</f>
        <v>0</v>
      </c>
      <c r="AT1704" s="693">
        <f ca="1">IF($AQ1704=1,IF(INDIRECT(ADDRESS(($AO1704-1)*3+$AP1704+5,$AQ1704+20))="",0,INDIRECT(ADDRESS(($AO1704-1)*3+$AP1704+5,$AQ1704+20))),IF(INDIRECT(ADDRESS(($AO1704-1)*3+$AP1704+5,$AQ1704+20))="",0,IF(COUNTIF(INDIRECT(ADDRESS(($AO1704-1)*36+($AP1704-1)*12+6,COLUMN())):INDIRECT(ADDRESS(($AO1704-1)*36+($AP1704-1)*12+$AQ1704+4,COLUMN())),INDIRECT(ADDRESS(($AO1704-1)*3+$AP1704+5,$AQ1704+20)))&gt;=1,0,INDIRECT(ADDRESS(($AO1704-1)*3+$AP1704+5,$AQ1704+20)))))</f>
        <v>0</v>
      </c>
      <c r="AU1704" s="692">
        <f ca="1">COUNTIF(INDIRECT("U"&amp;(ROW()+12*(($AO1704-1)*3+$AP1704)-ROW())/12+5):INDIRECT("AF"&amp;(ROW()+12*(($AO1704-1)*3+$AP1704)-ROW())/12+5),AT1704)</f>
        <v>0</v>
      </c>
      <c r="AV1704" s="692">
        <f ca="1">IF(AND(AR1704+AT1704&gt;0,AS1704+AU1704&gt;0),COUNTIF(AV$6:AV1703,"&gt;0")+1,0)</f>
        <v>0</v>
      </c>
    </row>
    <row r="1705" spans="41:48">
      <c r="AO1705" s="692">
        <v>48</v>
      </c>
      <c r="AP1705" s="692">
        <v>1</v>
      </c>
      <c r="AQ1705" s="692">
        <v>8</v>
      </c>
      <c r="AR1705" s="693">
        <f ca="1">IF($AQ1705=1,IF(INDIRECT(ADDRESS(($AO1705-1)*3+$AP1705+5,$AQ1705+7))="",0,INDIRECT(ADDRESS(($AO1705-1)*3+$AP1705+5,$AQ1705+7))),IF(INDIRECT(ADDRESS(($AO1705-1)*3+$AP1705+5,$AQ1705+7))="",0,IF(COUNTIF(INDIRECT(ADDRESS(($AO1705-1)*36+($AP1705-1)*12+6,COLUMN())):INDIRECT(ADDRESS(($AO1705-1)*36+($AP1705-1)*12+$AQ1705+4,COLUMN())),INDIRECT(ADDRESS(($AO1705-1)*3+$AP1705+5,$AQ1705+7)))&gt;=1,0,INDIRECT(ADDRESS(($AO1705-1)*3+$AP1705+5,$AQ1705+7)))))</f>
        <v>0</v>
      </c>
      <c r="AS1705" s="692">
        <f ca="1">COUNTIF(INDIRECT("H"&amp;(ROW()+12*(($AO1705-1)*3+$AP1705)-ROW())/12+5):INDIRECT("S"&amp;(ROW()+12*(($AO1705-1)*3+$AP1705)-ROW())/12+5),AR1705)</f>
        <v>0</v>
      </c>
      <c r="AT1705" s="693">
        <f ca="1">IF($AQ1705=1,IF(INDIRECT(ADDRESS(($AO1705-1)*3+$AP1705+5,$AQ1705+20))="",0,INDIRECT(ADDRESS(($AO1705-1)*3+$AP1705+5,$AQ1705+20))),IF(INDIRECT(ADDRESS(($AO1705-1)*3+$AP1705+5,$AQ1705+20))="",0,IF(COUNTIF(INDIRECT(ADDRESS(($AO1705-1)*36+($AP1705-1)*12+6,COLUMN())):INDIRECT(ADDRESS(($AO1705-1)*36+($AP1705-1)*12+$AQ1705+4,COLUMN())),INDIRECT(ADDRESS(($AO1705-1)*3+$AP1705+5,$AQ1705+20)))&gt;=1,0,INDIRECT(ADDRESS(($AO1705-1)*3+$AP1705+5,$AQ1705+20)))))</f>
        <v>0</v>
      </c>
      <c r="AU1705" s="692">
        <f ca="1">COUNTIF(INDIRECT("U"&amp;(ROW()+12*(($AO1705-1)*3+$AP1705)-ROW())/12+5):INDIRECT("AF"&amp;(ROW()+12*(($AO1705-1)*3+$AP1705)-ROW())/12+5),AT1705)</f>
        <v>0</v>
      </c>
      <c r="AV1705" s="692">
        <f ca="1">IF(AND(AR1705+AT1705&gt;0,AS1705+AU1705&gt;0),COUNTIF(AV$6:AV1704,"&gt;0")+1,0)</f>
        <v>0</v>
      </c>
    </row>
    <row r="1706" spans="41:48">
      <c r="AO1706" s="692">
        <v>48</v>
      </c>
      <c r="AP1706" s="692">
        <v>1</v>
      </c>
      <c r="AQ1706" s="692">
        <v>9</v>
      </c>
      <c r="AR1706" s="693">
        <f ca="1">IF($AQ1706=1,IF(INDIRECT(ADDRESS(($AO1706-1)*3+$AP1706+5,$AQ1706+7))="",0,INDIRECT(ADDRESS(($AO1706-1)*3+$AP1706+5,$AQ1706+7))),IF(INDIRECT(ADDRESS(($AO1706-1)*3+$AP1706+5,$AQ1706+7))="",0,IF(COUNTIF(INDIRECT(ADDRESS(($AO1706-1)*36+($AP1706-1)*12+6,COLUMN())):INDIRECT(ADDRESS(($AO1706-1)*36+($AP1706-1)*12+$AQ1706+4,COLUMN())),INDIRECT(ADDRESS(($AO1706-1)*3+$AP1706+5,$AQ1706+7)))&gt;=1,0,INDIRECT(ADDRESS(($AO1706-1)*3+$AP1706+5,$AQ1706+7)))))</f>
        <v>0</v>
      </c>
      <c r="AS1706" s="692">
        <f ca="1">COUNTIF(INDIRECT("H"&amp;(ROW()+12*(($AO1706-1)*3+$AP1706)-ROW())/12+5):INDIRECT("S"&amp;(ROW()+12*(($AO1706-1)*3+$AP1706)-ROW())/12+5),AR1706)</f>
        <v>0</v>
      </c>
      <c r="AT1706" s="693">
        <f ca="1">IF($AQ1706=1,IF(INDIRECT(ADDRESS(($AO1706-1)*3+$AP1706+5,$AQ1706+20))="",0,INDIRECT(ADDRESS(($AO1706-1)*3+$AP1706+5,$AQ1706+20))),IF(INDIRECT(ADDRESS(($AO1706-1)*3+$AP1706+5,$AQ1706+20))="",0,IF(COUNTIF(INDIRECT(ADDRESS(($AO1706-1)*36+($AP1706-1)*12+6,COLUMN())):INDIRECT(ADDRESS(($AO1706-1)*36+($AP1706-1)*12+$AQ1706+4,COLUMN())),INDIRECT(ADDRESS(($AO1706-1)*3+$AP1706+5,$AQ1706+20)))&gt;=1,0,INDIRECT(ADDRESS(($AO1706-1)*3+$AP1706+5,$AQ1706+20)))))</f>
        <v>0</v>
      </c>
      <c r="AU1706" s="692">
        <f ca="1">COUNTIF(INDIRECT("U"&amp;(ROW()+12*(($AO1706-1)*3+$AP1706)-ROW())/12+5):INDIRECT("AF"&amp;(ROW()+12*(($AO1706-1)*3+$AP1706)-ROW())/12+5),AT1706)</f>
        <v>0</v>
      </c>
      <c r="AV1706" s="692">
        <f ca="1">IF(AND(AR1706+AT1706&gt;0,AS1706+AU1706&gt;0),COUNTIF(AV$6:AV1705,"&gt;0")+1,0)</f>
        <v>0</v>
      </c>
    </row>
    <row r="1707" spans="41:48">
      <c r="AO1707" s="692">
        <v>48</v>
      </c>
      <c r="AP1707" s="692">
        <v>1</v>
      </c>
      <c r="AQ1707" s="692">
        <v>10</v>
      </c>
      <c r="AR1707" s="693">
        <f ca="1">IF($AQ1707=1,IF(INDIRECT(ADDRESS(($AO1707-1)*3+$AP1707+5,$AQ1707+7))="",0,INDIRECT(ADDRESS(($AO1707-1)*3+$AP1707+5,$AQ1707+7))),IF(INDIRECT(ADDRESS(($AO1707-1)*3+$AP1707+5,$AQ1707+7))="",0,IF(COUNTIF(INDIRECT(ADDRESS(($AO1707-1)*36+($AP1707-1)*12+6,COLUMN())):INDIRECT(ADDRESS(($AO1707-1)*36+($AP1707-1)*12+$AQ1707+4,COLUMN())),INDIRECT(ADDRESS(($AO1707-1)*3+$AP1707+5,$AQ1707+7)))&gt;=1,0,INDIRECT(ADDRESS(($AO1707-1)*3+$AP1707+5,$AQ1707+7)))))</f>
        <v>0</v>
      </c>
      <c r="AS1707" s="692">
        <f ca="1">COUNTIF(INDIRECT("H"&amp;(ROW()+12*(($AO1707-1)*3+$AP1707)-ROW())/12+5):INDIRECT("S"&amp;(ROW()+12*(($AO1707-1)*3+$AP1707)-ROW())/12+5),AR1707)</f>
        <v>0</v>
      </c>
      <c r="AT1707" s="693">
        <f ca="1">IF($AQ1707=1,IF(INDIRECT(ADDRESS(($AO1707-1)*3+$AP1707+5,$AQ1707+20))="",0,INDIRECT(ADDRESS(($AO1707-1)*3+$AP1707+5,$AQ1707+20))),IF(INDIRECT(ADDRESS(($AO1707-1)*3+$AP1707+5,$AQ1707+20))="",0,IF(COUNTIF(INDIRECT(ADDRESS(($AO1707-1)*36+($AP1707-1)*12+6,COLUMN())):INDIRECT(ADDRESS(($AO1707-1)*36+($AP1707-1)*12+$AQ1707+4,COLUMN())),INDIRECT(ADDRESS(($AO1707-1)*3+$AP1707+5,$AQ1707+20)))&gt;=1,0,INDIRECT(ADDRESS(($AO1707-1)*3+$AP1707+5,$AQ1707+20)))))</f>
        <v>0</v>
      </c>
      <c r="AU1707" s="692">
        <f ca="1">COUNTIF(INDIRECT("U"&amp;(ROW()+12*(($AO1707-1)*3+$AP1707)-ROW())/12+5):INDIRECT("AF"&amp;(ROW()+12*(($AO1707-1)*3+$AP1707)-ROW())/12+5),AT1707)</f>
        <v>0</v>
      </c>
      <c r="AV1707" s="692">
        <f ca="1">IF(AND(AR1707+AT1707&gt;0,AS1707+AU1707&gt;0),COUNTIF(AV$6:AV1706,"&gt;0")+1,0)</f>
        <v>0</v>
      </c>
    </row>
    <row r="1708" spans="41:48">
      <c r="AO1708" s="692">
        <v>48</v>
      </c>
      <c r="AP1708" s="692">
        <v>1</v>
      </c>
      <c r="AQ1708" s="692">
        <v>11</v>
      </c>
      <c r="AR1708" s="693">
        <f ca="1">IF($AQ1708=1,IF(INDIRECT(ADDRESS(($AO1708-1)*3+$AP1708+5,$AQ1708+7))="",0,INDIRECT(ADDRESS(($AO1708-1)*3+$AP1708+5,$AQ1708+7))),IF(INDIRECT(ADDRESS(($AO1708-1)*3+$AP1708+5,$AQ1708+7))="",0,IF(COUNTIF(INDIRECT(ADDRESS(($AO1708-1)*36+($AP1708-1)*12+6,COLUMN())):INDIRECT(ADDRESS(($AO1708-1)*36+($AP1708-1)*12+$AQ1708+4,COLUMN())),INDIRECT(ADDRESS(($AO1708-1)*3+$AP1708+5,$AQ1708+7)))&gt;=1,0,INDIRECT(ADDRESS(($AO1708-1)*3+$AP1708+5,$AQ1708+7)))))</f>
        <v>0</v>
      </c>
      <c r="AS1708" s="692">
        <f ca="1">COUNTIF(INDIRECT("H"&amp;(ROW()+12*(($AO1708-1)*3+$AP1708)-ROW())/12+5):INDIRECT("S"&amp;(ROW()+12*(($AO1708-1)*3+$AP1708)-ROW())/12+5),AR1708)</f>
        <v>0</v>
      </c>
      <c r="AT1708" s="693">
        <f ca="1">IF($AQ1708=1,IF(INDIRECT(ADDRESS(($AO1708-1)*3+$AP1708+5,$AQ1708+20))="",0,INDIRECT(ADDRESS(($AO1708-1)*3+$AP1708+5,$AQ1708+20))),IF(INDIRECT(ADDRESS(($AO1708-1)*3+$AP1708+5,$AQ1708+20))="",0,IF(COUNTIF(INDIRECT(ADDRESS(($AO1708-1)*36+($AP1708-1)*12+6,COLUMN())):INDIRECT(ADDRESS(($AO1708-1)*36+($AP1708-1)*12+$AQ1708+4,COLUMN())),INDIRECT(ADDRESS(($AO1708-1)*3+$AP1708+5,$AQ1708+20)))&gt;=1,0,INDIRECT(ADDRESS(($AO1708-1)*3+$AP1708+5,$AQ1708+20)))))</f>
        <v>0</v>
      </c>
      <c r="AU1708" s="692">
        <f ca="1">COUNTIF(INDIRECT("U"&amp;(ROW()+12*(($AO1708-1)*3+$AP1708)-ROW())/12+5):INDIRECT("AF"&amp;(ROW()+12*(($AO1708-1)*3+$AP1708)-ROW())/12+5),AT1708)</f>
        <v>0</v>
      </c>
      <c r="AV1708" s="692">
        <f ca="1">IF(AND(AR1708+AT1708&gt;0,AS1708+AU1708&gt;0),COUNTIF(AV$6:AV1707,"&gt;0")+1,0)</f>
        <v>0</v>
      </c>
    </row>
    <row r="1709" spans="41:48">
      <c r="AO1709" s="692">
        <v>48</v>
      </c>
      <c r="AP1709" s="692">
        <v>1</v>
      </c>
      <c r="AQ1709" s="692">
        <v>12</v>
      </c>
      <c r="AR1709" s="693">
        <f ca="1">IF($AQ1709=1,IF(INDIRECT(ADDRESS(($AO1709-1)*3+$AP1709+5,$AQ1709+7))="",0,INDIRECT(ADDRESS(($AO1709-1)*3+$AP1709+5,$AQ1709+7))),IF(INDIRECT(ADDRESS(($AO1709-1)*3+$AP1709+5,$AQ1709+7))="",0,IF(COUNTIF(INDIRECT(ADDRESS(($AO1709-1)*36+($AP1709-1)*12+6,COLUMN())):INDIRECT(ADDRESS(($AO1709-1)*36+($AP1709-1)*12+$AQ1709+4,COLUMN())),INDIRECT(ADDRESS(($AO1709-1)*3+$AP1709+5,$AQ1709+7)))&gt;=1,0,INDIRECT(ADDRESS(($AO1709-1)*3+$AP1709+5,$AQ1709+7)))))</f>
        <v>0</v>
      </c>
      <c r="AS1709" s="692">
        <f ca="1">COUNTIF(INDIRECT("H"&amp;(ROW()+12*(($AO1709-1)*3+$AP1709)-ROW())/12+5):INDIRECT("S"&amp;(ROW()+12*(($AO1709-1)*3+$AP1709)-ROW())/12+5),AR1709)</f>
        <v>0</v>
      </c>
      <c r="AT1709" s="693">
        <f ca="1">IF($AQ1709=1,IF(INDIRECT(ADDRESS(($AO1709-1)*3+$AP1709+5,$AQ1709+20))="",0,INDIRECT(ADDRESS(($AO1709-1)*3+$AP1709+5,$AQ1709+20))),IF(INDIRECT(ADDRESS(($AO1709-1)*3+$AP1709+5,$AQ1709+20))="",0,IF(COUNTIF(INDIRECT(ADDRESS(($AO1709-1)*36+($AP1709-1)*12+6,COLUMN())):INDIRECT(ADDRESS(($AO1709-1)*36+($AP1709-1)*12+$AQ1709+4,COLUMN())),INDIRECT(ADDRESS(($AO1709-1)*3+$AP1709+5,$AQ1709+20)))&gt;=1,0,INDIRECT(ADDRESS(($AO1709-1)*3+$AP1709+5,$AQ1709+20)))))</f>
        <v>0</v>
      </c>
      <c r="AU1709" s="692">
        <f ca="1">COUNTIF(INDIRECT("U"&amp;(ROW()+12*(($AO1709-1)*3+$AP1709)-ROW())/12+5):INDIRECT("AF"&amp;(ROW()+12*(($AO1709-1)*3+$AP1709)-ROW())/12+5),AT1709)</f>
        <v>0</v>
      </c>
      <c r="AV1709" s="692">
        <f ca="1">IF(AND(AR1709+AT1709&gt;0,AS1709+AU1709&gt;0),COUNTIF(AV$6:AV1708,"&gt;0")+1,0)</f>
        <v>0</v>
      </c>
    </row>
    <row r="1710" spans="41:48">
      <c r="AO1710" s="692">
        <v>48</v>
      </c>
      <c r="AP1710" s="692">
        <v>2</v>
      </c>
      <c r="AQ1710" s="692">
        <v>1</v>
      </c>
      <c r="AR1710" s="693">
        <f ca="1">IF($AQ1710=1,IF(INDIRECT(ADDRESS(($AO1710-1)*3+$AP1710+5,$AQ1710+7))="",0,INDIRECT(ADDRESS(($AO1710-1)*3+$AP1710+5,$AQ1710+7))),IF(INDIRECT(ADDRESS(($AO1710-1)*3+$AP1710+5,$AQ1710+7))="",0,IF(COUNTIF(INDIRECT(ADDRESS(($AO1710-1)*36+($AP1710-1)*12+6,COLUMN())):INDIRECT(ADDRESS(($AO1710-1)*36+($AP1710-1)*12+$AQ1710+4,COLUMN())),INDIRECT(ADDRESS(($AO1710-1)*3+$AP1710+5,$AQ1710+7)))&gt;=1,0,INDIRECT(ADDRESS(($AO1710-1)*3+$AP1710+5,$AQ1710+7)))))</f>
        <v>0</v>
      </c>
      <c r="AS1710" s="692">
        <f ca="1">COUNTIF(INDIRECT("H"&amp;(ROW()+12*(($AO1710-1)*3+$AP1710)-ROW())/12+5):INDIRECT("S"&amp;(ROW()+12*(($AO1710-1)*3+$AP1710)-ROW())/12+5),AR1710)</f>
        <v>0</v>
      </c>
      <c r="AT1710" s="693">
        <f ca="1">IF($AQ1710=1,IF(INDIRECT(ADDRESS(($AO1710-1)*3+$AP1710+5,$AQ1710+20))="",0,INDIRECT(ADDRESS(($AO1710-1)*3+$AP1710+5,$AQ1710+20))),IF(INDIRECT(ADDRESS(($AO1710-1)*3+$AP1710+5,$AQ1710+20))="",0,IF(COUNTIF(INDIRECT(ADDRESS(($AO1710-1)*36+($AP1710-1)*12+6,COLUMN())):INDIRECT(ADDRESS(($AO1710-1)*36+($AP1710-1)*12+$AQ1710+4,COLUMN())),INDIRECT(ADDRESS(($AO1710-1)*3+$AP1710+5,$AQ1710+20)))&gt;=1,0,INDIRECT(ADDRESS(($AO1710-1)*3+$AP1710+5,$AQ1710+20)))))</f>
        <v>0</v>
      </c>
      <c r="AU1710" s="692">
        <f ca="1">COUNTIF(INDIRECT("U"&amp;(ROW()+12*(($AO1710-1)*3+$AP1710)-ROW())/12+5):INDIRECT("AF"&amp;(ROW()+12*(($AO1710-1)*3+$AP1710)-ROW())/12+5),AT1710)</f>
        <v>0</v>
      </c>
      <c r="AV1710" s="692">
        <f ca="1">IF(AND(AR1710+AT1710&gt;0,AS1710+AU1710&gt;0),COUNTIF(AV$6:AV1709,"&gt;0")+1,0)</f>
        <v>0</v>
      </c>
    </row>
    <row r="1711" spans="41:48">
      <c r="AO1711" s="692">
        <v>48</v>
      </c>
      <c r="AP1711" s="692">
        <v>2</v>
      </c>
      <c r="AQ1711" s="692">
        <v>2</v>
      </c>
      <c r="AR1711" s="693">
        <f ca="1">IF($AQ1711=1,IF(INDIRECT(ADDRESS(($AO1711-1)*3+$AP1711+5,$AQ1711+7))="",0,INDIRECT(ADDRESS(($AO1711-1)*3+$AP1711+5,$AQ1711+7))),IF(INDIRECT(ADDRESS(($AO1711-1)*3+$AP1711+5,$AQ1711+7))="",0,IF(COUNTIF(INDIRECT(ADDRESS(($AO1711-1)*36+($AP1711-1)*12+6,COLUMN())):INDIRECT(ADDRESS(($AO1711-1)*36+($AP1711-1)*12+$AQ1711+4,COLUMN())),INDIRECT(ADDRESS(($AO1711-1)*3+$AP1711+5,$AQ1711+7)))&gt;=1,0,INDIRECT(ADDRESS(($AO1711-1)*3+$AP1711+5,$AQ1711+7)))))</f>
        <v>0</v>
      </c>
      <c r="AS1711" s="692">
        <f ca="1">COUNTIF(INDIRECT("H"&amp;(ROW()+12*(($AO1711-1)*3+$AP1711)-ROW())/12+5):INDIRECT("S"&amp;(ROW()+12*(($AO1711-1)*3+$AP1711)-ROW())/12+5),AR1711)</f>
        <v>0</v>
      </c>
      <c r="AT1711" s="693">
        <f ca="1">IF($AQ1711=1,IF(INDIRECT(ADDRESS(($AO1711-1)*3+$AP1711+5,$AQ1711+20))="",0,INDIRECT(ADDRESS(($AO1711-1)*3+$AP1711+5,$AQ1711+20))),IF(INDIRECT(ADDRESS(($AO1711-1)*3+$AP1711+5,$AQ1711+20))="",0,IF(COUNTIF(INDIRECT(ADDRESS(($AO1711-1)*36+($AP1711-1)*12+6,COLUMN())):INDIRECT(ADDRESS(($AO1711-1)*36+($AP1711-1)*12+$AQ1711+4,COLUMN())),INDIRECT(ADDRESS(($AO1711-1)*3+$AP1711+5,$AQ1711+20)))&gt;=1,0,INDIRECT(ADDRESS(($AO1711-1)*3+$AP1711+5,$AQ1711+20)))))</f>
        <v>0</v>
      </c>
      <c r="AU1711" s="692">
        <f ca="1">COUNTIF(INDIRECT("U"&amp;(ROW()+12*(($AO1711-1)*3+$AP1711)-ROW())/12+5):INDIRECT("AF"&amp;(ROW()+12*(($AO1711-1)*3+$AP1711)-ROW())/12+5),AT1711)</f>
        <v>0</v>
      </c>
      <c r="AV1711" s="692">
        <f ca="1">IF(AND(AR1711+AT1711&gt;0,AS1711+AU1711&gt;0),COUNTIF(AV$6:AV1710,"&gt;0")+1,0)</f>
        <v>0</v>
      </c>
    </row>
    <row r="1712" spans="41:48">
      <c r="AO1712" s="692">
        <v>48</v>
      </c>
      <c r="AP1712" s="692">
        <v>2</v>
      </c>
      <c r="AQ1712" s="692">
        <v>3</v>
      </c>
      <c r="AR1712" s="693">
        <f ca="1">IF($AQ1712=1,IF(INDIRECT(ADDRESS(($AO1712-1)*3+$AP1712+5,$AQ1712+7))="",0,INDIRECT(ADDRESS(($AO1712-1)*3+$AP1712+5,$AQ1712+7))),IF(INDIRECT(ADDRESS(($AO1712-1)*3+$AP1712+5,$AQ1712+7))="",0,IF(COUNTIF(INDIRECT(ADDRESS(($AO1712-1)*36+($AP1712-1)*12+6,COLUMN())):INDIRECT(ADDRESS(($AO1712-1)*36+($AP1712-1)*12+$AQ1712+4,COLUMN())),INDIRECT(ADDRESS(($AO1712-1)*3+$AP1712+5,$AQ1712+7)))&gt;=1,0,INDIRECT(ADDRESS(($AO1712-1)*3+$AP1712+5,$AQ1712+7)))))</f>
        <v>0</v>
      </c>
      <c r="AS1712" s="692">
        <f ca="1">COUNTIF(INDIRECT("H"&amp;(ROW()+12*(($AO1712-1)*3+$AP1712)-ROW())/12+5):INDIRECT("S"&amp;(ROW()+12*(($AO1712-1)*3+$AP1712)-ROW())/12+5),AR1712)</f>
        <v>0</v>
      </c>
      <c r="AT1712" s="693">
        <f ca="1">IF($AQ1712=1,IF(INDIRECT(ADDRESS(($AO1712-1)*3+$AP1712+5,$AQ1712+20))="",0,INDIRECT(ADDRESS(($AO1712-1)*3+$AP1712+5,$AQ1712+20))),IF(INDIRECT(ADDRESS(($AO1712-1)*3+$AP1712+5,$AQ1712+20))="",0,IF(COUNTIF(INDIRECT(ADDRESS(($AO1712-1)*36+($AP1712-1)*12+6,COLUMN())):INDIRECT(ADDRESS(($AO1712-1)*36+($AP1712-1)*12+$AQ1712+4,COLUMN())),INDIRECT(ADDRESS(($AO1712-1)*3+$AP1712+5,$AQ1712+20)))&gt;=1,0,INDIRECT(ADDRESS(($AO1712-1)*3+$AP1712+5,$AQ1712+20)))))</f>
        <v>0</v>
      </c>
      <c r="AU1712" s="692">
        <f ca="1">COUNTIF(INDIRECT("U"&amp;(ROW()+12*(($AO1712-1)*3+$AP1712)-ROW())/12+5):INDIRECT("AF"&amp;(ROW()+12*(($AO1712-1)*3+$AP1712)-ROW())/12+5),AT1712)</f>
        <v>0</v>
      </c>
      <c r="AV1712" s="692">
        <f ca="1">IF(AND(AR1712+AT1712&gt;0,AS1712+AU1712&gt;0),COUNTIF(AV$6:AV1711,"&gt;0")+1,0)</f>
        <v>0</v>
      </c>
    </row>
    <row r="1713" spans="41:48">
      <c r="AO1713" s="692">
        <v>48</v>
      </c>
      <c r="AP1713" s="692">
        <v>2</v>
      </c>
      <c r="AQ1713" s="692">
        <v>4</v>
      </c>
      <c r="AR1713" s="693">
        <f ca="1">IF($AQ1713=1,IF(INDIRECT(ADDRESS(($AO1713-1)*3+$AP1713+5,$AQ1713+7))="",0,INDIRECT(ADDRESS(($AO1713-1)*3+$AP1713+5,$AQ1713+7))),IF(INDIRECT(ADDRESS(($AO1713-1)*3+$AP1713+5,$AQ1713+7))="",0,IF(COUNTIF(INDIRECT(ADDRESS(($AO1713-1)*36+($AP1713-1)*12+6,COLUMN())):INDIRECT(ADDRESS(($AO1713-1)*36+($AP1713-1)*12+$AQ1713+4,COLUMN())),INDIRECT(ADDRESS(($AO1713-1)*3+$AP1713+5,$AQ1713+7)))&gt;=1,0,INDIRECT(ADDRESS(($AO1713-1)*3+$AP1713+5,$AQ1713+7)))))</f>
        <v>0</v>
      </c>
      <c r="AS1713" s="692">
        <f ca="1">COUNTIF(INDIRECT("H"&amp;(ROW()+12*(($AO1713-1)*3+$AP1713)-ROW())/12+5):INDIRECT("S"&amp;(ROW()+12*(($AO1713-1)*3+$AP1713)-ROW())/12+5),AR1713)</f>
        <v>0</v>
      </c>
      <c r="AT1713" s="693">
        <f ca="1">IF($AQ1713=1,IF(INDIRECT(ADDRESS(($AO1713-1)*3+$AP1713+5,$AQ1713+20))="",0,INDIRECT(ADDRESS(($AO1713-1)*3+$AP1713+5,$AQ1713+20))),IF(INDIRECT(ADDRESS(($AO1713-1)*3+$AP1713+5,$AQ1713+20))="",0,IF(COUNTIF(INDIRECT(ADDRESS(($AO1713-1)*36+($AP1713-1)*12+6,COLUMN())):INDIRECT(ADDRESS(($AO1713-1)*36+($AP1713-1)*12+$AQ1713+4,COLUMN())),INDIRECT(ADDRESS(($AO1713-1)*3+$AP1713+5,$AQ1713+20)))&gt;=1,0,INDIRECT(ADDRESS(($AO1713-1)*3+$AP1713+5,$AQ1713+20)))))</f>
        <v>0</v>
      </c>
      <c r="AU1713" s="692">
        <f ca="1">COUNTIF(INDIRECT("U"&amp;(ROW()+12*(($AO1713-1)*3+$AP1713)-ROW())/12+5):INDIRECT("AF"&amp;(ROW()+12*(($AO1713-1)*3+$AP1713)-ROW())/12+5),AT1713)</f>
        <v>0</v>
      </c>
      <c r="AV1713" s="692">
        <f ca="1">IF(AND(AR1713+AT1713&gt;0,AS1713+AU1713&gt;0),COUNTIF(AV$6:AV1712,"&gt;0")+1,0)</f>
        <v>0</v>
      </c>
    </row>
    <row r="1714" spans="41:48">
      <c r="AO1714" s="692">
        <v>48</v>
      </c>
      <c r="AP1714" s="692">
        <v>2</v>
      </c>
      <c r="AQ1714" s="692">
        <v>5</v>
      </c>
      <c r="AR1714" s="693">
        <f ca="1">IF($AQ1714=1,IF(INDIRECT(ADDRESS(($AO1714-1)*3+$AP1714+5,$AQ1714+7))="",0,INDIRECT(ADDRESS(($AO1714-1)*3+$AP1714+5,$AQ1714+7))),IF(INDIRECT(ADDRESS(($AO1714-1)*3+$AP1714+5,$AQ1714+7))="",0,IF(COUNTIF(INDIRECT(ADDRESS(($AO1714-1)*36+($AP1714-1)*12+6,COLUMN())):INDIRECT(ADDRESS(($AO1714-1)*36+($AP1714-1)*12+$AQ1714+4,COLUMN())),INDIRECT(ADDRESS(($AO1714-1)*3+$AP1714+5,$AQ1714+7)))&gt;=1,0,INDIRECT(ADDRESS(($AO1714-1)*3+$AP1714+5,$AQ1714+7)))))</f>
        <v>0</v>
      </c>
      <c r="AS1714" s="692">
        <f ca="1">COUNTIF(INDIRECT("H"&amp;(ROW()+12*(($AO1714-1)*3+$AP1714)-ROW())/12+5):INDIRECT("S"&amp;(ROW()+12*(($AO1714-1)*3+$AP1714)-ROW())/12+5),AR1714)</f>
        <v>0</v>
      </c>
      <c r="AT1714" s="693">
        <f ca="1">IF($AQ1714=1,IF(INDIRECT(ADDRESS(($AO1714-1)*3+$AP1714+5,$AQ1714+20))="",0,INDIRECT(ADDRESS(($AO1714-1)*3+$AP1714+5,$AQ1714+20))),IF(INDIRECT(ADDRESS(($AO1714-1)*3+$AP1714+5,$AQ1714+20))="",0,IF(COUNTIF(INDIRECT(ADDRESS(($AO1714-1)*36+($AP1714-1)*12+6,COLUMN())):INDIRECT(ADDRESS(($AO1714-1)*36+($AP1714-1)*12+$AQ1714+4,COLUMN())),INDIRECT(ADDRESS(($AO1714-1)*3+$AP1714+5,$AQ1714+20)))&gt;=1,0,INDIRECT(ADDRESS(($AO1714-1)*3+$AP1714+5,$AQ1714+20)))))</f>
        <v>0</v>
      </c>
      <c r="AU1714" s="692">
        <f ca="1">COUNTIF(INDIRECT("U"&amp;(ROW()+12*(($AO1714-1)*3+$AP1714)-ROW())/12+5):INDIRECT("AF"&amp;(ROW()+12*(($AO1714-1)*3+$AP1714)-ROW())/12+5),AT1714)</f>
        <v>0</v>
      </c>
      <c r="AV1714" s="692">
        <f ca="1">IF(AND(AR1714+AT1714&gt;0,AS1714+AU1714&gt;0),COUNTIF(AV$6:AV1713,"&gt;0")+1,0)</f>
        <v>0</v>
      </c>
    </row>
    <row r="1715" spans="41:48">
      <c r="AO1715" s="692">
        <v>48</v>
      </c>
      <c r="AP1715" s="692">
        <v>2</v>
      </c>
      <c r="AQ1715" s="692">
        <v>6</v>
      </c>
      <c r="AR1715" s="693">
        <f ca="1">IF($AQ1715=1,IF(INDIRECT(ADDRESS(($AO1715-1)*3+$AP1715+5,$AQ1715+7))="",0,INDIRECT(ADDRESS(($AO1715-1)*3+$AP1715+5,$AQ1715+7))),IF(INDIRECT(ADDRESS(($AO1715-1)*3+$AP1715+5,$AQ1715+7))="",0,IF(COUNTIF(INDIRECT(ADDRESS(($AO1715-1)*36+($AP1715-1)*12+6,COLUMN())):INDIRECT(ADDRESS(($AO1715-1)*36+($AP1715-1)*12+$AQ1715+4,COLUMN())),INDIRECT(ADDRESS(($AO1715-1)*3+$AP1715+5,$AQ1715+7)))&gt;=1,0,INDIRECT(ADDRESS(($AO1715-1)*3+$AP1715+5,$AQ1715+7)))))</f>
        <v>0</v>
      </c>
      <c r="AS1715" s="692">
        <f ca="1">COUNTIF(INDIRECT("H"&amp;(ROW()+12*(($AO1715-1)*3+$AP1715)-ROW())/12+5):INDIRECT("S"&amp;(ROW()+12*(($AO1715-1)*3+$AP1715)-ROW())/12+5),AR1715)</f>
        <v>0</v>
      </c>
      <c r="AT1715" s="693">
        <f ca="1">IF($AQ1715=1,IF(INDIRECT(ADDRESS(($AO1715-1)*3+$AP1715+5,$AQ1715+20))="",0,INDIRECT(ADDRESS(($AO1715-1)*3+$AP1715+5,$AQ1715+20))),IF(INDIRECT(ADDRESS(($AO1715-1)*3+$AP1715+5,$AQ1715+20))="",0,IF(COUNTIF(INDIRECT(ADDRESS(($AO1715-1)*36+($AP1715-1)*12+6,COLUMN())):INDIRECT(ADDRESS(($AO1715-1)*36+($AP1715-1)*12+$AQ1715+4,COLUMN())),INDIRECT(ADDRESS(($AO1715-1)*3+$AP1715+5,$AQ1715+20)))&gt;=1,0,INDIRECT(ADDRESS(($AO1715-1)*3+$AP1715+5,$AQ1715+20)))))</f>
        <v>0</v>
      </c>
      <c r="AU1715" s="692">
        <f ca="1">COUNTIF(INDIRECT("U"&amp;(ROW()+12*(($AO1715-1)*3+$AP1715)-ROW())/12+5):INDIRECT("AF"&amp;(ROW()+12*(($AO1715-1)*3+$AP1715)-ROW())/12+5),AT1715)</f>
        <v>0</v>
      </c>
      <c r="AV1715" s="692">
        <f ca="1">IF(AND(AR1715+AT1715&gt;0,AS1715+AU1715&gt;0),COUNTIF(AV$6:AV1714,"&gt;0")+1,0)</f>
        <v>0</v>
      </c>
    </row>
    <row r="1716" spans="41:48">
      <c r="AO1716" s="692">
        <v>48</v>
      </c>
      <c r="AP1716" s="692">
        <v>2</v>
      </c>
      <c r="AQ1716" s="692">
        <v>7</v>
      </c>
      <c r="AR1716" s="693">
        <f ca="1">IF($AQ1716=1,IF(INDIRECT(ADDRESS(($AO1716-1)*3+$AP1716+5,$AQ1716+7))="",0,INDIRECT(ADDRESS(($AO1716-1)*3+$AP1716+5,$AQ1716+7))),IF(INDIRECT(ADDRESS(($AO1716-1)*3+$AP1716+5,$AQ1716+7))="",0,IF(COUNTIF(INDIRECT(ADDRESS(($AO1716-1)*36+($AP1716-1)*12+6,COLUMN())):INDIRECT(ADDRESS(($AO1716-1)*36+($AP1716-1)*12+$AQ1716+4,COLUMN())),INDIRECT(ADDRESS(($AO1716-1)*3+$AP1716+5,$AQ1716+7)))&gt;=1,0,INDIRECT(ADDRESS(($AO1716-1)*3+$AP1716+5,$AQ1716+7)))))</f>
        <v>0</v>
      </c>
      <c r="AS1716" s="692">
        <f ca="1">COUNTIF(INDIRECT("H"&amp;(ROW()+12*(($AO1716-1)*3+$AP1716)-ROW())/12+5):INDIRECT("S"&amp;(ROW()+12*(($AO1716-1)*3+$AP1716)-ROW())/12+5),AR1716)</f>
        <v>0</v>
      </c>
      <c r="AT1716" s="693">
        <f ca="1">IF($AQ1716=1,IF(INDIRECT(ADDRESS(($AO1716-1)*3+$AP1716+5,$AQ1716+20))="",0,INDIRECT(ADDRESS(($AO1716-1)*3+$AP1716+5,$AQ1716+20))),IF(INDIRECT(ADDRESS(($AO1716-1)*3+$AP1716+5,$AQ1716+20))="",0,IF(COUNTIF(INDIRECT(ADDRESS(($AO1716-1)*36+($AP1716-1)*12+6,COLUMN())):INDIRECT(ADDRESS(($AO1716-1)*36+($AP1716-1)*12+$AQ1716+4,COLUMN())),INDIRECT(ADDRESS(($AO1716-1)*3+$AP1716+5,$AQ1716+20)))&gt;=1,0,INDIRECT(ADDRESS(($AO1716-1)*3+$AP1716+5,$AQ1716+20)))))</f>
        <v>0</v>
      </c>
      <c r="AU1716" s="692">
        <f ca="1">COUNTIF(INDIRECT("U"&amp;(ROW()+12*(($AO1716-1)*3+$AP1716)-ROW())/12+5):INDIRECT("AF"&amp;(ROW()+12*(($AO1716-1)*3+$AP1716)-ROW())/12+5),AT1716)</f>
        <v>0</v>
      </c>
      <c r="AV1716" s="692">
        <f ca="1">IF(AND(AR1716+AT1716&gt;0,AS1716+AU1716&gt;0),COUNTIF(AV$6:AV1715,"&gt;0")+1,0)</f>
        <v>0</v>
      </c>
    </row>
    <row r="1717" spans="41:48">
      <c r="AO1717" s="692">
        <v>48</v>
      </c>
      <c r="AP1717" s="692">
        <v>2</v>
      </c>
      <c r="AQ1717" s="692">
        <v>8</v>
      </c>
      <c r="AR1717" s="693">
        <f ca="1">IF($AQ1717=1,IF(INDIRECT(ADDRESS(($AO1717-1)*3+$AP1717+5,$AQ1717+7))="",0,INDIRECT(ADDRESS(($AO1717-1)*3+$AP1717+5,$AQ1717+7))),IF(INDIRECT(ADDRESS(($AO1717-1)*3+$AP1717+5,$AQ1717+7))="",0,IF(COUNTIF(INDIRECT(ADDRESS(($AO1717-1)*36+($AP1717-1)*12+6,COLUMN())):INDIRECT(ADDRESS(($AO1717-1)*36+($AP1717-1)*12+$AQ1717+4,COLUMN())),INDIRECT(ADDRESS(($AO1717-1)*3+$AP1717+5,$AQ1717+7)))&gt;=1,0,INDIRECT(ADDRESS(($AO1717-1)*3+$AP1717+5,$AQ1717+7)))))</f>
        <v>0</v>
      </c>
      <c r="AS1717" s="692">
        <f ca="1">COUNTIF(INDIRECT("H"&amp;(ROW()+12*(($AO1717-1)*3+$AP1717)-ROW())/12+5):INDIRECT("S"&amp;(ROW()+12*(($AO1717-1)*3+$AP1717)-ROW())/12+5),AR1717)</f>
        <v>0</v>
      </c>
      <c r="AT1717" s="693">
        <f ca="1">IF($AQ1717=1,IF(INDIRECT(ADDRESS(($AO1717-1)*3+$AP1717+5,$AQ1717+20))="",0,INDIRECT(ADDRESS(($AO1717-1)*3+$AP1717+5,$AQ1717+20))),IF(INDIRECT(ADDRESS(($AO1717-1)*3+$AP1717+5,$AQ1717+20))="",0,IF(COUNTIF(INDIRECT(ADDRESS(($AO1717-1)*36+($AP1717-1)*12+6,COLUMN())):INDIRECT(ADDRESS(($AO1717-1)*36+($AP1717-1)*12+$AQ1717+4,COLUMN())),INDIRECT(ADDRESS(($AO1717-1)*3+$AP1717+5,$AQ1717+20)))&gt;=1,0,INDIRECT(ADDRESS(($AO1717-1)*3+$AP1717+5,$AQ1717+20)))))</f>
        <v>0</v>
      </c>
      <c r="AU1717" s="692">
        <f ca="1">COUNTIF(INDIRECT("U"&amp;(ROW()+12*(($AO1717-1)*3+$AP1717)-ROW())/12+5):INDIRECT("AF"&amp;(ROW()+12*(($AO1717-1)*3+$AP1717)-ROW())/12+5),AT1717)</f>
        <v>0</v>
      </c>
      <c r="AV1717" s="692">
        <f ca="1">IF(AND(AR1717+AT1717&gt;0,AS1717+AU1717&gt;0),COUNTIF(AV$6:AV1716,"&gt;0")+1,0)</f>
        <v>0</v>
      </c>
    </row>
    <row r="1718" spans="41:48">
      <c r="AO1718" s="692">
        <v>48</v>
      </c>
      <c r="AP1718" s="692">
        <v>2</v>
      </c>
      <c r="AQ1718" s="692">
        <v>9</v>
      </c>
      <c r="AR1718" s="693">
        <f ca="1">IF($AQ1718=1,IF(INDIRECT(ADDRESS(($AO1718-1)*3+$AP1718+5,$AQ1718+7))="",0,INDIRECT(ADDRESS(($AO1718-1)*3+$AP1718+5,$AQ1718+7))),IF(INDIRECT(ADDRESS(($AO1718-1)*3+$AP1718+5,$AQ1718+7))="",0,IF(COUNTIF(INDIRECT(ADDRESS(($AO1718-1)*36+($AP1718-1)*12+6,COLUMN())):INDIRECT(ADDRESS(($AO1718-1)*36+($AP1718-1)*12+$AQ1718+4,COLUMN())),INDIRECT(ADDRESS(($AO1718-1)*3+$AP1718+5,$AQ1718+7)))&gt;=1,0,INDIRECT(ADDRESS(($AO1718-1)*3+$AP1718+5,$AQ1718+7)))))</f>
        <v>0</v>
      </c>
      <c r="AS1718" s="692">
        <f ca="1">COUNTIF(INDIRECT("H"&amp;(ROW()+12*(($AO1718-1)*3+$AP1718)-ROW())/12+5):INDIRECT("S"&amp;(ROW()+12*(($AO1718-1)*3+$AP1718)-ROW())/12+5),AR1718)</f>
        <v>0</v>
      </c>
      <c r="AT1718" s="693">
        <f ca="1">IF($AQ1718=1,IF(INDIRECT(ADDRESS(($AO1718-1)*3+$AP1718+5,$AQ1718+20))="",0,INDIRECT(ADDRESS(($AO1718-1)*3+$AP1718+5,$AQ1718+20))),IF(INDIRECT(ADDRESS(($AO1718-1)*3+$AP1718+5,$AQ1718+20))="",0,IF(COUNTIF(INDIRECT(ADDRESS(($AO1718-1)*36+($AP1718-1)*12+6,COLUMN())):INDIRECT(ADDRESS(($AO1718-1)*36+($AP1718-1)*12+$AQ1718+4,COLUMN())),INDIRECT(ADDRESS(($AO1718-1)*3+$AP1718+5,$AQ1718+20)))&gt;=1,0,INDIRECT(ADDRESS(($AO1718-1)*3+$AP1718+5,$AQ1718+20)))))</f>
        <v>0</v>
      </c>
      <c r="AU1718" s="692">
        <f ca="1">COUNTIF(INDIRECT("U"&amp;(ROW()+12*(($AO1718-1)*3+$AP1718)-ROW())/12+5):INDIRECT("AF"&amp;(ROW()+12*(($AO1718-1)*3+$AP1718)-ROW())/12+5),AT1718)</f>
        <v>0</v>
      </c>
      <c r="AV1718" s="692">
        <f ca="1">IF(AND(AR1718+AT1718&gt;0,AS1718+AU1718&gt;0),COUNTIF(AV$6:AV1717,"&gt;0")+1,0)</f>
        <v>0</v>
      </c>
    </row>
    <row r="1719" spans="41:48">
      <c r="AO1719" s="692">
        <v>48</v>
      </c>
      <c r="AP1719" s="692">
        <v>2</v>
      </c>
      <c r="AQ1719" s="692">
        <v>10</v>
      </c>
      <c r="AR1719" s="693">
        <f ca="1">IF($AQ1719=1,IF(INDIRECT(ADDRESS(($AO1719-1)*3+$AP1719+5,$AQ1719+7))="",0,INDIRECT(ADDRESS(($AO1719-1)*3+$AP1719+5,$AQ1719+7))),IF(INDIRECT(ADDRESS(($AO1719-1)*3+$AP1719+5,$AQ1719+7))="",0,IF(COUNTIF(INDIRECT(ADDRESS(($AO1719-1)*36+($AP1719-1)*12+6,COLUMN())):INDIRECT(ADDRESS(($AO1719-1)*36+($AP1719-1)*12+$AQ1719+4,COLUMN())),INDIRECT(ADDRESS(($AO1719-1)*3+$AP1719+5,$AQ1719+7)))&gt;=1,0,INDIRECT(ADDRESS(($AO1719-1)*3+$AP1719+5,$AQ1719+7)))))</f>
        <v>0</v>
      </c>
      <c r="AS1719" s="692">
        <f ca="1">COUNTIF(INDIRECT("H"&amp;(ROW()+12*(($AO1719-1)*3+$AP1719)-ROW())/12+5):INDIRECT("S"&amp;(ROW()+12*(($AO1719-1)*3+$AP1719)-ROW())/12+5),AR1719)</f>
        <v>0</v>
      </c>
      <c r="AT1719" s="693">
        <f ca="1">IF($AQ1719=1,IF(INDIRECT(ADDRESS(($AO1719-1)*3+$AP1719+5,$AQ1719+20))="",0,INDIRECT(ADDRESS(($AO1719-1)*3+$AP1719+5,$AQ1719+20))),IF(INDIRECT(ADDRESS(($AO1719-1)*3+$AP1719+5,$AQ1719+20))="",0,IF(COUNTIF(INDIRECT(ADDRESS(($AO1719-1)*36+($AP1719-1)*12+6,COLUMN())):INDIRECT(ADDRESS(($AO1719-1)*36+($AP1719-1)*12+$AQ1719+4,COLUMN())),INDIRECT(ADDRESS(($AO1719-1)*3+$AP1719+5,$AQ1719+20)))&gt;=1,0,INDIRECT(ADDRESS(($AO1719-1)*3+$AP1719+5,$AQ1719+20)))))</f>
        <v>0</v>
      </c>
      <c r="AU1719" s="692">
        <f ca="1">COUNTIF(INDIRECT("U"&amp;(ROW()+12*(($AO1719-1)*3+$AP1719)-ROW())/12+5):INDIRECT("AF"&amp;(ROW()+12*(($AO1719-1)*3+$AP1719)-ROW())/12+5),AT1719)</f>
        <v>0</v>
      </c>
      <c r="AV1719" s="692">
        <f ca="1">IF(AND(AR1719+AT1719&gt;0,AS1719+AU1719&gt;0),COUNTIF(AV$6:AV1718,"&gt;0")+1,0)</f>
        <v>0</v>
      </c>
    </row>
    <row r="1720" spans="41:48">
      <c r="AO1720" s="692">
        <v>48</v>
      </c>
      <c r="AP1720" s="692">
        <v>2</v>
      </c>
      <c r="AQ1720" s="692">
        <v>11</v>
      </c>
      <c r="AR1720" s="693">
        <f ca="1">IF($AQ1720=1,IF(INDIRECT(ADDRESS(($AO1720-1)*3+$AP1720+5,$AQ1720+7))="",0,INDIRECT(ADDRESS(($AO1720-1)*3+$AP1720+5,$AQ1720+7))),IF(INDIRECT(ADDRESS(($AO1720-1)*3+$AP1720+5,$AQ1720+7))="",0,IF(COUNTIF(INDIRECT(ADDRESS(($AO1720-1)*36+($AP1720-1)*12+6,COLUMN())):INDIRECT(ADDRESS(($AO1720-1)*36+($AP1720-1)*12+$AQ1720+4,COLUMN())),INDIRECT(ADDRESS(($AO1720-1)*3+$AP1720+5,$AQ1720+7)))&gt;=1,0,INDIRECT(ADDRESS(($AO1720-1)*3+$AP1720+5,$AQ1720+7)))))</f>
        <v>0</v>
      </c>
      <c r="AS1720" s="692">
        <f ca="1">COUNTIF(INDIRECT("H"&amp;(ROW()+12*(($AO1720-1)*3+$AP1720)-ROW())/12+5):INDIRECT("S"&amp;(ROW()+12*(($AO1720-1)*3+$AP1720)-ROW())/12+5),AR1720)</f>
        <v>0</v>
      </c>
      <c r="AT1720" s="693">
        <f ca="1">IF($AQ1720=1,IF(INDIRECT(ADDRESS(($AO1720-1)*3+$AP1720+5,$AQ1720+20))="",0,INDIRECT(ADDRESS(($AO1720-1)*3+$AP1720+5,$AQ1720+20))),IF(INDIRECT(ADDRESS(($AO1720-1)*3+$AP1720+5,$AQ1720+20))="",0,IF(COUNTIF(INDIRECT(ADDRESS(($AO1720-1)*36+($AP1720-1)*12+6,COLUMN())):INDIRECT(ADDRESS(($AO1720-1)*36+($AP1720-1)*12+$AQ1720+4,COLUMN())),INDIRECT(ADDRESS(($AO1720-1)*3+$AP1720+5,$AQ1720+20)))&gt;=1,0,INDIRECT(ADDRESS(($AO1720-1)*3+$AP1720+5,$AQ1720+20)))))</f>
        <v>0</v>
      </c>
      <c r="AU1720" s="692">
        <f ca="1">COUNTIF(INDIRECT("U"&amp;(ROW()+12*(($AO1720-1)*3+$AP1720)-ROW())/12+5):INDIRECT("AF"&amp;(ROW()+12*(($AO1720-1)*3+$AP1720)-ROW())/12+5),AT1720)</f>
        <v>0</v>
      </c>
      <c r="AV1720" s="692">
        <f ca="1">IF(AND(AR1720+AT1720&gt;0,AS1720+AU1720&gt;0),COUNTIF(AV$6:AV1719,"&gt;0")+1,0)</f>
        <v>0</v>
      </c>
    </row>
    <row r="1721" spans="41:48">
      <c r="AO1721" s="692">
        <v>48</v>
      </c>
      <c r="AP1721" s="692">
        <v>2</v>
      </c>
      <c r="AQ1721" s="692">
        <v>12</v>
      </c>
      <c r="AR1721" s="693">
        <f ca="1">IF($AQ1721=1,IF(INDIRECT(ADDRESS(($AO1721-1)*3+$AP1721+5,$AQ1721+7))="",0,INDIRECT(ADDRESS(($AO1721-1)*3+$AP1721+5,$AQ1721+7))),IF(INDIRECT(ADDRESS(($AO1721-1)*3+$AP1721+5,$AQ1721+7))="",0,IF(COUNTIF(INDIRECT(ADDRESS(($AO1721-1)*36+($AP1721-1)*12+6,COLUMN())):INDIRECT(ADDRESS(($AO1721-1)*36+($AP1721-1)*12+$AQ1721+4,COLUMN())),INDIRECT(ADDRESS(($AO1721-1)*3+$AP1721+5,$AQ1721+7)))&gt;=1,0,INDIRECT(ADDRESS(($AO1721-1)*3+$AP1721+5,$AQ1721+7)))))</f>
        <v>0</v>
      </c>
      <c r="AS1721" s="692">
        <f ca="1">COUNTIF(INDIRECT("H"&amp;(ROW()+12*(($AO1721-1)*3+$AP1721)-ROW())/12+5):INDIRECT("S"&amp;(ROW()+12*(($AO1721-1)*3+$AP1721)-ROW())/12+5),AR1721)</f>
        <v>0</v>
      </c>
      <c r="AT1721" s="693">
        <f ca="1">IF($AQ1721=1,IF(INDIRECT(ADDRESS(($AO1721-1)*3+$AP1721+5,$AQ1721+20))="",0,INDIRECT(ADDRESS(($AO1721-1)*3+$AP1721+5,$AQ1721+20))),IF(INDIRECT(ADDRESS(($AO1721-1)*3+$AP1721+5,$AQ1721+20))="",0,IF(COUNTIF(INDIRECT(ADDRESS(($AO1721-1)*36+($AP1721-1)*12+6,COLUMN())):INDIRECT(ADDRESS(($AO1721-1)*36+($AP1721-1)*12+$AQ1721+4,COLUMN())),INDIRECT(ADDRESS(($AO1721-1)*3+$AP1721+5,$AQ1721+20)))&gt;=1,0,INDIRECT(ADDRESS(($AO1721-1)*3+$AP1721+5,$AQ1721+20)))))</f>
        <v>0</v>
      </c>
      <c r="AU1721" s="692">
        <f ca="1">COUNTIF(INDIRECT("U"&amp;(ROW()+12*(($AO1721-1)*3+$AP1721)-ROW())/12+5):INDIRECT("AF"&amp;(ROW()+12*(($AO1721-1)*3+$AP1721)-ROW())/12+5),AT1721)</f>
        <v>0</v>
      </c>
      <c r="AV1721" s="692">
        <f ca="1">IF(AND(AR1721+AT1721&gt;0,AS1721+AU1721&gt;0),COUNTIF(AV$6:AV1720,"&gt;0")+1,0)</f>
        <v>0</v>
      </c>
    </row>
    <row r="1722" spans="41:48">
      <c r="AO1722" s="692">
        <v>48</v>
      </c>
      <c r="AP1722" s="692">
        <v>3</v>
      </c>
      <c r="AQ1722" s="692">
        <v>1</v>
      </c>
      <c r="AR1722" s="693">
        <f ca="1">IF($AQ1722=1,IF(INDIRECT(ADDRESS(($AO1722-1)*3+$AP1722+5,$AQ1722+7))="",0,INDIRECT(ADDRESS(($AO1722-1)*3+$AP1722+5,$AQ1722+7))),IF(INDIRECT(ADDRESS(($AO1722-1)*3+$AP1722+5,$AQ1722+7))="",0,IF(COUNTIF(INDIRECT(ADDRESS(($AO1722-1)*36+($AP1722-1)*12+6,COLUMN())):INDIRECT(ADDRESS(($AO1722-1)*36+($AP1722-1)*12+$AQ1722+4,COLUMN())),INDIRECT(ADDRESS(($AO1722-1)*3+$AP1722+5,$AQ1722+7)))&gt;=1,0,INDIRECT(ADDRESS(($AO1722-1)*3+$AP1722+5,$AQ1722+7)))))</f>
        <v>0</v>
      </c>
      <c r="AS1722" s="692">
        <f ca="1">COUNTIF(INDIRECT("H"&amp;(ROW()+12*(($AO1722-1)*3+$AP1722)-ROW())/12+5):INDIRECT("S"&amp;(ROW()+12*(($AO1722-1)*3+$AP1722)-ROW())/12+5),AR1722)</f>
        <v>0</v>
      </c>
      <c r="AT1722" s="693">
        <f ca="1">IF($AQ1722=1,IF(INDIRECT(ADDRESS(($AO1722-1)*3+$AP1722+5,$AQ1722+20))="",0,INDIRECT(ADDRESS(($AO1722-1)*3+$AP1722+5,$AQ1722+20))),IF(INDIRECT(ADDRESS(($AO1722-1)*3+$AP1722+5,$AQ1722+20))="",0,IF(COUNTIF(INDIRECT(ADDRESS(($AO1722-1)*36+($AP1722-1)*12+6,COLUMN())):INDIRECT(ADDRESS(($AO1722-1)*36+($AP1722-1)*12+$AQ1722+4,COLUMN())),INDIRECT(ADDRESS(($AO1722-1)*3+$AP1722+5,$AQ1722+20)))&gt;=1,0,INDIRECT(ADDRESS(($AO1722-1)*3+$AP1722+5,$AQ1722+20)))))</f>
        <v>0</v>
      </c>
      <c r="AU1722" s="692">
        <f ca="1">COUNTIF(INDIRECT("U"&amp;(ROW()+12*(($AO1722-1)*3+$AP1722)-ROW())/12+5):INDIRECT("AF"&amp;(ROW()+12*(($AO1722-1)*3+$AP1722)-ROW())/12+5),AT1722)</f>
        <v>0</v>
      </c>
      <c r="AV1722" s="692">
        <f ca="1">IF(AND(AR1722+AT1722&gt;0,AS1722+AU1722&gt;0),COUNTIF(AV$6:AV1721,"&gt;0")+1,0)</f>
        <v>0</v>
      </c>
    </row>
    <row r="1723" spans="41:48">
      <c r="AO1723" s="692">
        <v>48</v>
      </c>
      <c r="AP1723" s="692">
        <v>3</v>
      </c>
      <c r="AQ1723" s="692">
        <v>2</v>
      </c>
      <c r="AR1723" s="693">
        <f ca="1">IF($AQ1723=1,IF(INDIRECT(ADDRESS(($AO1723-1)*3+$AP1723+5,$AQ1723+7))="",0,INDIRECT(ADDRESS(($AO1723-1)*3+$AP1723+5,$AQ1723+7))),IF(INDIRECT(ADDRESS(($AO1723-1)*3+$AP1723+5,$AQ1723+7))="",0,IF(COUNTIF(INDIRECT(ADDRESS(($AO1723-1)*36+($AP1723-1)*12+6,COLUMN())):INDIRECT(ADDRESS(($AO1723-1)*36+($AP1723-1)*12+$AQ1723+4,COLUMN())),INDIRECT(ADDRESS(($AO1723-1)*3+$AP1723+5,$AQ1723+7)))&gt;=1,0,INDIRECT(ADDRESS(($AO1723-1)*3+$AP1723+5,$AQ1723+7)))))</f>
        <v>0</v>
      </c>
      <c r="AS1723" s="692">
        <f ca="1">COUNTIF(INDIRECT("H"&amp;(ROW()+12*(($AO1723-1)*3+$AP1723)-ROW())/12+5):INDIRECT("S"&amp;(ROW()+12*(($AO1723-1)*3+$AP1723)-ROW())/12+5),AR1723)</f>
        <v>0</v>
      </c>
      <c r="AT1723" s="693">
        <f ca="1">IF($AQ1723=1,IF(INDIRECT(ADDRESS(($AO1723-1)*3+$AP1723+5,$AQ1723+20))="",0,INDIRECT(ADDRESS(($AO1723-1)*3+$AP1723+5,$AQ1723+20))),IF(INDIRECT(ADDRESS(($AO1723-1)*3+$AP1723+5,$AQ1723+20))="",0,IF(COUNTIF(INDIRECT(ADDRESS(($AO1723-1)*36+($AP1723-1)*12+6,COLUMN())):INDIRECT(ADDRESS(($AO1723-1)*36+($AP1723-1)*12+$AQ1723+4,COLUMN())),INDIRECT(ADDRESS(($AO1723-1)*3+$AP1723+5,$AQ1723+20)))&gt;=1,0,INDIRECT(ADDRESS(($AO1723-1)*3+$AP1723+5,$AQ1723+20)))))</f>
        <v>0</v>
      </c>
      <c r="AU1723" s="692">
        <f ca="1">COUNTIF(INDIRECT("U"&amp;(ROW()+12*(($AO1723-1)*3+$AP1723)-ROW())/12+5):INDIRECT("AF"&amp;(ROW()+12*(($AO1723-1)*3+$AP1723)-ROW())/12+5),AT1723)</f>
        <v>0</v>
      </c>
      <c r="AV1723" s="692">
        <f ca="1">IF(AND(AR1723+AT1723&gt;0,AS1723+AU1723&gt;0),COUNTIF(AV$6:AV1722,"&gt;0")+1,0)</f>
        <v>0</v>
      </c>
    </row>
    <row r="1724" spans="41:48">
      <c r="AO1724" s="692">
        <v>48</v>
      </c>
      <c r="AP1724" s="692">
        <v>3</v>
      </c>
      <c r="AQ1724" s="692">
        <v>3</v>
      </c>
      <c r="AR1724" s="693">
        <f ca="1">IF($AQ1724=1,IF(INDIRECT(ADDRESS(($AO1724-1)*3+$AP1724+5,$AQ1724+7))="",0,INDIRECT(ADDRESS(($AO1724-1)*3+$AP1724+5,$AQ1724+7))),IF(INDIRECT(ADDRESS(($AO1724-1)*3+$AP1724+5,$AQ1724+7))="",0,IF(COUNTIF(INDIRECT(ADDRESS(($AO1724-1)*36+($AP1724-1)*12+6,COLUMN())):INDIRECT(ADDRESS(($AO1724-1)*36+($AP1724-1)*12+$AQ1724+4,COLUMN())),INDIRECT(ADDRESS(($AO1724-1)*3+$AP1724+5,$AQ1724+7)))&gt;=1,0,INDIRECT(ADDRESS(($AO1724-1)*3+$AP1724+5,$AQ1724+7)))))</f>
        <v>0</v>
      </c>
      <c r="AS1724" s="692">
        <f ca="1">COUNTIF(INDIRECT("H"&amp;(ROW()+12*(($AO1724-1)*3+$AP1724)-ROW())/12+5):INDIRECT("S"&amp;(ROW()+12*(($AO1724-1)*3+$AP1724)-ROW())/12+5),AR1724)</f>
        <v>0</v>
      </c>
      <c r="AT1724" s="693">
        <f ca="1">IF($AQ1724=1,IF(INDIRECT(ADDRESS(($AO1724-1)*3+$AP1724+5,$AQ1724+20))="",0,INDIRECT(ADDRESS(($AO1724-1)*3+$AP1724+5,$AQ1724+20))),IF(INDIRECT(ADDRESS(($AO1724-1)*3+$AP1724+5,$AQ1724+20))="",0,IF(COUNTIF(INDIRECT(ADDRESS(($AO1724-1)*36+($AP1724-1)*12+6,COLUMN())):INDIRECT(ADDRESS(($AO1724-1)*36+($AP1724-1)*12+$AQ1724+4,COLUMN())),INDIRECT(ADDRESS(($AO1724-1)*3+$AP1724+5,$AQ1724+20)))&gt;=1,0,INDIRECT(ADDRESS(($AO1724-1)*3+$AP1724+5,$AQ1724+20)))))</f>
        <v>0</v>
      </c>
      <c r="AU1724" s="692">
        <f ca="1">COUNTIF(INDIRECT("U"&amp;(ROW()+12*(($AO1724-1)*3+$AP1724)-ROW())/12+5):INDIRECT("AF"&amp;(ROW()+12*(($AO1724-1)*3+$AP1724)-ROW())/12+5),AT1724)</f>
        <v>0</v>
      </c>
      <c r="AV1724" s="692">
        <f ca="1">IF(AND(AR1724+AT1724&gt;0,AS1724+AU1724&gt;0),COUNTIF(AV$6:AV1723,"&gt;0")+1,0)</f>
        <v>0</v>
      </c>
    </row>
    <row r="1725" spans="41:48">
      <c r="AO1725" s="692">
        <v>48</v>
      </c>
      <c r="AP1725" s="692">
        <v>3</v>
      </c>
      <c r="AQ1725" s="692">
        <v>4</v>
      </c>
      <c r="AR1725" s="693">
        <f ca="1">IF($AQ1725=1,IF(INDIRECT(ADDRESS(($AO1725-1)*3+$AP1725+5,$AQ1725+7))="",0,INDIRECT(ADDRESS(($AO1725-1)*3+$AP1725+5,$AQ1725+7))),IF(INDIRECT(ADDRESS(($AO1725-1)*3+$AP1725+5,$AQ1725+7))="",0,IF(COUNTIF(INDIRECT(ADDRESS(($AO1725-1)*36+($AP1725-1)*12+6,COLUMN())):INDIRECT(ADDRESS(($AO1725-1)*36+($AP1725-1)*12+$AQ1725+4,COLUMN())),INDIRECT(ADDRESS(($AO1725-1)*3+$AP1725+5,$AQ1725+7)))&gt;=1,0,INDIRECT(ADDRESS(($AO1725-1)*3+$AP1725+5,$AQ1725+7)))))</f>
        <v>0</v>
      </c>
      <c r="AS1725" s="692">
        <f ca="1">COUNTIF(INDIRECT("H"&amp;(ROW()+12*(($AO1725-1)*3+$AP1725)-ROW())/12+5):INDIRECT("S"&amp;(ROW()+12*(($AO1725-1)*3+$AP1725)-ROW())/12+5),AR1725)</f>
        <v>0</v>
      </c>
      <c r="AT1725" s="693">
        <f ca="1">IF($AQ1725=1,IF(INDIRECT(ADDRESS(($AO1725-1)*3+$AP1725+5,$AQ1725+20))="",0,INDIRECT(ADDRESS(($AO1725-1)*3+$AP1725+5,$AQ1725+20))),IF(INDIRECT(ADDRESS(($AO1725-1)*3+$AP1725+5,$AQ1725+20))="",0,IF(COUNTIF(INDIRECT(ADDRESS(($AO1725-1)*36+($AP1725-1)*12+6,COLUMN())):INDIRECT(ADDRESS(($AO1725-1)*36+($AP1725-1)*12+$AQ1725+4,COLUMN())),INDIRECT(ADDRESS(($AO1725-1)*3+$AP1725+5,$AQ1725+20)))&gt;=1,0,INDIRECT(ADDRESS(($AO1725-1)*3+$AP1725+5,$AQ1725+20)))))</f>
        <v>0</v>
      </c>
      <c r="AU1725" s="692">
        <f ca="1">COUNTIF(INDIRECT("U"&amp;(ROW()+12*(($AO1725-1)*3+$AP1725)-ROW())/12+5):INDIRECT("AF"&amp;(ROW()+12*(($AO1725-1)*3+$AP1725)-ROW())/12+5),AT1725)</f>
        <v>0</v>
      </c>
      <c r="AV1725" s="692">
        <f ca="1">IF(AND(AR1725+AT1725&gt;0,AS1725+AU1725&gt;0),COUNTIF(AV$6:AV1724,"&gt;0")+1,0)</f>
        <v>0</v>
      </c>
    </row>
    <row r="1726" spans="41:48">
      <c r="AO1726" s="692">
        <v>48</v>
      </c>
      <c r="AP1726" s="692">
        <v>3</v>
      </c>
      <c r="AQ1726" s="692">
        <v>5</v>
      </c>
      <c r="AR1726" s="693">
        <f ca="1">IF($AQ1726=1,IF(INDIRECT(ADDRESS(($AO1726-1)*3+$AP1726+5,$AQ1726+7))="",0,INDIRECT(ADDRESS(($AO1726-1)*3+$AP1726+5,$AQ1726+7))),IF(INDIRECT(ADDRESS(($AO1726-1)*3+$AP1726+5,$AQ1726+7))="",0,IF(COUNTIF(INDIRECT(ADDRESS(($AO1726-1)*36+($AP1726-1)*12+6,COLUMN())):INDIRECT(ADDRESS(($AO1726-1)*36+($AP1726-1)*12+$AQ1726+4,COLUMN())),INDIRECT(ADDRESS(($AO1726-1)*3+$AP1726+5,$AQ1726+7)))&gt;=1,0,INDIRECT(ADDRESS(($AO1726-1)*3+$AP1726+5,$AQ1726+7)))))</f>
        <v>0</v>
      </c>
      <c r="AS1726" s="692">
        <f ca="1">COUNTIF(INDIRECT("H"&amp;(ROW()+12*(($AO1726-1)*3+$AP1726)-ROW())/12+5):INDIRECT("S"&amp;(ROW()+12*(($AO1726-1)*3+$AP1726)-ROW())/12+5),AR1726)</f>
        <v>0</v>
      </c>
      <c r="AT1726" s="693">
        <f ca="1">IF($AQ1726=1,IF(INDIRECT(ADDRESS(($AO1726-1)*3+$AP1726+5,$AQ1726+20))="",0,INDIRECT(ADDRESS(($AO1726-1)*3+$AP1726+5,$AQ1726+20))),IF(INDIRECT(ADDRESS(($AO1726-1)*3+$AP1726+5,$AQ1726+20))="",0,IF(COUNTIF(INDIRECT(ADDRESS(($AO1726-1)*36+($AP1726-1)*12+6,COLUMN())):INDIRECT(ADDRESS(($AO1726-1)*36+($AP1726-1)*12+$AQ1726+4,COLUMN())),INDIRECT(ADDRESS(($AO1726-1)*3+$AP1726+5,$AQ1726+20)))&gt;=1,0,INDIRECT(ADDRESS(($AO1726-1)*3+$AP1726+5,$AQ1726+20)))))</f>
        <v>0</v>
      </c>
      <c r="AU1726" s="692">
        <f ca="1">COUNTIF(INDIRECT("U"&amp;(ROW()+12*(($AO1726-1)*3+$AP1726)-ROW())/12+5):INDIRECT("AF"&amp;(ROW()+12*(($AO1726-1)*3+$AP1726)-ROW())/12+5),AT1726)</f>
        <v>0</v>
      </c>
      <c r="AV1726" s="692">
        <f ca="1">IF(AND(AR1726+AT1726&gt;0,AS1726+AU1726&gt;0),COUNTIF(AV$6:AV1725,"&gt;0")+1,0)</f>
        <v>0</v>
      </c>
    </row>
    <row r="1727" spans="41:48">
      <c r="AO1727" s="692">
        <v>48</v>
      </c>
      <c r="AP1727" s="692">
        <v>3</v>
      </c>
      <c r="AQ1727" s="692">
        <v>6</v>
      </c>
      <c r="AR1727" s="693">
        <f ca="1">IF($AQ1727=1,IF(INDIRECT(ADDRESS(($AO1727-1)*3+$AP1727+5,$AQ1727+7))="",0,INDIRECT(ADDRESS(($AO1727-1)*3+$AP1727+5,$AQ1727+7))),IF(INDIRECT(ADDRESS(($AO1727-1)*3+$AP1727+5,$AQ1727+7))="",0,IF(COUNTIF(INDIRECT(ADDRESS(($AO1727-1)*36+($AP1727-1)*12+6,COLUMN())):INDIRECT(ADDRESS(($AO1727-1)*36+($AP1727-1)*12+$AQ1727+4,COLUMN())),INDIRECT(ADDRESS(($AO1727-1)*3+$AP1727+5,$AQ1727+7)))&gt;=1,0,INDIRECT(ADDRESS(($AO1727-1)*3+$AP1727+5,$AQ1727+7)))))</f>
        <v>0</v>
      </c>
      <c r="AS1727" s="692">
        <f ca="1">COUNTIF(INDIRECT("H"&amp;(ROW()+12*(($AO1727-1)*3+$AP1727)-ROW())/12+5):INDIRECT("S"&amp;(ROW()+12*(($AO1727-1)*3+$AP1727)-ROW())/12+5),AR1727)</f>
        <v>0</v>
      </c>
      <c r="AT1727" s="693">
        <f ca="1">IF($AQ1727=1,IF(INDIRECT(ADDRESS(($AO1727-1)*3+$AP1727+5,$AQ1727+20))="",0,INDIRECT(ADDRESS(($AO1727-1)*3+$AP1727+5,$AQ1727+20))),IF(INDIRECT(ADDRESS(($AO1727-1)*3+$AP1727+5,$AQ1727+20))="",0,IF(COUNTIF(INDIRECT(ADDRESS(($AO1727-1)*36+($AP1727-1)*12+6,COLUMN())):INDIRECT(ADDRESS(($AO1727-1)*36+($AP1727-1)*12+$AQ1727+4,COLUMN())),INDIRECT(ADDRESS(($AO1727-1)*3+$AP1727+5,$AQ1727+20)))&gt;=1,0,INDIRECT(ADDRESS(($AO1727-1)*3+$AP1727+5,$AQ1727+20)))))</f>
        <v>0</v>
      </c>
      <c r="AU1727" s="692">
        <f ca="1">COUNTIF(INDIRECT("U"&amp;(ROW()+12*(($AO1727-1)*3+$AP1727)-ROW())/12+5):INDIRECT("AF"&amp;(ROW()+12*(($AO1727-1)*3+$AP1727)-ROW())/12+5),AT1727)</f>
        <v>0</v>
      </c>
      <c r="AV1727" s="692">
        <f ca="1">IF(AND(AR1727+AT1727&gt;0,AS1727+AU1727&gt;0),COUNTIF(AV$6:AV1726,"&gt;0")+1,0)</f>
        <v>0</v>
      </c>
    </row>
    <row r="1728" spans="41:48">
      <c r="AO1728" s="692">
        <v>48</v>
      </c>
      <c r="AP1728" s="692">
        <v>3</v>
      </c>
      <c r="AQ1728" s="692">
        <v>7</v>
      </c>
      <c r="AR1728" s="693">
        <f ca="1">IF($AQ1728=1,IF(INDIRECT(ADDRESS(($AO1728-1)*3+$AP1728+5,$AQ1728+7))="",0,INDIRECT(ADDRESS(($AO1728-1)*3+$AP1728+5,$AQ1728+7))),IF(INDIRECT(ADDRESS(($AO1728-1)*3+$AP1728+5,$AQ1728+7))="",0,IF(COUNTIF(INDIRECT(ADDRESS(($AO1728-1)*36+($AP1728-1)*12+6,COLUMN())):INDIRECT(ADDRESS(($AO1728-1)*36+($AP1728-1)*12+$AQ1728+4,COLUMN())),INDIRECT(ADDRESS(($AO1728-1)*3+$AP1728+5,$AQ1728+7)))&gt;=1,0,INDIRECT(ADDRESS(($AO1728-1)*3+$AP1728+5,$AQ1728+7)))))</f>
        <v>0</v>
      </c>
      <c r="AS1728" s="692">
        <f ca="1">COUNTIF(INDIRECT("H"&amp;(ROW()+12*(($AO1728-1)*3+$AP1728)-ROW())/12+5):INDIRECT("S"&amp;(ROW()+12*(($AO1728-1)*3+$AP1728)-ROW())/12+5),AR1728)</f>
        <v>0</v>
      </c>
      <c r="AT1728" s="693">
        <f ca="1">IF($AQ1728=1,IF(INDIRECT(ADDRESS(($AO1728-1)*3+$AP1728+5,$AQ1728+20))="",0,INDIRECT(ADDRESS(($AO1728-1)*3+$AP1728+5,$AQ1728+20))),IF(INDIRECT(ADDRESS(($AO1728-1)*3+$AP1728+5,$AQ1728+20))="",0,IF(COUNTIF(INDIRECT(ADDRESS(($AO1728-1)*36+($AP1728-1)*12+6,COLUMN())):INDIRECT(ADDRESS(($AO1728-1)*36+($AP1728-1)*12+$AQ1728+4,COLUMN())),INDIRECT(ADDRESS(($AO1728-1)*3+$AP1728+5,$AQ1728+20)))&gt;=1,0,INDIRECT(ADDRESS(($AO1728-1)*3+$AP1728+5,$AQ1728+20)))))</f>
        <v>0</v>
      </c>
      <c r="AU1728" s="692">
        <f ca="1">COUNTIF(INDIRECT("U"&amp;(ROW()+12*(($AO1728-1)*3+$AP1728)-ROW())/12+5):INDIRECT("AF"&amp;(ROW()+12*(($AO1728-1)*3+$AP1728)-ROW())/12+5),AT1728)</f>
        <v>0</v>
      </c>
      <c r="AV1728" s="692">
        <f ca="1">IF(AND(AR1728+AT1728&gt;0,AS1728+AU1728&gt;0),COUNTIF(AV$6:AV1727,"&gt;0")+1,0)</f>
        <v>0</v>
      </c>
    </row>
    <row r="1729" spans="41:48">
      <c r="AO1729" s="692">
        <v>48</v>
      </c>
      <c r="AP1729" s="692">
        <v>3</v>
      </c>
      <c r="AQ1729" s="692">
        <v>8</v>
      </c>
      <c r="AR1729" s="693">
        <f ca="1">IF($AQ1729=1,IF(INDIRECT(ADDRESS(($AO1729-1)*3+$AP1729+5,$AQ1729+7))="",0,INDIRECT(ADDRESS(($AO1729-1)*3+$AP1729+5,$AQ1729+7))),IF(INDIRECT(ADDRESS(($AO1729-1)*3+$AP1729+5,$AQ1729+7))="",0,IF(COUNTIF(INDIRECT(ADDRESS(($AO1729-1)*36+($AP1729-1)*12+6,COLUMN())):INDIRECT(ADDRESS(($AO1729-1)*36+($AP1729-1)*12+$AQ1729+4,COLUMN())),INDIRECT(ADDRESS(($AO1729-1)*3+$AP1729+5,$AQ1729+7)))&gt;=1,0,INDIRECT(ADDRESS(($AO1729-1)*3+$AP1729+5,$AQ1729+7)))))</f>
        <v>0</v>
      </c>
      <c r="AS1729" s="692">
        <f ca="1">COUNTIF(INDIRECT("H"&amp;(ROW()+12*(($AO1729-1)*3+$AP1729)-ROW())/12+5):INDIRECT("S"&amp;(ROW()+12*(($AO1729-1)*3+$AP1729)-ROW())/12+5),AR1729)</f>
        <v>0</v>
      </c>
      <c r="AT1729" s="693">
        <f ca="1">IF($AQ1729=1,IF(INDIRECT(ADDRESS(($AO1729-1)*3+$AP1729+5,$AQ1729+20))="",0,INDIRECT(ADDRESS(($AO1729-1)*3+$AP1729+5,$AQ1729+20))),IF(INDIRECT(ADDRESS(($AO1729-1)*3+$AP1729+5,$AQ1729+20))="",0,IF(COUNTIF(INDIRECT(ADDRESS(($AO1729-1)*36+($AP1729-1)*12+6,COLUMN())):INDIRECT(ADDRESS(($AO1729-1)*36+($AP1729-1)*12+$AQ1729+4,COLUMN())),INDIRECT(ADDRESS(($AO1729-1)*3+$AP1729+5,$AQ1729+20)))&gt;=1,0,INDIRECT(ADDRESS(($AO1729-1)*3+$AP1729+5,$AQ1729+20)))))</f>
        <v>0</v>
      </c>
      <c r="AU1729" s="692">
        <f ca="1">COUNTIF(INDIRECT("U"&amp;(ROW()+12*(($AO1729-1)*3+$AP1729)-ROW())/12+5):INDIRECT("AF"&amp;(ROW()+12*(($AO1729-1)*3+$AP1729)-ROW())/12+5),AT1729)</f>
        <v>0</v>
      </c>
      <c r="AV1729" s="692">
        <f ca="1">IF(AND(AR1729+AT1729&gt;0,AS1729+AU1729&gt;0),COUNTIF(AV$6:AV1728,"&gt;0")+1,0)</f>
        <v>0</v>
      </c>
    </row>
    <row r="1730" spans="41:48">
      <c r="AO1730" s="692">
        <v>48</v>
      </c>
      <c r="AP1730" s="692">
        <v>3</v>
      </c>
      <c r="AQ1730" s="692">
        <v>9</v>
      </c>
      <c r="AR1730" s="693">
        <f ca="1">IF($AQ1730=1,IF(INDIRECT(ADDRESS(($AO1730-1)*3+$AP1730+5,$AQ1730+7))="",0,INDIRECT(ADDRESS(($AO1730-1)*3+$AP1730+5,$AQ1730+7))),IF(INDIRECT(ADDRESS(($AO1730-1)*3+$AP1730+5,$AQ1730+7))="",0,IF(COUNTIF(INDIRECT(ADDRESS(($AO1730-1)*36+($AP1730-1)*12+6,COLUMN())):INDIRECT(ADDRESS(($AO1730-1)*36+($AP1730-1)*12+$AQ1730+4,COLUMN())),INDIRECT(ADDRESS(($AO1730-1)*3+$AP1730+5,$AQ1730+7)))&gt;=1,0,INDIRECT(ADDRESS(($AO1730-1)*3+$AP1730+5,$AQ1730+7)))))</f>
        <v>0</v>
      </c>
      <c r="AS1730" s="692">
        <f ca="1">COUNTIF(INDIRECT("H"&amp;(ROW()+12*(($AO1730-1)*3+$AP1730)-ROW())/12+5):INDIRECT("S"&amp;(ROW()+12*(($AO1730-1)*3+$AP1730)-ROW())/12+5),AR1730)</f>
        <v>0</v>
      </c>
      <c r="AT1730" s="693">
        <f ca="1">IF($AQ1730=1,IF(INDIRECT(ADDRESS(($AO1730-1)*3+$AP1730+5,$AQ1730+20))="",0,INDIRECT(ADDRESS(($AO1730-1)*3+$AP1730+5,$AQ1730+20))),IF(INDIRECT(ADDRESS(($AO1730-1)*3+$AP1730+5,$AQ1730+20))="",0,IF(COUNTIF(INDIRECT(ADDRESS(($AO1730-1)*36+($AP1730-1)*12+6,COLUMN())):INDIRECT(ADDRESS(($AO1730-1)*36+($AP1730-1)*12+$AQ1730+4,COLUMN())),INDIRECT(ADDRESS(($AO1730-1)*3+$AP1730+5,$AQ1730+20)))&gt;=1,0,INDIRECT(ADDRESS(($AO1730-1)*3+$AP1730+5,$AQ1730+20)))))</f>
        <v>0</v>
      </c>
      <c r="AU1730" s="692">
        <f ca="1">COUNTIF(INDIRECT("U"&amp;(ROW()+12*(($AO1730-1)*3+$AP1730)-ROW())/12+5):INDIRECT("AF"&amp;(ROW()+12*(($AO1730-1)*3+$AP1730)-ROW())/12+5),AT1730)</f>
        <v>0</v>
      </c>
      <c r="AV1730" s="692">
        <f ca="1">IF(AND(AR1730+AT1730&gt;0,AS1730+AU1730&gt;0),COUNTIF(AV$6:AV1729,"&gt;0")+1,0)</f>
        <v>0</v>
      </c>
    </row>
    <row r="1731" spans="41:48">
      <c r="AO1731" s="692">
        <v>48</v>
      </c>
      <c r="AP1731" s="692">
        <v>3</v>
      </c>
      <c r="AQ1731" s="692">
        <v>10</v>
      </c>
      <c r="AR1731" s="693">
        <f ca="1">IF($AQ1731=1,IF(INDIRECT(ADDRESS(($AO1731-1)*3+$AP1731+5,$AQ1731+7))="",0,INDIRECT(ADDRESS(($AO1731-1)*3+$AP1731+5,$AQ1731+7))),IF(INDIRECT(ADDRESS(($AO1731-1)*3+$AP1731+5,$AQ1731+7))="",0,IF(COUNTIF(INDIRECT(ADDRESS(($AO1731-1)*36+($AP1731-1)*12+6,COLUMN())):INDIRECT(ADDRESS(($AO1731-1)*36+($AP1731-1)*12+$AQ1731+4,COLUMN())),INDIRECT(ADDRESS(($AO1731-1)*3+$AP1731+5,$AQ1731+7)))&gt;=1,0,INDIRECT(ADDRESS(($AO1731-1)*3+$AP1731+5,$AQ1731+7)))))</f>
        <v>0</v>
      </c>
      <c r="AS1731" s="692">
        <f ca="1">COUNTIF(INDIRECT("H"&amp;(ROW()+12*(($AO1731-1)*3+$AP1731)-ROW())/12+5):INDIRECT("S"&amp;(ROW()+12*(($AO1731-1)*3+$AP1731)-ROW())/12+5),AR1731)</f>
        <v>0</v>
      </c>
      <c r="AT1731" s="693">
        <f ca="1">IF($AQ1731=1,IF(INDIRECT(ADDRESS(($AO1731-1)*3+$AP1731+5,$AQ1731+20))="",0,INDIRECT(ADDRESS(($AO1731-1)*3+$AP1731+5,$AQ1731+20))),IF(INDIRECT(ADDRESS(($AO1731-1)*3+$AP1731+5,$AQ1731+20))="",0,IF(COUNTIF(INDIRECT(ADDRESS(($AO1731-1)*36+($AP1731-1)*12+6,COLUMN())):INDIRECT(ADDRESS(($AO1731-1)*36+($AP1731-1)*12+$AQ1731+4,COLUMN())),INDIRECT(ADDRESS(($AO1731-1)*3+$AP1731+5,$AQ1731+20)))&gt;=1,0,INDIRECT(ADDRESS(($AO1731-1)*3+$AP1731+5,$AQ1731+20)))))</f>
        <v>0</v>
      </c>
      <c r="AU1731" s="692">
        <f ca="1">COUNTIF(INDIRECT("U"&amp;(ROW()+12*(($AO1731-1)*3+$AP1731)-ROW())/12+5):INDIRECT("AF"&amp;(ROW()+12*(($AO1731-1)*3+$AP1731)-ROW())/12+5),AT1731)</f>
        <v>0</v>
      </c>
      <c r="AV1731" s="692">
        <f ca="1">IF(AND(AR1731+AT1731&gt;0,AS1731+AU1731&gt;0),COUNTIF(AV$6:AV1730,"&gt;0")+1,0)</f>
        <v>0</v>
      </c>
    </row>
    <row r="1732" spans="41:48">
      <c r="AO1732" s="692">
        <v>48</v>
      </c>
      <c r="AP1732" s="692">
        <v>3</v>
      </c>
      <c r="AQ1732" s="692">
        <v>11</v>
      </c>
      <c r="AR1732" s="693">
        <f ca="1">IF($AQ1732=1,IF(INDIRECT(ADDRESS(($AO1732-1)*3+$AP1732+5,$AQ1732+7))="",0,INDIRECT(ADDRESS(($AO1732-1)*3+$AP1732+5,$AQ1732+7))),IF(INDIRECT(ADDRESS(($AO1732-1)*3+$AP1732+5,$AQ1732+7))="",0,IF(COUNTIF(INDIRECT(ADDRESS(($AO1732-1)*36+($AP1732-1)*12+6,COLUMN())):INDIRECT(ADDRESS(($AO1732-1)*36+($AP1732-1)*12+$AQ1732+4,COLUMN())),INDIRECT(ADDRESS(($AO1732-1)*3+$AP1732+5,$AQ1732+7)))&gt;=1,0,INDIRECT(ADDRESS(($AO1732-1)*3+$AP1732+5,$AQ1732+7)))))</f>
        <v>0</v>
      </c>
      <c r="AS1732" s="692">
        <f ca="1">COUNTIF(INDIRECT("H"&amp;(ROW()+12*(($AO1732-1)*3+$AP1732)-ROW())/12+5):INDIRECT("S"&amp;(ROW()+12*(($AO1732-1)*3+$AP1732)-ROW())/12+5),AR1732)</f>
        <v>0</v>
      </c>
      <c r="AT1732" s="693">
        <f ca="1">IF($AQ1732=1,IF(INDIRECT(ADDRESS(($AO1732-1)*3+$AP1732+5,$AQ1732+20))="",0,INDIRECT(ADDRESS(($AO1732-1)*3+$AP1732+5,$AQ1732+20))),IF(INDIRECT(ADDRESS(($AO1732-1)*3+$AP1732+5,$AQ1732+20))="",0,IF(COUNTIF(INDIRECT(ADDRESS(($AO1732-1)*36+($AP1732-1)*12+6,COLUMN())):INDIRECT(ADDRESS(($AO1732-1)*36+($AP1732-1)*12+$AQ1732+4,COLUMN())),INDIRECT(ADDRESS(($AO1732-1)*3+$AP1732+5,$AQ1732+20)))&gt;=1,0,INDIRECT(ADDRESS(($AO1732-1)*3+$AP1732+5,$AQ1732+20)))))</f>
        <v>0</v>
      </c>
      <c r="AU1732" s="692">
        <f ca="1">COUNTIF(INDIRECT("U"&amp;(ROW()+12*(($AO1732-1)*3+$AP1732)-ROW())/12+5):INDIRECT("AF"&amp;(ROW()+12*(($AO1732-1)*3+$AP1732)-ROW())/12+5),AT1732)</f>
        <v>0</v>
      </c>
      <c r="AV1732" s="692">
        <f ca="1">IF(AND(AR1732+AT1732&gt;0,AS1732+AU1732&gt;0),COUNTIF(AV$6:AV1731,"&gt;0")+1,0)</f>
        <v>0</v>
      </c>
    </row>
    <row r="1733" spans="41:48">
      <c r="AO1733" s="692">
        <v>48</v>
      </c>
      <c r="AP1733" s="692">
        <v>3</v>
      </c>
      <c r="AQ1733" s="692">
        <v>12</v>
      </c>
      <c r="AR1733" s="693">
        <f ca="1">IF($AQ1733=1,IF(INDIRECT(ADDRESS(($AO1733-1)*3+$AP1733+5,$AQ1733+7))="",0,INDIRECT(ADDRESS(($AO1733-1)*3+$AP1733+5,$AQ1733+7))),IF(INDIRECT(ADDRESS(($AO1733-1)*3+$AP1733+5,$AQ1733+7))="",0,IF(COUNTIF(INDIRECT(ADDRESS(($AO1733-1)*36+($AP1733-1)*12+6,COLUMN())):INDIRECT(ADDRESS(($AO1733-1)*36+($AP1733-1)*12+$AQ1733+4,COLUMN())),INDIRECT(ADDRESS(($AO1733-1)*3+$AP1733+5,$AQ1733+7)))&gt;=1,0,INDIRECT(ADDRESS(($AO1733-1)*3+$AP1733+5,$AQ1733+7)))))</f>
        <v>0</v>
      </c>
      <c r="AS1733" s="692">
        <f ca="1">COUNTIF(INDIRECT("H"&amp;(ROW()+12*(($AO1733-1)*3+$AP1733)-ROW())/12+5):INDIRECT("S"&amp;(ROW()+12*(($AO1733-1)*3+$AP1733)-ROW())/12+5),AR1733)</f>
        <v>0</v>
      </c>
      <c r="AT1733" s="693">
        <f ca="1">IF($AQ1733=1,IF(INDIRECT(ADDRESS(($AO1733-1)*3+$AP1733+5,$AQ1733+20))="",0,INDIRECT(ADDRESS(($AO1733-1)*3+$AP1733+5,$AQ1733+20))),IF(INDIRECT(ADDRESS(($AO1733-1)*3+$AP1733+5,$AQ1733+20))="",0,IF(COUNTIF(INDIRECT(ADDRESS(($AO1733-1)*36+($AP1733-1)*12+6,COLUMN())):INDIRECT(ADDRESS(($AO1733-1)*36+($AP1733-1)*12+$AQ1733+4,COLUMN())),INDIRECT(ADDRESS(($AO1733-1)*3+$AP1733+5,$AQ1733+20)))&gt;=1,0,INDIRECT(ADDRESS(($AO1733-1)*3+$AP1733+5,$AQ1733+20)))))</f>
        <v>0</v>
      </c>
      <c r="AU1733" s="692">
        <f ca="1">COUNTIF(INDIRECT("U"&amp;(ROW()+12*(($AO1733-1)*3+$AP1733)-ROW())/12+5):INDIRECT("AF"&amp;(ROW()+12*(($AO1733-1)*3+$AP1733)-ROW())/12+5),AT1733)</f>
        <v>0</v>
      </c>
      <c r="AV1733" s="692">
        <f ca="1">IF(AND(AR1733+AT1733&gt;0,AS1733+AU1733&gt;0),COUNTIF(AV$6:AV1732,"&gt;0")+1,0)</f>
        <v>0</v>
      </c>
    </row>
    <row r="1734" spans="41:48">
      <c r="AO1734" s="692">
        <v>49</v>
      </c>
      <c r="AP1734" s="692">
        <v>1</v>
      </c>
      <c r="AQ1734" s="692">
        <v>1</v>
      </c>
      <c r="AR1734" s="693">
        <f ca="1">IF($AQ1734=1,IF(INDIRECT(ADDRESS(($AO1734-1)*3+$AP1734+5,$AQ1734+7))="",0,INDIRECT(ADDRESS(($AO1734-1)*3+$AP1734+5,$AQ1734+7))),IF(INDIRECT(ADDRESS(($AO1734-1)*3+$AP1734+5,$AQ1734+7))="",0,IF(COUNTIF(INDIRECT(ADDRESS(($AO1734-1)*36+($AP1734-1)*12+6,COLUMN())):INDIRECT(ADDRESS(($AO1734-1)*36+($AP1734-1)*12+$AQ1734+4,COLUMN())),INDIRECT(ADDRESS(($AO1734-1)*3+$AP1734+5,$AQ1734+7)))&gt;=1,0,INDIRECT(ADDRESS(($AO1734-1)*3+$AP1734+5,$AQ1734+7)))))</f>
        <v>0</v>
      </c>
      <c r="AS1734" s="692">
        <f ca="1">COUNTIF(INDIRECT("H"&amp;(ROW()+12*(($AO1734-1)*3+$AP1734)-ROW())/12+5):INDIRECT("S"&amp;(ROW()+12*(($AO1734-1)*3+$AP1734)-ROW())/12+5),AR1734)</f>
        <v>0</v>
      </c>
      <c r="AT1734" s="693">
        <f ca="1">IF($AQ1734=1,IF(INDIRECT(ADDRESS(($AO1734-1)*3+$AP1734+5,$AQ1734+20))="",0,INDIRECT(ADDRESS(($AO1734-1)*3+$AP1734+5,$AQ1734+20))),IF(INDIRECT(ADDRESS(($AO1734-1)*3+$AP1734+5,$AQ1734+20))="",0,IF(COUNTIF(INDIRECT(ADDRESS(($AO1734-1)*36+($AP1734-1)*12+6,COLUMN())):INDIRECT(ADDRESS(($AO1734-1)*36+($AP1734-1)*12+$AQ1734+4,COLUMN())),INDIRECT(ADDRESS(($AO1734-1)*3+$AP1734+5,$AQ1734+20)))&gt;=1,0,INDIRECT(ADDRESS(($AO1734-1)*3+$AP1734+5,$AQ1734+20)))))</f>
        <v>0</v>
      </c>
      <c r="AU1734" s="692">
        <f ca="1">COUNTIF(INDIRECT("U"&amp;(ROW()+12*(($AO1734-1)*3+$AP1734)-ROW())/12+5):INDIRECT("AF"&amp;(ROW()+12*(($AO1734-1)*3+$AP1734)-ROW())/12+5),AT1734)</f>
        <v>0</v>
      </c>
      <c r="AV1734" s="692">
        <f ca="1">IF(AND(AR1734+AT1734&gt;0,AS1734+AU1734&gt;0),COUNTIF(AV$6:AV1733,"&gt;0")+1,0)</f>
        <v>0</v>
      </c>
    </row>
    <row r="1735" spans="41:48">
      <c r="AO1735" s="692">
        <v>49</v>
      </c>
      <c r="AP1735" s="692">
        <v>1</v>
      </c>
      <c r="AQ1735" s="692">
        <v>2</v>
      </c>
      <c r="AR1735" s="693">
        <f ca="1">IF($AQ1735=1,IF(INDIRECT(ADDRESS(($AO1735-1)*3+$AP1735+5,$AQ1735+7))="",0,INDIRECT(ADDRESS(($AO1735-1)*3+$AP1735+5,$AQ1735+7))),IF(INDIRECT(ADDRESS(($AO1735-1)*3+$AP1735+5,$AQ1735+7))="",0,IF(COUNTIF(INDIRECT(ADDRESS(($AO1735-1)*36+($AP1735-1)*12+6,COLUMN())):INDIRECT(ADDRESS(($AO1735-1)*36+($AP1735-1)*12+$AQ1735+4,COLUMN())),INDIRECT(ADDRESS(($AO1735-1)*3+$AP1735+5,$AQ1735+7)))&gt;=1,0,INDIRECT(ADDRESS(($AO1735-1)*3+$AP1735+5,$AQ1735+7)))))</f>
        <v>0</v>
      </c>
      <c r="AS1735" s="692">
        <f ca="1">COUNTIF(INDIRECT("H"&amp;(ROW()+12*(($AO1735-1)*3+$AP1735)-ROW())/12+5):INDIRECT("S"&amp;(ROW()+12*(($AO1735-1)*3+$AP1735)-ROW())/12+5),AR1735)</f>
        <v>0</v>
      </c>
      <c r="AT1735" s="693">
        <f ca="1">IF($AQ1735=1,IF(INDIRECT(ADDRESS(($AO1735-1)*3+$AP1735+5,$AQ1735+20))="",0,INDIRECT(ADDRESS(($AO1735-1)*3+$AP1735+5,$AQ1735+20))),IF(INDIRECT(ADDRESS(($AO1735-1)*3+$AP1735+5,$AQ1735+20))="",0,IF(COUNTIF(INDIRECT(ADDRESS(($AO1735-1)*36+($AP1735-1)*12+6,COLUMN())):INDIRECT(ADDRESS(($AO1735-1)*36+($AP1735-1)*12+$AQ1735+4,COLUMN())),INDIRECT(ADDRESS(($AO1735-1)*3+$AP1735+5,$AQ1735+20)))&gt;=1,0,INDIRECT(ADDRESS(($AO1735-1)*3+$AP1735+5,$AQ1735+20)))))</f>
        <v>0</v>
      </c>
      <c r="AU1735" s="692">
        <f ca="1">COUNTIF(INDIRECT("U"&amp;(ROW()+12*(($AO1735-1)*3+$AP1735)-ROW())/12+5):INDIRECT("AF"&amp;(ROW()+12*(($AO1735-1)*3+$AP1735)-ROW())/12+5),AT1735)</f>
        <v>0</v>
      </c>
      <c r="AV1735" s="692">
        <f ca="1">IF(AND(AR1735+AT1735&gt;0,AS1735+AU1735&gt;0),COUNTIF(AV$6:AV1734,"&gt;0")+1,0)</f>
        <v>0</v>
      </c>
    </row>
    <row r="1736" spans="41:48">
      <c r="AO1736" s="692">
        <v>49</v>
      </c>
      <c r="AP1736" s="692">
        <v>1</v>
      </c>
      <c r="AQ1736" s="692">
        <v>3</v>
      </c>
      <c r="AR1736" s="693">
        <f ca="1">IF($AQ1736=1,IF(INDIRECT(ADDRESS(($AO1736-1)*3+$AP1736+5,$AQ1736+7))="",0,INDIRECT(ADDRESS(($AO1736-1)*3+$AP1736+5,$AQ1736+7))),IF(INDIRECT(ADDRESS(($AO1736-1)*3+$AP1736+5,$AQ1736+7))="",0,IF(COUNTIF(INDIRECT(ADDRESS(($AO1736-1)*36+($AP1736-1)*12+6,COLUMN())):INDIRECT(ADDRESS(($AO1736-1)*36+($AP1736-1)*12+$AQ1736+4,COLUMN())),INDIRECT(ADDRESS(($AO1736-1)*3+$AP1736+5,$AQ1736+7)))&gt;=1,0,INDIRECT(ADDRESS(($AO1736-1)*3+$AP1736+5,$AQ1736+7)))))</f>
        <v>0</v>
      </c>
      <c r="AS1736" s="692">
        <f ca="1">COUNTIF(INDIRECT("H"&amp;(ROW()+12*(($AO1736-1)*3+$AP1736)-ROW())/12+5):INDIRECT("S"&amp;(ROW()+12*(($AO1736-1)*3+$AP1736)-ROW())/12+5),AR1736)</f>
        <v>0</v>
      </c>
      <c r="AT1736" s="693">
        <f ca="1">IF($AQ1736=1,IF(INDIRECT(ADDRESS(($AO1736-1)*3+$AP1736+5,$AQ1736+20))="",0,INDIRECT(ADDRESS(($AO1736-1)*3+$AP1736+5,$AQ1736+20))),IF(INDIRECT(ADDRESS(($AO1736-1)*3+$AP1736+5,$AQ1736+20))="",0,IF(COUNTIF(INDIRECT(ADDRESS(($AO1736-1)*36+($AP1736-1)*12+6,COLUMN())):INDIRECT(ADDRESS(($AO1736-1)*36+($AP1736-1)*12+$AQ1736+4,COLUMN())),INDIRECT(ADDRESS(($AO1736-1)*3+$AP1736+5,$AQ1736+20)))&gt;=1,0,INDIRECT(ADDRESS(($AO1736-1)*3+$AP1736+5,$AQ1736+20)))))</f>
        <v>0</v>
      </c>
      <c r="AU1736" s="692">
        <f ca="1">COUNTIF(INDIRECT("U"&amp;(ROW()+12*(($AO1736-1)*3+$AP1736)-ROW())/12+5):INDIRECT("AF"&amp;(ROW()+12*(($AO1736-1)*3+$AP1736)-ROW())/12+5),AT1736)</f>
        <v>0</v>
      </c>
      <c r="AV1736" s="692">
        <f ca="1">IF(AND(AR1736+AT1736&gt;0,AS1736+AU1736&gt;0),COUNTIF(AV$6:AV1735,"&gt;0")+1,0)</f>
        <v>0</v>
      </c>
    </row>
    <row r="1737" spans="41:48">
      <c r="AO1737" s="692">
        <v>49</v>
      </c>
      <c r="AP1737" s="692">
        <v>1</v>
      </c>
      <c r="AQ1737" s="692">
        <v>4</v>
      </c>
      <c r="AR1737" s="693">
        <f ca="1">IF($AQ1737=1,IF(INDIRECT(ADDRESS(($AO1737-1)*3+$AP1737+5,$AQ1737+7))="",0,INDIRECT(ADDRESS(($AO1737-1)*3+$AP1737+5,$AQ1737+7))),IF(INDIRECT(ADDRESS(($AO1737-1)*3+$AP1737+5,$AQ1737+7))="",0,IF(COUNTIF(INDIRECT(ADDRESS(($AO1737-1)*36+($AP1737-1)*12+6,COLUMN())):INDIRECT(ADDRESS(($AO1737-1)*36+($AP1737-1)*12+$AQ1737+4,COLUMN())),INDIRECT(ADDRESS(($AO1737-1)*3+$AP1737+5,$AQ1737+7)))&gt;=1,0,INDIRECT(ADDRESS(($AO1737-1)*3+$AP1737+5,$AQ1737+7)))))</f>
        <v>0</v>
      </c>
      <c r="AS1737" s="692">
        <f ca="1">COUNTIF(INDIRECT("H"&amp;(ROW()+12*(($AO1737-1)*3+$AP1737)-ROW())/12+5):INDIRECT("S"&amp;(ROW()+12*(($AO1737-1)*3+$AP1737)-ROW())/12+5),AR1737)</f>
        <v>0</v>
      </c>
      <c r="AT1737" s="693">
        <f ca="1">IF($AQ1737=1,IF(INDIRECT(ADDRESS(($AO1737-1)*3+$AP1737+5,$AQ1737+20))="",0,INDIRECT(ADDRESS(($AO1737-1)*3+$AP1737+5,$AQ1737+20))),IF(INDIRECT(ADDRESS(($AO1737-1)*3+$AP1737+5,$AQ1737+20))="",0,IF(COUNTIF(INDIRECT(ADDRESS(($AO1737-1)*36+($AP1737-1)*12+6,COLUMN())):INDIRECT(ADDRESS(($AO1737-1)*36+($AP1737-1)*12+$AQ1737+4,COLUMN())),INDIRECT(ADDRESS(($AO1737-1)*3+$AP1737+5,$AQ1737+20)))&gt;=1,0,INDIRECT(ADDRESS(($AO1737-1)*3+$AP1737+5,$AQ1737+20)))))</f>
        <v>0</v>
      </c>
      <c r="AU1737" s="692">
        <f ca="1">COUNTIF(INDIRECT("U"&amp;(ROW()+12*(($AO1737-1)*3+$AP1737)-ROW())/12+5):INDIRECT("AF"&amp;(ROW()+12*(($AO1737-1)*3+$AP1737)-ROW())/12+5),AT1737)</f>
        <v>0</v>
      </c>
      <c r="AV1737" s="692">
        <f ca="1">IF(AND(AR1737+AT1737&gt;0,AS1737+AU1737&gt;0),COUNTIF(AV$6:AV1736,"&gt;0")+1,0)</f>
        <v>0</v>
      </c>
    </row>
    <row r="1738" spans="41:48">
      <c r="AO1738" s="692">
        <v>49</v>
      </c>
      <c r="AP1738" s="692">
        <v>1</v>
      </c>
      <c r="AQ1738" s="692">
        <v>5</v>
      </c>
      <c r="AR1738" s="693">
        <f ca="1">IF($AQ1738=1,IF(INDIRECT(ADDRESS(($AO1738-1)*3+$AP1738+5,$AQ1738+7))="",0,INDIRECT(ADDRESS(($AO1738-1)*3+$AP1738+5,$AQ1738+7))),IF(INDIRECT(ADDRESS(($AO1738-1)*3+$AP1738+5,$AQ1738+7))="",0,IF(COUNTIF(INDIRECT(ADDRESS(($AO1738-1)*36+($AP1738-1)*12+6,COLUMN())):INDIRECT(ADDRESS(($AO1738-1)*36+($AP1738-1)*12+$AQ1738+4,COLUMN())),INDIRECT(ADDRESS(($AO1738-1)*3+$AP1738+5,$AQ1738+7)))&gt;=1,0,INDIRECT(ADDRESS(($AO1738-1)*3+$AP1738+5,$AQ1738+7)))))</f>
        <v>0</v>
      </c>
      <c r="AS1738" s="692">
        <f ca="1">COUNTIF(INDIRECT("H"&amp;(ROW()+12*(($AO1738-1)*3+$AP1738)-ROW())/12+5):INDIRECT("S"&amp;(ROW()+12*(($AO1738-1)*3+$AP1738)-ROW())/12+5),AR1738)</f>
        <v>0</v>
      </c>
      <c r="AT1738" s="693">
        <f ca="1">IF($AQ1738=1,IF(INDIRECT(ADDRESS(($AO1738-1)*3+$AP1738+5,$AQ1738+20))="",0,INDIRECT(ADDRESS(($AO1738-1)*3+$AP1738+5,$AQ1738+20))),IF(INDIRECT(ADDRESS(($AO1738-1)*3+$AP1738+5,$AQ1738+20))="",0,IF(COUNTIF(INDIRECT(ADDRESS(($AO1738-1)*36+($AP1738-1)*12+6,COLUMN())):INDIRECT(ADDRESS(($AO1738-1)*36+($AP1738-1)*12+$AQ1738+4,COLUMN())),INDIRECT(ADDRESS(($AO1738-1)*3+$AP1738+5,$AQ1738+20)))&gt;=1,0,INDIRECT(ADDRESS(($AO1738-1)*3+$AP1738+5,$AQ1738+20)))))</f>
        <v>0</v>
      </c>
      <c r="AU1738" s="692">
        <f ca="1">COUNTIF(INDIRECT("U"&amp;(ROW()+12*(($AO1738-1)*3+$AP1738)-ROW())/12+5):INDIRECT("AF"&amp;(ROW()+12*(($AO1738-1)*3+$AP1738)-ROW())/12+5),AT1738)</f>
        <v>0</v>
      </c>
      <c r="AV1738" s="692">
        <f ca="1">IF(AND(AR1738+AT1738&gt;0,AS1738+AU1738&gt;0),COUNTIF(AV$6:AV1737,"&gt;0")+1,0)</f>
        <v>0</v>
      </c>
    </row>
    <row r="1739" spans="41:48">
      <c r="AO1739" s="692">
        <v>49</v>
      </c>
      <c r="AP1739" s="692">
        <v>1</v>
      </c>
      <c r="AQ1739" s="692">
        <v>6</v>
      </c>
      <c r="AR1739" s="693">
        <f ca="1">IF($AQ1739=1,IF(INDIRECT(ADDRESS(($AO1739-1)*3+$AP1739+5,$AQ1739+7))="",0,INDIRECT(ADDRESS(($AO1739-1)*3+$AP1739+5,$AQ1739+7))),IF(INDIRECT(ADDRESS(($AO1739-1)*3+$AP1739+5,$AQ1739+7))="",0,IF(COUNTIF(INDIRECT(ADDRESS(($AO1739-1)*36+($AP1739-1)*12+6,COLUMN())):INDIRECT(ADDRESS(($AO1739-1)*36+($AP1739-1)*12+$AQ1739+4,COLUMN())),INDIRECT(ADDRESS(($AO1739-1)*3+$AP1739+5,$AQ1739+7)))&gt;=1,0,INDIRECT(ADDRESS(($AO1739-1)*3+$AP1739+5,$AQ1739+7)))))</f>
        <v>0</v>
      </c>
      <c r="AS1739" s="692">
        <f ca="1">COUNTIF(INDIRECT("H"&amp;(ROW()+12*(($AO1739-1)*3+$AP1739)-ROW())/12+5):INDIRECT("S"&amp;(ROW()+12*(($AO1739-1)*3+$AP1739)-ROW())/12+5),AR1739)</f>
        <v>0</v>
      </c>
      <c r="AT1739" s="693">
        <f ca="1">IF($AQ1739=1,IF(INDIRECT(ADDRESS(($AO1739-1)*3+$AP1739+5,$AQ1739+20))="",0,INDIRECT(ADDRESS(($AO1739-1)*3+$AP1739+5,$AQ1739+20))),IF(INDIRECT(ADDRESS(($AO1739-1)*3+$AP1739+5,$AQ1739+20))="",0,IF(COUNTIF(INDIRECT(ADDRESS(($AO1739-1)*36+($AP1739-1)*12+6,COLUMN())):INDIRECT(ADDRESS(($AO1739-1)*36+($AP1739-1)*12+$AQ1739+4,COLUMN())),INDIRECT(ADDRESS(($AO1739-1)*3+$AP1739+5,$AQ1739+20)))&gt;=1,0,INDIRECT(ADDRESS(($AO1739-1)*3+$AP1739+5,$AQ1739+20)))))</f>
        <v>0</v>
      </c>
      <c r="AU1739" s="692">
        <f ca="1">COUNTIF(INDIRECT("U"&amp;(ROW()+12*(($AO1739-1)*3+$AP1739)-ROW())/12+5):INDIRECT("AF"&amp;(ROW()+12*(($AO1739-1)*3+$AP1739)-ROW())/12+5),AT1739)</f>
        <v>0</v>
      </c>
      <c r="AV1739" s="692">
        <f ca="1">IF(AND(AR1739+AT1739&gt;0,AS1739+AU1739&gt;0),COUNTIF(AV$6:AV1738,"&gt;0")+1,0)</f>
        <v>0</v>
      </c>
    </row>
    <row r="1740" spans="41:48">
      <c r="AO1740" s="692">
        <v>49</v>
      </c>
      <c r="AP1740" s="692">
        <v>1</v>
      </c>
      <c r="AQ1740" s="692">
        <v>7</v>
      </c>
      <c r="AR1740" s="693">
        <f ca="1">IF($AQ1740=1,IF(INDIRECT(ADDRESS(($AO1740-1)*3+$AP1740+5,$AQ1740+7))="",0,INDIRECT(ADDRESS(($AO1740-1)*3+$AP1740+5,$AQ1740+7))),IF(INDIRECT(ADDRESS(($AO1740-1)*3+$AP1740+5,$AQ1740+7))="",0,IF(COUNTIF(INDIRECT(ADDRESS(($AO1740-1)*36+($AP1740-1)*12+6,COLUMN())):INDIRECT(ADDRESS(($AO1740-1)*36+($AP1740-1)*12+$AQ1740+4,COLUMN())),INDIRECT(ADDRESS(($AO1740-1)*3+$AP1740+5,$AQ1740+7)))&gt;=1,0,INDIRECT(ADDRESS(($AO1740-1)*3+$AP1740+5,$AQ1740+7)))))</f>
        <v>0</v>
      </c>
      <c r="AS1740" s="692">
        <f ca="1">COUNTIF(INDIRECT("H"&amp;(ROW()+12*(($AO1740-1)*3+$AP1740)-ROW())/12+5):INDIRECT("S"&amp;(ROW()+12*(($AO1740-1)*3+$AP1740)-ROW())/12+5),AR1740)</f>
        <v>0</v>
      </c>
      <c r="AT1740" s="693">
        <f ca="1">IF($AQ1740=1,IF(INDIRECT(ADDRESS(($AO1740-1)*3+$AP1740+5,$AQ1740+20))="",0,INDIRECT(ADDRESS(($AO1740-1)*3+$AP1740+5,$AQ1740+20))),IF(INDIRECT(ADDRESS(($AO1740-1)*3+$AP1740+5,$AQ1740+20))="",0,IF(COUNTIF(INDIRECT(ADDRESS(($AO1740-1)*36+($AP1740-1)*12+6,COLUMN())):INDIRECT(ADDRESS(($AO1740-1)*36+($AP1740-1)*12+$AQ1740+4,COLUMN())),INDIRECT(ADDRESS(($AO1740-1)*3+$AP1740+5,$AQ1740+20)))&gt;=1,0,INDIRECT(ADDRESS(($AO1740-1)*3+$AP1740+5,$AQ1740+20)))))</f>
        <v>0</v>
      </c>
      <c r="AU1740" s="692">
        <f ca="1">COUNTIF(INDIRECT("U"&amp;(ROW()+12*(($AO1740-1)*3+$AP1740)-ROW())/12+5):INDIRECT("AF"&amp;(ROW()+12*(($AO1740-1)*3+$AP1740)-ROW())/12+5),AT1740)</f>
        <v>0</v>
      </c>
      <c r="AV1740" s="692">
        <f ca="1">IF(AND(AR1740+AT1740&gt;0,AS1740+AU1740&gt;0),COUNTIF(AV$6:AV1739,"&gt;0")+1,0)</f>
        <v>0</v>
      </c>
    </row>
    <row r="1741" spans="41:48">
      <c r="AO1741" s="692">
        <v>49</v>
      </c>
      <c r="AP1741" s="692">
        <v>1</v>
      </c>
      <c r="AQ1741" s="692">
        <v>8</v>
      </c>
      <c r="AR1741" s="693">
        <f ca="1">IF($AQ1741=1,IF(INDIRECT(ADDRESS(($AO1741-1)*3+$AP1741+5,$AQ1741+7))="",0,INDIRECT(ADDRESS(($AO1741-1)*3+$AP1741+5,$AQ1741+7))),IF(INDIRECT(ADDRESS(($AO1741-1)*3+$AP1741+5,$AQ1741+7))="",0,IF(COUNTIF(INDIRECT(ADDRESS(($AO1741-1)*36+($AP1741-1)*12+6,COLUMN())):INDIRECT(ADDRESS(($AO1741-1)*36+($AP1741-1)*12+$AQ1741+4,COLUMN())),INDIRECT(ADDRESS(($AO1741-1)*3+$AP1741+5,$AQ1741+7)))&gt;=1,0,INDIRECT(ADDRESS(($AO1741-1)*3+$AP1741+5,$AQ1741+7)))))</f>
        <v>0</v>
      </c>
      <c r="AS1741" s="692">
        <f ca="1">COUNTIF(INDIRECT("H"&amp;(ROW()+12*(($AO1741-1)*3+$AP1741)-ROW())/12+5):INDIRECT("S"&amp;(ROW()+12*(($AO1741-1)*3+$AP1741)-ROW())/12+5),AR1741)</f>
        <v>0</v>
      </c>
      <c r="AT1741" s="693">
        <f ca="1">IF($AQ1741=1,IF(INDIRECT(ADDRESS(($AO1741-1)*3+$AP1741+5,$AQ1741+20))="",0,INDIRECT(ADDRESS(($AO1741-1)*3+$AP1741+5,$AQ1741+20))),IF(INDIRECT(ADDRESS(($AO1741-1)*3+$AP1741+5,$AQ1741+20))="",0,IF(COUNTIF(INDIRECT(ADDRESS(($AO1741-1)*36+($AP1741-1)*12+6,COLUMN())):INDIRECT(ADDRESS(($AO1741-1)*36+($AP1741-1)*12+$AQ1741+4,COLUMN())),INDIRECT(ADDRESS(($AO1741-1)*3+$AP1741+5,$AQ1741+20)))&gt;=1,0,INDIRECT(ADDRESS(($AO1741-1)*3+$AP1741+5,$AQ1741+20)))))</f>
        <v>0</v>
      </c>
      <c r="AU1741" s="692">
        <f ca="1">COUNTIF(INDIRECT("U"&amp;(ROW()+12*(($AO1741-1)*3+$AP1741)-ROW())/12+5):INDIRECT("AF"&amp;(ROW()+12*(($AO1741-1)*3+$AP1741)-ROW())/12+5),AT1741)</f>
        <v>0</v>
      </c>
      <c r="AV1741" s="692">
        <f ca="1">IF(AND(AR1741+AT1741&gt;0,AS1741+AU1741&gt;0),COUNTIF(AV$6:AV1740,"&gt;0")+1,0)</f>
        <v>0</v>
      </c>
    </row>
    <row r="1742" spans="41:48">
      <c r="AO1742" s="692">
        <v>49</v>
      </c>
      <c r="AP1742" s="692">
        <v>1</v>
      </c>
      <c r="AQ1742" s="692">
        <v>9</v>
      </c>
      <c r="AR1742" s="693">
        <f ca="1">IF($AQ1742=1,IF(INDIRECT(ADDRESS(($AO1742-1)*3+$AP1742+5,$AQ1742+7))="",0,INDIRECT(ADDRESS(($AO1742-1)*3+$AP1742+5,$AQ1742+7))),IF(INDIRECT(ADDRESS(($AO1742-1)*3+$AP1742+5,$AQ1742+7))="",0,IF(COUNTIF(INDIRECT(ADDRESS(($AO1742-1)*36+($AP1742-1)*12+6,COLUMN())):INDIRECT(ADDRESS(($AO1742-1)*36+($AP1742-1)*12+$AQ1742+4,COLUMN())),INDIRECT(ADDRESS(($AO1742-1)*3+$AP1742+5,$AQ1742+7)))&gt;=1,0,INDIRECT(ADDRESS(($AO1742-1)*3+$AP1742+5,$AQ1742+7)))))</f>
        <v>0</v>
      </c>
      <c r="AS1742" s="692">
        <f ca="1">COUNTIF(INDIRECT("H"&amp;(ROW()+12*(($AO1742-1)*3+$AP1742)-ROW())/12+5):INDIRECT("S"&amp;(ROW()+12*(($AO1742-1)*3+$AP1742)-ROW())/12+5),AR1742)</f>
        <v>0</v>
      </c>
      <c r="AT1742" s="693">
        <f ca="1">IF($AQ1742=1,IF(INDIRECT(ADDRESS(($AO1742-1)*3+$AP1742+5,$AQ1742+20))="",0,INDIRECT(ADDRESS(($AO1742-1)*3+$AP1742+5,$AQ1742+20))),IF(INDIRECT(ADDRESS(($AO1742-1)*3+$AP1742+5,$AQ1742+20))="",0,IF(COUNTIF(INDIRECT(ADDRESS(($AO1742-1)*36+($AP1742-1)*12+6,COLUMN())):INDIRECT(ADDRESS(($AO1742-1)*36+($AP1742-1)*12+$AQ1742+4,COLUMN())),INDIRECT(ADDRESS(($AO1742-1)*3+$AP1742+5,$AQ1742+20)))&gt;=1,0,INDIRECT(ADDRESS(($AO1742-1)*3+$AP1742+5,$AQ1742+20)))))</f>
        <v>0</v>
      </c>
      <c r="AU1742" s="692">
        <f ca="1">COUNTIF(INDIRECT("U"&amp;(ROW()+12*(($AO1742-1)*3+$AP1742)-ROW())/12+5):INDIRECT("AF"&amp;(ROW()+12*(($AO1742-1)*3+$AP1742)-ROW())/12+5),AT1742)</f>
        <v>0</v>
      </c>
      <c r="AV1742" s="692">
        <f ca="1">IF(AND(AR1742+AT1742&gt;0,AS1742+AU1742&gt;0),COUNTIF(AV$6:AV1741,"&gt;0")+1,0)</f>
        <v>0</v>
      </c>
    </row>
    <row r="1743" spans="41:48">
      <c r="AO1743" s="692">
        <v>49</v>
      </c>
      <c r="AP1743" s="692">
        <v>1</v>
      </c>
      <c r="AQ1743" s="692">
        <v>10</v>
      </c>
      <c r="AR1743" s="693">
        <f ca="1">IF($AQ1743=1,IF(INDIRECT(ADDRESS(($AO1743-1)*3+$AP1743+5,$AQ1743+7))="",0,INDIRECT(ADDRESS(($AO1743-1)*3+$AP1743+5,$AQ1743+7))),IF(INDIRECT(ADDRESS(($AO1743-1)*3+$AP1743+5,$AQ1743+7))="",0,IF(COUNTIF(INDIRECT(ADDRESS(($AO1743-1)*36+($AP1743-1)*12+6,COLUMN())):INDIRECT(ADDRESS(($AO1743-1)*36+($AP1743-1)*12+$AQ1743+4,COLUMN())),INDIRECT(ADDRESS(($AO1743-1)*3+$AP1743+5,$AQ1743+7)))&gt;=1,0,INDIRECT(ADDRESS(($AO1743-1)*3+$AP1743+5,$AQ1743+7)))))</f>
        <v>0</v>
      </c>
      <c r="AS1743" s="692">
        <f ca="1">COUNTIF(INDIRECT("H"&amp;(ROW()+12*(($AO1743-1)*3+$AP1743)-ROW())/12+5):INDIRECT("S"&amp;(ROW()+12*(($AO1743-1)*3+$AP1743)-ROW())/12+5),AR1743)</f>
        <v>0</v>
      </c>
      <c r="AT1743" s="693">
        <f ca="1">IF($AQ1743=1,IF(INDIRECT(ADDRESS(($AO1743-1)*3+$AP1743+5,$AQ1743+20))="",0,INDIRECT(ADDRESS(($AO1743-1)*3+$AP1743+5,$AQ1743+20))),IF(INDIRECT(ADDRESS(($AO1743-1)*3+$AP1743+5,$AQ1743+20))="",0,IF(COUNTIF(INDIRECT(ADDRESS(($AO1743-1)*36+($AP1743-1)*12+6,COLUMN())):INDIRECT(ADDRESS(($AO1743-1)*36+($AP1743-1)*12+$AQ1743+4,COLUMN())),INDIRECT(ADDRESS(($AO1743-1)*3+$AP1743+5,$AQ1743+20)))&gt;=1,0,INDIRECT(ADDRESS(($AO1743-1)*3+$AP1743+5,$AQ1743+20)))))</f>
        <v>0</v>
      </c>
      <c r="AU1743" s="692">
        <f ca="1">COUNTIF(INDIRECT("U"&amp;(ROW()+12*(($AO1743-1)*3+$AP1743)-ROW())/12+5):INDIRECT("AF"&amp;(ROW()+12*(($AO1743-1)*3+$AP1743)-ROW())/12+5),AT1743)</f>
        <v>0</v>
      </c>
      <c r="AV1743" s="692">
        <f ca="1">IF(AND(AR1743+AT1743&gt;0,AS1743+AU1743&gt;0),COUNTIF(AV$6:AV1742,"&gt;0")+1,0)</f>
        <v>0</v>
      </c>
    </row>
    <row r="1744" spans="41:48">
      <c r="AO1744" s="692">
        <v>49</v>
      </c>
      <c r="AP1744" s="692">
        <v>1</v>
      </c>
      <c r="AQ1744" s="692">
        <v>11</v>
      </c>
      <c r="AR1744" s="693">
        <f ca="1">IF($AQ1744=1,IF(INDIRECT(ADDRESS(($AO1744-1)*3+$AP1744+5,$AQ1744+7))="",0,INDIRECT(ADDRESS(($AO1744-1)*3+$AP1744+5,$AQ1744+7))),IF(INDIRECT(ADDRESS(($AO1744-1)*3+$AP1744+5,$AQ1744+7))="",0,IF(COUNTIF(INDIRECT(ADDRESS(($AO1744-1)*36+($AP1744-1)*12+6,COLUMN())):INDIRECT(ADDRESS(($AO1744-1)*36+($AP1744-1)*12+$AQ1744+4,COLUMN())),INDIRECT(ADDRESS(($AO1744-1)*3+$AP1744+5,$AQ1744+7)))&gt;=1,0,INDIRECT(ADDRESS(($AO1744-1)*3+$AP1744+5,$AQ1744+7)))))</f>
        <v>0</v>
      </c>
      <c r="AS1744" s="692">
        <f ca="1">COUNTIF(INDIRECT("H"&amp;(ROW()+12*(($AO1744-1)*3+$AP1744)-ROW())/12+5):INDIRECT("S"&amp;(ROW()+12*(($AO1744-1)*3+$AP1744)-ROW())/12+5),AR1744)</f>
        <v>0</v>
      </c>
      <c r="AT1744" s="693">
        <f ca="1">IF($AQ1744=1,IF(INDIRECT(ADDRESS(($AO1744-1)*3+$AP1744+5,$AQ1744+20))="",0,INDIRECT(ADDRESS(($AO1744-1)*3+$AP1744+5,$AQ1744+20))),IF(INDIRECT(ADDRESS(($AO1744-1)*3+$AP1744+5,$AQ1744+20))="",0,IF(COUNTIF(INDIRECT(ADDRESS(($AO1744-1)*36+($AP1744-1)*12+6,COLUMN())):INDIRECT(ADDRESS(($AO1744-1)*36+($AP1744-1)*12+$AQ1744+4,COLUMN())),INDIRECT(ADDRESS(($AO1744-1)*3+$AP1744+5,$AQ1744+20)))&gt;=1,0,INDIRECT(ADDRESS(($AO1744-1)*3+$AP1744+5,$AQ1744+20)))))</f>
        <v>0</v>
      </c>
      <c r="AU1744" s="692">
        <f ca="1">COUNTIF(INDIRECT("U"&amp;(ROW()+12*(($AO1744-1)*3+$AP1744)-ROW())/12+5):INDIRECT("AF"&amp;(ROW()+12*(($AO1744-1)*3+$AP1744)-ROW())/12+5),AT1744)</f>
        <v>0</v>
      </c>
      <c r="AV1744" s="692">
        <f ca="1">IF(AND(AR1744+AT1744&gt;0,AS1744+AU1744&gt;0),COUNTIF(AV$6:AV1743,"&gt;0")+1,0)</f>
        <v>0</v>
      </c>
    </row>
    <row r="1745" spans="41:48">
      <c r="AO1745" s="692">
        <v>49</v>
      </c>
      <c r="AP1745" s="692">
        <v>1</v>
      </c>
      <c r="AQ1745" s="692">
        <v>12</v>
      </c>
      <c r="AR1745" s="693">
        <f ca="1">IF($AQ1745=1,IF(INDIRECT(ADDRESS(($AO1745-1)*3+$AP1745+5,$AQ1745+7))="",0,INDIRECT(ADDRESS(($AO1745-1)*3+$AP1745+5,$AQ1745+7))),IF(INDIRECT(ADDRESS(($AO1745-1)*3+$AP1745+5,$AQ1745+7))="",0,IF(COUNTIF(INDIRECT(ADDRESS(($AO1745-1)*36+($AP1745-1)*12+6,COLUMN())):INDIRECT(ADDRESS(($AO1745-1)*36+($AP1745-1)*12+$AQ1745+4,COLUMN())),INDIRECT(ADDRESS(($AO1745-1)*3+$AP1745+5,$AQ1745+7)))&gt;=1,0,INDIRECT(ADDRESS(($AO1745-1)*3+$AP1745+5,$AQ1745+7)))))</f>
        <v>0</v>
      </c>
      <c r="AS1745" s="692">
        <f ca="1">COUNTIF(INDIRECT("H"&amp;(ROW()+12*(($AO1745-1)*3+$AP1745)-ROW())/12+5):INDIRECT("S"&amp;(ROW()+12*(($AO1745-1)*3+$AP1745)-ROW())/12+5),AR1745)</f>
        <v>0</v>
      </c>
      <c r="AT1745" s="693">
        <f ca="1">IF($AQ1745=1,IF(INDIRECT(ADDRESS(($AO1745-1)*3+$AP1745+5,$AQ1745+20))="",0,INDIRECT(ADDRESS(($AO1745-1)*3+$AP1745+5,$AQ1745+20))),IF(INDIRECT(ADDRESS(($AO1745-1)*3+$AP1745+5,$AQ1745+20))="",0,IF(COUNTIF(INDIRECT(ADDRESS(($AO1745-1)*36+($AP1745-1)*12+6,COLUMN())):INDIRECT(ADDRESS(($AO1745-1)*36+($AP1745-1)*12+$AQ1745+4,COLUMN())),INDIRECT(ADDRESS(($AO1745-1)*3+$AP1745+5,$AQ1745+20)))&gt;=1,0,INDIRECT(ADDRESS(($AO1745-1)*3+$AP1745+5,$AQ1745+20)))))</f>
        <v>0</v>
      </c>
      <c r="AU1745" s="692">
        <f ca="1">COUNTIF(INDIRECT("U"&amp;(ROW()+12*(($AO1745-1)*3+$AP1745)-ROW())/12+5):INDIRECT("AF"&amp;(ROW()+12*(($AO1745-1)*3+$AP1745)-ROW())/12+5),AT1745)</f>
        <v>0</v>
      </c>
      <c r="AV1745" s="692">
        <f ca="1">IF(AND(AR1745+AT1745&gt;0,AS1745+AU1745&gt;0),COUNTIF(AV$6:AV1744,"&gt;0")+1,0)</f>
        <v>0</v>
      </c>
    </row>
    <row r="1746" spans="41:48">
      <c r="AO1746" s="692">
        <v>49</v>
      </c>
      <c r="AP1746" s="692">
        <v>2</v>
      </c>
      <c r="AQ1746" s="692">
        <v>1</v>
      </c>
      <c r="AR1746" s="693">
        <f ca="1">IF($AQ1746=1,IF(INDIRECT(ADDRESS(($AO1746-1)*3+$AP1746+5,$AQ1746+7))="",0,INDIRECT(ADDRESS(($AO1746-1)*3+$AP1746+5,$AQ1746+7))),IF(INDIRECT(ADDRESS(($AO1746-1)*3+$AP1746+5,$AQ1746+7))="",0,IF(COUNTIF(INDIRECT(ADDRESS(($AO1746-1)*36+($AP1746-1)*12+6,COLUMN())):INDIRECT(ADDRESS(($AO1746-1)*36+($AP1746-1)*12+$AQ1746+4,COLUMN())),INDIRECT(ADDRESS(($AO1746-1)*3+$AP1746+5,$AQ1746+7)))&gt;=1,0,INDIRECT(ADDRESS(($AO1746-1)*3+$AP1746+5,$AQ1746+7)))))</f>
        <v>0</v>
      </c>
      <c r="AS1746" s="692">
        <f ca="1">COUNTIF(INDIRECT("H"&amp;(ROW()+12*(($AO1746-1)*3+$AP1746)-ROW())/12+5):INDIRECT("S"&amp;(ROW()+12*(($AO1746-1)*3+$AP1746)-ROW())/12+5),AR1746)</f>
        <v>0</v>
      </c>
      <c r="AT1746" s="693">
        <f ca="1">IF($AQ1746=1,IF(INDIRECT(ADDRESS(($AO1746-1)*3+$AP1746+5,$AQ1746+20))="",0,INDIRECT(ADDRESS(($AO1746-1)*3+$AP1746+5,$AQ1746+20))),IF(INDIRECT(ADDRESS(($AO1746-1)*3+$AP1746+5,$AQ1746+20))="",0,IF(COUNTIF(INDIRECT(ADDRESS(($AO1746-1)*36+($AP1746-1)*12+6,COLUMN())):INDIRECT(ADDRESS(($AO1746-1)*36+($AP1746-1)*12+$AQ1746+4,COLUMN())),INDIRECT(ADDRESS(($AO1746-1)*3+$AP1746+5,$AQ1746+20)))&gt;=1,0,INDIRECT(ADDRESS(($AO1746-1)*3+$AP1746+5,$AQ1746+20)))))</f>
        <v>0</v>
      </c>
      <c r="AU1746" s="692">
        <f ca="1">COUNTIF(INDIRECT("U"&amp;(ROW()+12*(($AO1746-1)*3+$AP1746)-ROW())/12+5):INDIRECT("AF"&amp;(ROW()+12*(($AO1746-1)*3+$AP1746)-ROW())/12+5),AT1746)</f>
        <v>0</v>
      </c>
      <c r="AV1746" s="692">
        <f ca="1">IF(AND(AR1746+AT1746&gt;0,AS1746+AU1746&gt;0),COUNTIF(AV$6:AV1745,"&gt;0")+1,0)</f>
        <v>0</v>
      </c>
    </row>
    <row r="1747" spans="41:48">
      <c r="AO1747" s="692">
        <v>49</v>
      </c>
      <c r="AP1747" s="692">
        <v>2</v>
      </c>
      <c r="AQ1747" s="692">
        <v>2</v>
      </c>
      <c r="AR1747" s="693">
        <f ca="1">IF($AQ1747=1,IF(INDIRECT(ADDRESS(($AO1747-1)*3+$AP1747+5,$AQ1747+7))="",0,INDIRECT(ADDRESS(($AO1747-1)*3+$AP1747+5,$AQ1747+7))),IF(INDIRECT(ADDRESS(($AO1747-1)*3+$AP1747+5,$AQ1747+7))="",0,IF(COUNTIF(INDIRECT(ADDRESS(($AO1747-1)*36+($AP1747-1)*12+6,COLUMN())):INDIRECT(ADDRESS(($AO1747-1)*36+($AP1747-1)*12+$AQ1747+4,COLUMN())),INDIRECT(ADDRESS(($AO1747-1)*3+$AP1747+5,$AQ1747+7)))&gt;=1,0,INDIRECT(ADDRESS(($AO1747-1)*3+$AP1747+5,$AQ1747+7)))))</f>
        <v>0</v>
      </c>
      <c r="AS1747" s="692">
        <f ca="1">COUNTIF(INDIRECT("H"&amp;(ROW()+12*(($AO1747-1)*3+$AP1747)-ROW())/12+5):INDIRECT("S"&amp;(ROW()+12*(($AO1747-1)*3+$AP1747)-ROW())/12+5),AR1747)</f>
        <v>0</v>
      </c>
      <c r="AT1747" s="693">
        <f ca="1">IF($AQ1747=1,IF(INDIRECT(ADDRESS(($AO1747-1)*3+$AP1747+5,$AQ1747+20))="",0,INDIRECT(ADDRESS(($AO1747-1)*3+$AP1747+5,$AQ1747+20))),IF(INDIRECT(ADDRESS(($AO1747-1)*3+$AP1747+5,$AQ1747+20))="",0,IF(COUNTIF(INDIRECT(ADDRESS(($AO1747-1)*36+($AP1747-1)*12+6,COLUMN())):INDIRECT(ADDRESS(($AO1747-1)*36+($AP1747-1)*12+$AQ1747+4,COLUMN())),INDIRECT(ADDRESS(($AO1747-1)*3+$AP1747+5,$AQ1747+20)))&gt;=1,0,INDIRECT(ADDRESS(($AO1747-1)*3+$AP1747+5,$AQ1747+20)))))</f>
        <v>0</v>
      </c>
      <c r="AU1747" s="692">
        <f ca="1">COUNTIF(INDIRECT("U"&amp;(ROW()+12*(($AO1747-1)*3+$AP1747)-ROW())/12+5):INDIRECT("AF"&amp;(ROW()+12*(($AO1747-1)*3+$AP1747)-ROW())/12+5),AT1747)</f>
        <v>0</v>
      </c>
      <c r="AV1747" s="692">
        <f ca="1">IF(AND(AR1747+AT1747&gt;0,AS1747+AU1747&gt;0),COUNTIF(AV$6:AV1746,"&gt;0")+1,0)</f>
        <v>0</v>
      </c>
    </row>
    <row r="1748" spans="41:48">
      <c r="AO1748" s="692">
        <v>49</v>
      </c>
      <c r="AP1748" s="692">
        <v>2</v>
      </c>
      <c r="AQ1748" s="692">
        <v>3</v>
      </c>
      <c r="AR1748" s="693">
        <f ca="1">IF($AQ1748=1,IF(INDIRECT(ADDRESS(($AO1748-1)*3+$AP1748+5,$AQ1748+7))="",0,INDIRECT(ADDRESS(($AO1748-1)*3+$AP1748+5,$AQ1748+7))),IF(INDIRECT(ADDRESS(($AO1748-1)*3+$AP1748+5,$AQ1748+7))="",0,IF(COUNTIF(INDIRECT(ADDRESS(($AO1748-1)*36+($AP1748-1)*12+6,COLUMN())):INDIRECT(ADDRESS(($AO1748-1)*36+($AP1748-1)*12+$AQ1748+4,COLUMN())),INDIRECT(ADDRESS(($AO1748-1)*3+$AP1748+5,$AQ1748+7)))&gt;=1,0,INDIRECT(ADDRESS(($AO1748-1)*3+$AP1748+5,$AQ1748+7)))))</f>
        <v>0</v>
      </c>
      <c r="AS1748" s="692">
        <f ca="1">COUNTIF(INDIRECT("H"&amp;(ROW()+12*(($AO1748-1)*3+$AP1748)-ROW())/12+5):INDIRECT("S"&amp;(ROW()+12*(($AO1748-1)*3+$AP1748)-ROW())/12+5),AR1748)</f>
        <v>0</v>
      </c>
      <c r="AT1748" s="693">
        <f ca="1">IF($AQ1748=1,IF(INDIRECT(ADDRESS(($AO1748-1)*3+$AP1748+5,$AQ1748+20))="",0,INDIRECT(ADDRESS(($AO1748-1)*3+$AP1748+5,$AQ1748+20))),IF(INDIRECT(ADDRESS(($AO1748-1)*3+$AP1748+5,$AQ1748+20))="",0,IF(COUNTIF(INDIRECT(ADDRESS(($AO1748-1)*36+($AP1748-1)*12+6,COLUMN())):INDIRECT(ADDRESS(($AO1748-1)*36+($AP1748-1)*12+$AQ1748+4,COLUMN())),INDIRECT(ADDRESS(($AO1748-1)*3+$AP1748+5,$AQ1748+20)))&gt;=1,0,INDIRECT(ADDRESS(($AO1748-1)*3+$AP1748+5,$AQ1748+20)))))</f>
        <v>0</v>
      </c>
      <c r="AU1748" s="692">
        <f ca="1">COUNTIF(INDIRECT("U"&amp;(ROW()+12*(($AO1748-1)*3+$AP1748)-ROW())/12+5):INDIRECT("AF"&amp;(ROW()+12*(($AO1748-1)*3+$AP1748)-ROW())/12+5),AT1748)</f>
        <v>0</v>
      </c>
      <c r="AV1748" s="692">
        <f ca="1">IF(AND(AR1748+AT1748&gt;0,AS1748+AU1748&gt;0),COUNTIF(AV$6:AV1747,"&gt;0")+1,0)</f>
        <v>0</v>
      </c>
    </row>
    <row r="1749" spans="41:48">
      <c r="AO1749" s="692">
        <v>49</v>
      </c>
      <c r="AP1749" s="692">
        <v>2</v>
      </c>
      <c r="AQ1749" s="692">
        <v>4</v>
      </c>
      <c r="AR1749" s="693">
        <f ca="1">IF($AQ1749=1,IF(INDIRECT(ADDRESS(($AO1749-1)*3+$AP1749+5,$AQ1749+7))="",0,INDIRECT(ADDRESS(($AO1749-1)*3+$AP1749+5,$AQ1749+7))),IF(INDIRECT(ADDRESS(($AO1749-1)*3+$AP1749+5,$AQ1749+7))="",0,IF(COUNTIF(INDIRECT(ADDRESS(($AO1749-1)*36+($AP1749-1)*12+6,COLUMN())):INDIRECT(ADDRESS(($AO1749-1)*36+($AP1749-1)*12+$AQ1749+4,COLUMN())),INDIRECT(ADDRESS(($AO1749-1)*3+$AP1749+5,$AQ1749+7)))&gt;=1,0,INDIRECT(ADDRESS(($AO1749-1)*3+$AP1749+5,$AQ1749+7)))))</f>
        <v>0</v>
      </c>
      <c r="AS1749" s="692">
        <f ca="1">COUNTIF(INDIRECT("H"&amp;(ROW()+12*(($AO1749-1)*3+$AP1749)-ROW())/12+5):INDIRECT("S"&amp;(ROW()+12*(($AO1749-1)*3+$AP1749)-ROW())/12+5),AR1749)</f>
        <v>0</v>
      </c>
      <c r="AT1749" s="693">
        <f ca="1">IF($AQ1749=1,IF(INDIRECT(ADDRESS(($AO1749-1)*3+$AP1749+5,$AQ1749+20))="",0,INDIRECT(ADDRESS(($AO1749-1)*3+$AP1749+5,$AQ1749+20))),IF(INDIRECT(ADDRESS(($AO1749-1)*3+$AP1749+5,$AQ1749+20))="",0,IF(COUNTIF(INDIRECT(ADDRESS(($AO1749-1)*36+($AP1749-1)*12+6,COLUMN())):INDIRECT(ADDRESS(($AO1749-1)*36+($AP1749-1)*12+$AQ1749+4,COLUMN())),INDIRECT(ADDRESS(($AO1749-1)*3+$AP1749+5,$AQ1749+20)))&gt;=1,0,INDIRECT(ADDRESS(($AO1749-1)*3+$AP1749+5,$AQ1749+20)))))</f>
        <v>0</v>
      </c>
      <c r="AU1749" s="692">
        <f ca="1">COUNTIF(INDIRECT("U"&amp;(ROW()+12*(($AO1749-1)*3+$AP1749)-ROW())/12+5):INDIRECT("AF"&amp;(ROW()+12*(($AO1749-1)*3+$AP1749)-ROW())/12+5),AT1749)</f>
        <v>0</v>
      </c>
      <c r="AV1749" s="692">
        <f ca="1">IF(AND(AR1749+AT1749&gt;0,AS1749+AU1749&gt;0),COUNTIF(AV$6:AV1748,"&gt;0")+1,0)</f>
        <v>0</v>
      </c>
    </row>
    <row r="1750" spans="41:48">
      <c r="AO1750" s="692">
        <v>49</v>
      </c>
      <c r="AP1750" s="692">
        <v>2</v>
      </c>
      <c r="AQ1750" s="692">
        <v>5</v>
      </c>
      <c r="AR1750" s="693">
        <f ca="1">IF($AQ1750=1,IF(INDIRECT(ADDRESS(($AO1750-1)*3+$AP1750+5,$AQ1750+7))="",0,INDIRECT(ADDRESS(($AO1750-1)*3+$AP1750+5,$AQ1750+7))),IF(INDIRECT(ADDRESS(($AO1750-1)*3+$AP1750+5,$AQ1750+7))="",0,IF(COUNTIF(INDIRECT(ADDRESS(($AO1750-1)*36+($AP1750-1)*12+6,COLUMN())):INDIRECT(ADDRESS(($AO1750-1)*36+($AP1750-1)*12+$AQ1750+4,COLUMN())),INDIRECT(ADDRESS(($AO1750-1)*3+$AP1750+5,$AQ1750+7)))&gt;=1,0,INDIRECT(ADDRESS(($AO1750-1)*3+$AP1750+5,$AQ1750+7)))))</f>
        <v>0</v>
      </c>
      <c r="AS1750" s="692">
        <f ca="1">COUNTIF(INDIRECT("H"&amp;(ROW()+12*(($AO1750-1)*3+$AP1750)-ROW())/12+5):INDIRECT("S"&amp;(ROW()+12*(($AO1750-1)*3+$AP1750)-ROW())/12+5),AR1750)</f>
        <v>0</v>
      </c>
      <c r="AT1750" s="693">
        <f ca="1">IF($AQ1750=1,IF(INDIRECT(ADDRESS(($AO1750-1)*3+$AP1750+5,$AQ1750+20))="",0,INDIRECT(ADDRESS(($AO1750-1)*3+$AP1750+5,$AQ1750+20))),IF(INDIRECT(ADDRESS(($AO1750-1)*3+$AP1750+5,$AQ1750+20))="",0,IF(COUNTIF(INDIRECT(ADDRESS(($AO1750-1)*36+($AP1750-1)*12+6,COLUMN())):INDIRECT(ADDRESS(($AO1750-1)*36+($AP1750-1)*12+$AQ1750+4,COLUMN())),INDIRECT(ADDRESS(($AO1750-1)*3+$AP1750+5,$AQ1750+20)))&gt;=1,0,INDIRECT(ADDRESS(($AO1750-1)*3+$AP1750+5,$AQ1750+20)))))</f>
        <v>0</v>
      </c>
      <c r="AU1750" s="692">
        <f ca="1">COUNTIF(INDIRECT("U"&amp;(ROW()+12*(($AO1750-1)*3+$AP1750)-ROW())/12+5):INDIRECT("AF"&amp;(ROW()+12*(($AO1750-1)*3+$AP1750)-ROW())/12+5),AT1750)</f>
        <v>0</v>
      </c>
      <c r="AV1750" s="692">
        <f ca="1">IF(AND(AR1750+AT1750&gt;0,AS1750+AU1750&gt;0),COUNTIF(AV$6:AV1749,"&gt;0")+1,0)</f>
        <v>0</v>
      </c>
    </row>
    <row r="1751" spans="41:48">
      <c r="AO1751" s="692">
        <v>49</v>
      </c>
      <c r="AP1751" s="692">
        <v>2</v>
      </c>
      <c r="AQ1751" s="692">
        <v>6</v>
      </c>
      <c r="AR1751" s="693">
        <f ca="1">IF($AQ1751=1,IF(INDIRECT(ADDRESS(($AO1751-1)*3+$AP1751+5,$AQ1751+7))="",0,INDIRECT(ADDRESS(($AO1751-1)*3+$AP1751+5,$AQ1751+7))),IF(INDIRECT(ADDRESS(($AO1751-1)*3+$AP1751+5,$AQ1751+7))="",0,IF(COUNTIF(INDIRECT(ADDRESS(($AO1751-1)*36+($AP1751-1)*12+6,COLUMN())):INDIRECT(ADDRESS(($AO1751-1)*36+($AP1751-1)*12+$AQ1751+4,COLUMN())),INDIRECT(ADDRESS(($AO1751-1)*3+$AP1751+5,$AQ1751+7)))&gt;=1,0,INDIRECT(ADDRESS(($AO1751-1)*3+$AP1751+5,$AQ1751+7)))))</f>
        <v>0</v>
      </c>
      <c r="AS1751" s="692">
        <f ca="1">COUNTIF(INDIRECT("H"&amp;(ROW()+12*(($AO1751-1)*3+$AP1751)-ROW())/12+5):INDIRECT("S"&amp;(ROW()+12*(($AO1751-1)*3+$AP1751)-ROW())/12+5),AR1751)</f>
        <v>0</v>
      </c>
      <c r="AT1751" s="693">
        <f ca="1">IF($AQ1751=1,IF(INDIRECT(ADDRESS(($AO1751-1)*3+$AP1751+5,$AQ1751+20))="",0,INDIRECT(ADDRESS(($AO1751-1)*3+$AP1751+5,$AQ1751+20))),IF(INDIRECT(ADDRESS(($AO1751-1)*3+$AP1751+5,$AQ1751+20))="",0,IF(COUNTIF(INDIRECT(ADDRESS(($AO1751-1)*36+($AP1751-1)*12+6,COLUMN())):INDIRECT(ADDRESS(($AO1751-1)*36+($AP1751-1)*12+$AQ1751+4,COLUMN())),INDIRECT(ADDRESS(($AO1751-1)*3+$AP1751+5,$AQ1751+20)))&gt;=1,0,INDIRECT(ADDRESS(($AO1751-1)*3+$AP1751+5,$AQ1751+20)))))</f>
        <v>0</v>
      </c>
      <c r="AU1751" s="692">
        <f ca="1">COUNTIF(INDIRECT("U"&amp;(ROW()+12*(($AO1751-1)*3+$AP1751)-ROW())/12+5):INDIRECT("AF"&amp;(ROW()+12*(($AO1751-1)*3+$AP1751)-ROW())/12+5),AT1751)</f>
        <v>0</v>
      </c>
      <c r="AV1751" s="692">
        <f ca="1">IF(AND(AR1751+AT1751&gt;0,AS1751+AU1751&gt;0),COUNTIF(AV$6:AV1750,"&gt;0")+1,0)</f>
        <v>0</v>
      </c>
    </row>
    <row r="1752" spans="41:48">
      <c r="AO1752" s="692">
        <v>49</v>
      </c>
      <c r="AP1752" s="692">
        <v>2</v>
      </c>
      <c r="AQ1752" s="692">
        <v>7</v>
      </c>
      <c r="AR1752" s="693">
        <f ca="1">IF($AQ1752=1,IF(INDIRECT(ADDRESS(($AO1752-1)*3+$AP1752+5,$AQ1752+7))="",0,INDIRECT(ADDRESS(($AO1752-1)*3+$AP1752+5,$AQ1752+7))),IF(INDIRECT(ADDRESS(($AO1752-1)*3+$AP1752+5,$AQ1752+7))="",0,IF(COUNTIF(INDIRECT(ADDRESS(($AO1752-1)*36+($AP1752-1)*12+6,COLUMN())):INDIRECT(ADDRESS(($AO1752-1)*36+($AP1752-1)*12+$AQ1752+4,COLUMN())),INDIRECT(ADDRESS(($AO1752-1)*3+$AP1752+5,$AQ1752+7)))&gt;=1,0,INDIRECT(ADDRESS(($AO1752-1)*3+$AP1752+5,$AQ1752+7)))))</f>
        <v>0</v>
      </c>
      <c r="AS1752" s="692">
        <f ca="1">COUNTIF(INDIRECT("H"&amp;(ROW()+12*(($AO1752-1)*3+$AP1752)-ROW())/12+5):INDIRECT("S"&amp;(ROW()+12*(($AO1752-1)*3+$AP1752)-ROW())/12+5),AR1752)</f>
        <v>0</v>
      </c>
      <c r="AT1752" s="693">
        <f ca="1">IF($AQ1752=1,IF(INDIRECT(ADDRESS(($AO1752-1)*3+$AP1752+5,$AQ1752+20))="",0,INDIRECT(ADDRESS(($AO1752-1)*3+$AP1752+5,$AQ1752+20))),IF(INDIRECT(ADDRESS(($AO1752-1)*3+$AP1752+5,$AQ1752+20))="",0,IF(COUNTIF(INDIRECT(ADDRESS(($AO1752-1)*36+($AP1752-1)*12+6,COLUMN())):INDIRECT(ADDRESS(($AO1752-1)*36+($AP1752-1)*12+$AQ1752+4,COLUMN())),INDIRECT(ADDRESS(($AO1752-1)*3+$AP1752+5,$AQ1752+20)))&gt;=1,0,INDIRECT(ADDRESS(($AO1752-1)*3+$AP1752+5,$AQ1752+20)))))</f>
        <v>0</v>
      </c>
      <c r="AU1752" s="692">
        <f ca="1">COUNTIF(INDIRECT("U"&amp;(ROW()+12*(($AO1752-1)*3+$AP1752)-ROW())/12+5):INDIRECT("AF"&amp;(ROW()+12*(($AO1752-1)*3+$AP1752)-ROW())/12+5),AT1752)</f>
        <v>0</v>
      </c>
      <c r="AV1752" s="692">
        <f ca="1">IF(AND(AR1752+AT1752&gt;0,AS1752+AU1752&gt;0),COUNTIF(AV$6:AV1751,"&gt;0")+1,0)</f>
        <v>0</v>
      </c>
    </row>
    <row r="1753" spans="41:48">
      <c r="AO1753" s="692">
        <v>49</v>
      </c>
      <c r="AP1753" s="692">
        <v>2</v>
      </c>
      <c r="AQ1753" s="692">
        <v>8</v>
      </c>
      <c r="AR1753" s="693">
        <f ca="1">IF($AQ1753=1,IF(INDIRECT(ADDRESS(($AO1753-1)*3+$AP1753+5,$AQ1753+7))="",0,INDIRECT(ADDRESS(($AO1753-1)*3+$AP1753+5,$AQ1753+7))),IF(INDIRECT(ADDRESS(($AO1753-1)*3+$AP1753+5,$AQ1753+7))="",0,IF(COUNTIF(INDIRECT(ADDRESS(($AO1753-1)*36+($AP1753-1)*12+6,COLUMN())):INDIRECT(ADDRESS(($AO1753-1)*36+($AP1753-1)*12+$AQ1753+4,COLUMN())),INDIRECT(ADDRESS(($AO1753-1)*3+$AP1753+5,$AQ1753+7)))&gt;=1,0,INDIRECT(ADDRESS(($AO1753-1)*3+$AP1753+5,$AQ1753+7)))))</f>
        <v>0</v>
      </c>
      <c r="AS1753" s="692">
        <f ca="1">COUNTIF(INDIRECT("H"&amp;(ROW()+12*(($AO1753-1)*3+$AP1753)-ROW())/12+5):INDIRECT("S"&amp;(ROW()+12*(($AO1753-1)*3+$AP1753)-ROW())/12+5),AR1753)</f>
        <v>0</v>
      </c>
      <c r="AT1753" s="693">
        <f ca="1">IF($AQ1753=1,IF(INDIRECT(ADDRESS(($AO1753-1)*3+$AP1753+5,$AQ1753+20))="",0,INDIRECT(ADDRESS(($AO1753-1)*3+$AP1753+5,$AQ1753+20))),IF(INDIRECT(ADDRESS(($AO1753-1)*3+$AP1753+5,$AQ1753+20))="",0,IF(COUNTIF(INDIRECT(ADDRESS(($AO1753-1)*36+($AP1753-1)*12+6,COLUMN())):INDIRECT(ADDRESS(($AO1753-1)*36+($AP1753-1)*12+$AQ1753+4,COLUMN())),INDIRECT(ADDRESS(($AO1753-1)*3+$AP1753+5,$AQ1753+20)))&gt;=1,0,INDIRECT(ADDRESS(($AO1753-1)*3+$AP1753+5,$AQ1753+20)))))</f>
        <v>0</v>
      </c>
      <c r="AU1753" s="692">
        <f ca="1">COUNTIF(INDIRECT("U"&amp;(ROW()+12*(($AO1753-1)*3+$AP1753)-ROW())/12+5):INDIRECT("AF"&amp;(ROW()+12*(($AO1753-1)*3+$AP1753)-ROW())/12+5),AT1753)</f>
        <v>0</v>
      </c>
      <c r="AV1753" s="692">
        <f ca="1">IF(AND(AR1753+AT1753&gt;0,AS1753+AU1753&gt;0),COUNTIF(AV$6:AV1752,"&gt;0")+1,0)</f>
        <v>0</v>
      </c>
    </row>
    <row r="1754" spans="41:48">
      <c r="AO1754" s="692">
        <v>49</v>
      </c>
      <c r="AP1754" s="692">
        <v>2</v>
      </c>
      <c r="AQ1754" s="692">
        <v>9</v>
      </c>
      <c r="AR1754" s="693">
        <f ca="1">IF($AQ1754=1,IF(INDIRECT(ADDRESS(($AO1754-1)*3+$AP1754+5,$AQ1754+7))="",0,INDIRECT(ADDRESS(($AO1754-1)*3+$AP1754+5,$AQ1754+7))),IF(INDIRECT(ADDRESS(($AO1754-1)*3+$AP1754+5,$AQ1754+7))="",0,IF(COUNTIF(INDIRECT(ADDRESS(($AO1754-1)*36+($AP1754-1)*12+6,COLUMN())):INDIRECT(ADDRESS(($AO1754-1)*36+($AP1754-1)*12+$AQ1754+4,COLUMN())),INDIRECT(ADDRESS(($AO1754-1)*3+$AP1754+5,$AQ1754+7)))&gt;=1,0,INDIRECT(ADDRESS(($AO1754-1)*3+$AP1754+5,$AQ1754+7)))))</f>
        <v>0</v>
      </c>
      <c r="AS1754" s="692">
        <f ca="1">COUNTIF(INDIRECT("H"&amp;(ROW()+12*(($AO1754-1)*3+$AP1754)-ROW())/12+5):INDIRECT("S"&amp;(ROW()+12*(($AO1754-1)*3+$AP1754)-ROW())/12+5),AR1754)</f>
        <v>0</v>
      </c>
      <c r="AT1754" s="693">
        <f ca="1">IF($AQ1754=1,IF(INDIRECT(ADDRESS(($AO1754-1)*3+$AP1754+5,$AQ1754+20))="",0,INDIRECT(ADDRESS(($AO1754-1)*3+$AP1754+5,$AQ1754+20))),IF(INDIRECT(ADDRESS(($AO1754-1)*3+$AP1754+5,$AQ1754+20))="",0,IF(COUNTIF(INDIRECT(ADDRESS(($AO1754-1)*36+($AP1754-1)*12+6,COLUMN())):INDIRECT(ADDRESS(($AO1754-1)*36+($AP1754-1)*12+$AQ1754+4,COLUMN())),INDIRECT(ADDRESS(($AO1754-1)*3+$AP1754+5,$AQ1754+20)))&gt;=1,0,INDIRECT(ADDRESS(($AO1754-1)*3+$AP1754+5,$AQ1754+20)))))</f>
        <v>0</v>
      </c>
      <c r="AU1754" s="692">
        <f ca="1">COUNTIF(INDIRECT("U"&amp;(ROW()+12*(($AO1754-1)*3+$AP1754)-ROW())/12+5):INDIRECT("AF"&amp;(ROW()+12*(($AO1754-1)*3+$AP1754)-ROW())/12+5),AT1754)</f>
        <v>0</v>
      </c>
      <c r="AV1754" s="692">
        <f ca="1">IF(AND(AR1754+AT1754&gt;0,AS1754+AU1754&gt;0),COUNTIF(AV$6:AV1753,"&gt;0")+1,0)</f>
        <v>0</v>
      </c>
    </row>
    <row r="1755" spans="41:48">
      <c r="AO1755" s="692">
        <v>49</v>
      </c>
      <c r="AP1755" s="692">
        <v>2</v>
      </c>
      <c r="AQ1755" s="692">
        <v>10</v>
      </c>
      <c r="AR1755" s="693">
        <f ca="1">IF($AQ1755=1,IF(INDIRECT(ADDRESS(($AO1755-1)*3+$AP1755+5,$AQ1755+7))="",0,INDIRECT(ADDRESS(($AO1755-1)*3+$AP1755+5,$AQ1755+7))),IF(INDIRECT(ADDRESS(($AO1755-1)*3+$AP1755+5,$AQ1755+7))="",0,IF(COUNTIF(INDIRECT(ADDRESS(($AO1755-1)*36+($AP1755-1)*12+6,COLUMN())):INDIRECT(ADDRESS(($AO1755-1)*36+($AP1755-1)*12+$AQ1755+4,COLUMN())),INDIRECT(ADDRESS(($AO1755-1)*3+$AP1755+5,$AQ1755+7)))&gt;=1,0,INDIRECT(ADDRESS(($AO1755-1)*3+$AP1755+5,$AQ1755+7)))))</f>
        <v>0</v>
      </c>
      <c r="AS1755" s="692">
        <f ca="1">COUNTIF(INDIRECT("H"&amp;(ROW()+12*(($AO1755-1)*3+$AP1755)-ROW())/12+5):INDIRECT("S"&amp;(ROW()+12*(($AO1755-1)*3+$AP1755)-ROW())/12+5),AR1755)</f>
        <v>0</v>
      </c>
      <c r="AT1755" s="693">
        <f ca="1">IF($AQ1755=1,IF(INDIRECT(ADDRESS(($AO1755-1)*3+$AP1755+5,$AQ1755+20))="",0,INDIRECT(ADDRESS(($AO1755-1)*3+$AP1755+5,$AQ1755+20))),IF(INDIRECT(ADDRESS(($AO1755-1)*3+$AP1755+5,$AQ1755+20))="",0,IF(COUNTIF(INDIRECT(ADDRESS(($AO1755-1)*36+($AP1755-1)*12+6,COLUMN())):INDIRECT(ADDRESS(($AO1755-1)*36+($AP1755-1)*12+$AQ1755+4,COLUMN())),INDIRECT(ADDRESS(($AO1755-1)*3+$AP1755+5,$AQ1755+20)))&gt;=1,0,INDIRECT(ADDRESS(($AO1755-1)*3+$AP1755+5,$AQ1755+20)))))</f>
        <v>0</v>
      </c>
      <c r="AU1755" s="692">
        <f ca="1">COUNTIF(INDIRECT("U"&amp;(ROW()+12*(($AO1755-1)*3+$AP1755)-ROW())/12+5):INDIRECT("AF"&amp;(ROW()+12*(($AO1755-1)*3+$AP1755)-ROW())/12+5),AT1755)</f>
        <v>0</v>
      </c>
      <c r="AV1755" s="692">
        <f ca="1">IF(AND(AR1755+AT1755&gt;0,AS1755+AU1755&gt;0),COUNTIF(AV$6:AV1754,"&gt;0")+1,0)</f>
        <v>0</v>
      </c>
    </row>
    <row r="1756" spans="41:48">
      <c r="AO1756" s="692">
        <v>49</v>
      </c>
      <c r="AP1756" s="692">
        <v>2</v>
      </c>
      <c r="AQ1756" s="692">
        <v>11</v>
      </c>
      <c r="AR1756" s="693">
        <f ca="1">IF($AQ1756=1,IF(INDIRECT(ADDRESS(($AO1756-1)*3+$AP1756+5,$AQ1756+7))="",0,INDIRECT(ADDRESS(($AO1756-1)*3+$AP1756+5,$AQ1756+7))),IF(INDIRECT(ADDRESS(($AO1756-1)*3+$AP1756+5,$AQ1756+7))="",0,IF(COUNTIF(INDIRECT(ADDRESS(($AO1756-1)*36+($AP1756-1)*12+6,COLUMN())):INDIRECT(ADDRESS(($AO1756-1)*36+($AP1756-1)*12+$AQ1756+4,COLUMN())),INDIRECT(ADDRESS(($AO1756-1)*3+$AP1756+5,$AQ1756+7)))&gt;=1,0,INDIRECT(ADDRESS(($AO1756-1)*3+$AP1756+5,$AQ1756+7)))))</f>
        <v>0</v>
      </c>
      <c r="AS1756" s="692">
        <f ca="1">COUNTIF(INDIRECT("H"&amp;(ROW()+12*(($AO1756-1)*3+$AP1756)-ROW())/12+5):INDIRECT("S"&amp;(ROW()+12*(($AO1756-1)*3+$AP1756)-ROW())/12+5),AR1756)</f>
        <v>0</v>
      </c>
      <c r="AT1756" s="693">
        <f ca="1">IF($AQ1756=1,IF(INDIRECT(ADDRESS(($AO1756-1)*3+$AP1756+5,$AQ1756+20))="",0,INDIRECT(ADDRESS(($AO1756-1)*3+$AP1756+5,$AQ1756+20))),IF(INDIRECT(ADDRESS(($AO1756-1)*3+$AP1756+5,$AQ1756+20))="",0,IF(COUNTIF(INDIRECT(ADDRESS(($AO1756-1)*36+($AP1756-1)*12+6,COLUMN())):INDIRECT(ADDRESS(($AO1756-1)*36+($AP1756-1)*12+$AQ1756+4,COLUMN())),INDIRECT(ADDRESS(($AO1756-1)*3+$AP1756+5,$AQ1756+20)))&gt;=1,0,INDIRECT(ADDRESS(($AO1756-1)*3+$AP1756+5,$AQ1756+20)))))</f>
        <v>0</v>
      </c>
      <c r="AU1756" s="692">
        <f ca="1">COUNTIF(INDIRECT("U"&amp;(ROW()+12*(($AO1756-1)*3+$AP1756)-ROW())/12+5):INDIRECT("AF"&amp;(ROW()+12*(($AO1756-1)*3+$AP1756)-ROW())/12+5),AT1756)</f>
        <v>0</v>
      </c>
      <c r="AV1756" s="692">
        <f ca="1">IF(AND(AR1756+AT1756&gt;0,AS1756+AU1756&gt;0),COUNTIF(AV$6:AV1755,"&gt;0")+1,0)</f>
        <v>0</v>
      </c>
    </row>
    <row r="1757" spans="41:48">
      <c r="AO1757" s="692">
        <v>49</v>
      </c>
      <c r="AP1757" s="692">
        <v>2</v>
      </c>
      <c r="AQ1757" s="692">
        <v>12</v>
      </c>
      <c r="AR1757" s="693">
        <f ca="1">IF($AQ1757=1,IF(INDIRECT(ADDRESS(($AO1757-1)*3+$AP1757+5,$AQ1757+7))="",0,INDIRECT(ADDRESS(($AO1757-1)*3+$AP1757+5,$AQ1757+7))),IF(INDIRECT(ADDRESS(($AO1757-1)*3+$AP1757+5,$AQ1757+7))="",0,IF(COUNTIF(INDIRECT(ADDRESS(($AO1757-1)*36+($AP1757-1)*12+6,COLUMN())):INDIRECT(ADDRESS(($AO1757-1)*36+($AP1757-1)*12+$AQ1757+4,COLUMN())),INDIRECT(ADDRESS(($AO1757-1)*3+$AP1757+5,$AQ1757+7)))&gt;=1,0,INDIRECT(ADDRESS(($AO1757-1)*3+$AP1757+5,$AQ1757+7)))))</f>
        <v>0</v>
      </c>
      <c r="AS1757" s="692">
        <f ca="1">COUNTIF(INDIRECT("H"&amp;(ROW()+12*(($AO1757-1)*3+$AP1757)-ROW())/12+5):INDIRECT("S"&amp;(ROW()+12*(($AO1757-1)*3+$AP1757)-ROW())/12+5),AR1757)</f>
        <v>0</v>
      </c>
      <c r="AT1757" s="693">
        <f ca="1">IF($AQ1757=1,IF(INDIRECT(ADDRESS(($AO1757-1)*3+$AP1757+5,$AQ1757+20))="",0,INDIRECT(ADDRESS(($AO1757-1)*3+$AP1757+5,$AQ1757+20))),IF(INDIRECT(ADDRESS(($AO1757-1)*3+$AP1757+5,$AQ1757+20))="",0,IF(COUNTIF(INDIRECT(ADDRESS(($AO1757-1)*36+($AP1757-1)*12+6,COLUMN())):INDIRECT(ADDRESS(($AO1757-1)*36+($AP1757-1)*12+$AQ1757+4,COLUMN())),INDIRECT(ADDRESS(($AO1757-1)*3+$AP1757+5,$AQ1757+20)))&gt;=1,0,INDIRECT(ADDRESS(($AO1757-1)*3+$AP1757+5,$AQ1757+20)))))</f>
        <v>0</v>
      </c>
      <c r="AU1757" s="692">
        <f ca="1">COUNTIF(INDIRECT("U"&amp;(ROW()+12*(($AO1757-1)*3+$AP1757)-ROW())/12+5):INDIRECT("AF"&amp;(ROW()+12*(($AO1757-1)*3+$AP1757)-ROW())/12+5),AT1757)</f>
        <v>0</v>
      </c>
      <c r="AV1757" s="692">
        <f ca="1">IF(AND(AR1757+AT1757&gt;0,AS1757+AU1757&gt;0),COUNTIF(AV$6:AV1756,"&gt;0")+1,0)</f>
        <v>0</v>
      </c>
    </row>
    <row r="1758" spans="41:48">
      <c r="AO1758" s="692">
        <v>49</v>
      </c>
      <c r="AP1758" s="692">
        <v>3</v>
      </c>
      <c r="AQ1758" s="692">
        <v>1</v>
      </c>
      <c r="AR1758" s="693">
        <f ca="1">IF($AQ1758=1,IF(INDIRECT(ADDRESS(($AO1758-1)*3+$AP1758+5,$AQ1758+7))="",0,INDIRECT(ADDRESS(($AO1758-1)*3+$AP1758+5,$AQ1758+7))),IF(INDIRECT(ADDRESS(($AO1758-1)*3+$AP1758+5,$AQ1758+7))="",0,IF(COUNTIF(INDIRECT(ADDRESS(($AO1758-1)*36+($AP1758-1)*12+6,COLUMN())):INDIRECT(ADDRESS(($AO1758-1)*36+($AP1758-1)*12+$AQ1758+4,COLUMN())),INDIRECT(ADDRESS(($AO1758-1)*3+$AP1758+5,$AQ1758+7)))&gt;=1,0,INDIRECT(ADDRESS(($AO1758-1)*3+$AP1758+5,$AQ1758+7)))))</f>
        <v>0</v>
      </c>
      <c r="AS1758" s="692">
        <f ca="1">COUNTIF(INDIRECT("H"&amp;(ROW()+12*(($AO1758-1)*3+$AP1758)-ROW())/12+5):INDIRECT("S"&amp;(ROW()+12*(($AO1758-1)*3+$AP1758)-ROW())/12+5),AR1758)</f>
        <v>0</v>
      </c>
      <c r="AT1758" s="693">
        <f ca="1">IF($AQ1758=1,IF(INDIRECT(ADDRESS(($AO1758-1)*3+$AP1758+5,$AQ1758+20))="",0,INDIRECT(ADDRESS(($AO1758-1)*3+$AP1758+5,$AQ1758+20))),IF(INDIRECT(ADDRESS(($AO1758-1)*3+$AP1758+5,$AQ1758+20))="",0,IF(COUNTIF(INDIRECT(ADDRESS(($AO1758-1)*36+($AP1758-1)*12+6,COLUMN())):INDIRECT(ADDRESS(($AO1758-1)*36+($AP1758-1)*12+$AQ1758+4,COLUMN())),INDIRECT(ADDRESS(($AO1758-1)*3+$AP1758+5,$AQ1758+20)))&gt;=1,0,INDIRECT(ADDRESS(($AO1758-1)*3+$AP1758+5,$AQ1758+20)))))</f>
        <v>0</v>
      </c>
      <c r="AU1758" s="692">
        <f ca="1">COUNTIF(INDIRECT("U"&amp;(ROW()+12*(($AO1758-1)*3+$AP1758)-ROW())/12+5):INDIRECT("AF"&amp;(ROW()+12*(($AO1758-1)*3+$AP1758)-ROW())/12+5),AT1758)</f>
        <v>0</v>
      </c>
      <c r="AV1758" s="692">
        <f ca="1">IF(AND(AR1758+AT1758&gt;0,AS1758+AU1758&gt;0),COUNTIF(AV$6:AV1757,"&gt;0")+1,0)</f>
        <v>0</v>
      </c>
    </row>
    <row r="1759" spans="41:48">
      <c r="AO1759" s="692">
        <v>49</v>
      </c>
      <c r="AP1759" s="692">
        <v>3</v>
      </c>
      <c r="AQ1759" s="692">
        <v>2</v>
      </c>
      <c r="AR1759" s="693">
        <f ca="1">IF($AQ1759=1,IF(INDIRECT(ADDRESS(($AO1759-1)*3+$AP1759+5,$AQ1759+7))="",0,INDIRECT(ADDRESS(($AO1759-1)*3+$AP1759+5,$AQ1759+7))),IF(INDIRECT(ADDRESS(($AO1759-1)*3+$AP1759+5,$AQ1759+7))="",0,IF(COUNTIF(INDIRECT(ADDRESS(($AO1759-1)*36+($AP1759-1)*12+6,COLUMN())):INDIRECT(ADDRESS(($AO1759-1)*36+($AP1759-1)*12+$AQ1759+4,COLUMN())),INDIRECT(ADDRESS(($AO1759-1)*3+$AP1759+5,$AQ1759+7)))&gt;=1,0,INDIRECT(ADDRESS(($AO1759-1)*3+$AP1759+5,$AQ1759+7)))))</f>
        <v>0</v>
      </c>
      <c r="AS1759" s="692">
        <f ca="1">COUNTIF(INDIRECT("H"&amp;(ROW()+12*(($AO1759-1)*3+$AP1759)-ROW())/12+5):INDIRECT("S"&amp;(ROW()+12*(($AO1759-1)*3+$AP1759)-ROW())/12+5),AR1759)</f>
        <v>0</v>
      </c>
      <c r="AT1759" s="693">
        <f ca="1">IF($AQ1759=1,IF(INDIRECT(ADDRESS(($AO1759-1)*3+$AP1759+5,$AQ1759+20))="",0,INDIRECT(ADDRESS(($AO1759-1)*3+$AP1759+5,$AQ1759+20))),IF(INDIRECT(ADDRESS(($AO1759-1)*3+$AP1759+5,$AQ1759+20))="",0,IF(COUNTIF(INDIRECT(ADDRESS(($AO1759-1)*36+($AP1759-1)*12+6,COLUMN())):INDIRECT(ADDRESS(($AO1759-1)*36+($AP1759-1)*12+$AQ1759+4,COLUMN())),INDIRECT(ADDRESS(($AO1759-1)*3+$AP1759+5,$AQ1759+20)))&gt;=1,0,INDIRECT(ADDRESS(($AO1759-1)*3+$AP1759+5,$AQ1759+20)))))</f>
        <v>0</v>
      </c>
      <c r="AU1759" s="692">
        <f ca="1">COUNTIF(INDIRECT("U"&amp;(ROW()+12*(($AO1759-1)*3+$AP1759)-ROW())/12+5):INDIRECT("AF"&amp;(ROW()+12*(($AO1759-1)*3+$AP1759)-ROW())/12+5),AT1759)</f>
        <v>0</v>
      </c>
      <c r="AV1759" s="692">
        <f ca="1">IF(AND(AR1759+AT1759&gt;0,AS1759+AU1759&gt;0),COUNTIF(AV$6:AV1758,"&gt;0")+1,0)</f>
        <v>0</v>
      </c>
    </row>
    <row r="1760" spans="41:48">
      <c r="AO1760" s="692">
        <v>49</v>
      </c>
      <c r="AP1760" s="692">
        <v>3</v>
      </c>
      <c r="AQ1760" s="692">
        <v>3</v>
      </c>
      <c r="AR1760" s="693">
        <f ca="1">IF($AQ1760=1,IF(INDIRECT(ADDRESS(($AO1760-1)*3+$AP1760+5,$AQ1760+7))="",0,INDIRECT(ADDRESS(($AO1760-1)*3+$AP1760+5,$AQ1760+7))),IF(INDIRECT(ADDRESS(($AO1760-1)*3+$AP1760+5,$AQ1760+7))="",0,IF(COUNTIF(INDIRECT(ADDRESS(($AO1760-1)*36+($AP1760-1)*12+6,COLUMN())):INDIRECT(ADDRESS(($AO1760-1)*36+($AP1760-1)*12+$AQ1760+4,COLUMN())),INDIRECT(ADDRESS(($AO1760-1)*3+$AP1760+5,$AQ1760+7)))&gt;=1,0,INDIRECT(ADDRESS(($AO1760-1)*3+$AP1760+5,$AQ1760+7)))))</f>
        <v>0</v>
      </c>
      <c r="AS1760" s="692">
        <f ca="1">COUNTIF(INDIRECT("H"&amp;(ROW()+12*(($AO1760-1)*3+$AP1760)-ROW())/12+5):INDIRECT("S"&amp;(ROW()+12*(($AO1760-1)*3+$AP1760)-ROW())/12+5),AR1760)</f>
        <v>0</v>
      </c>
      <c r="AT1760" s="693">
        <f ca="1">IF($AQ1760=1,IF(INDIRECT(ADDRESS(($AO1760-1)*3+$AP1760+5,$AQ1760+20))="",0,INDIRECT(ADDRESS(($AO1760-1)*3+$AP1760+5,$AQ1760+20))),IF(INDIRECT(ADDRESS(($AO1760-1)*3+$AP1760+5,$AQ1760+20))="",0,IF(COUNTIF(INDIRECT(ADDRESS(($AO1760-1)*36+($AP1760-1)*12+6,COLUMN())):INDIRECT(ADDRESS(($AO1760-1)*36+($AP1760-1)*12+$AQ1760+4,COLUMN())),INDIRECT(ADDRESS(($AO1760-1)*3+$AP1760+5,$AQ1760+20)))&gt;=1,0,INDIRECT(ADDRESS(($AO1760-1)*3+$AP1760+5,$AQ1760+20)))))</f>
        <v>0</v>
      </c>
      <c r="AU1760" s="692">
        <f ca="1">COUNTIF(INDIRECT("U"&amp;(ROW()+12*(($AO1760-1)*3+$AP1760)-ROW())/12+5):INDIRECT("AF"&amp;(ROW()+12*(($AO1760-1)*3+$AP1760)-ROW())/12+5),AT1760)</f>
        <v>0</v>
      </c>
      <c r="AV1760" s="692">
        <f ca="1">IF(AND(AR1760+AT1760&gt;0,AS1760+AU1760&gt;0),COUNTIF(AV$6:AV1759,"&gt;0")+1,0)</f>
        <v>0</v>
      </c>
    </row>
    <row r="1761" spans="41:48">
      <c r="AO1761" s="692">
        <v>49</v>
      </c>
      <c r="AP1761" s="692">
        <v>3</v>
      </c>
      <c r="AQ1761" s="692">
        <v>4</v>
      </c>
      <c r="AR1761" s="693">
        <f ca="1">IF($AQ1761=1,IF(INDIRECT(ADDRESS(($AO1761-1)*3+$AP1761+5,$AQ1761+7))="",0,INDIRECT(ADDRESS(($AO1761-1)*3+$AP1761+5,$AQ1761+7))),IF(INDIRECT(ADDRESS(($AO1761-1)*3+$AP1761+5,$AQ1761+7))="",0,IF(COUNTIF(INDIRECT(ADDRESS(($AO1761-1)*36+($AP1761-1)*12+6,COLUMN())):INDIRECT(ADDRESS(($AO1761-1)*36+($AP1761-1)*12+$AQ1761+4,COLUMN())),INDIRECT(ADDRESS(($AO1761-1)*3+$AP1761+5,$AQ1761+7)))&gt;=1,0,INDIRECT(ADDRESS(($AO1761-1)*3+$AP1761+5,$AQ1761+7)))))</f>
        <v>0</v>
      </c>
      <c r="AS1761" s="692">
        <f ca="1">COUNTIF(INDIRECT("H"&amp;(ROW()+12*(($AO1761-1)*3+$AP1761)-ROW())/12+5):INDIRECT("S"&amp;(ROW()+12*(($AO1761-1)*3+$AP1761)-ROW())/12+5),AR1761)</f>
        <v>0</v>
      </c>
      <c r="AT1761" s="693">
        <f ca="1">IF($AQ1761=1,IF(INDIRECT(ADDRESS(($AO1761-1)*3+$AP1761+5,$AQ1761+20))="",0,INDIRECT(ADDRESS(($AO1761-1)*3+$AP1761+5,$AQ1761+20))),IF(INDIRECT(ADDRESS(($AO1761-1)*3+$AP1761+5,$AQ1761+20))="",0,IF(COUNTIF(INDIRECT(ADDRESS(($AO1761-1)*36+($AP1761-1)*12+6,COLUMN())):INDIRECT(ADDRESS(($AO1761-1)*36+($AP1761-1)*12+$AQ1761+4,COLUMN())),INDIRECT(ADDRESS(($AO1761-1)*3+$AP1761+5,$AQ1761+20)))&gt;=1,0,INDIRECT(ADDRESS(($AO1761-1)*3+$AP1761+5,$AQ1761+20)))))</f>
        <v>0</v>
      </c>
      <c r="AU1761" s="692">
        <f ca="1">COUNTIF(INDIRECT("U"&amp;(ROW()+12*(($AO1761-1)*3+$AP1761)-ROW())/12+5):INDIRECT("AF"&amp;(ROW()+12*(($AO1761-1)*3+$AP1761)-ROW())/12+5),AT1761)</f>
        <v>0</v>
      </c>
      <c r="AV1761" s="692">
        <f ca="1">IF(AND(AR1761+AT1761&gt;0,AS1761+AU1761&gt;0),COUNTIF(AV$6:AV1760,"&gt;0")+1,0)</f>
        <v>0</v>
      </c>
    </row>
    <row r="1762" spans="41:48">
      <c r="AO1762" s="692">
        <v>49</v>
      </c>
      <c r="AP1762" s="692">
        <v>3</v>
      </c>
      <c r="AQ1762" s="692">
        <v>5</v>
      </c>
      <c r="AR1762" s="693">
        <f ca="1">IF($AQ1762=1,IF(INDIRECT(ADDRESS(($AO1762-1)*3+$AP1762+5,$AQ1762+7))="",0,INDIRECT(ADDRESS(($AO1762-1)*3+$AP1762+5,$AQ1762+7))),IF(INDIRECT(ADDRESS(($AO1762-1)*3+$AP1762+5,$AQ1762+7))="",0,IF(COUNTIF(INDIRECT(ADDRESS(($AO1762-1)*36+($AP1762-1)*12+6,COLUMN())):INDIRECT(ADDRESS(($AO1762-1)*36+($AP1762-1)*12+$AQ1762+4,COLUMN())),INDIRECT(ADDRESS(($AO1762-1)*3+$AP1762+5,$AQ1762+7)))&gt;=1,0,INDIRECT(ADDRESS(($AO1762-1)*3+$AP1762+5,$AQ1762+7)))))</f>
        <v>0</v>
      </c>
      <c r="AS1762" s="692">
        <f ca="1">COUNTIF(INDIRECT("H"&amp;(ROW()+12*(($AO1762-1)*3+$AP1762)-ROW())/12+5):INDIRECT("S"&amp;(ROW()+12*(($AO1762-1)*3+$AP1762)-ROW())/12+5),AR1762)</f>
        <v>0</v>
      </c>
      <c r="AT1762" s="693">
        <f ca="1">IF($AQ1762=1,IF(INDIRECT(ADDRESS(($AO1762-1)*3+$AP1762+5,$AQ1762+20))="",0,INDIRECT(ADDRESS(($AO1762-1)*3+$AP1762+5,$AQ1762+20))),IF(INDIRECT(ADDRESS(($AO1762-1)*3+$AP1762+5,$AQ1762+20))="",0,IF(COUNTIF(INDIRECT(ADDRESS(($AO1762-1)*36+($AP1762-1)*12+6,COLUMN())):INDIRECT(ADDRESS(($AO1762-1)*36+($AP1762-1)*12+$AQ1762+4,COLUMN())),INDIRECT(ADDRESS(($AO1762-1)*3+$AP1762+5,$AQ1762+20)))&gt;=1,0,INDIRECT(ADDRESS(($AO1762-1)*3+$AP1762+5,$AQ1762+20)))))</f>
        <v>0</v>
      </c>
      <c r="AU1762" s="692">
        <f ca="1">COUNTIF(INDIRECT("U"&amp;(ROW()+12*(($AO1762-1)*3+$AP1762)-ROW())/12+5):INDIRECT("AF"&amp;(ROW()+12*(($AO1762-1)*3+$AP1762)-ROW())/12+5),AT1762)</f>
        <v>0</v>
      </c>
      <c r="AV1762" s="692">
        <f ca="1">IF(AND(AR1762+AT1762&gt;0,AS1762+AU1762&gt;0),COUNTIF(AV$6:AV1761,"&gt;0")+1,0)</f>
        <v>0</v>
      </c>
    </row>
    <row r="1763" spans="41:48">
      <c r="AO1763" s="692">
        <v>49</v>
      </c>
      <c r="AP1763" s="692">
        <v>3</v>
      </c>
      <c r="AQ1763" s="692">
        <v>6</v>
      </c>
      <c r="AR1763" s="693">
        <f ca="1">IF($AQ1763=1,IF(INDIRECT(ADDRESS(($AO1763-1)*3+$AP1763+5,$AQ1763+7))="",0,INDIRECT(ADDRESS(($AO1763-1)*3+$AP1763+5,$AQ1763+7))),IF(INDIRECT(ADDRESS(($AO1763-1)*3+$AP1763+5,$AQ1763+7))="",0,IF(COUNTIF(INDIRECT(ADDRESS(($AO1763-1)*36+($AP1763-1)*12+6,COLUMN())):INDIRECT(ADDRESS(($AO1763-1)*36+($AP1763-1)*12+$AQ1763+4,COLUMN())),INDIRECT(ADDRESS(($AO1763-1)*3+$AP1763+5,$AQ1763+7)))&gt;=1,0,INDIRECT(ADDRESS(($AO1763-1)*3+$AP1763+5,$AQ1763+7)))))</f>
        <v>0</v>
      </c>
      <c r="AS1763" s="692">
        <f ca="1">COUNTIF(INDIRECT("H"&amp;(ROW()+12*(($AO1763-1)*3+$AP1763)-ROW())/12+5):INDIRECT("S"&amp;(ROW()+12*(($AO1763-1)*3+$AP1763)-ROW())/12+5),AR1763)</f>
        <v>0</v>
      </c>
      <c r="AT1763" s="693">
        <f ca="1">IF($AQ1763=1,IF(INDIRECT(ADDRESS(($AO1763-1)*3+$AP1763+5,$AQ1763+20))="",0,INDIRECT(ADDRESS(($AO1763-1)*3+$AP1763+5,$AQ1763+20))),IF(INDIRECT(ADDRESS(($AO1763-1)*3+$AP1763+5,$AQ1763+20))="",0,IF(COUNTIF(INDIRECT(ADDRESS(($AO1763-1)*36+($AP1763-1)*12+6,COLUMN())):INDIRECT(ADDRESS(($AO1763-1)*36+($AP1763-1)*12+$AQ1763+4,COLUMN())),INDIRECT(ADDRESS(($AO1763-1)*3+$AP1763+5,$AQ1763+20)))&gt;=1,0,INDIRECT(ADDRESS(($AO1763-1)*3+$AP1763+5,$AQ1763+20)))))</f>
        <v>0</v>
      </c>
      <c r="AU1763" s="692">
        <f ca="1">COUNTIF(INDIRECT("U"&amp;(ROW()+12*(($AO1763-1)*3+$AP1763)-ROW())/12+5):INDIRECT("AF"&amp;(ROW()+12*(($AO1763-1)*3+$AP1763)-ROW())/12+5),AT1763)</f>
        <v>0</v>
      </c>
      <c r="AV1763" s="692">
        <f ca="1">IF(AND(AR1763+AT1763&gt;0,AS1763+AU1763&gt;0),COUNTIF(AV$6:AV1762,"&gt;0")+1,0)</f>
        <v>0</v>
      </c>
    </row>
    <row r="1764" spans="41:48">
      <c r="AO1764" s="692">
        <v>49</v>
      </c>
      <c r="AP1764" s="692">
        <v>3</v>
      </c>
      <c r="AQ1764" s="692">
        <v>7</v>
      </c>
      <c r="AR1764" s="693">
        <f ca="1">IF($AQ1764=1,IF(INDIRECT(ADDRESS(($AO1764-1)*3+$AP1764+5,$AQ1764+7))="",0,INDIRECT(ADDRESS(($AO1764-1)*3+$AP1764+5,$AQ1764+7))),IF(INDIRECT(ADDRESS(($AO1764-1)*3+$AP1764+5,$AQ1764+7))="",0,IF(COUNTIF(INDIRECT(ADDRESS(($AO1764-1)*36+($AP1764-1)*12+6,COLUMN())):INDIRECT(ADDRESS(($AO1764-1)*36+($AP1764-1)*12+$AQ1764+4,COLUMN())),INDIRECT(ADDRESS(($AO1764-1)*3+$AP1764+5,$AQ1764+7)))&gt;=1,0,INDIRECT(ADDRESS(($AO1764-1)*3+$AP1764+5,$AQ1764+7)))))</f>
        <v>0</v>
      </c>
      <c r="AS1764" s="692">
        <f ca="1">COUNTIF(INDIRECT("H"&amp;(ROW()+12*(($AO1764-1)*3+$AP1764)-ROW())/12+5):INDIRECT("S"&amp;(ROW()+12*(($AO1764-1)*3+$AP1764)-ROW())/12+5),AR1764)</f>
        <v>0</v>
      </c>
      <c r="AT1764" s="693">
        <f ca="1">IF($AQ1764=1,IF(INDIRECT(ADDRESS(($AO1764-1)*3+$AP1764+5,$AQ1764+20))="",0,INDIRECT(ADDRESS(($AO1764-1)*3+$AP1764+5,$AQ1764+20))),IF(INDIRECT(ADDRESS(($AO1764-1)*3+$AP1764+5,$AQ1764+20))="",0,IF(COUNTIF(INDIRECT(ADDRESS(($AO1764-1)*36+($AP1764-1)*12+6,COLUMN())):INDIRECT(ADDRESS(($AO1764-1)*36+($AP1764-1)*12+$AQ1764+4,COLUMN())),INDIRECT(ADDRESS(($AO1764-1)*3+$AP1764+5,$AQ1764+20)))&gt;=1,0,INDIRECT(ADDRESS(($AO1764-1)*3+$AP1764+5,$AQ1764+20)))))</f>
        <v>0</v>
      </c>
      <c r="AU1764" s="692">
        <f ca="1">COUNTIF(INDIRECT("U"&amp;(ROW()+12*(($AO1764-1)*3+$AP1764)-ROW())/12+5):INDIRECT("AF"&amp;(ROW()+12*(($AO1764-1)*3+$AP1764)-ROW())/12+5),AT1764)</f>
        <v>0</v>
      </c>
      <c r="AV1764" s="692">
        <f ca="1">IF(AND(AR1764+AT1764&gt;0,AS1764+AU1764&gt;0),COUNTIF(AV$6:AV1763,"&gt;0")+1,0)</f>
        <v>0</v>
      </c>
    </row>
    <row r="1765" spans="41:48">
      <c r="AO1765" s="692">
        <v>49</v>
      </c>
      <c r="AP1765" s="692">
        <v>3</v>
      </c>
      <c r="AQ1765" s="692">
        <v>8</v>
      </c>
      <c r="AR1765" s="693">
        <f ca="1">IF($AQ1765=1,IF(INDIRECT(ADDRESS(($AO1765-1)*3+$AP1765+5,$AQ1765+7))="",0,INDIRECT(ADDRESS(($AO1765-1)*3+$AP1765+5,$AQ1765+7))),IF(INDIRECT(ADDRESS(($AO1765-1)*3+$AP1765+5,$AQ1765+7))="",0,IF(COUNTIF(INDIRECT(ADDRESS(($AO1765-1)*36+($AP1765-1)*12+6,COLUMN())):INDIRECT(ADDRESS(($AO1765-1)*36+($AP1765-1)*12+$AQ1765+4,COLUMN())),INDIRECT(ADDRESS(($AO1765-1)*3+$AP1765+5,$AQ1765+7)))&gt;=1,0,INDIRECT(ADDRESS(($AO1765-1)*3+$AP1765+5,$AQ1765+7)))))</f>
        <v>0</v>
      </c>
      <c r="AS1765" s="692">
        <f ca="1">COUNTIF(INDIRECT("H"&amp;(ROW()+12*(($AO1765-1)*3+$AP1765)-ROW())/12+5):INDIRECT("S"&amp;(ROW()+12*(($AO1765-1)*3+$AP1765)-ROW())/12+5),AR1765)</f>
        <v>0</v>
      </c>
      <c r="AT1765" s="693">
        <f ca="1">IF($AQ1765=1,IF(INDIRECT(ADDRESS(($AO1765-1)*3+$AP1765+5,$AQ1765+20))="",0,INDIRECT(ADDRESS(($AO1765-1)*3+$AP1765+5,$AQ1765+20))),IF(INDIRECT(ADDRESS(($AO1765-1)*3+$AP1765+5,$AQ1765+20))="",0,IF(COUNTIF(INDIRECT(ADDRESS(($AO1765-1)*36+($AP1765-1)*12+6,COLUMN())):INDIRECT(ADDRESS(($AO1765-1)*36+($AP1765-1)*12+$AQ1765+4,COLUMN())),INDIRECT(ADDRESS(($AO1765-1)*3+$AP1765+5,$AQ1765+20)))&gt;=1,0,INDIRECT(ADDRESS(($AO1765-1)*3+$AP1765+5,$AQ1765+20)))))</f>
        <v>0</v>
      </c>
      <c r="AU1765" s="692">
        <f ca="1">COUNTIF(INDIRECT("U"&amp;(ROW()+12*(($AO1765-1)*3+$AP1765)-ROW())/12+5):INDIRECT("AF"&amp;(ROW()+12*(($AO1765-1)*3+$AP1765)-ROW())/12+5),AT1765)</f>
        <v>0</v>
      </c>
      <c r="AV1765" s="692">
        <f ca="1">IF(AND(AR1765+AT1765&gt;0,AS1765+AU1765&gt;0),COUNTIF(AV$6:AV1764,"&gt;0")+1,0)</f>
        <v>0</v>
      </c>
    </row>
    <row r="1766" spans="41:48">
      <c r="AO1766" s="692">
        <v>49</v>
      </c>
      <c r="AP1766" s="692">
        <v>3</v>
      </c>
      <c r="AQ1766" s="692">
        <v>9</v>
      </c>
      <c r="AR1766" s="693">
        <f ca="1">IF($AQ1766=1,IF(INDIRECT(ADDRESS(($AO1766-1)*3+$AP1766+5,$AQ1766+7))="",0,INDIRECT(ADDRESS(($AO1766-1)*3+$AP1766+5,$AQ1766+7))),IF(INDIRECT(ADDRESS(($AO1766-1)*3+$AP1766+5,$AQ1766+7))="",0,IF(COUNTIF(INDIRECT(ADDRESS(($AO1766-1)*36+($AP1766-1)*12+6,COLUMN())):INDIRECT(ADDRESS(($AO1766-1)*36+($AP1766-1)*12+$AQ1766+4,COLUMN())),INDIRECT(ADDRESS(($AO1766-1)*3+$AP1766+5,$AQ1766+7)))&gt;=1,0,INDIRECT(ADDRESS(($AO1766-1)*3+$AP1766+5,$AQ1766+7)))))</f>
        <v>0</v>
      </c>
      <c r="AS1766" s="692">
        <f ca="1">COUNTIF(INDIRECT("H"&amp;(ROW()+12*(($AO1766-1)*3+$AP1766)-ROW())/12+5):INDIRECT("S"&amp;(ROW()+12*(($AO1766-1)*3+$AP1766)-ROW())/12+5),AR1766)</f>
        <v>0</v>
      </c>
      <c r="AT1766" s="693">
        <f ca="1">IF($AQ1766=1,IF(INDIRECT(ADDRESS(($AO1766-1)*3+$AP1766+5,$AQ1766+20))="",0,INDIRECT(ADDRESS(($AO1766-1)*3+$AP1766+5,$AQ1766+20))),IF(INDIRECT(ADDRESS(($AO1766-1)*3+$AP1766+5,$AQ1766+20))="",0,IF(COUNTIF(INDIRECT(ADDRESS(($AO1766-1)*36+($AP1766-1)*12+6,COLUMN())):INDIRECT(ADDRESS(($AO1766-1)*36+($AP1766-1)*12+$AQ1766+4,COLUMN())),INDIRECT(ADDRESS(($AO1766-1)*3+$AP1766+5,$AQ1766+20)))&gt;=1,0,INDIRECT(ADDRESS(($AO1766-1)*3+$AP1766+5,$AQ1766+20)))))</f>
        <v>0</v>
      </c>
      <c r="AU1766" s="692">
        <f ca="1">COUNTIF(INDIRECT("U"&amp;(ROW()+12*(($AO1766-1)*3+$AP1766)-ROW())/12+5):INDIRECT("AF"&amp;(ROW()+12*(($AO1766-1)*3+$AP1766)-ROW())/12+5),AT1766)</f>
        <v>0</v>
      </c>
      <c r="AV1766" s="692">
        <f ca="1">IF(AND(AR1766+AT1766&gt;0,AS1766+AU1766&gt;0),COUNTIF(AV$6:AV1765,"&gt;0")+1,0)</f>
        <v>0</v>
      </c>
    </row>
    <row r="1767" spans="41:48">
      <c r="AO1767" s="692">
        <v>49</v>
      </c>
      <c r="AP1767" s="692">
        <v>3</v>
      </c>
      <c r="AQ1767" s="692">
        <v>10</v>
      </c>
      <c r="AR1767" s="693">
        <f ca="1">IF($AQ1767=1,IF(INDIRECT(ADDRESS(($AO1767-1)*3+$AP1767+5,$AQ1767+7))="",0,INDIRECT(ADDRESS(($AO1767-1)*3+$AP1767+5,$AQ1767+7))),IF(INDIRECT(ADDRESS(($AO1767-1)*3+$AP1767+5,$AQ1767+7))="",0,IF(COUNTIF(INDIRECT(ADDRESS(($AO1767-1)*36+($AP1767-1)*12+6,COLUMN())):INDIRECT(ADDRESS(($AO1767-1)*36+($AP1767-1)*12+$AQ1767+4,COLUMN())),INDIRECT(ADDRESS(($AO1767-1)*3+$AP1767+5,$AQ1767+7)))&gt;=1,0,INDIRECT(ADDRESS(($AO1767-1)*3+$AP1767+5,$AQ1767+7)))))</f>
        <v>0</v>
      </c>
      <c r="AS1767" s="692">
        <f ca="1">COUNTIF(INDIRECT("H"&amp;(ROW()+12*(($AO1767-1)*3+$AP1767)-ROW())/12+5):INDIRECT("S"&amp;(ROW()+12*(($AO1767-1)*3+$AP1767)-ROW())/12+5),AR1767)</f>
        <v>0</v>
      </c>
      <c r="AT1767" s="693">
        <f ca="1">IF($AQ1767=1,IF(INDIRECT(ADDRESS(($AO1767-1)*3+$AP1767+5,$AQ1767+20))="",0,INDIRECT(ADDRESS(($AO1767-1)*3+$AP1767+5,$AQ1767+20))),IF(INDIRECT(ADDRESS(($AO1767-1)*3+$AP1767+5,$AQ1767+20))="",0,IF(COUNTIF(INDIRECT(ADDRESS(($AO1767-1)*36+($AP1767-1)*12+6,COLUMN())):INDIRECT(ADDRESS(($AO1767-1)*36+($AP1767-1)*12+$AQ1767+4,COLUMN())),INDIRECT(ADDRESS(($AO1767-1)*3+$AP1767+5,$AQ1767+20)))&gt;=1,0,INDIRECT(ADDRESS(($AO1767-1)*3+$AP1767+5,$AQ1767+20)))))</f>
        <v>0</v>
      </c>
      <c r="AU1767" s="692">
        <f ca="1">COUNTIF(INDIRECT("U"&amp;(ROW()+12*(($AO1767-1)*3+$AP1767)-ROW())/12+5):INDIRECT("AF"&amp;(ROW()+12*(($AO1767-1)*3+$AP1767)-ROW())/12+5),AT1767)</f>
        <v>0</v>
      </c>
      <c r="AV1767" s="692">
        <f ca="1">IF(AND(AR1767+AT1767&gt;0,AS1767+AU1767&gt;0),COUNTIF(AV$6:AV1766,"&gt;0")+1,0)</f>
        <v>0</v>
      </c>
    </row>
    <row r="1768" spans="41:48">
      <c r="AO1768" s="692">
        <v>49</v>
      </c>
      <c r="AP1768" s="692">
        <v>3</v>
      </c>
      <c r="AQ1768" s="692">
        <v>11</v>
      </c>
      <c r="AR1768" s="693">
        <f ca="1">IF($AQ1768=1,IF(INDIRECT(ADDRESS(($AO1768-1)*3+$AP1768+5,$AQ1768+7))="",0,INDIRECT(ADDRESS(($AO1768-1)*3+$AP1768+5,$AQ1768+7))),IF(INDIRECT(ADDRESS(($AO1768-1)*3+$AP1768+5,$AQ1768+7))="",0,IF(COUNTIF(INDIRECT(ADDRESS(($AO1768-1)*36+($AP1768-1)*12+6,COLUMN())):INDIRECT(ADDRESS(($AO1768-1)*36+($AP1768-1)*12+$AQ1768+4,COLUMN())),INDIRECT(ADDRESS(($AO1768-1)*3+$AP1768+5,$AQ1768+7)))&gt;=1,0,INDIRECT(ADDRESS(($AO1768-1)*3+$AP1768+5,$AQ1768+7)))))</f>
        <v>0</v>
      </c>
      <c r="AS1768" s="692">
        <f ca="1">COUNTIF(INDIRECT("H"&amp;(ROW()+12*(($AO1768-1)*3+$AP1768)-ROW())/12+5):INDIRECT("S"&amp;(ROW()+12*(($AO1768-1)*3+$AP1768)-ROW())/12+5),AR1768)</f>
        <v>0</v>
      </c>
      <c r="AT1768" s="693">
        <f ca="1">IF($AQ1768=1,IF(INDIRECT(ADDRESS(($AO1768-1)*3+$AP1768+5,$AQ1768+20))="",0,INDIRECT(ADDRESS(($AO1768-1)*3+$AP1768+5,$AQ1768+20))),IF(INDIRECT(ADDRESS(($AO1768-1)*3+$AP1768+5,$AQ1768+20))="",0,IF(COUNTIF(INDIRECT(ADDRESS(($AO1768-1)*36+($AP1768-1)*12+6,COLUMN())):INDIRECT(ADDRESS(($AO1768-1)*36+($AP1768-1)*12+$AQ1768+4,COLUMN())),INDIRECT(ADDRESS(($AO1768-1)*3+$AP1768+5,$AQ1768+20)))&gt;=1,0,INDIRECT(ADDRESS(($AO1768-1)*3+$AP1768+5,$AQ1768+20)))))</f>
        <v>0</v>
      </c>
      <c r="AU1768" s="692">
        <f ca="1">COUNTIF(INDIRECT("U"&amp;(ROW()+12*(($AO1768-1)*3+$AP1768)-ROW())/12+5):INDIRECT("AF"&amp;(ROW()+12*(($AO1768-1)*3+$AP1768)-ROW())/12+5),AT1768)</f>
        <v>0</v>
      </c>
      <c r="AV1768" s="692">
        <f ca="1">IF(AND(AR1768+AT1768&gt;0,AS1768+AU1768&gt;0),COUNTIF(AV$6:AV1767,"&gt;0")+1,0)</f>
        <v>0</v>
      </c>
    </row>
    <row r="1769" spans="41:48">
      <c r="AO1769" s="692">
        <v>49</v>
      </c>
      <c r="AP1769" s="692">
        <v>3</v>
      </c>
      <c r="AQ1769" s="692">
        <v>12</v>
      </c>
      <c r="AR1769" s="693">
        <f ca="1">IF($AQ1769=1,IF(INDIRECT(ADDRESS(($AO1769-1)*3+$AP1769+5,$AQ1769+7))="",0,INDIRECT(ADDRESS(($AO1769-1)*3+$AP1769+5,$AQ1769+7))),IF(INDIRECT(ADDRESS(($AO1769-1)*3+$AP1769+5,$AQ1769+7))="",0,IF(COUNTIF(INDIRECT(ADDRESS(($AO1769-1)*36+($AP1769-1)*12+6,COLUMN())):INDIRECT(ADDRESS(($AO1769-1)*36+($AP1769-1)*12+$AQ1769+4,COLUMN())),INDIRECT(ADDRESS(($AO1769-1)*3+$AP1769+5,$AQ1769+7)))&gt;=1,0,INDIRECT(ADDRESS(($AO1769-1)*3+$AP1769+5,$AQ1769+7)))))</f>
        <v>0</v>
      </c>
      <c r="AS1769" s="692">
        <f ca="1">COUNTIF(INDIRECT("H"&amp;(ROW()+12*(($AO1769-1)*3+$AP1769)-ROW())/12+5):INDIRECT("S"&amp;(ROW()+12*(($AO1769-1)*3+$AP1769)-ROW())/12+5),AR1769)</f>
        <v>0</v>
      </c>
      <c r="AT1769" s="693">
        <f ca="1">IF($AQ1769=1,IF(INDIRECT(ADDRESS(($AO1769-1)*3+$AP1769+5,$AQ1769+20))="",0,INDIRECT(ADDRESS(($AO1769-1)*3+$AP1769+5,$AQ1769+20))),IF(INDIRECT(ADDRESS(($AO1769-1)*3+$AP1769+5,$AQ1769+20))="",0,IF(COUNTIF(INDIRECT(ADDRESS(($AO1769-1)*36+($AP1769-1)*12+6,COLUMN())):INDIRECT(ADDRESS(($AO1769-1)*36+($AP1769-1)*12+$AQ1769+4,COLUMN())),INDIRECT(ADDRESS(($AO1769-1)*3+$AP1769+5,$AQ1769+20)))&gt;=1,0,INDIRECT(ADDRESS(($AO1769-1)*3+$AP1769+5,$AQ1769+20)))))</f>
        <v>0</v>
      </c>
      <c r="AU1769" s="692">
        <f ca="1">COUNTIF(INDIRECT("U"&amp;(ROW()+12*(($AO1769-1)*3+$AP1769)-ROW())/12+5):INDIRECT("AF"&amp;(ROW()+12*(($AO1769-1)*3+$AP1769)-ROW())/12+5),AT1769)</f>
        <v>0</v>
      </c>
      <c r="AV1769" s="692">
        <f ca="1">IF(AND(AR1769+AT1769&gt;0,AS1769+AU1769&gt;0),COUNTIF(AV$6:AV1768,"&gt;0")+1,0)</f>
        <v>0</v>
      </c>
    </row>
    <row r="1770" spans="41:48">
      <c r="AO1770" s="692">
        <v>50</v>
      </c>
      <c r="AP1770" s="692">
        <v>1</v>
      </c>
      <c r="AQ1770" s="692">
        <v>1</v>
      </c>
      <c r="AR1770" s="693">
        <f ca="1">IF($AQ1770=1,IF(INDIRECT(ADDRESS(($AO1770-1)*3+$AP1770+5,$AQ1770+7))="",0,INDIRECT(ADDRESS(($AO1770-1)*3+$AP1770+5,$AQ1770+7))),IF(INDIRECT(ADDRESS(($AO1770-1)*3+$AP1770+5,$AQ1770+7))="",0,IF(COUNTIF(INDIRECT(ADDRESS(($AO1770-1)*36+($AP1770-1)*12+6,COLUMN())):INDIRECT(ADDRESS(($AO1770-1)*36+($AP1770-1)*12+$AQ1770+4,COLUMN())),INDIRECT(ADDRESS(($AO1770-1)*3+$AP1770+5,$AQ1770+7)))&gt;=1,0,INDIRECT(ADDRESS(($AO1770-1)*3+$AP1770+5,$AQ1770+7)))))</f>
        <v>0</v>
      </c>
      <c r="AS1770" s="692">
        <f ca="1">COUNTIF(INDIRECT("H"&amp;(ROW()+12*(($AO1770-1)*3+$AP1770)-ROW())/12+5):INDIRECT("S"&amp;(ROW()+12*(($AO1770-1)*3+$AP1770)-ROW())/12+5),AR1770)</f>
        <v>0</v>
      </c>
      <c r="AT1770" s="693">
        <f ca="1">IF($AQ1770=1,IF(INDIRECT(ADDRESS(($AO1770-1)*3+$AP1770+5,$AQ1770+20))="",0,INDIRECT(ADDRESS(($AO1770-1)*3+$AP1770+5,$AQ1770+20))),IF(INDIRECT(ADDRESS(($AO1770-1)*3+$AP1770+5,$AQ1770+20))="",0,IF(COUNTIF(INDIRECT(ADDRESS(($AO1770-1)*36+($AP1770-1)*12+6,COLUMN())):INDIRECT(ADDRESS(($AO1770-1)*36+($AP1770-1)*12+$AQ1770+4,COLUMN())),INDIRECT(ADDRESS(($AO1770-1)*3+$AP1770+5,$AQ1770+20)))&gt;=1,0,INDIRECT(ADDRESS(($AO1770-1)*3+$AP1770+5,$AQ1770+20)))))</f>
        <v>0</v>
      </c>
      <c r="AU1770" s="692">
        <f ca="1">COUNTIF(INDIRECT("U"&amp;(ROW()+12*(($AO1770-1)*3+$AP1770)-ROW())/12+5):INDIRECT("AF"&amp;(ROW()+12*(($AO1770-1)*3+$AP1770)-ROW())/12+5),AT1770)</f>
        <v>0</v>
      </c>
      <c r="AV1770" s="692">
        <f ca="1">IF(AND(AR1770+AT1770&gt;0,AS1770+AU1770&gt;0),COUNTIF(AV$6:AV1769,"&gt;0")+1,0)</f>
        <v>0</v>
      </c>
    </row>
    <row r="1771" spans="41:48">
      <c r="AO1771" s="692">
        <v>50</v>
      </c>
      <c r="AP1771" s="692">
        <v>1</v>
      </c>
      <c r="AQ1771" s="692">
        <v>2</v>
      </c>
      <c r="AR1771" s="693">
        <f ca="1">IF($AQ1771=1,IF(INDIRECT(ADDRESS(($AO1771-1)*3+$AP1771+5,$AQ1771+7))="",0,INDIRECT(ADDRESS(($AO1771-1)*3+$AP1771+5,$AQ1771+7))),IF(INDIRECT(ADDRESS(($AO1771-1)*3+$AP1771+5,$AQ1771+7))="",0,IF(COUNTIF(INDIRECT(ADDRESS(($AO1771-1)*36+($AP1771-1)*12+6,COLUMN())):INDIRECT(ADDRESS(($AO1771-1)*36+($AP1771-1)*12+$AQ1771+4,COLUMN())),INDIRECT(ADDRESS(($AO1771-1)*3+$AP1771+5,$AQ1771+7)))&gt;=1,0,INDIRECT(ADDRESS(($AO1771-1)*3+$AP1771+5,$AQ1771+7)))))</f>
        <v>0</v>
      </c>
      <c r="AS1771" s="692">
        <f ca="1">COUNTIF(INDIRECT("H"&amp;(ROW()+12*(($AO1771-1)*3+$AP1771)-ROW())/12+5):INDIRECT("S"&amp;(ROW()+12*(($AO1771-1)*3+$AP1771)-ROW())/12+5),AR1771)</f>
        <v>0</v>
      </c>
      <c r="AT1771" s="693">
        <f ca="1">IF($AQ1771=1,IF(INDIRECT(ADDRESS(($AO1771-1)*3+$AP1771+5,$AQ1771+20))="",0,INDIRECT(ADDRESS(($AO1771-1)*3+$AP1771+5,$AQ1771+20))),IF(INDIRECT(ADDRESS(($AO1771-1)*3+$AP1771+5,$AQ1771+20))="",0,IF(COUNTIF(INDIRECT(ADDRESS(($AO1771-1)*36+($AP1771-1)*12+6,COLUMN())):INDIRECT(ADDRESS(($AO1771-1)*36+($AP1771-1)*12+$AQ1771+4,COLUMN())),INDIRECT(ADDRESS(($AO1771-1)*3+$AP1771+5,$AQ1771+20)))&gt;=1,0,INDIRECT(ADDRESS(($AO1771-1)*3+$AP1771+5,$AQ1771+20)))))</f>
        <v>0</v>
      </c>
      <c r="AU1771" s="692">
        <f ca="1">COUNTIF(INDIRECT("U"&amp;(ROW()+12*(($AO1771-1)*3+$AP1771)-ROW())/12+5):INDIRECT("AF"&amp;(ROW()+12*(($AO1771-1)*3+$AP1771)-ROW())/12+5),AT1771)</f>
        <v>0</v>
      </c>
      <c r="AV1771" s="692">
        <f ca="1">IF(AND(AR1771+AT1771&gt;0,AS1771+AU1771&gt;0),COUNTIF(AV$6:AV1770,"&gt;0")+1,0)</f>
        <v>0</v>
      </c>
    </row>
    <row r="1772" spans="41:48">
      <c r="AO1772" s="692">
        <v>50</v>
      </c>
      <c r="AP1772" s="692">
        <v>1</v>
      </c>
      <c r="AQ1772" s="692">
        <v>3</v>
      </c>
      <c r="AR1772" s="693">
        <f ca="1">IF($AQ1772=1,IF(INDIRECT(ADDRESS(($AO1772-1)*3+$AP1772+5,$AQ1772+7))="",0,INDIRECT(ADDRESS(($AO1772-1)*3+$AP1772+5,$AQ1772+7))),IF(INDIRECT(ADDRESS(($AO1772-1)*3+$AP1772+5,$AQ1772+7))="",0,IF(COUNTIF(INDIRECT(ADDRESS(($AO1772-1)*36+($AP1772-1)*12+6,COLUMN())):INDIRECT(ADDRESS(($AO1772-1)*36+($AP1772-1)*12+$AQ1772+4,COLUMN())),INDIRECT(ADDRESS(($AO1772-1)*3+$AP1772+5,$AQ1772+7)))&gt;=1,0,INDIRECT(ADDRESS(($AO1772-1)*3+$AP1772+5,$AQ1772+7)))))</f>
        <v>0</v>
      </c>
      <c r="AS1772" s="692">
        <f ca="1">COUNTIF(INDIRECT("H"&amp;(ROW()+12*(($AO1772-1)*3+$AP1772)-ROW())/12+5):INDIRECT("S"&amp;(ROW()+12*(($AO1772-1)*3+$AP1772)-ROW())/12+5),AR1772)</f>
        <v>0</v>
      </c>
      <c r="AT1772" s="693">
        <f ca="1">IF($AQ1772=1,IF(INDIRECT(ADDRESS(($AO1772-1)*3+$AP1772+5,$AQ1772+20))="",0,INDIRECT(ADDRESS(($AO1772-1)*3+$AP1772+5,$AQ1772+20))),IF(INDIRECT(ADDRESS(($AO1772-1)*3+$AP1772+5,$AQ1772+20))="",0,IF(COUNTIF(INDIRECT(ADDRESS(($AO1772-1)*36+($AP1772-1)*12+6,COLUMN())):INDIRECT(ADDRESS(($AO1772-1)*36+($AP1772-1)*12+$AQ1772+4,COLUMN())),INDIRECT(ADDRESS(($AO1772-1)*3+$AP1772+5,$AQ1772+20)))&gt;=1,0,INDIRECT(ADDRESS(($AO1772-1)*3+$AP1772+5,$AQ1772+20)))))</f>
        <v>0</v>
      </c>
      <c r="AU1772" s="692">
        <f ca="1">COUNTIF(INDIRECT("U"&amp;(ROW()+12*(($AO1772-1)*3+$AP1772)-ROW())/12+5):INDIRECT("AF"&amp;(ROW()+12*(($AO1772-1)*3+$AP1772)-ROW())/12+5),AT1772)</f>
        <v>0</v>
      </c>
      <c r="AV1772" s="692">
        <f ca="1">IF(AND(AR1772+AT1772&gt;0,AS1772+AU1772&gt;0),COUNTIF(AV$6:AV1771,"&gt;0")+1,0)</f>
        <v>0</v>
      </c>
    </row>
    <row r="1773" spans="41:48">
      <c r="AO1773" s="692">
        <v>50</v>
      </c>
      <c r="AP1773" s="692">
        <v>1</v>
      </c>
      <c r="AQ1773" s="692">
        <v>4</v>
      </c>
      <c r="AR1773" s="693">
        <f ca="1">IF($AQ1773=1,IF(INDIRECT(ADDRESS(($AO1773-1)*3+$AP1773+5,$AQ1773+7))="",0,INDIRECT(ADDRESS(($AO1773-1)*3+$AP1773+5,$AQ1773+7))),IF(INDIRECT(ADDRESS(($AO1773-1)*3+$AP1773+5,$AQ1773+7))="",0,IF(COUNTIF(INDIRECT(ADDRESS(($AO1773-1)*36+($AP1773-1)*12+6,COLUMN())):INDIRECT(ADDRESS(($AO1773-1)*36+($AP1773-1)*12+$AQ1773+4,COLUMN())),INDIRECT(ADDRESS(($AO1773-1)*3+$AP1773+5,$AQ1773+7)))&gt;=1,0,INDIRECT(ADDRESS(($AO1773-1)*3+$AP1773+5,$AQ1773+7)))))</f>
        <v>0</v>
      </c>
      <c r="AS1773" s="692">
        <f ca="1">COUNTIF(INDIRECT("H"&amp;(ROW()+12*(($AO1773-1)*3+$AP1773)-ROW())/12+5):INDIRECT("S"&amp;(ROW()+12*(($AO1773-1)*3+$AP1773)-ROW())/12+5),AR1773)</f>
        <v>0</v>
      </c>
      <c r="AT1773" s="693">
        <f ca="1">IF($AQ1773=1,IF(INDIRECT(ADDRESS(($AO1773-1)*3+$AP1773+5,$AQ1773+20))="",0,INDIRECT(ADDRESS(($AO1773-1)*3+$AP1773+5,$AQ1773+20))),IF(INDIRECT(ADDRESS(($AO1773-1)*3+$AP1773+5,$AQ1773+20))="",0,IF(COUNTIF(INDIRECT(ADDRESS(($AO1773-1)*36+($AP1773-1)*12+6,COLUMN())):INDIRECT(ADDRESS(($AO1773-1)*36+($AP1773-1)*12+$AQ1773+4,COLUMN())),INDIRECT(ADDRESS(($AO1773-1)*3+$AP1773+5,$AQ1773+20)))&gt;=1,0,INDIRECT(ADDRESS(($AO1773-1)*3+$AP1773+5,$AQ1773+20)))))</f>
        <v>0</v>
      </c>
      <c r="AU1773" s="692">
        <f ca="1">COUNTIF(INDIRECT("U"&amp;(ROW()+12*(($AO1773-1)*3+$AP1773)-ROW())/12+5):INDIRECT("AF"&amp;(ROW()+12*(($AO1773-1)*3+$AP1773)-ROW())/12+5),AT1773)</f>
        <v>0</v>
      </c>
      <c r="AV1773" s="692">
        <f ca="1">IF(AND(AR1773+AT1773&gt;0,AS1773+AU1773&gt;0),COUNTIF(AV$6:AV1772,"&gt;0")+1,0)</f>
        <v>0</v>
      </c>
    </row>
    <row r="1774" spans="41:48">
      <c r="AO1774" s="692">
        <v>50</v>
      </c>
      <c r="AP1774" s="692">
        <v>1</v>
      </c>
      <c r="AQ1774" s="692">
        <v>5</v>
      </c>
      <c r="AR1774" s="693">
        <f ca="1">IF($AQ1774=1,IF(INDIRECT(ADDRESS(($AO1774-1)*3+$AP1774+5,$AQ1774+7))="",0,INDIRECT(ADDRESS(($AO1774-1)*3+$AP1774+5,$AQ1774+7))),IF(INDIRECT(ADDRESS(($AO1774-1)*3+$AP1774+5,$AQ1774+7))="",0,IF(COUNTIF(INDIRECT(ADDRESS(($AO1774-1)*36+($AP1774-1)*12+6,COLUMN())):INDIRECT(ADDRESS(($AO1774-1)*36+($AP1774-1)*12+$AQ1774+4,COLUMN())),INDIRECT(ADDRESS(($AO1774-1)*3+$AP1774+5,$AQ1774+7)))&gt;=1,0,INDIRECT(ADDRESS(($AO1774-1)*3+$AP1774+5,$AQ1774+7)))))</f>
        <v>0</v>
      </c>
      <c r="AS1774" s="692">
        <f ca="1">COUNTIF(INDIRECT("H"&amp;(ROW()+12*(($AO1774-1)*3+$AP1774)-ROW())/12+5):INDIRECT("S"&amp;(ROW()+12*(($AO1774-1)*3+$AP1774)-ROW())/12+5),AR1774)</f>
        <v>0</v>
      </c>
      <c r="AT1774" s="693">
        <f ca="1">IF($AQ1774=1,IF(INDIRECT(ADDRESS(($AO1774-1)*3+$AP1774+5,$AQ1774+20))="",0,INDIRECT(ADDRESS(($AO1774-1)*3+$AP1774+5,$AQ1774+20))),IF(INDIRECT(ADDRESS(($AO1774-1)*3+$AP1774+5,$AQ1774+20))="",0,IF(COUNTIF(INDIRECT(ADDRESS(($AO1774-1)*36+($AP1774-1)*12+6,COLUMN())):INDIRECT(ADDRESS(($AO1774-1)*36+($AP1774-1)*12+$AQ1774+4,COLUMN())),INDIRECT(ADDRESS(($AO1774-1)*3+$AP1774+5,$AQ1774+20)))&gt;=1,0,INDIRECT(ADDRESS(($AO1774-1)*3+$AP1774+5,$AQ1774+20)))))</f>
        <v>0</v>
      </c>
      <c r="AU1774" s="692">
        <f ca="1">COUNTIF(INDIRECT("U"&amp;(ROW()+12*(($AO1774-1)*3+$AP1774)-ROW())/12+5):INDIRECT("AF"&amp;(ROW()+12*(($AO1774-1)*3+$AP1774)-ROW())/12+5),AT1774)</f>
        <v>0</v>
      </c>
      <c r="AV1774" s="692">
        <f ca="1">IF(AND(AR1774+AT1774&gt;0,AS1774+AU1774&gt;0),COUNTIF(AV$6:AV1773,"&gt;0")+1,0)</f>
        <v>0</v>
      </c>
    </row>
    <row r="1775" spans="41:48">
      <c r="AO1775" s="692">
        <v>50</v>
      </c>
      <c r="AP1775" s="692">
        <v>1</v>
      </c>
      <c r="AQ1775" s="692">
        <v>6</v>
      </c>
      <c r="AR1775" s="693">
        <f ca="1">IF($AQ1775=1,IF(INDIRECT(ADDRESS(($AO1775-1)*3+$AP1775+5,$AQ1775+7))="",0,INDIRECT(ADDRESS(($AO1775-1)*3+$AP1775+5,$AQ1775+7))),IF(INDIRECT(ADDRESS(($AO1775-1)*3+$AP1775+5,$AQ1775+7))="",0,IF(COUNTIF(INDIRECT(ADDRESS(($AO1775-1)*36+($AP1775-1)*12+6,COLUMN())):INDIRECT(ADDRESS(($AO1775-1)*36+($AP1775-1)*12+$AQ1775+4,COLUMN())),INDIRECT(ADDRESS(($AO1775-1)*3+$AP1775+5,$AQ1775+7)))&gt;=1,0,INDIRECT(ADDRESS(($AO1775-1)*3+$AP1775+5,$AQ1775+7)))))</f>
        <v>0</v>
      </c>
      <c r="AS1775" s="692">
        <f ca="1">COUNTIF(INDIRECT("H"&amp;(ROW()+12*(($AO1775-1)*3+$AP1775)-ROW())/12+5):INDIRECT("S"&amp;(ROW()+12*(($AO1775-1)*3+$AP1775)-ROW())/12+5),AR1775)</f>
        <v>0</v>
      </c>
      <c r="AT1775" s="693">
        <f ca="1">IF($AQ1775=1,IF(INDIRECT(ADDRESS(($AO1775-1)*3+$AP1775+5,$AQ1775+20))="",0,INDIRECT(ADDRESS(($AO1775-1)*3+$AP1775+5,$AQ1775+20))),IF(INDIRECT(ADDRESS(($AO1775-1)*3+$AP1775+5,$AQ1775+20))="",0,IF(COUNTIF(INDIRECT(ADDRESS(($AO1775-1)*36+($AP1775-1)*12+6,COLUMN())):INDIRECT(ADDRESS(($AO1775-1)*36+($AP1775-1)*12+$AQ1775+4,COLUMN())),INDIRECT(ADDRESS(($AO1775-1)*3+$AP1775+5,$AQ1775+20)))&gt;=1,0,INDIRECT(ADDRESS(($AO1775-1)*3+$AP1775+5,$AQ1775+20)))))</f>
        <v>0</v>
      </c>
      <c r="AU1775" s="692">
        <f ca="1">COUNTIF(INDIRECT("U"&amp;(ROW()+12*(($AO1775-1)*3+$AP1775)-ROW())/12+5):INDIRECT("AF"&amp;(ROW()+12*(($AO1775-1)*3+$AP1775)-ROW())/12+5),AT1775)</f>
        <v>0</v>
      </c>
      <c r="AV1775" s="692">
        <f ca="1">IF(AND(AR1775+AT1775&gt;0,AS1775+AU1775&gt;0),COUNTIF(AV$6:AV1774,"&gt;0")+1,0)</f>
        <v>0</v>
      </c>
    </row>
    <row r="1776" spans="41:48">
      <c r="AO1776" s="692">
        <v>50</v>
      </c>
      <c r="AP1776" s="692">
        <v>1</v>
      </c>
      <c r="AQ1776" s="692">
        <v>7</v>
      </c>
      <c r="AR1776" s="693">
        <f ca="1">IF($AQ1776=1,IF(INDIRECT(ADDRESS(($AO1776-1)*3+$AP1776+5,$AQ1776+7))="",0,INDIRECT(ADDRESS(($AO1776-1)*3+$AP1776+5,$AQ1776+7))),IF(INDIRECT(ADDRESS(($AO1776-1)*3+$AP1776+5,$AQ1776+7))="",0,IF(COUNTIF(INDIRECT(ADDRESS(($AO1776-1)*36+($AP1776-1)*12+6,COLUMN())):INDIRECT(ADDRESS(($AO1776-1)*36+($AP1776-1)*12+$AQ1776+4,COLUMN())),INDIRECT(ADDRESS(($AO1776-1)*3+$AP1776+5,$AQ1776+7)))&gt;=1,0,INDIRECT(ADDRESS(($AO1776-1)*3+$AP1776+5,$AQ1776+7)))))</f>
        <v>0</v>
      </c>
      <c r="AS1776" s="692">
        <f ca="1">COUNTIF(INDIRECT("H"&amp;(ROW()+12*(($AO1776-1)*3+$AP1776)-ROW())/12+5):INDIRECT("S"&amp;(ROW()+12*(($AO1776-1)*3+$AP1776)-ROW())/12+5),AR1776)</f>
        <v>0</v>
      </c>
      <c r="AT1776" s="693">
        <f ca="1">IF($AQ1776=1,IF(INDIRECT(ADDRESS(($AO1776-1)*3+$AP1776+5,$AQ1776+20))="",0,INDIRECT(ADDRESS(($AO1776-1)*3+$AP1776+5,$AQ1776+20))),IF(INDIRECT(ADDRESS(($AO1776-1)*3+$AP1776+5,$AQ1776+20))="",0,IF(COUNTIF(INDIRECT(ADDRESS(($AO1776-1)*36+($AP1776-1)*12+6,COLUMN())):INDIRECT(ADDRESS(($AO1776-1)*36+($AP1776-1)*12+$AQ1776+4,COLUMN())),INDIRECT(ADDRESS(($AO1776-1)*3+$AP1776+5,$AQ1776+20)))&gt;=1,0,INDIRECT(ADDRESS(($AO1776-1)*3+$AP1776+5,$AQ1776+20)))))</f>
        <v>0</v>
      </c>
      <c r="AU1776" s="692">
        <f ca="1">COUNTIF(INDIRECT("U"&amp;(ROW()+12*(($AO1776-1)*3+$AP1776)-ROW())/12+5):INDIRECT("AF"&amp;(ROW()+12*(($AO1776-1)*3+$AP1776)-ROW())/12+5),AT1776)</f>
        <v>0</v>
      </c>
      <c r="AV1776" s="692">
        <f ca="1">IF(AND(AR1776+AT1776&gt;0,AS1776+AU1776&gt;0),COUNTIF(AV$6:AV1775,"&gt;0")+1,0)</f>
        <v>0</v>
      </c>
    </row>
    <row r="1777" spans="41:48">
      <c r="AO1777" s="692">
        <v>50</v>
      </c>
      <c r="AP1777" s="692">
        <v>1</v>
      </c>
      <c r="AQ1777" s="692">
        <v>8</v>
      </c>
      <c r="AR1777" s="693">
        <f ca="1">IF($AQ1777=1,IF(INDIRECT(ADDRESS(($AO1777-1)*3+$AP1777+5,$AQ1777+7))="",0,INDIRECT(ADDRESS(($AO1777-1)*3+$AP1777+5,$AQ1777+7))),IF(INDIRECT(ADDRESS(($AO1777-1)*3+$AP1777+5,$AQ1777+7))="",0,IF(COUNTIF(INDIRECT(ADDRESS(($AO1777-1)*36+($AP1777-1)*12+6,COLUMN())):INDIRECT(ADDRESS(($AO1777-1)*36+($AP1777-1)*12+$AQ1777+4,COLUMN())),INDIRECT(ADDRESS(($AO1777-1)*3+$AP1777+5,$AQ1777+7)))&gt;=1,0,INDIRECT(ADDRESS(($AO1777-1)*3+$AP1777+5,$AQ1777+7)))))</f>
        <v>0</v>
      </c>
      <c r="AS1777" s="692">
        <f ca="1">COUNTIF(INDIRECT("H"&amp;(ROW()+12*(($AO1777-1)*3+$AP1777)-ROW())/12+5):INDIRECT("S"&amp;(ROW()+12*(($AO1777-1)*3+$AP1777)-ROW())/12+5),AR1777)</f>
        <v>0</v>
      </c>
      <c r="AT1777" s="693">
        <f ca="1">IF($AQ1777=1,IF(INDIRECT(ADDRESS(($AO1777-1)*3+$AP1777+5,$AQ1777+20))="",0,INDIRECT(ADDRESS(($AO1777-1)*3+$AP1777+5,$AQ1777+20))),IF(INDIRECT(ADDRESS(($AO1777-1)*3+$AP1777+5,$AQ1777+20))="",0,IF(COUNTIF(INDIRECT(ADDRESS(($AO1777-1)*36+($AP1777-1)*12+6,COLUMN())):INDIRECT(ADDRESS(($AO1777-1)*36+($AP1777-1)*12+$AQ1777+4,COLUMN())),INDIRECT(ADDRESS(($AO1777-1)*3+$AP1777+5,$AQ1777+20)))&gt;=1,0,INDIRECT(ADDRESS(($AO1777-1)*3+$AP1777+5,$AQ1777+20)))))</f>
        <v>0</v>
      </c>
      <c r="AU1777" s="692">
        <f ca="1">COUNTIF(INDIRECT("U"&amp;(ROW()+12*(($AO1777-1)*3+$AP1777)-ROW())/12+5):INDIRECT("AF"&amp;(ROW()+12*(($AO1777-1)*3+$AP1777)-ROW())/12+5),AT1777)</f>
        <v>0</v>
      </c>
      <c r="AV1777" s="692">
        <f ca="1">IF(AND(AR1777+AT1777&gt;0,AS1777+AU1777&gt;0),COUNTIF(AV$6:AV1776,"&gt;0")+1,0)</f>
        <v>0</v>
      </c>
    </row>
    <row r="1778" spans="41:48">
      <c r="AO1778" s="692">
        <v>50</v>
      </c>
      <c r="AP1778" s="692">
        <v>1</v>
      </c>
      <c r="AQ1778" s="692">
        <v>9</v>
      </c>
      <c r="AR1778" s="693">
        <f ca="1">IF($AQ1778=1,IF(INDIRECT(ADDRESS(($AO1778-1)*3+$AP1778+5,$AQ1778+7))="",0,INDIRECT(ADDRESS(($AO1778-1)*3+$AP1778+5,$AQ1778+7))),IF(INDIRECT(ADDRESS(($AO1778-1)*3+$AP1778+5,$AQ1778+7))="",0,IF(COUNTIF(INDIRECT(ADDRESS(($AO1778-1)*36+($AP1778-1)*12+6,COLUMN())):INDIRECT(ADDRESS(($AO1778-1)*36+($AP1778-1)*12+$AQ1778+4,COLUMN())),INDIRECT(ADDRESS(($AO1778-1)*3+$AP1778+5,$AQ1778+7)))&gt;=1,0,INDIRECT(ADDRESS(($AO1778-1)*3+$AP1778+5,$AQ1778+7)))))</f>
        <v>0</v>
      </c>
      <c r="AS1778" s="692">
        <f ca="1">COUNTIF(INDIRECT("H"&amp;(ROW()+12*(($AO1778-1)*3+$AP1778)-ROW())/12+5):INDIRECT("S"&amp;(ROW()+12*(($AO1778-1)*3+$AP1778)-ROW())/12+5),AR1778)</f>
        <v>0</v>
      </c>
      <c r="AT1778" s="693">
        <f ca="1">IF($AQ1778=1,IF(INDIRECT(ADDRESS(($AO1778-1)*3+$AP1778+5,$AQ1778+20))="",0,INDIRECT(ADDRESS(($AO1778-1)*3+$AP1778+5,$AQ1778+20))),IF(INDIRECT(ADDRESS(($AO1778-1)*3+$AP1778+5,$AQ1778+20))="",0,IF(COUNTIF(INDIRECT(ADDRESS(($AO1778-1)*36+($AP1778-1)*12+6,COLUMN())):INDIRECT(ADDRESS(($AO1778-1)*36+($AP1778-1)*12+$AQ1778+4,COLUMN())),INDIRECT(ADDRESS(($AO1778-1)*3+$AP1778+5,$AQ1778+20)))&gt;=1,0,INDIRECT(ADDRESS(($AO1778-1)*3+$AP1778+5,$AQ1778+20)))))</f>
        <v>0</v>
      </c>
      <c r="AU1778" s="692">
        <f ca="1">COUNTIF(INDIRECT("U"&amp;(ROW()+12*(($AO1778-1)*3+$AP1778)-ROW())/12+5):INDIRECT("AF"&amp;(ROW()+12*(($AO1778-1)*3+$AP1778)-ROW())/12+5),AT1778)</f>
        <v>0</v>
      </c>
      <c r="AV1778" s="692">
        <f ca="1">IF(AND(AR1778+AT1778&gt;0,AS1778+AU1778&gt;0),COUNTIF(AV$6:AV1777,"&gt;0")+1,0)</f>
        <v>0</v>
      </c>
    </row>
    <row r="1779" spans="41:48">
      <c r="AO1779" s="692">
        <v>50</v>
      </c>
      <c r="AP1779" s="692">
        <v>1</v>
      </c>
      <c r="AQ1779" s="692">
        <v>10</v>
      </c>
      <c r="AR1779" s="693">
        <f ca="1">IF($AQ1779=1,IF(INDIRECT(ADDRESS(($AO1779-1)*3+$AP1779+5,$AQ1779+7))="",0,INDIRECT(ADDRESS(($AO1779-1)*3+$AP1779+5,$AQ1779+7))),IF(INDIRECT(ADDRESS(($AO1779-1)*3+$AP1779+5,$AQ1779+7))="",0,IF(COUNTIF(INDIRECT(ADDRESS(($AO1779-1)*36+($AP1779-1)*12+6,COLUMN())):INDIRECT(ADDRESS(($AO1779-1)*36+($AP1779-1)*12+$AQ1779+4,COLUMN())),INDIRECT(ADDRESS(($AO1779-1)*3+$AP1779+5,$AQ1779+7)))&gt;=1,0,INDIRECT(ADDRESS(($AO1779-1)*3+$AP1779+5,$AQ1779+7)))))</f>
        <v>0</v>
      </c>
      <c r="AS1779" s="692">
        <f ca="1">COUNTIF(INDIRECT("H"&amp;(ROW()+12*(($AO1779-1)*3+$AP1779)-ROW())/12+5):INDIRECT("S"&amp;(ROW()+12*(($AO1779-1)*3+$AP1779)-ROW())/12+5),AR1779)</f>
        <v>0</v>
      </c>
      <c r="AT1779" s="693">
        <f ca="1">IF($AQ1779=1,IF(INDIRECT(ADDRESS(($AO1779-1)*3+$AP1779+5,$AQ1779+20))="",0,INDIRECT(ADDRESS(($AO1779-1)*3+$AP1779+5,$AQ1779+20))),IF(INDIRECT(ADDRESS(($AO1779-1)*3+$AP1779+5,$AQ1779+20))="",0,IF(COUNTIF(INDIRECT(ADDRESS(($AO1779-1)*36+($AP1779-1)*12+6,COLUMN())):INDIRECT(ADDRESS(($AO1779-1)*36+($AP1779-1)*12+$AQ1779+4,COLUMN())),INDIRECT(ADDRESS(($AO1779-1)*3+$AP1779+5,$AQ1779+20)))&gt;=1,0,INDIRECT(ADDRESS(($AO1779-1)*3+$AP1779+5,$AQ1779+20)))))</f>
        <v>0</v>
      </c>
      <c r="AU1779" s="692">
        <f ca="1">COUNTIF(INDIRECT("U"&amp;(ROW()+12*(($AO1779-1)*3+$AP1779)-ROW())/12+5):INDIRECT("AF"&amp;(ROW()+12*(($AO1779-1)*3+$AP1779)-ROW())/12+5),AT1779)</f>
        <v>0</v>
      </c>
      <c r="AV1779" s="692">
        <f ca="1">IF(AND(AR1779+AT1779&gt;0,AS1779+AU1779&gt;0),COUNTIF(AV$6:AV1778,"&gt;0")+1,0)</f>
        <v>0</v>
      </c>
    </row>
    <row r="1780" spans="41:48">
      <c r="AO1780" s="692">
        <v>50</v>
      </c>
      <c r="AP1780" s="692">
        <v>1</v>
      </c>
      <c r="AQ1780" s="692">
        <v>11</v>
      </c>
      <c r="AR1780" s="693">
        <f ca="1">IF($AQ1780=1,IF(INDIRECT(ADDRESS(($AO1780-1)*3+$AP1780+5,$AQ1780+7))="",0,INDIRECT(ADDRESS(($AO1780-1)*3+$AP1780+5,$AQ1780+7))),IF(INDIRECT(ADDRESS(($AO1780-1)*3+$AP1780+5,$AQ1780+7))="",0,IF(COUNTIF(INDIRECT(ADDRESS(($AO1780-1)*36+($AP1780-1)*12+6,COLUMN())):INDIRECT(ADDRESS(($AO1780-1)*36+($AP1780-1)*12+$AQ1780+4,COLUMN())),INDIRECT(ADDRESS(($AO1780-1)*3+$AP1780+5,$AQ1780+7)))&gt;=1,0,INDIRECT(ADDRESS(($AO1780-1)*3+$AP1780+5,$AQ1780+7)))))</f>
        <v>0</v>
      </c>
      <c r="AS1780" s="692">
        <f ca="1">COUNTIF(INDIRECT("H"&amp;(ROW()+12*(($AO1780-1)*3+$AP1780)-ROW())/12+5):INDIRECT("S"&amp;(ROW()+12*(($AO1780-1)*3+$AP1780)-ROW())/12+5),AR1780)</f>
        <v>0</v>
      </c>
      <c r="AT1780" s="693">
        <f ca="1">IF($AQ1780=1,IF(INDIRECT(ADDRESS(($AO1780-1)*3+$AP1780+5,$AQ1780+20))="",0,INDIRECT(ADDRESS(($AO1780-1)*3+$AP1780+5,$AQ1780+20))),IF(INDIRECT(ADDRESS(($AO1780-1)*3+$AP1780+5,$AQ1780+20))="",0,IF(COUNTIF(INDIRECT(ADDRESS(($AO1780-1)*36+($AP1780-1)*12+6,COLUMN())):INDIRECT(ADDRESS(($AO1780-1)*36+($AP1780-1)*12+$AQ1780+4,COLUMN())),INDIRECT(ADDRESS(($AO1780-1)*3+$AP1780+5,$AQ1780+20)))&gt;=1,0,INDIRECT(ADDRESS(($AO1780-1)*3+$AP1780+5,$AQ1780+20)))))</f>
        <v>0</v>
      </c>
      <c r="AU1780" s="692">
        <f ca="1">COUNTIF(INDIRECT("U"&amp;(ROW()+12*(($AO1780-1)*3+$AP1780)-ROW())/12+5):INDIRECT("AF"&amp;(ROW()+12*(($AO1780-1)*3+$AP1780)-ROW())/12+5),AT1780)</f>
        <v>0</v>
      </c>
      <c r="AV1780" s="692">
        <f ca="1">IF(AND(AR1780+AT1780&gt;0,AS1780+AU1780&gt;0),COUNTIF(AV$6:AV1779,"&gt;0")+1,0)</f>
        <v>0</v>
      </c>
    </row>
    <row r="1781" spans="41:48">
      <c r="AO1781" s="692">
        <v>50</v>
      </c>
      <c r="AP1781" s="692">
        <v>1</v>
      </c>
      <c r="AQ1781" s="692">
        <v>12</v>
      </c>
      <c r="AR1781" s="693">
        <f ca="1">IF($AQ1781=1,IF(INDIRECT(ADDRESS(($AO1781-1)*3+$AP1781+5,$AQ1781+7))="",0,INDIRECT(ADDRESS(($AO1781-1)*3+$AP1781+5,$AQ1781+7))),IF(INDIRECT(ADDRESS(($AO1781-1)*3+$AP1781+5,$AQ1781+7))="",0,IF(COUNTIF(INDIRECT(ADDRESS(($AO1781-1)*36+($AP1781-1)*12+6,COLUMN())):INDIRECT(ADDRESS(($AO1781-1)*36+($AP1781-1)*12+$AQ1781+4,COLUMN())),INDIRECT(ADDRESS(($AO1781-1)*3+$AP1781+5,$AQ1781+7)))&gt;=1,0,INDIRECT(ADDRESS(($AO1781-1)*3+$AP1781+5,$AQ1781+7)))))</f>
        <v>0</v>
      </c>
      <c r="AS1781" s="692">
        <f ca="1">COUNTIF(INDIRECT("H"&amp;(ROW()+12*(($AO1781-1)*3+$AP1781)-ROW())/12+5):INDIRECT("S"&amp;(ROW()+12*(($AO1781-1)*3+$AP1781)-ROW())/12+5),AR1781)</f>
        <v>0</v>
      </c>
      <c r="AT1781" s="693">
        <f ca="1">IF($AQ1781=1,IF(INDIRECT(ADDRESS(($AO1781-1)*3+$AP1781+5,$AQ1781+20))="",0,INDIRECT(ADDRESS(($AO1781-1)*3+$AP1781+5,$AQ1781+20))),IF(INDIRECT(ADDRESS(($AO1781-1)*3+$AP1781+5,$AQ1781+20))="",0,IF(COUNTIF(INDIRECT(ADDRESS(($AO1781-1)*36+($AP1781-1)*12+6,COLUMN())):INDIRECT(ADDRESS(($AO1781-1)*36+($AP1781-1)*12+$AQ1781+4,COLUMN())),INDIRECT(ADDRESS(($AO1781-1)*3+$AP1781+5,$AQ1781+20)))&gt;=1,0,INDIRECT(ADDRESS(($AO1781-1)*3+$AP1781+5,$AQ1781+20)))))</f>
        <v>0</v>
      </c>
      <c r="AU1781" s="692">
        <f ca="1">COUNTIF(INDIRECT("U"&amp;(ROW()+12*(($AO1781-1)*3+$AP1781)-ROW())/12+5):INDIRECT("AF"&amp;(ROW()+12*(($AO1781-1)*3+$AP1781)-ROW())/12+5),AT1781)</f>
        <v>0</v>
      </c>
      <c r="AV1781" s="692">
        <f ca="1">IF(AND(AR1781+AT1781&gt;0,AS1781+AU1781&gt;0),COUNTIF(AV$6:AV1780,"&gt;0")+1,0)</f>
        <v>0</v>
      </c>
    </row>
    <row r="1782" spans="41:48">
      <c r="AO1782" s="692">
        <v>50</v>
      </c>
      <c r="AP1782" s="692">
        <v>2</v>
      </c>
      <c r="AQ1782" s="692">
        <v>1</v>
      </c>
      <c r="AR1782" s="693">
        <f ca="1">IF($AQ1782=1,IF(INDIRECT(ADDRESS(($AO1782-1)*3+$AP1782+5,$AQ1782+7))="",0,INDIRECT(ADDRESS(($AO1782-1)*3+$AP1782+5,$AQ1782+7))),IF(INDIRECT(ADDRESS(($AO1782-1)*3+$AP1782+5,$AQ1782+7))="",0,IF(COUNTIF(INDIRECT(ADDRESS(($AO1782-1)*36+($AP1782-1)*12+6,COLUMN())):INDIRECT(ADDRESS(($AO1782-1)*36+($AP1782-1)*12+$AQ1782+4,COLUMN())),INDIRECT(ADDRESS(($AO1782-1)*3+$AP1782+5,$AQ1782+7)))&gt;=1,0,INDIRECT(ADDRESS(($AO1782-1)*3+$AP1782+5,$AQ1782+7)))))</f>
        <v>0</v>
      </c>
      <c r="AS1782" s="692">
        <f ca="1">COUNTIF(INDIRECT("H"&amp;(ROW()+12*(($AO1782-1)*3+$AP1782)-ROW())/12+5):INDIRECT("S"&amp;(ROW()+12*(($AO1782-1)*3+$AP1782)-ROW())/12+5),AR1782)</f>
        <v>0</v>
      </c>
      <c r="AT1782" s="693">
        <f ca="1">IF($AQ1782=1,IF(INDIRECT(ADDRESS(($AO1782-1)*3+$AP1782+5,$AQ1782+20))="",0,INDIRECT(ADDRESS(($AO1782-1)*3+$AP1782+5,$AQ1782+20))),IF(INDIRECT(ADDRESS(($AO1782-1)*3+$AP1782+5,$AQ1782+20))="",0,IF(COUNTIF(INDIRECT(ADDRESS(($AO1782-1)*36+($AP1782-1)*12+6,COLUMN())):INDIRECT(ADDRESS(($AO1782-1)*36+($AP1782-1)*12+$AQ1782+4,COLUMN())),INDIRECT(ADDRESS(($AO1782-1)*3+$AP1782+5,$AQ1782+20)))&gt;=1,0,INDIRECT(ADDRESS(($AO1782-1)*3+$AP1782+5,$AQ1782+20)))))</f>
        <v>0</v>
      </c>
      <c r="AU1782" s="692">
        <f ca="1">COUNTIF(INDIRECT("U"&amp;(ROW()+12*(($AO1782-1)*3+$AP1782)-ROW())/12+5):INDIRECT("AF"&amp;(ROW()+12*(($AO1782-1)*3+$AP1782)-ROW())/12+5),AT1782)</f>
        <v>0</v>
      </c>
      <c r="AV1782" s="692">
        <f ca="1">IF(AND(AR1782+AT1782&gt;0,AS1782+AU1782&gt;0),COUNTIF(AV$6:AV1781,"&gt;0")+1,0)</f>
        <v>0</v>
      </c>
    </row>
    <row r="1783" spans="41:48">
      <c r="AO1783" s="692">
        <v>50</v>
      </c>
      <c r="AP1783" s="692">
        <v>2</v>
      </c>
      <c r="AQ1783" s="692">
        <v>2</v>
      </c>
      <c r="AR1783" s="693">
        <f ca="1">IF($AQ1783=1,IF(INDIRECT(ADDRESS(($AO1783-1)*3+$AP1783+5,$AQ1783+7))="",0,INDIRECT(ADDRESS(($AO1783-1)*3+$AP1783+5,$AQ1783+7))),IF(INDIRECT(ADDRESS(($AO1783-1)*3+$AP1783+5,$AQ1783+7))="",0,IF(COUNTIF(INDIRECT(ADDRESS(($AO1783-1)*36+($AP1783-1)*12+6,COLUMN())):INDIRECT(ADDRESS(($AO1783-1)*36+($AP1783-1)*12+$AQ1783+4,COLUMN())),INDIRECT(ADDRESS(($AO1783-1)*3+$AP1783+5,$AQ1783+7)))&gt;=1,0,INDIRECT(ADDRESS(($AO1783-1)*3+$AP1783+5,$AQ1783+7)))))</f>
        <v>0</v>
      </c>
      <c r="AS1783" s="692">
        <f ca="1">COUNTIF(INDIRECT("H"&amp;(ROW()+12*(($AO1783-1)*3+$AP1783)-ROW())/12+5):INDIRECT("S"&amp;(ROW()+12*(($AO1783-1)*3+$AP1783)-ROW())/12+5),AR1783)</f>
        <v>0</v>
      </c>
      <c r="AT1783" s="693">
        <f ca="1">IF($AQ1783=1,IF(INDIRECT(ADDRESS(($AO1783-1)*3+$AP1783+5,$AQ1783+20))="",0,INDIRECT(ADDRESS(($AO1783-1)*3+$AP1783+5,$AQ1783+20))),IF(INDIRECT(ADDRESS(($AO1783-1)*3+$AP1783+5,$AQ1783+20))="",0,IF(COUNTIF(INDIRECT(ADDRESS(($AO1783-1)*36+($AP1783-1)*12+6,COLUMN())):INDIRECT(ADDRESS(($AO1783-1)*36+($AP1783-1)*12+$AQ1783+4,COLUMN())),INDIRECT(ADDRESS(($AO1783-1)*3+$AP1783+5,$AQ1783+20)))&gt;=1,0,INDIRECT(ADDRESS(($AO1783-1)*3+$AP1783+5,$AQ1783+20)))))</f>
        <v>0</v>
      </c>
      <c r="AU1783" s="692">
        <f ca="1">COUNTIF(INDIRECT("U"&amp;(ROW()+12*(($AO1783-1)*3+$AP1783)-ROW())/12+5):INDIRECT("AF"&amp;(ROW()+12*(($AO1783-1)*3+$AP1783)-ROW())/12+5),AT1783)</f>
        <v>0</v>
      </c>
      <c r="AV1783" s="692">
        <f ca="1">IF(AND(AR1783+AT1783&gt;0,AS1783+AU1783&gt;0),COUNTIF(AV$6:AV1782,"&gt;0")+1,0)</f>
        <v>0</v>
      </c>
    </row>
    <row r="1784" spans="41:48">
      <c r="AO1784" s="692">
        <v>50</v>
      </c>
      <c r="AP1784" s="692">
        <v>2</v>
      </c>
      <c r="AQ1784" s="692">
        <v>3</v>
      </c>
      <c r="AR1784" s="693">
        <f ca="1">IF($AQ1784=1,IF(INDIRECT(ADDRESS(($AO1784-1)*3+$AP1784+5,$AQ1784+7))="",0,INDIRECT(ADDRESS(($AO1784-1)*3+$AP1784+5,$AQ1784+7))),IF(INDIRECT(ADDRESS(($AO1784-1)*3+$AP1784+5,$AQ1784+7))="",0,IF(COUNTIF(INDIRECT(ADDRESS(($AO1784-1)*36+($AP1784-1)*12+6,COLUMN())):INDIRECT(ADDRESS(($AO1784-1)*36+($AP1784-1)*12+$AQ1784+4,COLUMN())),INDIRECT(ADDRESS(($AO1784-1)*3+$AP1784+5,$AQ1784+7)))&gt;=1,0,INDIRECT(ADDRESS(($AO1784-1)*3+$AP1784+5,$AQ1784+7)))))</f>
        <v>0</v>
      </c>
      <c r="AS1784" s="692">
        <f ca="1">COUNTIF(INDIRECT("H"&amp;(ROW()+12*(($AO1784-1)*3+$AP1784)-ROW())/12+5):INDIRECT("S"&amp;(ROW()+12*(($AO1784-1)*3+$AP1784)-ROW())/12+5),AR1784)</f>
        <v>0</v>
      </c>
      <c r="AT1784" s="693">
        <f ca="1">IF($AQ1784=1,IF(INDIRECT(ADDRESS(($AO1784-1)*3+$AP1784+5,$AQ1784+20))="",0,INDIRECT(ADDRESS(($AO1784-1)*3+$AP1784+5,$AQ1784+20))),IF(INDIRECT(ADDRESS(($AO1784-1)*3+$AP1784+5,$AQ1784+20))="",0,IF(COUNTIF(INDIRECT(ADDRESS(($AO1784-1)*36+($AP1784-1)*12+6,COLUMN())):INDIRECT(ADDRESS(($AO1784-1)*36+($AP1784-1)*12+$AQ1784+4,COLUMN())),INDIRECT(ADDRESS(($AO1784-1)*3+$AP1784+5,$AQ1784+20)))&gt;=1,0,INDIRECT(ADDRESS(($AO1784-1)*3+$AP1784+5,$AQ1784+20)))))</f>
        <v>0</v>
      </c>
      <c r="AU1784" s="692">
        <f ca="1">COUNTIF(INDIRECT("U"&amp;(ROW()+12*(($AO1784-1)*3+$AP1784)-ROW())/12+5):INDIRECT("AF"&amp;(ROW()+12*(($AO1784-1)*3+$AP1784)-ROW())/12+5),AT1784)</f>
        <v>0</v>
      </c>
      <c r="AV1784" s="692">
        <f ca="1">IF(AND(AR1784+AT1784&gt;0,AS1784+AU1784&gt;0),COUNTIF(AV$6:AV1783,"&gt;0")+1,0)</f>
        <v>0</v>
      </c>
    </row>
    <row r="1785" spans="41:48">
      <c r="AO1785" s="692">
        <v>50</v>
      </c>
      <c r="AP1785" s="692">
        <v>2</v>
      </c>
      <c r="AQ1785" s="692">
        <v>4</v>
      </c>
      <c r="AR1785" s="693">
        <f ca="1">IF($AQ1785=1,IF(INDIRECT(ADDRESS(($AO1785-1)*3+$AP1785+5,$AQ1785+7))="",0,INDIRECT(ADDRESS(($AO1785-1)*3+$AP1785+5,$AQ1785+7))),IF(INDIRECT(ADDRESS(($AO1785-1)*3+$AP1785+5,$AQ1785+7))="",0,IF(COUNTIF(INDIRECT(ADDRESS(($AO1785-1)*36+($AP1785-1)*12+6,COLUMN())):INDIRECT(ADDRESS(($AO1785-1)*36+($AP1785-1)*12+$AQ1785+4,COLUMN())),INDIRECT(ADDRESS(($AO1785-1)*3+$AP1785+5,$AQ1785+7)))&gt;=1,0,INDIRECT(ADDRESS(($AO1785-1)*3+$AP1785+5,$AQ1785+7)))))</f>
        <v>0</v>
      </c>
      <c r="AS1785" s="692">
        <f ca="1">COUNTIF(INDIRECT("H"&amp;(ROW()+12*(($AO1785-1)*3+$AP1785)-ROW())/12+5):INDIRECT("S"&amp;(ROW()+12*(($AO1785-1)*3+$AP1785)-ROW())/12+5),AR1785)</f>
        <v>0</v>
      </c>
      <c r="AT1785" s="693">
        <f ca="1">IF($AQ1785=1,IF(INDIRECT(ADDRESS(($AO1785-1)*3+$AP1785+5,$AQ1785+20))="",0,INDIRECT(ADDRESS(($AO1785-1)*3+$AP1785+5,$AQ1785+20))),IF(INDIRECT(ADDRESS(($AO1785-1)*3+$AP1785+5,$AQ1785+20))="",0,IF(COUNTIF(INDIRECT(ADDRESS(($AO1785-1)*36+($AP1785-1)*12+6,COLUMN())):INDIRECT(ADDRESS(($AO1785-1)*36+($AP1785-1)*12+$AQ1785+4,COLUMN())),INDIRECT(ADDRESS(($AO1785-1)*3+$AP1785+5,$AQ1785+20)))&gt;=1,0,INDIRECT(ADDRESS(($AO1785-1)*3+$AP1785+5,$AQ1785+20)))))</f>
        <v>0</v>
      </c>
      <c r="AU1785" s="692">
        <f ca="1">COUNTIF(INDIRECT("U"&amp;(ROW()+12*(($AO1785-1)*3+$AP1785)-ROW())/12+5):INDIRECT("AF"&amp;(ROW()+12*(($AO1785-1)*3+$AP1785)-ROW())/12+5),AT1785)</f>
        <v>0</v>
      </c>
      <c r="AV1785" s="692">
        <f ca="1">IF(AND(AR1785+AT1785&gt;0,AS1785+AU1785&gt;0),COUNTIF(AV$6:AV1784,"&gt;0")+1,0)</f>
        <v>0</v>
      </c>
    </row>
    <row r="1786" spans="41:48">
      <c r="AO1786" s="692">
        <v>50</v>
      </c>
      <c r="AP1786" s="692">
        <v>2</v>
      </c>
      <c r="AQ1786" s="692">
        <v>5</v>
      </c>
      <c r="AR1786" s="693">
        <f ca="1">IF($AQ1786=1,IF(INDIRECT(ADDRESS(($AO1786-1)*3+$AP1786+5,$AQ1786+7))="",0,INDIRECT(ADDRESS(($AO1786-1)*3+$AP1786+5,$AQ1786+7))),IF(INDIRECT(ADDRESS(($AO1786-1)*3+$AP1786+5,$AQ1786+7))="",0,IF(COUNTIF(INDIRECT(ADDRESS(($AO1786-1)*36+($AP1786-1)*12+6,COLUMN())):INDIRECT(ADDRESS(($AO1786-1)*36+($AP1786-1)*12+$AQ1786+4,COLUMN())),INDIRECT(ADDRESS(($AO1786-1)*3+$AP1786+5,$AQ1786+7)))&gt;=1,0,INDIRECT(ADDRESS(($AO1786-1)*3+$AP1786+5,$AQ1786+7)))))</f>
        <v>0</v>
      </c>
      <c r="AS1786" s="692">
        <f ca="1">COUNTIF(INDIRECT("H"&amp;(ROW()+12*(($AO1786-1)*3+$AP1786)-ROW())/12+5):INDIRECT("S"&amp;(ROW()+12*(($AO1786-1)*3+$AP1786)-ROW())/12+5),AR1786)</f>
        <v>0</v>
      </c>
      <c r="AT1786" s="693">
        <f ca="1">IF($AQ1786=1,IF(INDIRECT(ADDRESS(($AO1786-1)*3+$AP1786+5,$AQ1786+20))="",0,INDIRECT(ADDRESS(($AO1786-1)*3+$AP1786+5,$AQ1786+20))),IF(INDIRECT(ADDRESS(($AO1786-1)*3+$AP1786+5,$AQ1786+20))="",0,IF(COUNTIF(INDIRECT(ADDRESS(($AO1786-1)*36+($AP1786-1)*12+6,COLUMN())):INDIRECT(ADDRESS(($AO1786-1)*36+($AP1786-1)*12+$AQ1786+4,COLUMN())),INDIRECT(ADDRESS(($AO1786-1)*3+$AP1786+5,$AQ1786+20)))&gt;=1,0,INDIRECT(ADDRESS(($AO1786-1)*3+$AP1786+5,$AQ1786+20)))))</f>
        <v>0</v>
      </c>
      <c r="AU1786" s="692">
        <f ca="1">COUNTIF(INDIRECT("U"&amp;(ROW()+12*(($AO1786-1)*3+$AP1786)-ROW())/12+5):INDIRECT("AF"&amp;(ROW()+12*(($AO1786-1)*3+$AP1786)-ROW())/12+5),AT1786)</f>
        <v>0</v>
      </c>
      <c r="AV1786" s="692">
        <f ca="1">IF(AND(AR1786+AT1786&gt;0,AS1786+AU1786&gt;0),COUNTIF(AV$6:AV1785,"&gt;0")+1,0)</f>
        <v>0</v>
      </c>
    </row>
    <row r="1787" spans="41:48">
      <c r="AO1787" s="692">
        <v>50</v>
      </c>
      <c r="AP1787" s="692">
        <v>2</v>
      </c>
      <c r="AQ1787" s="692">
        <v>6</v>
      </c>
      <c r="AR1787" s="693">
        <f ca="1">IF($AQ1787=1,IF(INDIRECT(ADDRESS(($AO1787-1)*3+$AP1787+5,$AQ1787+7))="",0,INDIRECT(ADDRESS(($AO1787-1)*3+$AP1787+5,$AQ1787+7))),IF(INDIRECT(ADDRESS(($AO1787-1)*3+$AP1787+5,$AQ1787+7))="",0,IF(COUNTIF(INDIRECT(ADDRESS(($AO1787-1)*36+($AP1787-1)*12+6,COLUMN())):INDIRECT(ADDRESS(($AO1787-1)*36+($AP1787-1)*12+$AQ1787+4,COLUMN())),INDIRECT(ADDRESS(($AO1787-1)*3+$AP1787+5,$AQ1787+7)))&gt;=1,0,INDIRECT(ADDRESS(($AO1787-1)*3+$AP1787+5,$AQ1787+7)))))</f>
        <v>0</v>
      </c>
      <c r="AS1787" s="692">
        <f ca="1">COUNTIF(INDIRECT("H"&amp;(ROW()+12*(($AO1787-1)*3+$AP1787)-ROW())/12+5):INDIRECT("S"&amp;(ROW()+12*(($AO1787-1)*3+$AP1787)-ROW())/12+5),AR1787)</f>
        <v>0</v>
      </c>
      <c r="AT1787" s="693">
        <f ca="1">IF($AQ1787=1,IF(INDIRECT(ADDRESS(($AO1787-1)*3+$AP1787+5,$AQ1787+20))="",0,INDIRECT(ADDRESS(($AO1787-1)*3+$AP1787+5,$AQ1787+20))),IF(INDIRECT(ADDRESS(($AO1787-1)*3+$AP1787+5,$AQ1787+20))="",0,IF(COUNTIF(INDIRECT(ADDRESS(($AO1787-1)*36+($AP1787-1)*12+6,COLUMN())):INDIRECT(ADDRESS(($AO1787-1)*36+($AP1787-1)*12+$AQ1787+4,COLUMN())),INDIRECT(ADDRESS(($AO1787-1)*3+$AP1787+5,$AQ1787+20)))&gt;=1,0,INDIRECT(ADDRESS(($AO1787-1)*3+$AP1787+5,$AQ1787+20)))))</f>
        <v>0</v>
      </c>
      <c r="AU1787" s="692">
        <f ca="1">COUNTIF(INDIRECT("U"&amp;(ROW()+12*(($AO1787-1)*3+$AP1787)-ROW())/12+5):INDIRECT("AF"&amp;(ROW()+12*(($AO1787-1)*3+$AP1787)-ROW())/12+5),AT1787)</f>
        <v>0</v>
      </c>
      <c r="AV1787" s="692">
        <f ca="1">IF(AND(AR1787+AT1787&gt;0,AS1787+AU1787&gt;0),COUNTIF(AV$6:AV1786,"&gt;0")+1,0)</f>
        <v>0</v>
      </c>
    </row>
    <row r="1788" spans="41:48">
      <c r="AO1788" s="692">
        <v>50</v>
      </c>
      <c r="AP1788" s="692">
        <v>2</v>
      </c>
      <c r="AQ1788" s="692">
        <v>7</v>
      </c>
      <c r="AR1788" s="693">
        <f ca="1">IF($AQ1788=1,IF(INDIRECT(ADDRESS(($AO1788-1)*3+$AP1788+5,$AQ1788+7))="",0,INDIRECT(ADDRESS(($AO1788-1)*3+$AP1788+5,$AQ1788+7))),IF(INDIRECT(ADDRESS(($AO1788-1)*3+$AP1788+5,$AQ1788+7))="",0,IF(COUNTIF(INDIRECT(ADDRESS(($AO1788-1)*36+($AP1788-1)*12+6,COLUMN())):INDIRECT(ADDRESS(($AO1788-1)*36+($AP1788-1)*12+$AQ1788+4,COLUMN())),INDIRECT(ADDRESS(($AO1788-1)*3+$AP1788+5,$AQ1788+7)))&gt;=1,0,INDIRECT(ADDRESS(($AO1788-1)*3+$AP1788+5,$AQ1788+7)))))</f>
        <v>0</v>
      </c>
      <c r="AS1788" s="692">
        <f ca="1">COUNTIF(INDIRECT("H"&amp;(ROW()+12*(($AO1788-1)*3+$AP1788)-ROW())/12+5):INDIRECT("S"&amp;(ROW()+12*(($AO1788-1)*3+$AP1788)-ROW())/12+5),AR1788)</f>
        <v>0</v>
      </c>
      <c r="AT1788" s="693">
        <f ca="1">IF($AQ1788=1,IF(INDIRECT(ADDRESS(($AO1788-1)*3+$AP1788+5,$AQ1788+20))="",0,INDIRECT(ADDRESS(($AO1788-1)*3+$AP1788+5,$AQ1788+20))),IF(INDIRECT(ADDRESS(($AO1788-1)*3+$AP1788+5,$AQ1788+20))="",0,IF(COUNTIF(INDIRECT(ADDRESS(($AO1788-1)*36+($AP1788-1)*12+6,COLUMN())):INDIRECT(ADDRESS(($AO1788-1)*36+($AP1788-1)*12+$AQ1788+4,COLUMN())),INDIRECT(ADDRESS(($AO1788-1)*3+$AP1788+5,$AQ1788+20)))&gt;=1,0,INDIRECT(ADDRESS(($AO1788-1)*3+$AP1788+5,$AQ1788+20)))))</f>
        <v>0</v>
      </c>
      <c r="AU1788" s="692">
        <f ca="1">COUNTIF(INDIRECT("U"&amp;(ROW()+12*(($AO1788-1)*3+$AP1788)-ROW())/12+5):INDIRECT("AF"&amp;(ROW()+12*(($AO1788-1)*3+$AP1788)-ROW())/12+5),AT1788)</f>
        <v>0</v>
      </c>
      <c r="AV1788" s="692">
        <f ca="1">IF(AND(AR1788+AT1788&gt;0,AS1788+AU1788&gt;0),COUNTIF(AV$6:AV1787,"&gt;0")+1,0)</f>
        <v>0</v>
      </c>
    </row>
    <row r="1789" spans="41:48">
      <c r="AO1789" s="692">
        <v>50</v>
      </c>
      <c r="AP1789" s="692">
        <v>2</v>
      </c>
      <c r="AQ1789" s="692">
        <v>8</v>
      </c>
      <c r="AR1789" s="693">
        <f ca="1">IF($AQ1789=1,IF(INDIRECT(ADDRESS(($AO1789-1)*3+$AP1789+5,$AQ1789+7))="",0,INDIRECT(ADDRESS(($AO1789-1)*3+$AP1789+5,$AQ1789+7))),IF(INDIRECT(ADDRESS(($AO1789-1)*3+$AP1789+5,$AQ1789+7))="",0,IF(COUNTIF(INDIRECT(ADDRESS(($AO1789-1)*36+($AP1789-1)*12+6,COLUMN())):INDIRECT(ADDRESS(($AO1789-1)*36+($AP1789-1)*12+$AQ1789+4,COLUMN())),INDIRECT(ADDRESS(($AO1789-1)*3+$AP1789+5,$AQ1789+7)))&gt;=1,0,INDIRECT(ADDRESS(($AO1789-1)*3+$AP1789+5,$AQ1789+7)))))</f>
        <v>0</v>
      </c>
      <c r="AS1789" s="692">
        <f ca="1">COUNTIF(INDIRECT("H"&amp;(ROW()+12*(($AO1789-1)*3+$AP1789)-ROW())/12+5):INDIRECT("S"&amp;(ROW()+12*(($AO1789-1)*3+$AP1789)-ROW())/12+5),AR1789)</f>
        <v>0</v>
      </c>
      <c r="AT1789" s="693">
        <f ca="1">IF($AQ1789=1,IF(INDIRECT(ADDRESS(($AO1789-1)*3+$AP1789+5,$AQ1789+20))="",0,INDIRECT(ADDRESS(($AO1789-1)*3+$AP1789+5,$AQ1789+20))),IF(INDIRECT(ADDRESS(($AO1789-1)*3+$AP1789+5,$AQ1789+20))="",0,IF(COUNTIF(INDIRECT(ADDRESS(($AO1789-1)*36+($AP1789-1)*12+6,COLUMN())):INDIRECT(ADDRESS(($AO1789-1)*36+($AP1789-1)*12+$AQ1789+4,COLUMN())),INDIRECT(ADDRESS(($AO1789-1)*3+$AP1789+5,$AQ1789+20)))&gt;=1,0,INDIRECT(ADDRESS(($AO1789-1)*3+$AP1789+5,$AQ1789+20)))))</f>
        <v>0</v>
      </c>
      <c r="AU1789" s="692">
        <f ca="1">COUNTIF(INDIRECT("U"&amp;(ROW()+12*(($AO1789-1)*3+$AP1789)-ROW())/12+5):INDIRECT("AF"&amp;(ROW()+12*(($AO1789-1)*3+$AP1789)-ROW())/12+5),AT1789)</f>
        <v>0</v>
      </c>
      <c r="AV1789" s="692">
        <f ca="1">IF(AND(AR1789+AT1789&gt;0,AS1789+AU1789&gt;0),COUNTIF(AV$6:AV1788,"&gt;0")+1,0)</f>
        <v>0</v>
      </c>
    </row>
    <row r="1790" spans="41:48">
      <c r="AO1790" s="692">
        <v>50</v>
      </c>
      <c r="AP1790" s="692">
        <v>2</v>
      </c>
      <c r="AQ1790" s="692">
        <v>9</v>
      </c>
      <c r="AR1790" s="693">
        <f ca="1">IF($AQ1790=1,IF(INDIRECT(ADDRESS(($AO1790-1)*3+$AP1790+5,$AQ1790+7))="",0,INDIRECT(ADDRESS(($AO1790-1)*3+$AP1790+5,$AQ1790+7))),IF(INDIRECT(ADDRESS(($AO1790-1)*3+$AP1790+5,$AQ1790+7))="",0,IF(COUNTIF(INDIRECT(ADDRESS(($AO1790-1)*36+($AP1790-1)*12+6,COLUMN())):INDIRECT(ADDRESS(($AO1790-1)*36+($AP1790-1)*12+$AQ1790+4,COLUMN())),INDIRECT(ADDRESS(($AO1790-1)*3+$AP1790+5,$AQ1790+7)))&gt;=1,0,INDIRECT(ADDRESS(($AO1790-1)*3+$AP1790+5,$AQ1790+7)))))</f>
        <v>0</v>
      </c>
      <c r="AS1790" s="692">
        <f ca="1">COUNTIF(INDIRECT("H"&amp;(ROW()+12*(($AO1790-1)*3+$AP1790)-ROW())/12+5):INDIRECT("S"&amp;(ROW()+12*(($AO1790-1)*3+$AP1790)-ROW())/12+5),AR1790)</f>
        <v>0</v>
      </c>
      <c r="AT1790" s="693">
        <f ca="1">IF($AQ1790=1,IF(INDIRECT(ADDRESS(($AO1790-1)*3+$AP1790+5,$AQ1790+20))="",0,INDIRECT(ADDRESS(($AO1790-1)*3+$AP1790+5,$AQ1790+20))),IF(INDIRECT(ADDRESS(($AO1790-1)*3+$AP1790+5,$AQ1790+20))="",0,IF(COUNTIF(INDIRECT(ADDRESS(($AO1790-1)*36+($AP1790-1)*12+6,COLUMN())):INDIRECT(ADDRESS(($AO1790-1)*36+($AP1790-1)*12+$AQ1790+4,COLUMN())),INDIRECT(ADDRESS(($AO1790-1)*3+$AP1790+5,$AQ1790+20)))&gt;=1,0,INDIRECT(ADDRESS(($AO1790-1)*3+$AP1790+5,$AQ1790+20)))))</f>
        <v>0</v>
      </c>
      <c r="AU1790" s="692">
        <f ca="1">COUNTIF(INDIRECT("U"&amp;(ROW()+12*(($AO1790-1)*3+$AP1790)-ROW())/12+5):INDIRECT("AF"&amp;(ROW()+12*(($AO1790-1)*3+$AP1790)-ROW())/12+5),AT1790)</f>
        <v>0</v>
      </c>
      <c r="AV1790" s="692">
        <f ca="1">IF(AND(AR1790+AT1790&gt;0,AS1790+AU1790&gt;0),COUNTIF(AV$6:AV1789,"&gt;0")+1,0)</f>
        <v>0</v>
      </c>
    </row>
    <row r="1791" spans="41:48">
      <c r="AO1791" s="692">
        <v>50</v>
      </c>
      <c r="AP1791" s="692">
        <v>2</v>
      </c>
      <c r="AQ1791" s="692">
        <v>10</v>
      </c>
      <c r="AR1791" s="693">
        <f ca="1">IF($AQ1791=1,IF(INDIRECT(ADDRESS(($AO1791-1)*3+$AP1791+5,$AQ1791+7))="",0,INDIRECT(ADDRESS(($AO1791-1)*3+$AP1791+5,$AQ1791+7))),IF(INDIRECT(ADDRESS(($AO1791-1)*3+$AP1791+5,$AQ1791+7))="",0,IF(COUNTIF(INDIRECT(ADDRESS(($AO1791-1)*36+($AP1791-1)*12+6,COLUMN())):INDIRECT(ADDRESS(($AO1791-1)*36+($AP1791-1)*12+$AQ1791+4,COLUMN())),INDIRECT(ADDRESS(($AO1791-1)*3+$AP1791+5,$AQ1791+7)))&gt;=1,0,INDIRECT(ADDRESS(($AO1791-1)*3+$AP1791+5,$AQ1791+7)))))</f>
        <v>0</v>
      </c>
      <c r="AS1791" s="692">
        <f ca="1">COUNTIF(INDIRECT("H"&amp;(ROW()+12*(($AO1791-1)*3+$AP1791)-ROW())/12+5):INDIRECT("S"&amp;(ROW()+12*(($AO1791-1)*3+$AP1791)-ROW())/12+5),AR1791)</f>
        <v>0</v>
      </c>
      <c r="AT1791" s="693">
        <f ca="1">IF($AQ1791=1,IF(INDIRECT(ADDRESS(($AO1791-1)*3+$AP1791+5,$AQ1791+20))="",0,INDIRECT(ADDRESS(($AO1791-1)*3+$AP1791+5,$AQ1791+20))),IF(INDIRECT(ADDRESS(($AO1791-1)*3+$AP1791+5,$AQ1791+20))="",0,IF(COUNTIF(INDIRECT(ADDRESS(($AO1791-1)*36+($AP1791-1)*12+6,COLUMN())):INDIRECT(ADDRESS(($AO1791-1)*36+($AP1791-1)*12+$AQ1791+4,COLUMN())),INDIRECT(ADDRESS(($AO1791-1)*3+$AP1791+5,$AQ1791+20)))&gt;=1,0,INDIRECT(ADDRESS(($AO1791-1)*3+$AP1791+5,$AQ1791+20)))))</f>
        <v>0</v>
      </c>
      <c r="AU1791" s="692">
        <f ca="1">COUNTIF(INDIRECT("U"&amp;(ROW()+12*(($AO1791-1)*3+$AP1791)-ROW())/12+5):INDIRECT("AF"&amp;(ROW()+12*(($AO1791-1)*3+$AP1791)-ROW())/12+5),AT1791)</f>
        <v>0</v>
      </c>
      <c r="AV1791" s="692">
        <f ca="1">IF(AND(AR1791+AT1791&gt;0,AS1791+AU1791&gt;0),COUNTIF(AV$6:AV1790,"&gt;0")+1,0)</f>
        <v>0</v>
      </c>
    </row>
    <row r="1792" spans="41:48">
      <c r="AO1792" s="692">
        <v>50</v>
      </c>
      <c r="AP1792" s="692">
        <v>2</v>
      </c>
      <c r="AQ1792" s="692">
        <v>11</v>
      </c>
      <c r="AR1792" s="693">
        <f ca="1">IF($AQ1792=1,IF(INDIRECT(ADDRESS(($AO1792-1)*3+$AP1792+5,$AQ1792+7))="",0,INDIRECT(ADDRESS(($AO1792-1)*3+$AP1792+5,$AQ1792+7))),IF(INDIRECT(ADDRESS(($AO1792-1)*3+$AP1792+5,$AQ1792+7))="",0,IF(COUNTIF(INDIRECT(ADDRESS(($AO1792-1)*36+($AP1792-1)*12+6,COLUMN())):INDIRECT(ADDRESS(($AO1792-1)*36+($AP1792-1)*12+$AQ1792+4,COLUMN())),INDIRECT(ADDRESS(($AO1792-1)*3+$AP1792+5,$AQ1792+7)))&gt;=1,0,INDIRECT(ADDRESS(($AO1792-1)*3+$AP1792+5,$AQ1792+7)))))</f>
        <v>0</v>
      </c>
      <c r="AS1792" s="692">
        <f ca="1">COUNTIF(INDIRECT("H"&amp;(ROW()+12*(($AO1792-1)*3+$AP1792)-ROW())/12+5):INDIRECT("S"&amp;(ROW()+12*(($AO1792-1)*3+$AP1792)-ROW())/12+5),AR1792)</f>
        <v>0</v>
      </c>
      <c r="AT1792" s="693">
        <f ca="1">IF($AQ1792=1,IF(INDIRECT(ADDRESS(($AO1792-1)*3+$AP1792+5,$AQ1792+20))="",0,INDIRECT(ADDRESS(($AO1792-1)*3+$AP1792+5,$AQ1792+20))),IF(INDIRECT(ADDRESS(($AO1792-1)*3+$AP1792+5,$AQ1792+20))="",0,IF(COUNTIF(INDIRECT(ADDRESS(($AO1792-1)*36+($AP1792-1)*12+6,COLUMN())):INDIRECT(ADDRESS(($AO1792-1)*36+($AP1792-1)*12+$AQ1792+4,COLUMN())),INDIRECT(ADDRESS(($AO1792-1)*3+$AP1792+5,$AQ1792+20)))&gt;=1,0,INDIRECT(ADDRESS(($AO1792-1)*3+$AP1792+5,$AQ1792+20)))))</f>
        <v>0</v>
      </c>
      <c r="AU1792" s="692">
        <f ca="1">COUNTIF(INDIRECT("U"&amp;(ROW()+12*(($AO1792-1)*3+$AP1792)-ROW())/12+5):INDIRECT("AF"&amp;(ROW()+12*(($AO1792-1)*3+$AP1792)-ROW())/12+5),AT1792)</f>
        <v>0</v>
      </c>
      <c r="AV1792" s="692">
        <f ca="1">IF(AND(AR1792+AT1792&gt;0,AS1792+AU1792&gt;0),COUNTIF(AV$6:AV1791,"&gt;0")+1,0)</f>
        <v>0</v>
      </c>
    </row>
    <row r="1793" spans="41:48">
      <c r="AO1793" s="692">
        <v>50</v>
      </c>
      <c r="AP1793" s="692">
        <v>2</v>
      </c>
      <c r="AQ1793" s="692">
        <v>12</v>
      </c>
      <c r="AR1793" s="693">
        <f ca="1">IF($AQ1793=1,IF(INDIRECT(ADDRESS(($AO1793-1)*3+$AP1793+5,$AQ1793+7))="",0,INDIRECT(ADDRESS(($AO1793-1)*3+$AP1793+5,$AQ1793+7))),IF(INDIRECT(ADDRESS(($AO1793-1)*3+$AP1793+5,$AQ1793+7))="",0,IF(COUNTIF(INDIRECT(ADDRESS(($AO1793-1)*36+($AP1793-1)*12+6,COLUMN())):INDIRECT(ADDRESS(($AO1793-1)*36+($AP1793-1)*12+$AQ1793+4,COLUMN())),INDIRECT(ADDRESS(($AO1793-1)*3+$AP1793+5,$AQ1793+7)))&gt;=1,0,INDIRECT(ADDRESS(($AO1793-1)*3+$AP1793+5,$AQ1793+7)))))</f>
        <v>0</v>
      </c>
      <c r="AS1793" s="692">
        <f ca="1">COUNTIF(INDIRECT("H"&amp;(ROW()+12*(($AO1793-1)*3+$AP1793)-ROW())/12+5):INDIRECT("S"&amp;(ROW()+12*(($AO1793-1)*3+$AP1793)-ROW())/12+5),AR1793)</f>
        <v>0</v>
      </c>
      <c r="AT1793" s="693">
        <f ca="1">IF($AQ1793=1,IF(INDIRECT(ADDRESS(($AO1793-1)*3+$AP1793+5,$AQ1793+20))="",0,INDIRECT(ADDRESS(($AO1793-1)*3+$AP1793+5,$AQ1793+20))),IF(INDIRECT(ADDRESS(($AO1793-1)*3+$AP1793+5,$AQ1793+20))="",0,IF(COUNTIF(INDIRECT(ADDRESS(($AO1793-1)*36+($AP1793-1)*12+6,COLUMN())):INDIRECT(ADDRESS(($AO1793-1)*36+($AP1793-1)*12+$AQ1793+4,COLUMN())),INDIRECT(ADDRESS(($AO1793-1)*3+$AP1793+5,$AQ1793+20)))&gt;=1,0,INDIRECT(ADDRESS(($AO1793-1)*3+$AP1793+5,$AQ1793+20)))))</f>
        <v>0</v>
      </c>
      <c r="AU1793" s="692">
        <f ca="1">COUNTIF(INDIRECT("U"&amp;(ROW()+12*(($AO1793-1)*3+$AP1793)-ROW())/12+5):INDIRECT("AF"&amp;(ROW()+12*(($AO1793-1)*3+$AP1793)-ROW())/12+5),AT1793)</f>
        <v>0</v>
      </c>
      <c r="AV1793" s="692">
        <f ca="1">IF(AND(AR1793+AT1793&gt;0,AS1793+AU1793&gt;0),COUNTIF(AV$6:AV1792,"&gt;0")+1,0)</f>
        <v>0</v>
      </c>
    </row>
    <row r="1794" spans="41:48">
      <c r="AO1794" s="692">
        <v>50</v>
      </c>
      <c r="AP1794" s="692">
        <v>3</v>
      </c>
      <c r="AQ1794" s="692">
        <v>1</v>
      </c>
      <c r="AR1794" s="693">
        <f ca="1">IF($AQ1794=1,IF(INDIRECT(ADDRESS(($AO1794-1)*3+$AP1794+5,$AQ1794+7))="",0,INDIRECT(ADDRESS(($AO1794-1)*3+$AP1794+5,$AQ1794+7))),IF(INDIRECT(ADDRESS(($AO1794-1)*3+$AP1794+5,$AQ1794+7))="",0,IF(COUNTIF(INDIRECT(ADDRESS(($AO1794-1)*36+($AP1794-1)*12+6,COLUMN())):INDIRECT(ADDRESS(($AO1794-1)*36+($AP1794-1)*12+$AQ1794+4,COLUMN())),INDIRECT(ADDRESS(($AO1794-1)*3+$AP1794+5,$AQ1794+7)))&gt;=1,0,INDIRECT(ADDRESS(($AO1794-1)*3+$AP1794+5,$AQ1794+7)))))</f>
        <v>0</v>
      </c>
      <c r="AS1794" s="692">
        <f ca="1">COUNTIF(INDIRECT("H"&amp;(ROW()+12*(($AO1794-1)*3+$AP1794)-ROW())/12+5):INDIRECT("S"&amp;(ROW()+12*(($AO1794-1)*3+$AP1794)-ROW())/12+5),AR1794)</f>
        <v>0</v>
      </c>
      <c r="AT1794" s="693">
        <f ca="1">IF($AQ1794=1,IF(INDIRECT(ADDRESS(($AO1794-1)*3+$AP1794+5,$AQ1794+20))="",0,INDIRECT(ADDRESS(($AO1794-1)*3+$AP1794+5,$AQ1794+20))),IF(INDIRECT(ADDRESS(($AO1794-1)*3+$AP1794+5,$AQ1794+20))="",0,IF(COUNTIF(INDIRECT(ADDRESS(($AO1794-1)*36+($AP1794-1)*12+6,COLUMN())):INDIRECT(ADDRESS(($AO1794-1)*36+($AP1794-1)*12+$AQ1794+4,COLUMN())),INDIRECT(ADDRESS(($AO1794-1)*3+$AP1794+5,$AQ1794+20)))&gt;=1,0,INDIRECT(ADDRESS(($AO1794-1)*3+$AP1794+5,$AQ1794+20)))))</f>
        <v>0</v>
      </c>
      <c r="AU1794" s="692">
        <f ca="1">COUNTIF(INDIRECT("U"&amp;(ROW()+12*(($AO1794-1)*3+$AP1794)-ROW())/12+5):INDIRECT("AF"&amp;(ROW()+12*(($AO1794-1)*3+$AP1794)-ROW())/12+5),AT1794)</f>
        <v>0</v>
      </c>
      <c r="AV1794" s="692">
        <f ca="1">IF(AND(AR1794+AT1794&gt;0,AS1794+AU1794&gt;0),COUNTIF(AV$6:AV1793,"&gt;0")+1,0)</f>
        <v>0</v>
      </c>
    </row>
    <row r="1795" spans="41:48">
      <c r="AO1795" s="692">
        <v>50</v>
      </c>
      <c r="AP1795" s="692">
        <v>3</v>
      </c>
      <c r="AQ1795" s="692">
        <v>2</v>
      </c>
      <c r="AR1795" s="693">
        <f ca="1">IF($AQ1795=1,IF(INDIRECT(ADDRESS(($AO1795-1)*3+$AP1795+5,$AQ1795+7))="",0,INDIRECT(ADDRESS(($AO1795-1)*3+$AP1795+5,$AQ1795+7))),IF(INDIRECT(ADDRESS(($AO1795-1)*3+$AP1795+5,$AQ1795+7))="",0,IF(COUNTIF(INDIRECT(ADDRESS(($AO1795-1)*36+($AP1795-1)*12+6,COLUMN())):INDIRECT(ADDRESS(($AO1795-1)*36+($AP1795-1)*12+$AQ1795+4,COLUMN())),INDIRECT(ADDRESS(($AO1795-1)*3+$AP1795+5,$AQ1795+7)))&gt;=1,0,INDIRECT(ADDRESS(($AO1795-1)*3+$AP1795+5,$AQ1795+7)))))</f>
        <v>0</v>
      </c>
      <c r="AS1795" s="692">
        <f ca="1">COUNTIF(INDIRECT("H"&amp;(ROW()+12*(($AO1795-1)*3+$AP1795)-ROW())/12+5):INDIRECT("S"&amp;(ROW()+12*(($AO1795-1)*3+$AP1795)-ROW())/12+5),AR1795)</f>
        <v>0</v>
      </c>
      <c r="AT1795" s="693">
        <f ca="1">IF($AQ1795=1,IF(INDIRECT(ADDRESS(($AO1795-1)*3+$AP1795+5,$AQ1795+20))="",0,INDIRECT(ADDRESS(($AO1795-1)*3+$AP1795+5,$AQ1795+20))),IF(INDIRECT(ADDRESS(($AO1795-1)*3+$AP1795+5,$AQ1795+20))="",0,IF(COUNTIF(INDIRECT(ADDRESS(($AO1795-1)*36+($AP1795-1)*12+6,COLUMN())):INDIRECT(ADDRESS(($AO1795-1)*36+($AP1795-1)*12+$AQ1795+4,COLUMN())),INDIRECT(ADDRESS(($AO1795-1)*3+$AP1795+5,$AQ1795+20)))&gt;=1,0,INDIRECT(ADDRESS(($AO1795-1)*3+$AP1795+5,$AQ1795+20)))))</f>
        <v>0</v>
      </c>
      <c r="AU1795" s="692">
        <f ca="1">COUNTIF(INDIRECT("U"&amp;(ROW()+12*(($AO1795-1)*3+$AP1795)-ROW())/12+5):INDIRECT("AF"&amp;(ROW()+12*(($AO1795-1)*3+$AP1795)-ROW())/12+5),AT1795)</f>
        <v>0</v>
      </c>
      <c r="AV1795" s="692">
        <f ca="1">IF(AND(AR1795+AT1795&gt;0,AS1795+AU1795&gt;0),COUNTIF(AV$6:AV1794,"&gt;0")+1,0)</f>
        <v>0</v>
      </c>
    </row>
    <row r="1796" spans="41:48">
      <c r="AO1796" s="692">
        <v>50</v>
      </c>
      <c r="AP1796" s="692">
        <v>3</v>
      </c>
      <c r="AQ1796" s="692">
        <v>3</v>
      </c>
      <c r="AR1796" s="693">
        <f ca="1">IF($AQ1796=1,IF(INDIRECT(ADDRESS(($AO1796-1)*3+$AP1796+5,$AQ1796+7))="",0,INDIRECT(ADDRESS(($AO1796-1)*3+$AP1796+5,$AQ1796+7))),IF(INDIRECT(ADDRESS(($AO1796-1)*3+$AP1796+5,$AQ1796+7))="",0,IF(COUNTIF(INDIRECT(ADDRESS(($AO1796-1)*36+($AP1796-1)*12+6,COLUMN())):INDIRECT(ADDRESS(($AO1796-1)*36+($AP1796-1)*12+$AQ1796+4,COLUMN())),INDIRECT(ADDRESS(($AO1796-1)*3+$AP1796+5,$AQ1796+7)))&gt;=1,0,INDIRECT(ADDRESS(($AO1796-1)*3+$AP1796+5,$AQ1796+7)))))</f>
        <v>0</v>
      </c>
      <c r="AS1796" s="692">
        <f ca="1">COUNTIF(INDIRECT("H"&amp;(ROW()+12*(($AO1796-1)*3+$AP1796)-ROW())/12+5):INDIRECT("S"&amp;(ROW()+12*(($AO1796-1)*3+$AP1796)-ROW())/12+5),AR1796)</f>
        <v>0</v>
      </c>
      <c r="AT1796" s="693">
        <f ca="1">IF($AQ1796=1,IF(INDIRECT(ADDRESS(($AO1796-1)*3+$AP1796+5,$AQ1796+20))="",0,INDIRECT(ADDRESS(($AO1796-1)*3+$AP1796+5,$AQ1796+20))),IF(INDIRECT(ADDRESS(($AO1796-1)*3+$AP1796+5,$AQ1796+20))="",0,IF(COUNTIF(INDIRECT(ADDRESS(($AO1796-1)*36+($AP1796-1)*12+6,COLUMN())):INDIRECT(ADDRESS(($AO1796-1)*36+($AP1796-1)*12+$AQ1796+4,COLUMN())),INDIRECT(ADDRESS(($AO1796-1)*3+$AP1796+5,$AQ1796+20)))&gt;=1,0,INDIRECT(ADDRESS(($AO1796-1)*3+$AP1796+5,$AQ1796+20)))))</f>
        <v>0</v>
      </c>
      <c r="AU1796" s="692">
        <f ca="1">COUNTIF(INDIRECT("U"&amp;(ROW()+12*(($AO1796-1)*3+$AP1796)-ROW())/12+5):INDIRECT("AF"&amp;(ROW()+12*(($AO1796-1)*3+$AP1796)-ROW())/12+5),AT1796)</f>
        <v>0</v>
      </c>
      <c r="AV1796" s="692">
        <f ca="1">IF(AND(AR1796+AT1796&gt;0,AS1796+AU1796&gt;0),COUNTIF(AV$6:AV1795,"&gt;0")+1,0)</f>
        <v>0</v>
      </c>
    </row>
    <row r="1797" spans="41:48">
      <c r="AO1797" s="692">
        <v>50</v>
      </c>
      <c r="AP1797" s="692">
        <v>3</v>
      </c>
      <c r="AQ1797" s="692">
        <v>4</v>
      </c>
      <c r="AR1797" s="693">
        <f ca="1">IF($AQ1797=1,IF(INDIRECT(ADDRESS(($AO1797-1)*3+$AP1797+5,$AQ1797+7))="",0,INDIRECT(ADDRESS(($AO1797-1)*3+$AP1797+5,$AQ1797+7))),IF(INDIRECT(ADDRESS(($AO1797-1)*3+$AP1797+5,$AQ1797+7))="",0,IF(COUNTIF(INDIRECT(ADDRESS(($AO1797-1)*36+($AP1797-1)*12+6,COLUMN())):INDIRECT(ADDRESS(($AO1797-1)*36+($AP1797-1)*12+$AQ1797+4,COLUMN())),INDIRECT(ADDRESS(($AO1797-1)*3+$AP1797+5,$AQ1797+7)))&gt;=1,0,INDIRECT(ADDRESS(($AO1797-1)*3+$AP1797+5,$AQ1797+7)))))</f>
        <v>0</v>
      </c>
      <c r="AS1797" s="692">
        <f ca="1">COUNTIF(INDIRECT("H"&amp;(ROW()+12*(($AO1797-1)*3+$AP1797)-ROW())/12+5):INDIRECT("S"&amp;(ROW()+12*(($AO1797-1)*3+$AP1797)-ROW())/12+5),AR1797)</f>
        <v>0</v>
      </c>
      <c r="AT1797" s="693">
        <f ca="1">IF($AQ1797=1,IF(INDIRECT(ADDRESS(($AO1797-1)*3+$AP1797+5,$AQ1797+20))="",0,INDIRECT(ADDRESS(($AO1797-1)*3+$AP1797+5,$AQ1797+20))),IF(INDIRECT(ADDRESS(($AO1797-1)*3+$AP1797+5,$AQ1797+20))="",0,IF(COUNTIF(INDIRECT(ADDRESS(($AO1797-1)*36+($AP1797-1)*12+6,COLUMN())):INDIRECT(ADDRESS(($AO1797-1)*36+($AP1797-1)*12+$AQ1797+4,COLUMN())),INDIRECT(ADDRESS(($AO1797-1)*3+$AP1797+5,$AQ1797+20)))&gt;=1,0,INDIRECT(ADDRESS(($AO1797-1)*3+$AP1797+5,$AQ1797+20)))))</f>
        <v>0</v>
      </c>
      <c r="AU1797" s="692">
        <f ca="1">COUNTIF(INDIRECT("U"&amp;(ROW()+12*(($AO1797-1)*3+$AP1797)-ROW())/12+5):INDIRECT("AF"&amp;(ROW()+12*(($AO1797-1)*3+$AP1797)-ROW())/12+5),AT1797)</f>
        <v>0</v>
      </c>
      <c r="AV1797" s="692">
        <f ca="1">IF(AND(AR1797+AT1797&gt;0,AS1797+AU1797&gt;0),COUNTIF(AV$6:AV1796,"&gt;0")+1,0)</f>
        <v>0</v>
      </c>
    </row>
    <row r="1798" spans="41:48">
      <c r="AO1798" s="692">
        <v>50</v>
      </c>
      <c r="AP1798" s="692">
        <v>3</v>
      </c>
      <c r="AQ1798" s="692">
        <v>5</v>
      </c>
      <c r="AR1798" s="693">
        <f ca="1">IF($AQ1798=1,IF(INDIRECT(ADDRESS(($AO1798-1)*3+$AP1798+5,$AQ1798+7))="",0,INDIRECT(ADDRESS(($AO1798-1)*3+$AP1798+5,$AQ1798+7))),IF(INDIRECT(ADDRESS(($AO1798-1)*3+$AP1798+5,$AQ1798+7))="",0,IF(COUNTIF(INDIRECT(ADDRESS(($AO1798-1)*36+($AP1798-1)*12+6,COLUMN())):INDIRECT(ADDRESS(($AO1798-1)*36+($AP1798-1)*12+$AQ1798+4,COLUMN())),INDIRECT(ADDRESS(($AO1798-1)*3+$AP1798+5,$AQ1798+7)))&gt;=1,0,INDIRECT(ADDRESS(($AO1798-1)*3+$AP1798+5,$AQ1798+7)))))</f>
        <v>0</v>
      </c>
      <c r="AS1798" s="692">
        <f ca="1">COUNTIF(INDIRECT("H"&amp;(ROW()+12*(($AO1798-1)*3+$AP1798)-ROW())/12+5):INDIRECT("S"&amp;(ROW()+12*(($AO1798-1)*3+$AP1798)-ROW())/12+5),AR1798)</f>
        <v>0</v>
      </c>
      <c r="AT1798" s="693">
        <f ca="1">IF($AQ1798=1,IF(INDIRECT(ADDRESS(($AO1798-1)*3+$AP1798+5,$AQ1798+20))="",0,INDIRECT(ADDRESS(($AO1798-1)*3+$AP1798+5,$AQ1798+20))),IF(INDIRECT(ADDRESS(($AO1798-1)*3+$AP1798+5,$AQ1798+20))="",0,IF(COUNTIF(INDIRECT(ADDRESS(($AO1798-1)*36+($AP1798-1)*12+6,COLUMN())):INDIRECT(ADDRESS(($AO1798-1)*36+($AP1798-1)*12+$AQ1798+4,COLUMN())),INDIRECT(ADDRESS(($AO1798-1)*3+$AP1798+5,$AQ1798+20)))&gt;=1,0,INDIRECT(ADDRESS(($AO1798-1)*3+$AP1798+5,$AQ1798+20)))))</f>
        <v>0</v>
      </c>
      <c r="AU1798" s="692">
        <f ca="1">COUNTIF(INDIRECT("U"&amp;(ROW()+12*(($AO1798-1)*3+$AP1798)-ROW())/12+5):INDIRECT("AF"&amp;(ROW()+12*(($AO1798-1)*3+$AP1798)-ROW())/12+5),AT1798)</f>
        <v>0</v>
      </c>
      <c r="AV1798" s="692">
        <f ca="1">IF(AND(AR1798+AT1798&gt;0,AS1798+AU1798&gt;0),COUNTIF(AV$6:AV1797,"&gt;0")+1,0)</f>
        <v>0</v>
      </c>
    </row>
    <row r="1799" spans="41:48">
      <c r="AO1799" s="692">
        <v>50</v>
      </c>
      <c r="AP1799" s="692">
        <v>3</v>
      </c>
      <c r="AQ1799" s="692">
        <v>6</v>
      </c>
      <c r="AR1799" s="693">
        <f ca="1">IF($AQ1799=1,IF(INDIRECT(ADDRESS(($AO1799-1)*3+$AP1799+5,$AQ1799+7))="",0,INDIRECT(ADDRESS(($AO1799-1)*3+$AP1799+5,$AQ1799+7))),IF(INDIRECT(ADDRESS(($AO1799-1)*3+$AP1799+5,$AQ1799+7))="",0,IF(COUNTIF(INDIRECT(ADDRESS(($AO1799-1)*36+($AP1799-1)*12+6,COLUMN())):INDIRECT(ADDRESS(($AO1799-1)*36+($AP1799-1)*12+$AQ1799+4,COLUMN())),INDIRECT(ADDRESS(($AO1799-1)*3+$AP1799+5,$AQ1799+7)))&gt;=1,0,INDIRECT(ADDRESS(($AO1799-1)*3+$AP1799+5,$AQ1799+7)))))</f>
        <v>0</v>
      </c>
      <c r="AS1799" s="692">
        <f ca="1">COUNTIF(INDIRECT("H"&amp;(ROW()+12*(($AO1799-1)*3+$AP1799)-ROW())/12+5):INDIRECT("S"&amp;(ROW()+12*(($AO1799-1)*3+$AP1799)-ROW())/12+5),AR1799)</f>
        <v>0</v>
      </c>
      <c r="AT1799" s="693">
        <f ca="1">IF($AQ1799=1,IF(INDIRECT(ADDRESS(($AO1799-1)*3+$AP1799+5,$AQ1799+20))="",0,INDIRECT(ADDRESS(($AO1799-1)*3+$AP1799+5,$AQ1799+20))),IF(INDIRECT(ADDRESS(($AO1799-1)*3+$AP1799+5,$AQ1799+20))="",0,IF(COUNTIF(INDIRECT(ADDRESS(($AO1799-1)*36+($AP1799-1)*12+6,COLUMN())):INDIRECT(ADDRESS(($AO1799-1)*36+($AP1799-1)*12+$AQ1799+4,COLUMN())),INDIRECT(ADDRESS(($AO1799-1)*3+$AP1799+5,$AQ1799+20)))&gt;=1,0,INDIRECT(ADDRESS(($AO1799-1)*3+$AP1799+5,$AQ1799+20)))))</f>
        <v>0</v>
      </c>
      <c r="AU1799" s="692">
        <f ca="1">COUNTIF(INDIRECT("U"&amp;(ROW()+12*(($AO1799-1)*3+$AP1799)-ROW())/12+5):INDIRECT("AF"&amp;(ROW()+12*(($AO1799-1)*3+$AP1799)-ROW())/12+5),AT1799)</f>
        <v>0</v>
      </c>
      <c r="AV1799" s="692">
        <f ca="1">IF(AND(AR1799+AT1799&gt;0,AS1799+AU1799&gt;0),COUNTIF(AV$6:AV1798,"&gt;0")+1,0)</f>
        <v>0</v>
      </c>
    </row>
    <row r="1800" spans="41:48">
      <c r="AO1800" s="692">
        <v>50</v>
      </c>
      <c r="AP1800" s="692">
        <v>3</v>
      </c>
      <c r="AQ1800" s="692">
        <v>7</v>
      </c>
      <c r="AR1800" s="693">
        <f ca="1">IF($AQ1800=1,IF(INDIRECT(ADDRESS(($AO1800-1)*3+$AP1800+5,$AQ1800+7))="",0,INDIRECT(ADDRESS(($AO1800-1)*3+$AP1800+5,$AQ1800+7))),IF(INDIRECT(ADDRESS(($AO1800-1)*3+$AP1800+5,$AQ1800+7))="",0,IF(COUNTIF(INDIRECT(ADDRESS(($AO1800-1)*36+($AP1800-1)*12+6,COLUMN())):INDIRECT(ADDRESS(($AO1800-1)*36+($AP1800-1)*12+$AQ1800+4,COLUMN())),INDIRECT(ADDRESS(($AO1800-1)*3+$AP1800+5,$AQ1800+7)))&gt;=1,0,INDIRECT(ADDRESS(($AO1800-1)*3+$AP1800+5,$AQ1800+7)))))</f>
        <v>0</v>
      </c>
      <c r="AS1800" s="692">
        <f ca="1">COUNTIF(INDIRECT("H"&amp;(ROW()+12*(($AO1800-1)*3+$AP1800)-ROW())/12+5):INDIRECT("S"&amp;(ROW()+12*(($AO1800-1)*3+$AP1800)-ROW())/12+5),AR1800)</f>
        <v>0</v>
      </c>
      <c r="AT1800" s="693">
        <f ca="1">IF($AQ1800=1,IF(INDIRECT(ADDRESS(($AO1800-1)*3+$AP1800+5,$AQ1800+20))="",0,INDIRECT(ADDRESS(($AO1800-1)*3+$AP1800+5,$AQ1800+20))),IF(INDIRECT(ADDRESS(($AO1800-1)*3+$AP1800+5,$AQ1800+20))="",0,IF(COUNTIF(INDIRECT(ADDRESS(($AO1800-1)*36+($AP1800-1)*12+6,COLUMN())):INDIRECT(ADDRESS(($AO1800-1)*36+($AP1800-1)*12+$AQ1800+4,COLUMN())),INDIRECT(ADDRESS(($AO1800-1)*3+$AP1800+5,$AQ1800+20)))&gt;=1,0,INDIRECT(ADDRESS(($AO1800-1)*3+$AP1800+5,$AQ1800+20)))))</f>
        <v>0</v>
      </c>
      <c r="AU1800" s="692">
        <f ca="1">COUNTIF(INDIRECT("U"&amp;(ROW()+12*(($AO1800-1)*3+$AP1800)-ROW())/12+5):INDIRECT("AF"&amp;(ROW()+12*(($AO1800-1)*3+$AP1800)-ROW())/12+5),AT1800)</f>
        <v>0</v>
      </c>
      <c r="AV1800" s="692">
        <f ca="1">IF(AND(AR1800+AT1800&gt;0,AS1800+AU1800&gt;0),COUNTIF(AV$6:AV1799,"&gt;0")+1,0)</f>
        <v>0</v>
      </c>
    </row>
    <row r="1801" spans="41:48">
      <c r="AO1801" s="692">
        <v>50</v>
      </c>
      <c r="AP1801" s="692">
        <v>3</v>
      </c>
      <c r="AQ1801" s="692">
        <v>8</v>
      </c>
      <c r="AR1801" s="693">
        <f ca="1">IF($AQ1801=1,IF(INDIRECT(ADDRESS(($AO1801-1)*3+$AP1801+5,$AQ1801+7))="",0,INDIRECT(ADDRESS(($AO1801-1)*3+$AP1801+5,$AQ1801+7))),IF(INDIRECT(ADDRESS(($AO1801-1)*3+$AP1801+5,$AQ1801+7))="",0,IF(COUNTIF(INDIRECT(ADDRESS(($AO1801-1)*36+($AP1801-1)*12+6,COLUMN())):INDIRECT(ADDRESS(($AO1801-1)*36+($AP1801-1)*12+$AQ1801+4,COLUMN())),INDIRECT(ADDRESS(($AO1801-1)*3+$AP1801+5,$AQ1801+7)))&gt;=1,0,INDIRECT(ADDRESS(($AO1801-1)*3+$AP1801+5,$AQ1801+7)))))</f>
        <v>0</v>
      </c>
      <c r="AS1801" s="692">
        <f ca="1">COUNTIF(INDIRECT("H"&amp;(ROW()+12*(($AO1801-1)*3+$AP1801)-ROW())/12+5):INDIRECT("S"&amp;(ROW()+12*(($AO1801-1)*3+$AP1801)-ROW())/12+5),AR1801)</f>
        <v>0</v>
      </c>
      <c r="AT1801" s="693">
        <f ca="1">IF($AQ1801=1,IF(INDIRECT(ADDRESS(($AO1801-1)*3+$AP1801+5,$AQ1801+20))="",0,INDIRECT(ADDRESS(($AO1801-1)*3+$AP1801+5,$AQ1801+20))),IF(INDIRECT(ADDRESS(($AO1801-1)*3+$AP1801+5,$AQ1801+20))="",0,IF(COUNTIF(INDIRECT(ADDRESS(($AO1801-1)*36+($AP1801-1)*12+6,COLUMN())):INDIRECT(ADDRESS(($AO1801-1)*36+($AP1801-1)*12+$AQ1801+4,COLUMN())),INDIRECT(ADDRESS(($AO1801-1)*3+$AP1801+5,$AQ1801+20)))&gt;=1,0,INDIRECT(ADDRESS(($AO1801-1)*3+$AP1801+5,$AQ1801+20)))))</f>
        <v>0</v>
      </c>
      <c r="AU1801" s="692">
        <f ca="1">COUNTIF(INDIRECT("U"&amp;(ROW()+12*(($AO1801-1)*3+$AP1801)-ROW())/12+5):INDIRECT("AF"&amp;(ROW()+12*(($AO1801-1)*3+$AP1801)-ROW())/12+5),AT1801)</f>
        <v>0</v>
      </c>
      <c r="AV1801" s="692">
        <f ca="1">IF(AND(AR1801+AT1801&gt;0,AS1801+AU1801&gt;0),COUNTIF(AV$6:AV1800,"&gt;0")+1,0)</f>
        <v>0</v>
      </c>
    </row>
    <row r="1802" spans="41:48">
      <c r="AO1802" s="692">
        <v>50</v>
      </c>
      <c r="AP1802" s="692">
        <v>3</v>
      </c>
      <c r="AQ1802" s="692">
        <v>9</v>
      </c>
      <c r="AR1802" s="693">
        <f ca="1">IF($AQ1802=1,IF(INDIRECT(ADDRESS(($AO1802-1)*3+$AP1802+5,$AQ1802+7))="",0,INDIRECT(ADDRESS(($AO1802-1)*3+$AP1802+5,$AQ1802+7))),IF(INDIRECT(ADDRESS(($AO1802-1)*3+$AP1802+5,$AQ1802+7))="",0,IF(COUNTIF(INDIRECT(ADDRESS(($AO1802-1)*36+($AP1802-1)*12+6,COLUMN())):INDIRECT(ADDRESS(($AO1802-1)*36+($AP1802-1)*12+$AQ1802+4,COLUMN())),INDIRECT(ADDRESS(($AO1802-1)*3+$AP1802+5,$AQ1802+7)))&gt;=1,0,INDIRECT(ADDRESS(($AO1802-1)*3+$AP1802+5,$AQ1802+7)))))</f>
        <v>0</v>
      </c>
      <c r="AS1802" s="692">
        <f ca="1">COUNTIF(INDIRECT("H"&amp;(ROW()+12*(($AO1802-1)*3+$AP1802)-ROW())/12+5):INDIRECT("S"&amp;(ROW()+12*(($AO1802-1)*3+$AP1802)-ROW())/12+5),AR1802)</f>
        <v>0</v>
      </c>
      <c r="AT1802" s="693">
        <f ca="1">IF($AQ1802=1,IF(INDIRECT(ADDRESS(($AO1802-1)*3+$AP1802+5,$AQ1802+20))="",0,INDIRECT(ADDRESS(($AO1802-1)*3+$AP1802+5,$AQ1802+20))),IF(INDIRECT(ADDRESS(($AO1802-1)*3+$AP1802+5,$AQ1802+20))="",0,IF(COUNTIF(INDIRECT(ADDRESS(($AO1802-1)*36+($AP1802-1)*12+6,COLUMN())):INDIRECT(ADDRESS(($AO1802-1)*36+($AP1802-1)*12+$AQ1802+4,COLUMN())),INDIRECT(ADDRESS(($AO1802-1)*3+$AP1802+5,$AQ1802+20)))&gt;=1,0,INDIRECT(ADDRESS(($AO1802-1)*3+$AP1802+5,$AQ1802+20)))))</f>
        <v>0</v>
      </c>
      <c r="AU1802" s="692">
        <f ca="1">COUNTIF(INDIRECT("U"&amp;(ROW()+12*(($AO1802-1)*3+$AP1802)-ROW())/12+5):INDIRECT("AF"&amp;(ROW()+12*(($AO1802-1)*3+$AP1802)-ROW())/12+5),AT1802)</f>
        <v>0</v>
      </c>
      <c r="AV1802" s="692">
        <f ca="1">IF(AND(AR1802+AT1802&gt;0,AS1802+AU1802&gt;0),COUNTIF(AV$6:AV1801,"&gt;0")+1,0)</f>
        <v>0</v>
      </c>
    </row>
    <row r="1803" spans="41:48">
      <c r="AO1803" s="692">
        <v>50</v>
      </c>
      <c r="AP1803" s="692">
        <v>3</v>
      </c>
      <c r="AQ1803" s="692">
        <v>10</v>
      </c>
      <c r="AR1803" s="693">
        <f ca="1">IF($AQ1803=1,IF(INDIRECT(ADDRESS(($AO1803-1)*3+$AP1803+5,$AQ1803+7))="",0,INDIRECT(ADDRESS(($AO1803-1)*3+$AP1803+5,$AQ1803+7))),IF(INDIRECT(ADDRESS(($AO1803-1)*3+$AP1803+5,$AQ1803+7))="",0,IF(COUNTIF(INDIRECT(ADDRESS(($AO1803-1)*36+($AP1803-1)*12+6,COLUMN())):INDIRECT(ADDRESS(($AO1803-1)*36+($AP1803-1)*12+$AQ1803+4,COLUMN())),INDIRECT(ADDRESS(($AO1803-1)*3+$AP1803+5,$AQ1803+7)))&gt;=1,0,INDIRECT(ADDRESS(($AO1803-1)*3+$AP1803+5,$AQ1803+7)))))</f>
        <v>0</v>
      </c>
      <c r="AS1803" s="692">
        <f ca="1">COUNTIF(INDIRECT("H"&amp;(ROW()+12*(($AO1803-1)*3+$AP1803)-ROW())/12+5):INDIRECT("S"&amp;(ROW()+12*(($AO1803-1)*3+$AP1803)-ROW())/12+5),AR1803)</f>
        <v>0</v>
      </c>
      <c r="AT1803" s="693">
        <f ca="1">IF($AQ1803=1,IF(INDIRECT(ADDRESS(($AO1803-1)*3+$AP1803+5,$AQ1803+20))="",0,INDIRECT(ADDRESS(($AO1803-1)*3+$AP1803+5,$AQ1803+20))),IF(INDIRECT(ADDRESS(($AO1803-1)*3+$AP1803+5,$AQ1803+20))="",0,IF(COUNTIF(INDIRECT(ADDRESS(($AO1803-1)*36+($AP1803-1)*12+6,COLUMN())):INDIRECT(ADDRESS(($AO1803-1)*36+($AP1803-1)*12+$AQ1803+4,COLUMN())),INDIRECT(ADDRESS(($AO1803-1)*3+$AP1803+5,$AQ1803+20)))&gt;=1,0,INDIRECT(ADDRESS(($AO1803-1)*3+$AP1803+5,$AQ1803+20)))))</f>
        <v>0</v>
      </c>
      <c r="AU1803" s="692">
        <f ca="1">COUNTIF(INDIRECT("U"&amp;(ROW()+12*(($AO1803-1)*3+$AP1803)-ROW())/12+5):INDIRECT("AF"&amp;(ROW()+12*(($AO1803-1)*3+$AP1803)-ROW())/12+5),AT1803)</f>
        <v>0</v>
      </c>
      <c r="AV1803" s="692">
        <f ca="1">IF(AND(AR1803+AT1803&gt;0,AS1803+AU1803&gt;0),COUNTIF(AV$6:AV1802,"&gt;0")+1,0)</f>
        <v>0</v>
      </c>
    </row>
    <row r="1804" spans="41:48">
      <c r="AO1804" s="692">
        <v>50</v>
      </c>
      <c r="AP1804" s="692">
        <v>3</v>
      </c>
      <c r="AQ1804" s="692">
        <v>11</v>
      </c>
      <c r="AR1804" s="693">
        <f ca="1">IF($AQ1804=1,IF(INDIRECT(ADDRESS(($AO1804-1)*3+$AP1804+5,$AQ1804+7))="",0,INDIRECT(ADDRESS(($AO1804-1)*3+$AP1804+5,$AQ1804+7))),IF(INDIRECT(ADDRESS(($AO1804-1)*3+$AP1804+5,$AQ1804+7))="",0,IF(COUNTIF(INDIRECT(ADDRESS(($AO1804-1)*36+($AP1804-1)*12+6,COLUMN())):INDIRECT(ADDRESS(($AO1804-1)*36+($AP1804-1)*12+$AQ1804+4,COLUMN())),INDIRECT(ADDRESS(($AO1804-1)*3+$AP1804+5,$AQ1804+7)))&gt;=1,0,INDIRECT(ADDRESS(($AO1804-1)*3+$AP1804+5,$AQ1804+7)))))</f>
        <v>0</v>
      </c>
      <c r="AS1804" s="692">
        <f ca="1">COUNTIF(INDIRECT("H"&amp;(ROW()+12*(($AO1804-1)*3+$AP1804)-ROW())/12+5):INDIRECT("S"&amp;(ROW()+12*(($AO1804-1)*3+$AP1804)-ROW())/12+5),AR1804)</f>
        <v>0</v>
      </c>
      <c r="AT1804" s="693">
        <f ca="1">IF($AQ1804=1,IF(INDIRECT(ADDRESS(($AO1804-1)*3+$AP1804+5,$AQ1804+20))="",0,INDIRECT(ADDRESS(($AO1804-1)*3+$AP1804+5,$AQ1804+20))),IF(INDIRECT(ADDRESS(($AO1804-1)*3+$AP1804+5,$AQ1804+20))="",0,IF(COUNTIF(INDIRECT(ADDRESS(($AO1804-1)*36+($AP1804-1)*12+6,COLUMN())):INDIRECT(ADDRESS(($AO1804-1)*36+($AP1804-1)*12+$AQ1804+4,COLUMN())),INDIRECT(ADDRESS(($AO1804-1)*3+$AP1804+5,$AQ1804+20)))&gt;=1,0,INDIRECT(ADDRESS(($AO1804-1)*3+$AP1804+5,$AQ1804+20)))))</f>
        <v>0</v>
      </c>
      <c r="AU1804" s="692">
        <f ca="1">COUNTIF(INDIRECT("U"&amp;(ROW()+12*(($AO1804-1)*3+$AP1804)-ROW())/12+5):INDIRECT("AF"&amp;(ROW()+12*(($AO1804-1)*3+$AP1804)-ROW())/12+5),AT1804)</f>
        <v>0</v>
      </c>
      <c r="AV1804" s="692">
        <f ca="1">IF(AND(AR1804+AT1804&gt;0,AS1804+AU1804&gt;0),COUNTIF(AV$6:AV1803,"&gt;0")+1,0)</f>
        <v>0</v>
      </c>
    </row>
    <row r="1805" spans="41:48">
      <c r="AO1805" s="692">
        <v>50</v>
      </c>
      <c r="AP1805" s="692">
        <v>3</v>
      </c>
      <c r="AQ1805" s="692">
        <v>12</v>
      </c>
      <c r="AR1805" s="693">
        <f ca="1">IF($AQ1805=1,IF(INDIRECT(ADDRESS(($AO1805-1)*3+$AP1805+5,$AQ1805+7))="",0,INDIRECT(ADDRESS(($AO1805-1)*3+$AP1805+5,$AQ1805+7))),IF(INDIRECT(ADDRESS(($AO1805-1)*3+$AP1805+5,$AQ1805+7))="",0,IF(COUNTIF(INDIRECT(ADDRESS(($AO1805-1)*36+($AP1805-1)*12+6,COLUMN())):INDIRECT(ADDRESS(($AO1805-1)*36+($AP1805-1)*12+$AQ1805+4,COLUMN())),INDIRECT(ADDRESS(($AO1805-1)*3+$AP1805+5,$AQ1805+7)))&gt;=1,0,INDIRECT(ADDRESS(($AO1805-1)*3+$AP1805+5,$AQ1805+7)))))</f>
        <v>0</v>
      </c>
      <c r="AS1805" s="692">
        <f ca="1">COUNTIF(INDIRECT("H"&amp;(ROW()+12*(($AO1805-1)*3+$AP1805)-ROW())/12+5):INDIRECT("S"&amp;(ROW()+12*(($AO1805-1)*3+$AP1805)-ROW())/12+5),AR1805)</f>
        <v>0</v>
      </c>
      <c r="AT1805" s="693">
        <f ca="1">IF($AQ1805=1,IF(INDIRECT(ADDRESS(($AO1805-1)*3+$AP1805+5,$AQ1805+20))="",0,INDIRECT(ADDRESS(($AO1805-1)*3+$AP1805+5,$AQ1805+20))),IF(INDIRECT(ADDRESS(($AO1805-1)*3+$AP1805+5,$AQ1805+20))="",0,IF(COUNTIF(INDIRECT(ADDRESS(($AO1805-1)*36+($AP1805-1)*12+6,COLUMN())):INDIRECT(ADDRESS(($AO1805-1)*36+($AP1805-1)*12+$AQ1805+4,COLUMN())),INDIRECT(ADDRESS(($AO1805-1)*3+$AP1805+5,$AQ1805+20)))&gt;=1,0,INDIRECT(ADDRESS(($AO1805-1)*3+$AP1805+5,$AQ1805+20)))))</f>
        <v>0</v>
      </c>
      <c r="AU1805" s="692">
        <f ca="1">COUNTIF(INDIRECT("U"&amp;(ROW()+12*(($AO1805-1)*3+$AP1805)-ROW())/12+5):INDIRECT("AF"&amp;(ROW()+12*(($AO1805-1)*3+$AP1805)-ROW())/12+5),AT1805)</f>
        <v>0</v>
      </c>
      <c r="AV1805" s="692">
        <f ca="1">IF(AND(AR1805+AT1805&gt;0,AS1805+AU1805&gt;0),COUNTIF(AV$6:AV1804,"&gt;0")+1,0)</f>
        <v>0</v>
      </c>
    </row>
    <row r="1806" spans="41:48">
      <c r="AO1806" s="692">
        <v>51</v>
      </c>
      <c r="AP1806" s="692">
        <v>1</v>
      </c>
      <c r="AQ1806" s="692">
        <v>1</v>
      </c>
      <c r="AR1806" s="693">
        <f ca="1">IF($AQ1806=1,IF(INDIRECT(ADDRESS(($AO1806-1)*3+$AP1806+5,$AQ1806+7))="",0,INDIRECT(ADDRESS(($AO1806-1)*3+$AP1806+5,$AQ1806+7))),IF(INDIRECT(ADDRESS(($AO1806-1)*3+$AP1806+5,$AQ1806+7))="",0,IF(COUNTIF(INDIRECT(ADDRESS(($AO1806-1)*36+($AP1806-1)*12+6,COLUMN())):INDIRECT(ADDRESS(($AO1806-1)*36+($AP1806-1)*12+$AQ1806+4,COLUMN())),INDIRECT(ADDRESS(($AO1806-1)*3+$AP1806+5,$AQ1806+7)))&gt;=1,0,INDIRECT(ADDRESS(($AO1806-1)*3+$AP1806+5,$AQ1806+7)))))</f>
        <v>0</v>
      </c>
      <c r="AS1806" s="692">
        <f ca="1">COUNTIF(INDIRECT("H"&amp;(ROW()+12*(($AO1806-1)*3+$AP1806)-ROW())/12+5):INDIRECT("S"&amp;(ROW()+12*(($AO1806-1)*3+$AP1806)-ROW())/12+5),AR1806)</f>
        <v>0</v>
      </c>
      <c r="AT1806" s="693">
        <f ca="1">IF($AQ1806=1,IF(INDIRECT(ADDRESS(($AO1806-1)*3+$AP1806+5,$AQ1806+20))="",0,INDIRECT(ADDRESS(($AO1806-1)*3+$AP1806+5,$AQ1806+20))),IF(INDIRECT(ADDRESS(($AO1806-1)*3+$AP1806+5,$AQ1806+20))="",0,IF(COUNTIF(INDIRECT(ADDRESS(($AO1806-1)*36+($AP1806-1)*12+6,COLUMN())):INDIRECT(ADDRESS(($AO1806-1)*36+($AP1806-1)*12+$AQ1806+4,COLUMN())),INDIRECT(ADDRESS(($AO1806-1)*3+$AP1806+5,$AQ1806+20)))&gt;=1,0,INDIRECT(ADDRESS(($AO1806-1)*3+$AP1806+5,$AQ1806+20)))))</f>
        <v>0</v>
      </c>
      <c r="AU1806" s="692">
        <f ca="1">COUNTIF(INDIRECT("U"&amp;(ROW()+12*(($AO1806-1)*3+$AP1806)-ROW())/12+5):INDIRECT("AF"&amp;(ROW()+12*(($AO1806-1)*3+$AP1806)-ROW())/12+5),AT1806)</f>
        <v>0</v>
      </c>
      <c r="AV1806" s="692">
        <f ca="1">IF(AND(AR1806+AT1806&gt;0,AS1806+AU1806&gt;0),COUNTIF(AV$6:AV1805,"&gt;0")+1,0)</f>
        <v>0</v>
      </c>
    </row>
    <row r="1807" spans="41:48">
      <c r="AO1807" s="692">
        <v>51</v>
      </c>
      <c r="AP1807" s="692">
        <v>1</v>
      </c>
      <c r="AQ1807" s="692">
        <v>2</v>
      </c>
      <c r="AR1807" s="693">
        <f ca="1">IF($AQ1807=1,IF(INDIRECT(ADDRESS(($AO1807-1)*3+$AP1807+5,$AQ1807+7))="",0,INDIRECT(ADDRESS(($AO1807-1)*3+$AP1807+5,$AQ1807+7))),IF(INDIRECT(ADDRESS(($AO1807-1)*3+$AP1807+5,$AQ1807+7))="",0,IF(COUNTIF(INDIRECT(ADDRESS(($AO1807-1)*36+($AP1807-1)*12+6,COLUMN())):INDIRECT(ADDRESS(($AO1807-1)*36+($AP1807-1)*12+$AQ1807+4,COLUMN())),INDIRECT(ADDRESS(($AO1807-1)*3+$AP1807+5,$AQ1807+7)))&gt;=1,0,INDIRECT(ADDRESS(($AO1807-1)*3+$AP1807+5,$AQ1807+7)))))</f>
        <v>0</v>
      </c>
      <c r="AS1807" s="692">
        <f ca="1">COUNTIF(INDIRECT("H"&amp;(ROW()+12*(($AO1807-1)*3+$AP1807)-ROW())/12+5):INDIRECT("S"&amp;(ROW()+12*(($AO1807-1)*3+$AP1807)-ROW())/12+5),AR1807)</f>
        <v>0</v>
      </c>
      <c r="AT1807" s="693">
        <f ca="1">IF($AQ1807=1,IF(INDIRECT(ADDRESS(($AO1807-1)*3+$AP1807+5,$AQ1807+20))="",0,INDIRECT(ADDRESS(($AO1807-1)*3+$AP1807+5,$AQ1807+20))),IF(INDIRECT(ADDRESS(($AO1807-1)*3+$AP1807+5,$AQ1807+20))="",0,IF(COUNTIF(INDIRECT(ADDRESS(($AO1807-1)*36+($AP1807-1)*12+6,COLUMN())):INDIRECT(ADDRESS(($AO1807-1)*36+($AP1807-1)*12+$AQ1807+4,COLUMN())),INDIRECT(ADDRESS(($AO1807-1)*3+$AP1807+5,$AQ1807+20)))&gt;=1,0,INDIRECT(ADDRESS(($AO1807-1)*3+$AP1807+5,$AQ1807+20)))))</f>
        <v>0</v>
      </c>
      <c r="AU1807" s="692">
        <f ca="1">COUNTIF(INDIRECT("U"&amp;(ROW()+12*(($AO1807-1)*3+$AP1807)-ROW())/12+5):INDIRECT("AF"&amp;(ROW()+12*(($AO1807-1)*3+$AP1807)-ROW())/12+5),AT1807)</f>
        <v>0</v>
      </c>
      <c r="AV1807" s="692">
        <f ca="1">IF(AND(AR1807+AT1807&gt;0,AS1807+AU1807&gt;0),COUNTIF(AV$6:AV1806,"&gt;0")+1,0)</f>
        <v>0</v>
      </c>
    </row>
    <row r="1808" spans="41:48">
      <c r="AO1808" s="692">
        <v>51</v>
      </c>
      <c r="AP1808" s="692">
        <v>1</v>
      </c>
      <c r="AQ1808" s="692">
        <v>3</v>
      </c>
      <c r="AR1808" s="693">
        <f ca="1">IF($AQ1808=1,IF(INDIRECT(ADDRESS(($AO1808-1)*3+$AP1808+5,$AQ1808+7))="",0,INDIRECT(ADDRESS(($AO1808-1)*3+$AP1808+5,$AQ1808+7))),IF(INDIRECT(ADDRESS(($AO1808-1)*3+$AP1808+5,$AQ1808+7))="",0,IF(COUNTIF(INDIRECT(ADDRESS(($AO1808-1)*36+($AP1808-1)*12+6,COLUMN())):INDIRECT(ADDRESS(($AO1808-1)*36+($AP1808-1)*12+$AQ1808+4,COLUMN())),INDIRECT(ADDRESS(($AO1808-1)*3+$AP1808+5,$AQ1808+7)))&gt;=1,0,INDIRECT(ADDRESS(($AO1808-1)*3+$AP1808+5,$AQ1808+7)))))</f>
        <v>0</v>
      </c>
      <c r="AS1808" s="692">
        <f ca="1">COUNTIF(INDIRECT("H"&amp;(ROW()+12*(($AO1808-1)*3+$AP1808)-ROW())/12+5):INDIRECT("S"&amp;(ROW()+12*(($AO1808-1)*3+$AP1808)-ROW())/12+5),AR1808)</f>
        <v>0</v>
      </c>
      <c r="AT1808" s="693">
        <f ca="1">IF($AQ1808=1,IF(INDIRECT(ADDRESS(($AO1808-1)*3+$AP1808+5,$AQ1808+20))="",0,INDIRECT(ADDRESS(($AO1808-1)*3+$AP1808+5,$AQ1808+20))),IF(INDIRECT(ADDRESS(($AO1808-1)*3+$AP1808+5,$AQ1808+20))="",0,IF(COUNTIF(INDIRECT(ADDRESS(($AO1808-1)*36+($AP1808-1)*12+6,COLUMN())):INDIRECT(ADDRESS(($AO1808-1)*36+($AP1808-1)*12+$AQ1808+4,COLUMN())),INDIRECT(ADDRESS(($AO1808-1)*3+$AP1808+5,$AQ1808+20)))&gt;=1,0,INDIRECT(ADDRESS(($AO1808-1)*3+$AP1808+5,$AQ1808+20)))))</f>
        <v>0</v>
      </c>
      <c r="AU1808" s="692">
        <f ca="1">COUNTIF(INDIRECT("U"&amp;(ROW()+12*(($AO1808-1)*3+$AP1808)-ROW())/12+5):INDIRECT("AF"&amp;(ROW()+12*(($AO1808-1)*3+$AP1808)-ROW())/12+5),AT1808)</f>
        <v>0</v>
      </c>
      <c r="AV1808" s="692">
        <f ca="1">IF(AND(AR1808+AT1808&gt;0,AS1808+AU1808&gt;0),COUNTIF(AV$6:AV1807,"&gt;0")+1,0)</f>
        <v>0</v>
      </c>
    </row>
    <row r="1809" spans="41:48">
      <c r="AO1809" s="692">
        <v>51</v>
      </c>
      <c r="AP1809" s="692">
        <v>1</v>
      </c>
      <c r="AQ1809" s="692">
        <v>4</v>
      </c>
      <c r="AR1809" s="693">
        <f ca="1">IF($AQ1809=1,IF(INDIRECT(ADDRESS(($AO1809-1)*3+$AP1809+5,$AQ1809+7))="",0,INDIRECT(ADDRESS(($AO1809-1)*3+$AP1809+5,$AQ1809+7))),IF(INDIRECT(ADDRESS(($AO1809-1)*3+$AP1809+5,$AQ1809+7))="",0,IF(COUNTIF(INDIRECT(ADDRESS(($AO1809-1)*36+($AP1809-1)*12+6,COLUMN())):INDIRECT(ADDRESS(($AO1809-1)*36+($AP1809-1)*12+$AQ1809+4,COLUMN())),INDIRECT(ADDRESS(($AO1809-1)*3+$AP1809+5,$AQ1809+7)))&gt;=1,0,INDIRECT(ADDRESS(($AO1809-1)*3+$AP1809+5,$AQ1809+7)))))</f>
        <v>0</v>
      </c>
      <c r="AS1809" s="692">
        <f ca="1">COUNTIF(INDIRECT("H"&amp;(ROW()+12*(($AO1809-1)*3+$AP1809)-ROW())/12+5):INDIRECT("S"&amp;(ROW()+12*(($AO1809-1)*3+$AP1809)-ROW())/12+5),AR1809)</f>
        <v>0</v>
      </c>
      <c r="AT1809" s="693">
        <f ca="1">IF($AQ1809=1,IF(INDIRECT(ADDRESS(($AO1809-1)*3+$AP1809+5,$AQ1809+20))="",0,INDIRECT(ADDRESS(($AO1809-1)*3+$AP1809+5,$AQ1809+20))),IF(INDIRECT(ADDRESS(($AO1809-1)*3+$AP1809+5,$AQ1809+20))="",0,IF(COUNTIF(INDIRECT(ADDRESS(($AO1809-1)*36+($AP1809-1)*12+6,COLUMN())):INDIRECT(ADDRESS(($AO1809-1)*36+($AP1809-1)*12+$AQ1809+4,COLUMN())),INDIRECT(ADDRESS(($AO1809-1)*3+$AP1809+5,$AQ1809+20)))&gt;=1,0,INDIRECT(ADDRESS(($AO1809-1)*3+$AP1809+5,$AQ1809+20)))))</f>
        <v>0</v>
      </c>
      <c r="AU1809" s="692">
        <f ca="1">COUNTIF(INDIRECT("U"&amp;(ROW()+12*(($AO1809-1)*3+$AP1809)-ROW())/12+5):INDIRECT("AF"&amp;(ROW()+12*(($AO1809-1)*3+$AP1809)-ROW())/12+5),AT1809)</f>
        <v>0</v>
      </c>
      <c r="AV1809" s="692">
        <f ca="1">IF(AND(AR1809+AT1809&gt;0,AS1809+AU1809&gt;0),COUNTIF(AV$6:AV1808,"&gt;0")+1,0)</f>
        <v>0</v>
      </c>
    </row>
    <row r="1810" spans="41:48">
      <c r="AO1810" s="692">
        <v>51</v>
      </c>
      <c r="AP1810" s="692">
        <v>1</v>
      </c>
      <c r="AQ1810" s="692">
        <v>5</v>
      </c>
      <c r="AR1810" s="693">
        <f ca="1">IF($AQ1810=1,IF(INDIRECT(ADDRESS(($AO1810-1)*3+$AP1810+5,$AQ1810+7))="",0,INDIRECT(ADDRESS(($AO1810-1)*3+$AP1810+5,$AQ1810+7))),IF(INDIRECT(ADDRESS(($AO1810-1)*3+$AP1810+5,$AQ1810+7))="",0,IF(COUNTIF(INDIRECT(ADDRESS(($AO1810-1)*36+($AP1810-1)*12+6,COLUMN())):INDIRECT(ADDRESS(($AO1810-1)*36+($AP1810-1)*12+$AQ1810+4,COLUMN())),INDIRECT(ADDRESS(($AO1810-1)*3+$AP1810+5,$AQ1810+7)))&gt;=1,0,INDIRECT(ADDRESS(($AO1810-1)*3+$AP1810+5,$AQ1810+7)))))</f>
        <v>0</v>
      </c>
      <c r="AS1810" s="692">
        <f ca="1">COUNTIF(INDIRECT("H"&amp;(ROW()+12*(($AO1810-1)*3+$AP1810)-ROW())/12+5):INDIRECT("S"&amp;(ROW()+12*(($AO1810-1)*3+$AP1810)-ROW())/12+5),AR1810)</f>
        <v>0</v>
      </c>
      <c r="AT1810" s="693">
        <f ca="1">IF($AQ1810=1,IF(INDIRECT(ADDRESS(($AO1810-1)*3+$AP1810+5,$AQ1810+20))="",0,INDIRECT(ADDRESS(($AO1810-1)*3+$AP1810+5,$AQ1810+20))),IF(INDIRECT(ADDRESS(($AO1810-1)*3+$AP1810+5,$AQ1810+20))="",0,IF(COUNTIF(INDIRECT(ADDRESS(($AO1810-1)*36+($AP1810-1)*12+6,COLUMN())):INDIRECT(ADDRESS(($AO1810-1)*36+($AP1810-1)*12+$AQ1810+4,COLUMN())),INDIRECT(ADDRESS(($AO1810-1)*3+$AP1810+5,$AQ1810+20)))&gt;=1,0,INDIRECT(ADDRESS(($AO1810-1)*3+$AP1810+5,$AQ1810+20)))))</f>
        <v>0</v>
      </c>
      <c r="AU1810" s="692">
        <f ca="1">COUNTIF(INDIRECT("U"&amp;(ROW()+12*(($AO1810-1)*3+$AP1810)-ROW())/12+5):INDIRECT("AF"&amp;(ROW()+12*(($AO1810-1)*3+$AP1810)-ROW())/12+5),AT1810)</f>
        <v>0</v>
      </c>
      <c r="AV1810" s="692">
        <f ca="1">IF(AND(AR1810+AT1810&gt;0,AS1810+AU1810&gt;0),COUNTIF(AV$6:AV1809,"&gt;0")+1,0)</f>
        <v>0</v>
      </c>
    </row>
    <row r="1811" spans="41:48">
      <c r="AO1811" s="692">
        <v>51</v>
      </c>
      <c r="AP1811" s="692">
        <v>1</v>
      </c>
      <c r="AQ1811" s="692">
        <v>6</v>
      </c>
      <c r="AR1811" s="693">
        <f ca="1">IF($AQ1811=1,IF(INDIRECT(ADDRESS(($AO1811-1)*3+$AP1811+5,$AQ1811+7))="",0,INDIRECT(ADDRESS(($AO1811-1)*3+$AP1811+5,$AQ1811+7))),IF(INDIRECT(ADDRESS(($AO1811-1)*3+$AP1811+5,$AQ1811+7))="",0,IF(COUNTIF(INDIRECT(ADDRESS(($AO1811-1)*36+($AP1811-1)*12+6,COLUMN())):INDIRECT(ADDRESS(($AO1811-1)*36+($AP1811-1)*12+$AQ1811+4,COLUMN())),INDIRECT(ADDRESS(($AO1811-1)*3+$AP1811+5,$AQ1811+7)))&gt;=1,0,INDIRECT(ADDRESS(($AO1811-1)*3+$AP1811+5,$AQ1811+7)))))</f>
        <v>0</v>
      </c>
      <c r="AS1811" s="692">
        <f ca="1">COUNTIF(INDIRECT("H"&amp;(ROW()+12*(($AO1811-1)*3+$AP1811)-ROW())/12+5):INDIRECT("S"&amp;(ROW()+12*(($AO1811-1)*3+$AP1811)-ROW())/12+5),AR1811)</f>
        <v>0</v>
      </c>
      <c r="AT1811" s="693">
        <f ca="1">IF($AQ1811=1,IF(INDIRECT(ADDRESS(($AO1811-1)*3+$AP1811+5,$AQ1811+20))="",0,INDIRECT(ADDRESS(($AO1811-1)*3+$AP1811+5,$AQ1811+20))),IF(INDIRECT(ADDRESS(($AO1811-1)*3+$AP1811+5,$AQ1811+20))="",0,IF(COUNTIF(INDIRECT(ADDRESS(($AO1811-1)*36+($AP1811-1)*12+6,COLUMN())):INDIRECT(ADDRESS(($AO1811-1)*36+($AP1811-1)*12+$AQ1811+4,COLUMN())),INDIRECT(ADDRESS(($AO1811-1)*3+$AP1811+5,$AQ1811+20)))&gt;=1,0,INDIRECT(ADDRESS(($AO1811-1)*3+$AP1811+5,$AQ1811+20)))))</f>
        <v>0</v>
      </c>
      <c r="AU1811" s="692">
        <f ca="1">COUNTIF(INDIRECT("U"&amp;(ROW()+12*(($AO1811-1)*3+$AP1811)-ROW())/12+5):INDIRECT("AF"&amp;(ROW()+12*(($AO1811-1)*3+$AP1811)-ROW())/12+5),AT1811)</f>
        <v>0</v>
      </c>
      <c r="AV1811" s="692">
        <f ca="1">IF(AND(AR1811+AT1811&gt;0,AS1811+AU1811&gt;0),COUNTIF(AV$6:AV1810,"&gt;0")+1,0)</f>
        <v>0</v>
      </c>
    </row>
    <row r="1812" spans="41:48">
      <c r="AO1812" s="692">
        <v>51</v>
      </c>
      <c r="AP1812" s="692">
        <v>1</v>
      </c>
      <c r="AQ1812" s="692">
        <v>7</v>
      </c>
      <c r="AR1812" s="693">
        <f ca="1">IF($AQ1812=1,IF(INDIRECT(ADDRESS(($AO1812-1)*3+$AP1812+5,$AQ1812+7))="",0,INDIRECT(ADDRESS(($AO1812-1)*3+$AP1812+5,$AQ1812+7))),IF(INDIRECT(ADDRESS(($AO1812-1)*3+$AP1812+5,$AQ1812+7))="",0,IF(COUNTIF(INDIRECT(ADDRESS(($AO1812-1)*36+($AP1812-1)*12+6,COLUMN())):INDIRECT(ADDRESS(($AO1812-1)*36+($AP1812-1)*12+$AQ1812+4,COLUMN())),INDIRECT(ADDRESS(($AO1812-1)*3+$AP1812+5,$AQ1812+7)))&gt;=1,0,INDIRECT(ADDRESS(($AO1812-1)*3+$AP1812+5,$AQ1812+7)))))</f>
        <v>0</v>
      </c>
      <c r="AS1812" s="692">
        <f ca="1">COUNTIF(INDIRECT("H"&amp;(ROW()+12*(($AO1812-1)*3+$AP1812)-ROW())/12+5):INDIRECT("S"&amp;(ROW()+12*(($AO1812-1)*3+$AP1812)-ROW())/12+5),AR1812)</f>
        <v>0</v>
      </c>
      <c r="AT1812" s="693">
        <f ca="1">IF($AQ1812=1,IF(INDIRECT(ADDRESS(($AO1812-1)*3+$AP1812+5,$AQ1812+20))="",0,INDIRECT(ADDRESS(($AO1812-1)*3+$AP1812+5,$AQ1812+20))),IF(INDIRECT(ADDRESS(($AO1812-1)*3+$AP1812+5,$AQ1812+20))="",0,IF(COUNTIF(INDIRECT(ADDRESS(($AO1812-1)*36+($AP1812-1)*12+6,COLUMN())):INDIRECT(ADDRESS(($AO1812-1)*36+($AP1812-1)*12+$AQ1812+4,COLUMN())),INDIRECT(ADDRESS(($AO1812-1)*3+$AP1812+5,$AQ1812+20)))&gt;=1,0,INDIRECT(ADDRESS(($AO1812-1)*3+$AP1812+5,$AQ1812+20)))))</f>
        <v>0</v>
      </c>
      <c r="AU1812" s="692">
        <f ca="1">COUNTIF(INDIRECT("U"&amp;(ROW()+12*(($AO1812-1)*3+$AP1812)-ROW())/12+5):INDIRECT("AF"&amp;(ROW()+12*(($AO1812-1)*3+$AP1812)-ROW())/12+5),AT1812)</f>
        <v>0</v>
      </c>
      <c r="AV1812" s="692">
        <f ca="1">IF(AND(AR1812+AT1812&gt;0,AS1812+AU1812&gt;0),COUNTIF(AV$6:AV1811,"&gt;0")+1,0)</f>
        <v>0</v>
      </c>
    </row>
    <row r="1813" spans="41:48">
      <c r="AO1813" s="692">
        <v>51</v>
      </c>
      <c r="AP1813" s="692">
        <v>1</v>
      </c>
      <c r="AQ1813" s="692">
        <v>8</v>
      </c>
      <c r="AR1813" s="693">
        <f ca="1">IF($AQ1813=1,IF(INDIRECT(ADDRESS(($AO1813-1)*3+$AP1813+5,$AQ1813+7))="",0,INDIRECT(ADDRESS(($AO1813-1)*3+$AP1813+5,$AQ1813+7))),IF(INDIRECT(ADDRESS(($AO1813-1)*3+$AP1813+5,$AQ1813+7))="",0,IF(COUNTIF(INDIRECT(ADDRESS(($AO1813-1)*36+($AP1813-1)*12+6,COLUMN())):INDIRECT(ADDRESS(($AO1813-1)*36+($AP1813-1)*12+$AQ1813+4,COLUMN())),INDIRECT(ADDRESS(($AO1813-1)*3+$AP1813+5,$AQ1813+7)))&gt;=1,0,INDIRECT(ADDRESS(($AO1813-1)*3+$AP1813+5,$AQ1813+7)))))</f>
        <v>0</v>
      </c>
      <c r="AS1813" s="692">
        <f ca="1">COUNTIF(INDIRECT("H"&amp;(ROW()+12*(($AO1813-1)*3+$AP1813)-ROW())/12+5):INDIRECT("S"&amp;(ROW()+12*(($AO1813-1)*3+$AP1813)-ROW())/12+5),AR1813)</f>
        <v>0</v>
      </c>
      <c r="AT1813" s="693">
        <f ca="1">IF($AQ1813=1,IF(INDIRECT(ADDRESS(($AO1813-1)*3+$AP1813+5,$AQ1813+20))="",0,INDIRECT(ADDRESS(($AO1813-1)*3+$AP1813+5,$AQ1813+20))),IF(INDIRECT(ADDRESS(($AO1813-1)*3+$AP1813+5,$AQ1813+20))="",0,IF(COUNTIF(INDIRECT(ADDRESS(($AO1813-1)*36+($AP1813-1)*12+6,COLUMN())):INDIRECT(ADDRESS(($AO1813-1)*36+($AP1813-1)*12+$AQ1813+4,COLUMN())),INDIRECT(ADDRESS(($AO1813-1)*3+$AP1813+5,$AQ1813+20)))&gt;=1,0,INDIRECT(ADDRESS(($AO1813-1)*3+$AP1813+5,$AQ1813+20)))))</f>
        <v>0</v>
      </c>
      <c r="AU1813" s="692">
        <f ca="1">COUNTIF(INDIRECT("U"&amp;(ROW()+12*(($AO1813-1)*3+$AP1813)-ROW())/12+5):INDIRECT("AF"&amp;(ROW()+12*(($AO1813-1)*3+$AP1813)-ROW())/12+5),AT1813)</f>
        <v>0</v>
      </c>
      <c r="AV1813" s="692">
        <f ca="1">IF(AND(AR1813+AT1813&gt;0,AS1813+AU1813&gt;0),COUNTIF(AV$6:AV1812,"&gt;0")+1,0)</f>
        <v>0</v>
      </c>
    </row>
    <row r="1814" spans="41:48">
      <c r="AO1814" s="692">
        <v>51</v>
      </c>
      <c r="AP1814" s="692">
        <v>1</v>
      </c>
      <c r="AQ1814" s="692">
        <v>9</v>
      </c>
      <c r="AR1814" s="693">
        <f ca="1">IF($AQ1814=1,IF(INDIRECT(ADDRESS(($AO1814-1)*3+$AP1814+5,$AQ1814+7))="",0,INDIRECT(ADDRESS(($AO1814-1)*3+$AP1814+5,$AQ1814+7))),IF(INDIRECT(ADDRESS(($AO1814-1)*3+$AP1814+5,$AQ1814+7))="",0,IF(COUNTIF(INDIRECT(ADDRESS(($AO1814-1)*36+($AP1814-1)*12+6,COLUMN())):INDIRECT(ADDRESS(($AO1814-1)*36+($AP1814-1)*12+$AQ1814+4,COLUMN())),INDIRECT(ADDRESS(($AO1814-1)*3+$AP1814+5,$AQ1814+7)))&gt;=1,0,INDIRECT(ADDRESS(($AO1814-1)*3+$AP1814+5,$AQ1814+7)))))</f>
        <v>0</v>
      </c>
      <c r="AS1814" s="692">
        <f ca="1">COUNTIF(INDIRECT("H"&amp;(ROW()+12*(($AO1814-1)*3+$AP1814)-ROW())/12+5):INDIRECT("S"&amp;(ROW()+12*(($AO1814-1)*3+$AP1814)-ROW())/12+5),AR1814)</f>
        <v>0</v>
      </c>
      <c r="AT1814" s="693">
        <f ca="1">IF($AQ1814=1,IF(INDIRECT(ADDRESS(($AO1814-1)*3+$AP1814+5,$AQ1814+20))="",0,INDIRECT(ADDRESS(($AO1814-1)*3+$AP1814+5,$AQ1814+20))),IF(INDIRECT(ADDRESS(($AO1814-1)*3+$AP1814+5,$AQ1814+20))="",0,IF(COUNTIF(INDIRECT(ADDRESS(($AO1814-1)*36+($AP1814-1)*12+6,COLUMN())):INDIRECT(ADDRESS(($AO1814-1)*36+($AP1814-1)*12+$AQ1814+4,COLUMN())),INDIRECT(ADDRESS(($AO1814-1)*3+$AP1814+5,$AQ1814+20)))&gt;=1,0,INDIRECT(ADDRESS(($AO1814-1)*3+$AP1814+5,$AQ1814+20)))))</f>
        <v>0</v>
      </c>
      <c r="AU1814" s="692">
        <f ca="1">COUNTIF(INDIRECT("U"&amp;(ROW()+12*(($AO1814-1)*3+$AP1814)-ROW())/12+5):INDIRECT("AF"&amp;(ROW()+12*(($AO1814-1)*3+$AP1814)-ROW())/12+5),AT1814)</f>
        <v>0</v>
      </c>
      <c r="AV1814" s="692">
        <f ca="1">IF(AND(AR1814+AT1814&gt;0,AS1814+AU1814&gt;0),COUNTIF(AV$6:AV1813,"&gt;0")+1,0)</f>
        <v>0</v>
      </c>
    </row>
    <row r="1815" spans="41:48">
      <c r="AO1815" s="692">
        <v>51</v>
      </c>
      <c r="AP1815" s="692">
        <v>1</v>
      </c>
      <c r="AQ1815" s="692">
        <v>10</v>
      </c>
      <c r="AR1815" s="693">
        <f ca="1">IF($AQ1815=1,IF(INDIRECT(ADDRESS(($AO1815-1)*3+$AP1815+5,$AQ1815+7))="",0,INDIRECT(ADDRESS(($AO1815-1)*3+$AP1815+5,$AQ1815+7))),IF(INDIRECT(ADDRESS(($AO1815-1)*3+$AP1815+5,$AQ1815+7))="",0,IF(COUNTIF(INDIRECT(ADDRESS(($AO1815-1)*36+($AP1815-1)*12+6,COLUMN())):INDIRECT(ADDRESS(($AO1815-1)*36+($AP1815-1)*12+$AQ1815+4,COLUMN())),INDIRECT(ADDRESS(($AO1815-1)*3+$AP1815+5,$AQ1815+7)))&gt;=1,0,INDIRECT(ADDRESS(($AO1815-1)*3+$AP1815+5,$AQ1815+7)))))</f>
        <v>0</v>
      </c>
      <c r="AS1815" s="692">
        <f ca="1">COUNTIF(INDIRECT("H"&amp;(ROW()+12*(($AO1815-1)*3+$AP1815)-ROW())/12+5):INDIRECT("S"&amp;(ROW()+12*(($AO1815-1)*3+$AP1815)-ROW())/12+5),AR1815)</f>
        <v>0</v>
      </c>
      <c r="AT1815" s="693">
        <f ca="1">IF($AQ1815=1,IF(INDIRECT(ADDRESS(($AO1815-1)*3+$AP1815+5,$AQ1815+20))="",0,INDIRECT(ADDRESS(($AO1815-1)*3+$AP1815+5,$AQ1815+20))),IF(INDIRECT(ADDRESS(($AO1815-1)*3+$AP1815+5,$AQ1815+20))="",0,IF(COUNTIF(INDIRECT(ADDRESS(($AO1815-1)*36+($AP1815-1)*12+6,COLUMN())):INDIRECT(ADDRESS(($AO1815-1)*36+($AP1815-1)*12+$AQ1815+4,COLUMN())),INDIRECT(ADDRESS(($AO1815-1)*3+$AP1815+5,$AQ1815+20)))&gt;=1,0,INDIRECT(ADDRESS(($AO1815-1)*3+$AP1815+5,$AQ1815+20)))))</f>
        <v>0</v>
      </c>
      <c r="AU1815" s="692">
        <f ca="1">COUNTIF(INDIRECT("U"&amp;(ROW()+12*(($AO1815-1)*3+$AP1815)-ROW())/12+5):INDIRECT("AF"&amp;(ROW()+12*(($AO1815-1)*3+$AP1815)-ROW())/12+5),AT1815)</f>
        <v>0</v>
      </c>
      <c r="AV1815" s="692">
        <f ca="1">IF(AND(AR1815+AT1815&gt;0,AS1815+AU1815&gt;0),COUNTIF(AV$6:AV1814,"&gt;0")+1,0)</f>
        <v>0</v>
      </c>
    </row>
    <row r="1816" spans="41:48">
      <c r="AO1816" s="692">
        <v>51</v>
      </c>
      <c r="AP1816" s="692">
        <v>1</v>
      </c>
      <c r="AQ1816" s="692">
        <v>11</v>
      </c>
      <c r="AR1816" s="693">
        <f ca="1">IF($AQ1816=1,IF(INDIRECT(ADDRESS(($AO1816-1)*3+$AP1816+5,$AQ1816+7))="",0,INDIRECT(ADDRESS(($AO1816-1)*3+$AP1816+5,$AQ1816+7))),IF(INDIRECT(ADDRESS(($AO1816-1)*3+$AP1816+5,$AQ1816+7))="",0,IF(COUNTIF(INDIRECT(ADDRESS(($AO1816-1)*36+($AP1816-1)*12+6,COLUMN())):INDIRECT(ADDRESS(($AO1816-1)*36+($AP1816-1)*12+$AQ1816+4,COLUMN())),INDIRECT(ADDRESS(($AO1816-1)*3+$AP1816+5,$AQ1816+7)))&gt;=1,0,INDIRECT(ADDRESS(($AO1816-1)*3+$AP1816+5,$AQ1816+7)))))</f>
        <v>0</v>
      </c>
      <c r="AS1816" s="692">
        <f ca="1">COUNTIF(INDIRECT("H"&amp;(ROW()+12*(($AO1816-1)*3+$AP1816)-ROW())/12+5):INDIRECT("S"&amp;(ROW()+12*(($AO1816-1)*3+$AP1816)-ROW())/12+5),AR1816)</f>
        <v>0</v>
      </c>
      <c r="AT1816" s="693">
        <f ca="1">IF($AQ1816=1,IF(INDIRECT(ADDRESS(($AO1816-1)*3+$AP1816+5,$AQ1816+20))="",0,INDIRECT(ADDRESS(($AO1816-1)*3+$AP1816+5,$AQ1816+20))),IF(INDIRECT(ADDRESS(($AO1816-1)*3+$AP1816+5,$AQ1816+20))="",0,IF(COUNTIF(INDIRECT(ADDRESS(($AO1816-1)*36+($AP1816-1)*12+6,COLUMN())):INDIRECT(ADDRESS(($AO1816-1)*36+($AP1816-1)*12+$AQ1816+4,COLUMN())),INDIRECT(ADDRESS(($AO1816-1)*3+$AP1816+5,$AQ1816+20)))&gt;=1,0,INDIRECT(ADDRESS(($AO1816-1)*3+$AP1816+5,$AQ1816+20)))))</f>
        <v>0</v>
      </c>
      <c r="AU1816" s="692">
        <f ca="1">COUNTIF(INDIRECT("U"&amp;(ROW()+12*(($AO1816-1)*3+$AP1816)-ROW())/12+5):INDIRECT("AF"&amp;(ROW()+12*(($AO1816-1)*3+$AP1816)-ROW())/12+5),AT1816)</f>
        <v>0</v>
      </c>
      <c r="AV1816" s="692">
        <f ca="1">IF(AND(AR1816+AT1816&gt;0,AS1816+AU1816&gt;0),COUNTIF(AV$6:AV1815,"&gt;0")+1,0)</f>
        <v>0</v>
      </c>
    </row>
    <row r="1817" spans="41:48">
      <c r="AO1817" s="692">
        <v>51</v>
      </c>
      <c r="AP1817" s="692">
        <v>1</v>
      </c>
      <c r="AQ1817" s="692">
        <v>12</v>
      </c>
      <c r="AR1817" s="693">
        <f ca="1">IF($AQ1817=1,IF(INDIRECT(ADDRESS(($AO1817-1)*3+$AP1817+5,$AQ1817+7))="",0,INDIRECT(ADDRESS(($AO1817-1)*3+$AP1817+5,$AQ1817+7))),IF(INDIRECT(ADDRESS(($AO1817-1)*3+$AP1817+5,$AQ1817+7))="",0,IF(COUNTIF(INDIRECT(ADDRESS(($AO1817-1)*36+($AP1817-1)*12+6,COLUMN())):INDIRECT(ADDRESS(($AO1817-1)*36+($AP1817-1)*12+$AQ1817+4,COLUMN())),INDIRECT(ADDRESS(($AO1817-1)*3+$AP1817+5,$AQ1817+7)))&gt;=1,0,INDIRECT(ADDRESS(($AO1817-1)*3+$AP1817+5,$AQ1817+7)))))</f>
        <v>0</v>
      </c>
      <c r="AS1817" s="692">
        <f ca="1">COUNTIF(INDIRECT("H"&amp;(ROW()+12*(($AO1817-1)*3+$AP1817)-ROW())/12+5):INDIRECT("S"&amp;(ROW()+12*(($AO1817-1)*3+$AP1817)-ROW())/12+5),AR1817)</f>
        <v>0</v>
      </c>
      <c r="AT1817" s="693">
        <f ca="1">IF($AQ1817=1,IF(INDIRECT(ADDRESS(($AO1817-1)*3+$AP1817+5,$AQ1817+20))="",0,INDIRECT(ADDRESS(($AO1817-1)*3+$AP1817+5,$AQ1817+20))),IF(INDIRECT(ADDRESS(($AO1817-1)*3+$AP1817+5,$AQ1817+20))="",0,IF(COUNTIF(INDIRECT(ADDRESS(($AO1817-1)*36+($AP1817-1)*12+6,COLUMN())):INDIRECT(ADDRESS(($AO1817-1)*36+($AP1817-1)*12+$AQ1817+4,COLUMN())),INDIRECT(ADDRESS(($AO1817-1)*3+$AP1817+5,$AQ1817+20)))&gt;=1,0,INDIRECT(ADDRESS(($AO1817-1)*3+$AP1817+5,$AQ1817+20)))))</f>
        <v>0</v>
      </c>
      <c r="AU1817" s="692">
        <f ca="1">COUNTIF(INDIRECT("U"&amp;(ROW()+12*(($AO1817-1)*3+$AP1817)-ROW())/12+5):INDIRECT("AF"&amp;(ROW()+12*(($AO1817-1)*3+$AP1817)-ROW())/12+5),AT1817)</f>
        <v>0</v>
      </c>
      <c r="AV1817" s="692">
        <f ca="1">IF(AND(AR1817+AT1817&gt;0,AS1817+AU1817&gt;0),COUNTIF(AV$6:AV1816,"&gt;0")+1,0)</f>
        <v>0</v>
      </c>
    </row>
    <row r="1818" spans="41:48">
      <c r="AO1818" s="692">
        <v>51</v>
      </c>
      <c r="AP1818" s="692">
        <v>2</v>
      </c>
      <c r="AQ1818" s="692">
        <v>1</v>
      </c>
      <c r="AR1818" s="693">
        <f ca="1">IF($AQ1818=1,IF(INDIRECT(ADDRESS(($AO1818-1)*3+$AP1818+5,$AQ1818+7))="",0,INDIRECT(ADDRESS(($AO1818-1)*3+$AP1818+5,$AQ1818+7))),IF(INDIRECT(ADDRESS(($AO1818-1)*3+$AP1818+5,$AQ1818+7))="",0,IF(COUNTIF(INDIRECT(ADDRESS(($AO1818-1)*36+($AP1818-1)*12+6,COLUMN())):INDIRECT(ADDRESS(($AO1818-1)*36+($AP1818-1)*12+$AQ1818+4,COLUMN())),INDIRECT(ADDRESS(($AO1818-1)*3+$AP1818+5,$AQ1818+7)))&gt;=1,0,INDIRECT(ADDRESS(($AO1818-1)*3+$AP1818+5,$AQ1818+7)))))</f>
        <v>0</v>
      </c>
      <c r="AS1818" s="692">
        <f ca="1">COUNTIF(INDIRECT("H"&amp;(ROW()+12*(($AO1818-1)*3+$AP1818)-ROW())/12+5):INDIRECT("S"&amp;(ROW()+12*(($AO1818-1)*3+$AP1818)-ROW())/12+5),AR1818)</f>
        <v>0</v>
      </c>
      <c r="AT1818" s="693">
        <f ca="1">IF($AQ1818=1,IF(INDIRECT(ADDRESS(($AO1818-1)*3+$AP1818+5,$AQ1818+20))="",0,INDIRECT(ADDRESS(($AO1818-1)*3+$AP1818+5,$AQ1818+20))),IF(INDIRECT(ADDRESS(($AO1818-1)*3+$AP1818+5,$AQ1818+20))="",0,IF(COUNTIF(INDIRECT(ADDRESS(($AO1818-1)*36+($AP1818-1)*12+6,COLUMN())):INDIRECT(ADDRESS(($AO1818-1)*36+($AP1818-1)*12+$AQ1818+4,COLUMN())),INDIRECT(ADDRESS(($AO1818-1)*3+$AP1818+5,$AQ1818+20)))&gt;=1,0,INDIRECT(ADDRESS(($AO1818-1)*3+$AP1818+5,$AQ1818+20)))))</f>
        <v>0</v>
      </c>
      <c r="AU1818" s="692">
        <f ca="1">COUNTIF(INDIRECT("U"&amp;(ROW()+12*(($AO1818-1)*3+$AP1818)-ROW())/12+5):INDIRECT("AF"&amp;(ROW()+12*(($AO1818-1)*3+$AP1818)-ROW())/12+5),AT1818)</f>
        <v>0</v>
      </c>
      <c r="AV1818" s="692">
        <f ca="1">IF(AND(AR1818+AT1818&gt;0,AS1818+AU1818&gt;0),COUNTIF(AV$6:AV1817,"&gt;0")+1,0)</f>
        <v>0</v>
      </c>
    </row>
    <row r="1819" spans="41:48">
      <c r="AO1819" s="692">
        <v>51</v>
      </c>
      <c r="AP1819" s="692">
        <v>2</v>
      </c>
      <c r="AQ1819" s="692">
        <v>2</v>
      </c>
      <c r="AR1819" s="693">
        <f ca="1">IF($AQ1819=1,IF(INDIRECT(ADDRESS(($AO1819-1)*3+$AP1819+5,$AQ1819+7))="",0,INDIRECT(ADDRESS(($AO1819-1)*3+$AP1819+5,$AQ1819+7))),IF(INDIRECT(ADDRESS(($AO1819-1)*3+$AP1819+5,$AQ1819+7))="",0,IF(COUNTIF(INDIRECT(ADDRESS(($AO1819-1)*36+($AP1819-1)*12+6,COLUMN())):INDIRECT(ADDRESS(($AO1819-1)*36+($AP1819-1)*12+$AQ1819+4,COLUMN())),INDIRECT(ADDRESS(($AO1819-1)*3+$AP1819+5,$AQ1819+7)))&gt;=1,0,INDIRECT(ADDRESS(($AO1819-1)*3+$AP1819+5,$AQ1819+7)))))</f>
        <v>0</v>
      </c>
      <c r="AS1819" s="692">
        <f ca="1">COUNTIF(INDIRECT("H"&amp;(ROW()+12*(($AO1819-1)*3+$AP1819)-ROW())/12+5):INDIRECT("S"&amp;(ROW()+12*(($AO1819-1)*3+$AP1819)-ROW())/12+5),AR1819)</f>
        <v>0</v>
      </c>
      <c r="AT1819" s="693">
        <f ca="1">IF($AQ1819=1,IF(INDIRECT(ADDRESS(($AO1819-1)*3+$AP1819+5,$AQ1819+20))="",0,INDIRECT(ADDRESS(($AO1819-1)*3+$AP1819+5,$AQ1819+20))),IF(INDIRECT(ADDRESS(($AO1819-1)*3+$AP1819+5,$AQ1819+20))="",0,IF(COUNTIF(INDIRECT(ADDRESS(($AO1819-1)*36+($AP1819-1)*12+6,COLUMN())):INDIRECT(ADDRESS(($AO1819-1)*36+($AP1819-1)*12+$AQ1819+4,COLUMN())),INDIRECT(ADDRESS(($AO1819-1)*3+$AP1819+5,$AQ1819+20)))&gt;=1,0,INDIRECT(ADDRESS(($AO1819-1)*3+$AP1819+5,$AQ1819+20)))))</f>
        <v>0</v>
      </c>
      <c r="AU1819" s="692">
        <f ca="1">COUNTIF(INDIRECT("U"&amp;(ROW()+12*(($AO1819-1)*3+$AP1819)-ROW())/12+5):INDIRECT("AF"&amp;(ROW()+12*(($AO1819-1)*3+$AP1819)-ROW())/12+5),AT1819)</f>
        <v>0</v>
      </c>
      <c r="AV1819" s="692">
        <f ca="1">IF(AND(AR1819+AT1819&gt;0,AS1819+AU1819&gt;0),COUNTIF(AV$6:AV1818,"&gt;0")+1,0)</f>
        <v>0</v>
      </c>
    </row>
    <row r="1820" spans="41:48">
      <c r="AO1820" s="692">
        <v>51</v>
      </c>
      <c r="AP1820" s="692">
        <v>2</v>
      </c>
      <c r="AQ1820" s="692">
        <v>3</v>
      </c>
      <c r="AR1820" s="693">
        <f ca="1">IF($AQ1820=1,IF(INDIRECT(ADDRESS(($AO1820-1)*3+$AP1820+5,$AQ1820+7))="",0,INDIRECT(ADDRESS(($AO1820-1)*3+$AP1820+5,$AQ1820+7))),IF(INDIRECT(ADDRESS(($AO1820-1)*3+$AP1820+5,$AQ1820+7))="",0,IF(COUNTIF(INDIRECT(ADDRESS(($AO1820-1)*36+($AP1820-1)*12+6,COLUMN())):INDIRECT(ADDRESS(($AO1820-1)*36+($AP1820-1)*12+$AQ1820+4,COLUMN())),INDIRECT(ADDRESS(($AO1820-1)*3+$AP1820+5,$AQ1820+7)))&gt;=1,0,INDIRECT(ADDRESS(($AO1820-1)*3+$AP1820+5,$AQ1820+7)))))</f>
        <v>0</v>
      </c>
      <c r="AS1820" s="692">
        <f ca="1">COUNTIF(INDIRECT("H"&amp;(ROW()+12*(($AO1820-1)*3+$AP1820)-ROW())/12+5):INDIRECT("S"&amp;(ROW()+12*(($AO1820-1)*3+$AP1820)-ROW())/12+5),AR1820)</f>
        <v>0</v>
      </c>
      <c r="AT1820" s="693">
        <f ca="1">IF($AQ1820=1,IF(INDIRECT(ADDRESS(($AO1820-1)*3+$AP1820+5,$AQ1820+20))="",0,INDIRECT(ADDRESS(($AO1820-1)*3+$AP1820+5,$AQ1820+20))),IF(INDIRECT(ADDRESS(($AO1820-1)*3+$AP1820+5,$AQ1820+20))="",0,IF(COUNTIF(INDIRECT(ADDRESS(($AO1820-1)*36+($AP1820-1)*12+6,COLUMN())):INDIRECT(ADDRESS(($AO1820-1)*36+($AP1820-1)*12+$AQ1820+4,COLUMN())),INDIRECT(ADDRESS(($AO1820-1)*3+$AP1820+5,$AQ1820+20)))&gt;=1,0,INDIRECT(ADDRESS(($AO1820-1)*3+$AP1820+5,$AQ1820+20)))))</f>
        <v>0</v>
      </c>
      <c r="AU1820" s="692">
        <f ca="1">COUNTIF(INDIRECT("U"&amp;(ROW()+12*(($AO1820-1)*3+$AP1820)-ROW())/12+5):INDIRECT("AF"&amp;(ROW()+12*(($AO1820-1)*3+$AP1820)-ROW())/12+5),AT1820)</f>
        <v>0</v>
      </c>
      <c r="AV1820" s="692">
        <f ca="1">IF(AND(AR1820+AT1820&gt;0,AS1820+AU1820&gt;0),COUNTIF(AV$6:AV1819,"&gt;0")+1,0)</f>
        <v>0</v>
      </c>
    </row>
    <row r="1821" spans="41:48">
      <c r="AO1821" s="692">
        <v>51</v>
      </c>
      <c r="AP1821" s="692">
        <v>2</v>
      </c>
      <c r="AQ1821" s="692">
        <v>4</v>
      </c>
      <c r="AR1821" s="693">
        <f ca="1">IF($AQ1821=1,IF(INDIRECT(ADDRESS(($AO1821-1)*3+$AP1821+5,$AQ1821+7))="",0,INDIRECT(ADDRESS(($AO1821-1)*3+$AP1821+5,$AQ1821+7))),IF(INDIRECT(ADDRESS(($AO1821-1)*3+$AP1821+5,$AQ1821+7))="",0,IF(COUNTIF(INDIRECT(ADDRESS(($AO1821-1)*36+($AP1821-1)*12+6,COLUMN())):INDIRECT(ADDRESS(($AO1821-1)*36+($AP1821-1)*12+$AQ1821+4,COLUMN())),INDIRECT(ADDRESS(($AO1821-1)*3+$AP1821+5,$AQ1821+7)))&gt;=1,0,INDIRECT(ADDRESS(($AO1821-1)*3+$AP1821+5,$AQ1821+7)))))</f>
        <v>0</v>
      </c>
      <c r="AS1821" s="692">
        <f ca="1">COUNTIF(INDIRECT("H"&amp;(ROW()+12*(($AO1821-1)*3+$AP1821)-ROW())/12+5):INDIRECT("S"&amp;(ROW()+12*(($AO1821-1)*3+$AP1821)-ROW())/12+5),AR1821)</f>
        <v>0</v>
      </c>
      <c r="AT1821" s="693">
        <f ca="1">IF($AQ1821=1,IF(INDIRECT(ADDRESS(($AO1821-1)*3+$AP1821+5,$AQ1821+20))="",0,INDIRECT(ADDRESS(($AO1821-1)*3+$AP1821+5,$AQ1821+20))),IF(INDIRECT(ADDRESS(($AO1821-1)*3+$AP1821+5,$AQ1821+20))="",0,IF(COUNTIF(INDIRECT(ADDRESS(($AO1821-1)*36+($AP1821-1)*12+6,COLUMN())):INDIRECT(ADDRESS(($AO1821-1)*36+($AP1821-1)*12+$AQ1821+4,COLUMN())),INDIRECT(ADDRESS(($AO1821-1)*3+$AP1821+5,$AQ1821+20)))&gt;=1,0,INDIRECT(ADDRESS(($AO1821-1)*3+$AP1821+5,$AQ1821+20)))))</f>
        <v>0</v>
      </c>
      <c r="AU1821" s="692">
        <f ca="1">COUNTIF(INDIRECT("U"&amp;(ROW()+12*(($AO1821-1)*3+$AP1821)-ROW())/12+5):INDIRECT("AF"&amp;(ROW()+12*(($AO1821-1)*3+$AP1821)-ROW())/12+5),AT1821)</f>
        <v>0</v>
      </c>
      <c r="AV1821" s="692">
        <f ca="1">IF(AND(AR1821+AT1821&gt;0,AS1821+AU1821&gt;0),COUNTIF(AV$6:AV1820,"&gt;0")+1,0)</f>
        <v>0</v>
      </c>
    </row>
    <row r="1822" spans="41:48">
      <c r="AO1822" s="692">
        <v>51</v>
      </c>
      <c r="AP1822" s="692">
        <v>2</v>
      </c>
      <c r="AQ1822" s="692">
        <v>5</v>
      </c>
      <c r="AR1822" s="693">
        <f ca="1">IF($AQ1822=1,IF(INDIRECT(ADDRESS(($AO1822-1)*3+$AP1822+5,$AQ1822+7))="",0,INDIRECT(ADDRESS(($AO1822-1)*3+$AP1822+5,$AQ1822+7))),IF(INDIRECT(ADDRESS(($AO1822-1)*3+$AP1822+5,$AQ1822+7))="",0,IF(COUNTIF(INDIRECT(ADDRESS(($AO1822-1)*36+($AP1822-1)*12+6,COLUMN())):INDIRECT(ADDRESS(($AO1822-1)*36+($AP1822-1)*12+$AQ1822+4,COLUMN())),INDIRECT(ADDRESS(($AO1822-1)*3+$AP1822+5,$AQ1822+7)))&gt;=1,0,INDIRECT(ADDRESS(($AO1822-1)*3+$AP1822+5,$AQ1822+7)))))</f>
        <v>0</v>
      </c>
      <c r="AS1822" s="692">
        <f ca="1">COUNTIF(INDIRECT("H"&amp;(ROW()+12*(($AO1822-1)*3+$AP1822)-ROW())/12+5):INDIRECT("S"&amp;(ROW()+12*(($AO1822-1)*3+$AP1822)-ROW())/12+5),AR1822)</f>
        <v>0</v>
      </c>
      <c r="AT1822" s="693">
        <f ca="1">IF($AQ1822=1,IF(INDIRECT(ADDRESS(($AO1822-1)*3+$AP1822+5,$AQ1822+20))="",0,INDIRECT(ADDRESS(($AO1822-1)*3+$AP1822+5,$AQ1822+20))),IF(INDIRECT(ADDRESS(($AO1822-1)*3+$AP1822+5,$AQ1822+20))="",0,IF(COUNTIF(INDIRECT(ADDRESS(($AO1822-1)*36+($AP1822-1)*12+6,COLUMN())):INDIRECT(ADDRESS(($AO1822-1)*36+($AP1822-1)*12+$AQ1822+4,COLUMN())),INDIRECT(ADDRESS(($AO1822-1)*3+$AP1822+5,$AQ1822+20)))&gt;=1,0,INDIRECT(ADDRESS(($AO1822-1)*3+$AP1822+5,$AQ1822+20)))))</f>
        <v>0</v>
      </c>
      <c r="AU1822" s="692">
        <f ca="1">COUNTIF(INDIRECT("U"&amp;(ROW()+12*(($AO1822-1)*3+$AP1822)-ROW())/12+5):INDIRECT("AF"&amp;(ROW()+12*(($AO1822-1)*3+$AP1822)-ROW())/12+5),AT1822)</f>
        <v>0</v>
      </c>
      <c r="AV1822" s="692">
        <f ca="1">IF(AND(AR1822+AT1822&gt;0,AS1822+AU1822&gt;0),COUNTIF(AV$6:AV1821,"&gt;0")+1,0)</f>
        <v>0</v>
      </c>
    </row>
    <row r="1823" spans="41:48">
      <c r="AO1823" s="692">
        <v>51</v>
      </c>
      <c r="AP1823" s="692">
        <v>2</v>
      </c>
      <c r="AQ1823" s="692">
        <v>6</v>
      </c>
      <c r="AR1823" s="693">
        <f ca="1">IF($AQ1823=1,IF(INDIRECT(ADDRESS(($AO1823-1)*3+$AP1823+5,$AQ1823+7))="",0,INDIRECT(ADDRESS(($AO1823-1)*3+$AP1823+5,$AQ1823+7))),IF(INDIRECT(ADDRESS(($AO1823-1)*3+$AP1823+5,$AQ1823+7))="",0,IF(COUNTIF(INDIRECT(ADDRESS(($AO1823-1)*36+($AP1823-1)*12+6,COLUMN())):INDIRECT(ADDRESS(($AO1823-1)*36+($AP1823-1)*12+$AQ1823+4,COLUMN())),INDIRECT(ADDRESS(($AO1823-1)*3+$AP1823+5,$AQ1823+7)))&gt;=1,0,INDIRECT(ADDRESS(($AO1823-1)*3+$AP1823+5,$AQ1823+7)))))</f>
        <v>0</v>
      </c>
      <c r="AS1823" s="692">
        <f ca="1">COUNTIF(INDIRECT("H"&amp;(ROW()+12*(($AO1823-1)*3+$AP1823)-ROW())/12+5):INDIRECT("S"&amp;(ROW()+12*(($AO1823-1)*3+$AP1823)-ROW())/12+5),AR1823)</f>
        <v>0</v>
      </c>
      <c r="AT1823" s="693">
        <f ca="1">IF($AQ1823=1,IF(INDIRECT(ADDRESS(($AO1823-1)*3+$AP1823+5,$AQ1823+20))="",0,INDIRECT(ADDRESS(($AO1823-1)*3+$AP1823+5,$AQ1823+20))),IF(INDIRECT(ADDRESS(($AO1823-1)*3+$AP1823+5,$AQ1823+20))="",0,IF(COUNTIF(INDIRECT(ADDRESS(($AO1823-1)*36+($AP1823-1)*12+6,COLUMN())):INDIRECT(ADDRESS(($AO1823-1)*36+($AP1823-1)*12+$AQ1823+4,COLUMN())),INDIRECT(ADDRESS(($AO1823-1)*3+$AP1823+5,$AQ1823+20)))&gt;=1,0,INDIRECT(ADDRESS(($AO1823-1)*3+$AP1823+5,$AQ1823+20)))))</f>
        <v>0</v>
      </c>
      <c r="AU1823" s="692">
        <f ca="1">COUNTIF(INDIRECT("U"&amp;(ROW()+12*(($AO1823-1)*3+$AP1823)-ROW())/12+5):INDIRECT("AF"&amp;(ROW()+12*(($AO1823-1)*3+$AP1823)-ROW())/12+5),AT1823)</f>
        <v>0</v>
      </c>
      <c r="AV1823" s="692">
        <f ca="1">IF(AND(AR1823+AT1823&gt;0,AS1823+AU1823&gt;0),COUNTIF(AV$6:AV1822,"&gt;0")+1,0)</f>
        <v>0</v>
      </c>
    </row>
    <row r="1824" spans="41:48">
      <c r="AO1824" s="692">
        <v>51</v>
      </c>
      <c r="AP1824" s="692">
        <v>2</v>
      </c>
      <c r="AQ1824" s="692">
        <v>7</v>
      </c>
      <c r="AR1824" s="693">
        <f ca="1">IF($AQ1824=1,IF(INDIRECT(ADDRESS(($AO1824-1)*3+$AP1824+5,$AQ1824+7))="",0,INDIRECT(ADDRESS(($AO1824-1)*3+$AP1824+5,$AQ1824+7))),IF(INDIRECT(ADDRESS(($AO1824-1)*3+$AP1824+5,$AQ1824+7))="",0,IF(COUNTIF(INDIRECT(ADDRESS(($AO1824-1)*36+($AP1824-1)*12+6,COLUMN())):INDIRECT(ADDRESS(($AO1824-1)*36+($AP1824-1)*12+$AQ1824+4,COLUMN())),INDIRECT(ADDRESS(($AO1824-1)*3+$AP1824+5,$AQ1824+7)))&gt;=1,0,INDIRECT(ADDRESS(($AO1824-1)*3+$AP1824+5,$AQ1824+7)))))</f>
        <v>0</v>
      </c>
      <c r="AS1824" s="692">
        <f ca="1">COUNTIF(INDIRECT("H"&amp;(ROW()+12*(($AO1824-1)*3+$AP1824)-ROW())/12+5):INDIRECT("S"&amp;(ROW()+12*(($AO1824-1)*3+$AP1824)-ROW())/12+5),AR1824)</f>
        <v>0</v>
      </c>
      <c r="AT1824" s="693">
        <f ca="1">IF($AQ1824=1,IF(INDIRECT(ADDRESS(($AO1824-1)*3+$AP1824+5,$AQ1824+20))="",0,INDIRECT(ADDRESS(($AO1824-1)*3+$AP1824+5,$AQ1824+20))),IF(INDIRECT(ADDRESS(($AO1824-1)*3+$AP1824+5,$AQ1824+20))="",0,IF(COUNTIF(INDIRECT(ADDRESS(($AO1824-1)*36+($AP1824-1)*12+6,COLUMN())):INDIRECT(ADDRESS(($AO1824-1)*36+($AP1824-1)*12+$AQ1824+4,COLUMN())),INDIRECT(ADDRESS(($AO1824-1)*3+$AP1824+5,$AQ1824+20)))&gt;=1,0,INDIRECT(ADDRESS(($AO1824-1)*3+$AP1824+5,$AQ1824+20)))))</f>
        <v>0</v>
      </c>
      <c r="AU1824" s="692">
        <f ca="1">COUNTIF(INDIRECT("U"&amp;(ROW()+12*(($AO1824-1)*3+$AP1824)-ROW())/12+5):INDIRECT("AF"&amp;(ROW()+12*(($AO1824-1)*3+$AP1824)-ROW())/12+5),AT1824)</f>
        <v>0</v>
      </c>
      <c r="AV1824" s="692">
        <f ca="1">IF(AND(AR1824+AT1824&gt;0,AS1824+AU1824&gt;0),COUNTIF(AV$6:AV1823,"&gt;0")+1,0)</f>
        <v>0</v>
      </c>
    </row>
    <row r="1825" spans="41:48">
      <c r="AO1825" s="692">
        <v>51</v>
      </c>
      <c r="AP1825" s="692">
        <v>2</v>
      </c>
      <c r="AQ1825" s="692">
        <v>8</v>
      </c>
      <c r="AR1825" s="693">
        <f ca="1">IF($AQ1825=1,IF(INDIRECT(ADDRESS(($AO1825-1)*3+$AP1825+5,$AQ1825+7))="",0,INDIRECT(ADDRESS(($AO1825-1)*3+$AP1825+5,$AQ1825+7))),IF(INDIRECT(ADDRESS(($AO1825-1)*3+$AP1825+5,$AQ1825+7))="",0,IF(COUNTIF(INDIRECT(ADDRESS(($AO1825-1)*36+($AP1825-1)*12+6,COLUMN())):INDIRECT(ADDRESS(($AO1825-1)*36+($AP1825-1)*12+$AQ1825+4,COLUMN())),INDIRECT(ADDRESS(($AO1825-1)*3+$AP1825+5,$AQ1825+7)))&gt;=1,0,INDIRECT(ADDRESS(($AO1825-1)*3+$AP1825+5,$AQ1825+7)))))</f>
        <v>0</v>
      </c>
      <c r="AS1825" s="692">
        <f ca="1">COUNTIF(INDIRECT("H"&amp;(ROW()+12*(($AO1825-1)*3+$AP1825)-ROW())/12+5):INDIRECT("S"&amp;(ROW()+12*(($AO1825-1)*3+$AP1825)-ROW())/12+5),AR1825)</f>
        <v>0</v>
      </c>
      <c r="AT1825" s="693">
        <f ca="1">IF($AQ1825=1,IF(INDIRECT(ADDRESS(($AO1825-1)*3+$AP1825+5,$AQ1825+20))="",0,INDIRECT(ADDRESS(($AO1825-1)*3+$AP1825+5,$AQ1825+20))),IF(INDIRECT(ADDRESS(($AO1825-1)*3+$AP1825+5,$AQ1825+20))="",0,IF(COUNTIF(INDIRECT(ADDRESS(($AO1825-1)*36+($AP1825-1)*12+6,COLUMN())):INDIRECT(ADDRESS(($AO1825-1)*36+($AP1825-1)*12+$AQ1825+4,COLUMN())),INDIRECT(ADDRESS(($AO1825-1)*3+$AP1825+5,$AQ1825+20)))&gt;=1,0,INDIRECT(ADDRESS(($AO1825-1)*3+$AP1825+5,$AQ1825+20)))))</f>
        <v>0</v>
      </c>
      <c r="AU1825" s="692">
        <f ca="1">COUNTIF(INDIRECT("U"&amp;(ROW()+12*(($AO1825-1)*3+$AP1825)-ROW())/12+5):INDIRECT("AF"&amp;(ROW()+12*(($AO1825-1)*3+$AP1825)-ROW())/12+5),AT1825)</f>
        <v>0</v>
      </c>
      <c r="AV1825" s="692">
        <f ca="1">IF(AND(AR1825+AT1825&gt;0,AS1825+AU1825&gt;0),COUNTIF(AV$6:AV1824,"&gt;0")+1,0)</f>
        <v>0</v>
      </c>
    </row>
    <row r="1826" spans="41:48">
      <c r="AO1826" s="692">
        <v>51</v>
      </c>
      <c r="AP1826" s="692">
        <v>2</v>
      </c>
      <c r="AQ1826" s="692">
        <v>9</v>
      </c>
      <c r="AR1826" s="693">
        <f ca="1">IF($AQ1826=1,IF(INDIRECT(ADDRESS(($AO1826-1)*3+$AP1826+5,$AQ1826+7))="",0,INDIRECT(ADDRESS(($AO1826-1)*3+$AP1826+5,$AQ1826+7))),IF(INDIRECT(ADDRESS(($AO1826-1)*3+$AP1826+5,$AQ1826+7))="",0,IF(COUNTIF(INDIRECT(ADDRESS(($AO1826-1)*36+($AP1826-1)*12+6,COLUMN())):INDIRECT(ADDRESS(($AO1826-1)*36+($AP1826-1)*12+$AQ1826+4,COLUMN())),INDIRECT(ADDRESS(($AO1826-1)*3+$AP1826+5,$AQ1826+7)))&gt;=1,0,INDIRECT(ADDRESS(($AO1826-1)*3+$AP1826+5,$AQ1826+7)))))</f>
        <v>0</v>
      </c>
      <c r="AS1826" s="692">
        <f ca="1">COUNTIF(INDIRECT("H"&amp;(ROW()+12*(($AO1826-1)*3+$AP1826)-ROW())/12+5):INDIRECT("S"&amp;(ROW()+12*(($AO1826-1)*3+$AP1826)-ROW())/12+5),AR1826)</f>
        <v>0</v>
      </c>
      <c r="AT1826" s="693">
        <f ca="1">IF($AQ1826=1,IF(INDIRECT(ADDRESS(($AO1826-1)*3+$AP1826+5,$AQ1826+20))="",0,INDIRECT(ADDRESS(($AO1826-1)*3+$AP1826+5,$AQ1826+20))),IF(INDIRECT(ADDRESS(($AO1826-1)*3+$AP1826+5,$AQ1826+20))="",0,IF(COUNTIF(INDIRECT(ADDRESS(($AO1826-1)*36+($AP1826-1)*12+6,COLUMN())):INDIRECT(ADDRESS(($AO1826-1)*36+($AP1826-1)*12+$AQ1826+4,COLUMN())),INDIRECT(ADDRESS(($AO1826-1)*3+$AP1826+5,$AQ1826+20)))&gt;=1,0,INDIRECT(ADDRESS(($AO1826-1)*3+$AP1826+5,$AQ1826+20)))))</f>
        <v>0</v>
      </c>
      <c r="AU1826" s="692">
        <f ca="1">COUNTIF(INDIRECT("U"&amp;(ROW()+12*(($AO1826-1)*3+$AP1826)-ROW())/12+5):INDIRECT("AF"&amp;(ROW()+12*(($AO1826-1)*3+$AP1826)-ROW())/12+5),AT1826)</f>
        <v>0</v>
      </c>
      <c r="AV1826" s="692">
        <f ca="1">IF(AND(AR1826+AT1826&gt;0,AS1826+AU1826&gt;0),COUNTIF(AV$6:AV1825,"&gt;0")+1,0)</f>
        <v>0</v>
      </c>
    </row>
    <row r="1827" spans="41:48">
      <c r="AO1827" s="692">
        <v>51</v>
      </c>
      <c r="AP1827" s="692">
        <v>2</v>
      </c>
      <c r="AQ1827" s="692">
        <v>10</v>
      </c>
      <c r="AR1827" s="693">
        <f ca="1">IF($AQ1827=1,IF(INDIRECT(ADDRESS(($AO1827-1)*3+$AP1827+5,$AQ1827+7))="",0,INDIRECT(ADDRESS(($AO1827-1)*3+$AP1827+5,$AQ1827+7))),IF(INDIRECT(ADDRESS(($AO1827-1)*3+$AP1827+5,$AQ1827+7))="",0,IF(COUNTIF(INDIRECT(ADDRESS(($AO1827-1)*36+($AP1827-1)*12+6,COLUMN())):INDIRECT(ADDRESS(($AO1827-1)*36+($AP1827-1)*12+$AQ1827+4,COLUMN())),INDIRECT(ADDRESS(($AO1827-1)*3+$AP1827+5,$AQ1827+7)))&gt;=1,0,INDIRECT(ADDRESS(($AO1827-1)*3+$AP1827+5,$AQ1827+7)))))</f>
        <v>0</v>
      </c>
      <c r="AS1827" s="692">
        <f ca="1">COUNTIF(INDIRECT("H"&amp;(ROW()+12*(($AO1827-1)*3+$AP1827)-ROW())/12+5):INDIRECT("S"&amp;(ROW()+12*(($AO1827-1)*3+$AP1827)-ROW())/12+5),AR1827)</f>
        <v>0</v>
      </c>
      <c r="AT1827" s="693">
        <f ca="1">IF($AQ1827=1,IF(INDIRECT(ADDRESS(($AO1827-1)*3+$AP1827+5,$AQ1827+20))="",0,INDIRECT(ADDRESS(($AO1827-1)*3+$AP1827+5,$AQ1827+20))),IF(INDIRECT(ADDRESS(($AO1827-1)*3+$AP1827+5,$AQ1827+20))="",0,IF(COUNTIF(INDIRECT(ADDRESS(($AO1827-1)*36+($AP1827-1)*12+6,COLUMN())):INDIRECT(ADDRESS(($AO1827-1)*36+($AP1827-1)*12+$AQ1827+4,COLUMN())),INDIRECT(ADDRESS(($AO1827-1)*3+$AP1827+5,$AQ1827+20)))&gt;=1,0,INDIRECT(ADDRESS(($AO1827-1)*3+$AP1827+5,$AQ1827+20)))))</f>
        <v>0</v>
      </c>
      <c r="AU1827" s="692">
        <f ca="1">COUNTIF(INDIRECT("U"&amp;(ROW()+12*(($AO1827-1)*3+$AP1827)-ROW())/12+5):INDIRECT("AF"&amp;(ROW()+12*(($AO1827-1)*3+$AP1827)-ROW())/12+5),AT1827)</f>
        <v>0</v>
      </c>
      <c r="AV1827" s="692">
        <f ca="1">IF(AND(AR1827+AT1827&gt;0,AS1827+AU1827&gt;0),COUNTIF(AV$6:AV1826,"&gt;0")+1,0)</f>
        <v>0</v>
      </c>
    </row>
    <row r="1828" spans="41:48">
      <c r="AO1828" s="692">
        <v>51</v>
      </c>
      <c r="AP1828" s="692">
        <v>2</v>
      </c>
      <c r="AQ1828" s="692">
        <v>11</v>
      </c>
      <c r="AR1828" s="693">
        <f ca="1">IF($AQ1828=1,IF(INDIRECT(ADDRESS(($AO1828-1)*3+$AP1828+5,$AQ1828+7))="",0,INDIRECT(ADDRESS(($AO1828-1)*3+$AP1828+5,$AQ1828+7))),IF(INDIRECT(ADDRESS(($AO1828-1)*3+$AP1828+5,$AQ1828+7))="",0,IF(COUNTIF(INDIRECT(ADDRESS(($AO1828-1)*36+($AP1828-1)*12+6,COLUMN())):INDIRECT(ADDRESS(($AO1828-1)*36+($AP1828-1)*12+$AQ1828+4,COLUMN())),INDIRECT(ADDRESS(($AO1828-1)*3+$AP1828+5,$AQ1828+7)))&gt;=1,0,INDIRECT(ADDRESS(($AO1828-1)*3+$AP1828+5,$AQ1828+7)))))</f>
        <v>0</v>
      </c>
      <c r="AS1828" s="692">
        <f ca="1">COUNTIF(INDIRECT("H"&amp;(ROW()+12*(($AO1828-1)*3+$AP1828)-ROW())/12+5):INDIRECT("S"&amp;(ROW()+12*(($AO1828-1)*3+$AP1828)-ROW())/12+5),AR1828)</f>
        <v>0</v>
      </c>
      <c r="AT1828" s="693">
        <f ca="1">IF($AQ1828=1,IF(INDIRECT(ADDRESS(($AO1828-1)*3+$AP1828+5,$AQ1828+20))="",0,INDIRECT(ADDRESS(($AO1828-1)*3+$AP1828+5,$AQ1828+20))),IF(INDIRECT(ADDRESS(($AO1828-1)*3+$AP1828+5,$AQ1828+20))="",0,IF(COUNTIF(INDIRECT(ADDRESS(($AO1828-1)*36+($AP1828-1)*12+6,COLUMN())):INDIRECT(ADDRESS(($AO1828-1)*36+($AP1828-1)*12+$AQ1828+4,COLUMN())),INDIRECT(ADDRESS(($AO1828-1)*3+$AP1828+5,$AQ1828+20)))&gt;=1,0,INDIRECT(ADDRESS(($AO1828-1)*3+$AP1828+5,$AQ1828+20)))))</f>
        <v>0</v>
      </c>
      <c r="AU1828" s="692">
        <f ca="1">COUNTIF(INDIRECT("U"&amp;(ROW()+12*(($AO1828-1)*3+$AP1828)-ROW())/12+5):INDIRECT("AF"&amp;(ROW()+12*(($AO1828-1)*3+$AP1828)-ROW())/12+5),AT1828)</f>
        <v>0</v>
      </c>
      <c r="AV1828" s="692">
        <f ca="1">IF(AND(AR1828+AT1828&gt;0,AS1828+AU1828&gt;0),COUNTIF(AV$6:AV1827,"&gt;0")+1,0)</f>
        <v>0</v>
      </c>
    </row>
    <row r="1829" spans="41:48">
      <c r="AO1829" s="692">
        <v>51</v>
      </c>
      <c r="AP1829" s="692">
        <v>2</v>
      </c>
      <c r="AQ1829" s="692">
        <v>12</v>
      </c>
      <c r="AR1829" s="693">
        <f ca="1">IF($AQ1829=1,IF(INDIRECT(ADDRESS(($AO1829-1)*3+$AP1829+5,$AQ1829+7))="",0,INDIRECT(ADDRESS(($AO1829-1)*3+$AP1829+5,$AQ1829+7))),IF(INDIRECT(ADDRESS(($AO1829-1)*3+$AP1829+5,$AQ1829+7))="",0,IF(COUNTIF(INDIRECT(ADDRESS(($AO1829-1)*36+($AP1829-1)*12+6,COLUMN())):INDIRECT(ADDRESS(($AO1829-1)*36+($AP1829-1)*12+$AQ1829+4,COLUMN())),INDIRECT(ADDRESS(($AO1829-1)*3+$AP1829+5,$AQ1829+7)))&gt;=1,0,INDIRECT(ADDRESS(($AO1829-1)*3+$AP1829+5,$AQ1829+7)))))</f>
        <v>0</v>
      </c>
      <c r="AS1829" s="692">
        <f ca="1">COUNTIF(INDIRECT("H"&amp;(ROW()+12*(($AO1829-1)*3+$AP1829)-ROW())/12+5):INDIRECT("S"&amp;(ROW()+12*(($AO1829-1)*3+$AP1829)-ROW())/12+5),AR1829)</f>
        <v>0</v>
      </c>
      <c r="AT1829" s="693">
        <f ca="1">IF($AQ1829=1,IF(INDIRECT(ADDRESS(($AO1829-1)*3+$AP1829+5,$AQ1829+20))="",0,INDIRECT(ADDRESS(($AO1829-1)*3+$AP1829+5,$AQ1829+20))),IF(INDIRECT(ADDRESS(($AO1829-1)*3+$AP1829+5,$AQ1829+20))="",0,IF(COUNTIF(INDIRECT(ADDRESS(($AO1829-1)*36+($AP1829-1)*12+6,COLUMN())):INDIRECT(ADDRESS(($AO1829-1)*36+($AP1829-1)*12+$AQ1829+4,COLUMN())),INDIRECT(ADDRESS(($AO1829-1)*3+$AP1829+5,$AQ1829+20)))&gt;=1,0,INDIRECT(ADDRESS(($AO1829-1)*3+$AP1829+5,$AQ1829+20)))))</f>
        <v>0</v>
      </c>
      <c r="AU1829" s="692">
        <f ca="1">COUNTIF(INDIRECT("U"&amp;(ROW()+12*(($AO1829-1)*3+$AP1829)-ROW())/12+5):INDIRECT("AF"&amp;(ROW()+12*(($AO1829-1)*3+$AP1829)-ROW())/12+5),AT1829)</f>
        <v>0</v>
      </c>
      <c r="AV1829" s="692">
        <f ca="1">IF(AND(AR1829+AT1829&gt;0,AS1829+AU1829&gt;0),COUNTIF(AV$6:AV1828,"&gt;0")+1,0)</f>
        <v>0</v>
      </c>
    </row>
    <row r="1830" spans="41:48">
      <c r="AO1830" s="692">
        <v>51</v>
      </c>
      <c r="AP1830" s="692">
        <v>3</v>
      </c>
      <c r="AQ1830" s="692">
        <v>1</v>
      </c>
      <c r="AR1830" s="693">
        <f ca="1">IF($AQ1830=1,IF(INDIRECT(ADDRESS(($AO1830-1)*3+$AP1830+5,$AQ1830+7))="",0,INDIRECT(ADDRESS(($AO1830-1)*3+$AP1830+5,$AQ1830+7))),IF(INDIRECT(ADDRESS(($AO1830-1)*3+$AP1830+5,$AQ1830+7))="",0,IF(COUNTIF(INDIRECT(ADDRESS(($AO1830-1)*36+($AP1830-1)*12+6,COLUMN())):INDIRECT(ADDRESS(($AO1830-1)*36+($AP1830-1)*12+$AQ1830+4,COLUMN())),INDIRECT(ADDRESS(($AO1830-1)*3+$AP1830+5,$AQ1830+7)))&gt;=1,0,INDIRECT(ADDRESS(($AO1830-1)*3+$AP1830+5,$AQ1830+7)))))</f>
        <v>0</v>
      </c>
      <c r="AS1830" s="692">
        <f ca="1">COUNTIF(INDIRECT("H"&amp;(ROW()+12*(($AO1830-1)*3+$AP1830)-ROW())/12+5):INDIRECT("S"&amp;(ROW()+12*(($AO1830-1)*3+$AP1830)-ROW())/12+5),AR1830)</f>
        <v>0</v>
      </c>
      <c r="AT1830" s="693">
        <f ca="1">IF($AQ1830=1,IF(INDIRECT(ADDRESS(($AO1830-1)*3+$AP1830+5,$AQ1830+20))="",0,INDIRECT(ADDRESS(($AO1830-1)*3+$AP1830+5,$AQ1830+20))),IF(INDIRECT(ADDRESS(($AO1830-1)*3+$AP1830+5,$AQ1830+20))="",0,IF(COUNTIF(INDIRECT(ADDRESS(($AO1830-1)*36+($AP1830-1)*12+6,COLUMN())):INDIRECT(ADDRESS(($AO1830-1)*36+($AP1830-1)*12+$AQ1830+4,COLUMN())),INDIRECT(ADDRESS(($AO1830-1)*3+$AP1830+5,$AQ1830+20)))&gt;=1,0,INDIRECT(ADDRESS(($AO1830-1)*3+$AP1830+5,$AQ1830+20)))))</f>
        <v>0</v>
      </c>
      <c r="AU1830" s="692">
        <f ca="1">COUNTIF(INDIRECT("U"&amp;(ROW()+12*(($AO1830-1)*3+$AP1830)-ROW())/12+5):INDIRECT("AF"&amp;(ROW()+12*(($AO1830-1)*3+$AP1830)-ROW())/12+5),AT1830)</f>
        <v>0</v>
      </c>
      <c r="AV1830" s="692">
        <f ca="1">IF(AND(AR1830+AT1830&gt;0,AS1830+AU1830&gt;0),COUNTIF(AV$6:AV1829,"&gt;0")+1,0)</f>
        <v>0</v>
      </c>
    </row>
    <row r="1831" spans="41:48">
      <c r="AO1831" s="692">
        <v>51</v>
      </c>
      <c r="AP1831" s="692">
        <v>3</v>
      </c>
      <c r="AQ1831" s="692">
        <v>2</v>
      </c>
      <c r="AR1831" s="693">
        <f ca="1">IF($AQ1831=1,IF(INDIRECT(ADDRESS(($AO1831-1)*3+$AP1831+5,$AQ1831+7))="",0,INDIRECT(ADDRESS(($AO1831-1)*3+$AP1831+5,$AQ1831+7))),IF(INDIRECT(ADDRESS(($AO1831-1)*3+$AP1831+5,$AQ1831+7))="",0,IF(COUNTIF(INDIRECT(ADDRESS(($AO1831-1)*36+($AP1831-1)*12+6,COLUMN())):INDIRECT(ADDRESS(($AO1831-1)*36+($AP1831-1)*12+$AQ1831+4,COLUMN())),INDIRECT(ADDRESS(($AO1831-1)*3+$AP1831+5,$AQ1831+7)))&gt;=1,0,INDIRECT(ADDRESS(($AO1831-1)*3+$AP1831+5,$AQ1831+7)))))</f>
        <v>0</v>
      </c>
      <c r="AS1831" s="692">
        <f ca="1">COUNTIF(INDIRECT("H"&amp;(ROW()+12*(($AO1831-1)*3+$AP1831)-ROW())/12+5):INDIRECT("S"&amp;(ROW()+12*(($AO1831-1)*3+$AP1831)-ROW())/12+5),AR1831)</f>
        <v>0</v>
      </c>
      <c r="AT1831" s="693">
        <f ca="1">IF($AQ1831=1,IF(INDIRECT(ADDRESS(($AO1831-1)*3+$AP1831+5,$AQ1831+20))="",0,INDIRECT(ADDRESS(($AO1831-1)*3+$AP1831+5,$AQ1831+20))),IF(INDIRECT(ADDRESS(($AO1831-1)*3+$AP1831+5,$AQ1831+20))="",0,IF(COUNTIF(INDIRECT(ADDRESS(($AO1831-1)*36+($AP1831-1)*12+6,COLUMN())):INDIRECT(ADDRESS(($AO1831-1)*36+($AP1831-1)*12+$AQ1831+4,COLUMN())),INDIRECT(ADDRESS(($AO1831-1)*3+$AP1831+5,$AQ1831+20)))&gt;=1,0,INDIRECT(ADDRESS(($AO1831-1)*3+$AP1831+5,$AQ1831+20)))))</f>
        <v>0</v>
      </c>
      <c r="AU1831" s="692">
        <f ca="1">COUNTIF(INDIRECT("U"&amp;(ROW()+12*(($AO1831-1)*3+$AP1831)-ROW())/12+5):INDIRECT("AF"&amp;(ROW()+12*(($AO1831-1)*3+$AP1831)-ROW())/12+5),AT1831)</f>
        <v>0</v>
      </c>
      <c r="AV1831" s="692">
        <f ca="1">IF(AND(AR1831+AT1831&gt;0,AS1831+AU1831&gt;0),COUNTIF(AV$6:AV1830,"&gt;0")+1,0)</f>
        <v>0</v>
      </c>
    </row>
    <row r="1832" spans="41:48">
      <c r="AO1832" s="692">
        <v>51</v>
      </c>
      <c r="AP1832" s="692">
        <v>3</v>
      </c>
      <c r="AQ1832" s="692">
        <v>3</v>
      </c>
      <c r="AR1832" s="693">
        <f ca="1">IF($AQ1832=1,IF(INDIRECT(ADDRESS(($AO1832-1)*3+$AP1832+5,$AQ1832+7))="",0,INDIRECT(ADDRESS(($AO1832-1)*3+$AP1832+5,$AQ1832+7))),IF(INDIRECT(ADDRESS(($AO1832-1)*3+$AP1832+5,$AQ1832+7))="",0,IF(COUNTIF(INDIRECT(ADDRESS(($AO1832-1)*36+($AP1832-1)*12+6,COLUMN())):INDIRECT(ADDRESS(($AO1832-1)*36+($AP1832-1)*12+$AQ1832+4,COLUMN())),INDIRECT(ADDRESS(($AO1832-1)*3+$AP1832+5,$AQ1832+7)))&gt;=1,0,INDIRECT(ADDRESS(($AO1832-1)*3+$AP1832+5,$AQ1832+7)))))</f>
        <v>0</v>
      </c>
      <c r="AS1832" s="692">
        <f ca="1">COUNTIF(INDIRECT("H"&amp;(ROW()+12*(($AO1832-1)*3+$AP1832)-ROW())/12+5):INDIRECT("S"&amp;(ROW()+12*(($AO1832-1)*3+$AP1832)-ROW())/12+5),AR1832)</f>
        <v>0</v>
      </c>
      <c r="AT1832" s="693">
        <f ca="1">IF($AQ1832=1,IF(INDIRECT(ADDRESS(($AO1832-1)*3+$AP1832+5,$AQ1832+20))="",0,INDIRECT(ADDRESS(($AO1832-1)*3+$AP1832+5,$AQ1832+20))),IF(INDIRECT(ADDRESS(($AO1832-1)*3+$AP1832+5,$AQ1832+20))="",0,IF(COUNTIF(INDIRECT(ADDRESS(($AO1832-1)*36+($AP1832-1)*12+6,COLUMN())):INDIRECT(ADDRESS(($AO1832-1)*36+($AP1832-1)*12+$AQ1832+4,COLUMN())),INDIRECT(ADDRESS(($AO1832-1)*3+$AP1832+5,$AQ1832+20)))&gt;=1,0,INDIRECT(ADDRESS(($AO1832-1)*3+$AP1832+5,$AQ1832+20)))))</f>
        <v>0</v>
      </c>
      <c r="AU1832" s="692">
        <f ca="1">COUNTIF(INDIRECT("U"&amp;(ROW()+12*(($AO1832-1)*3+$AP1832)-ROW())/12+5):INDIRECT("AF"&amp;(ROW()+12*(($AO1832-1)*3+$AP1832)-ROW())/12+5),AT1832)</f>
        <v>0</v>
      </c>
      <c r="AV1832" s="692">
        <f ca="1">IF(AND(AR1832+AT1832&gt;0,AS1832+AU1832&gt;0),COUNTIF(AV$6:AV1831,"&gt;0")+1,0)</f>
        <v>0</v>
      </c>
    </row>
    <row r="1833" spans="41:48">
      <c r="AO1833" s="692">
        <v>51</v>
      </c>
      <c r="AP1833" s="692">
        <v>3</v>
      </c>
      <c r="AQ1833" s="692">
        <v>4</v>
      </c>
      <c r="AR1833" s="693">
        <f ca="1">IF($AQ1833=1,IF(INDIRECT(ADDRESS(($AO1833-1)*3+$AP1833+5,$AQ1833+7))="",0,INDIRECT(ADDRESS(($AO1833-1)*3+$AP1833+5,$AQ1833+7))),IF(INDIRECT(ADDRESS(($AO1833-1)*3+$AP1833+5,$AQ1833+7))="",0,IF(COUNTIF(INDIRECT(ADDRESS(($AO1833-1)*36+($AP1833-1)*12+6,COLUMN())):INDIRECT(ADDRESS(($AO1833-1)*36+($AP1833-1)*12+$AQ1833+4,COLUMN())),INDIRECT(ADDRESS(($AO1833-1)*3+$AP1833+5,$AQ1833+7)))&gt;=1,0,INDIRECT(ADDRESS(($AO1833-1)*3+$AP1833+5,$AQ1833+7)))))</f>
        <v>0</v>
      </c>
      <c r="AS1833" s="692">
        <f ca="1">COUNTIF(INDIRECT("H"&amp;(ROW()+12*(($AO1833-1)*3+$AP1833)-ROW())/12+5):INDIRECT("S"&amp;(ROW()+12*(($AO1833-1)*3+$AP1833)-ROW())/12+5),AR1833)</f>
        <v>0</v>
      </c>
      <c r="AT1833" s="693">
        <f ca="1">IF($AQ1833=1,IF(INDIRECT(ADDRESS(($AO1833-1)*3+$AP1833+5,$AQ1833+20))="",0,INDIRECT(ADDRESS(($AO1833-1)*3+$AP1833+5,$AQ1833+20))),IF(INDIRECT(ADDRESS(($AO1833-1)*3+$AP1833+5,$AQ1833+20))="",0,IF(COUNTIF(INDIRECT(ADDRESS(($AO1833-1)*36+($AP1833-1)*12+6,COLUMN())):INDIRECT(ADDRESS(($AO1833-1)*36+($AP1833-1)*12+$AQ1833+4,COLUMN())),INDIRECT(ADDRESS(($AO1833-1)*3+$AP1833+5,$AQ1833+20)))&gt;=1,0,INDIRECT(ADDRESS(($AO1833-1)*3+$AP1833+5,$AQ1833+20)))))</f>
        <v>0</v>
      </c>
      <c r="AU1833" s="692">
        <f ca="1">COUNTIF(INDIRECT("U"&amp;(ROW()+12*(($AO1833-1)*3+$AP1833)-ROW())/12+5):INDIRECT("AF"&amp;(ROW()+12*(($AO1833-1)*3+$AP1833)-ROW())/12+5),AT1833)</f>
        <v>0</v>
      </c>
      <c r="AV1833" s="692">
        <f ca="1">IF(AND(AR1833+AT1833&gt;0,AS1833+AU1833&gt;0),COUNTIF(AV$6:AV1832,"&gt;0")+1,0)</f>
        <v>0</v>
      </c>
    </row>
    <row r="1834" spans="41:48">
      <c r="AO1834" s="692">
        <v>51</v>
      </c>
      <c r="AP1834" s="692">
        <v>3</v>
      </c>
      <c r="AQ1834" s="692">
        <v>5</v>
      </c>
      <c r="AR1834" s="693">
        <f ca="1">IF($AQ1834=1,IF(INDIRECT(ADDRESS(($AO1834-1)*3+$AP1834+5,$AQ1834+7))="",0,INDIRECT(ADDRESS(($AO1834-1)*3+$AP1834+5,$AQ1834+7))),IF(INDIRECT(ADDRESS(($AO1834-1)*3+$AP1834+5,$AQ1834+7))="",0,IF(COUNTIF(INDIRECT(ADDRESS(($AO1834-1)*36+($AP1834-1)*12+6,COLUMN())):INDIRECT(ADDRESS(($AO1834-1)*36+($AP1834-1)*12+$AQ1834+4,COLUMN())),INDIRECT(ADDRESS(($AO1834-1)*3+$AP1834+5,$AQ1834+7)))&gt;=1,0,INDIRECT(ADDRESS(($AO1834-1)*3+$AP1834+5,$AQ1834+7)))))</f>
        <v>0</v>
      </c>
      <c r="AS1834" s="692">
        <f ca="1">COUNTIF(INDIRECT("H"&amp;(ROW()+12*(($AO1834-1)*3+$AP1834)-ROW())/12+5):INDIRECT("S"&amp;(ROW()+12*(($AO1834-1)*3+$AP1834)-ROW())/12+5),AR1834)</f>
        <v>0</v>
      </c>
      <c r="AT1834" s="693">
        <f ca="1">IF($AQ1834=1,IF(INDIRECT(ADDRESS(($AO1834-1)*3+$AP1834+5,$AQ1834+20))="",0,INDIRECT(ADDRESS(($AO1834-1)*3+$AP1834+5,$AQ1834+20))),IF(INDIRECT(ADDRESS(($AO1834-1)*3+$AP1834+5,$AQ1834+20))="",0,IF(COUNTIF(INDIRECT(ADDRESS(($AO1834-1)*36+($AP1834-1)*12+6,COLUMN())):INDIRECT(ADDRESS(($AO1834-1)*36+($AP1834-1)*12+$AQ1834+4,COLUMN())),INDIRECT(ADDRESS(($AO1834-1)*3+$AP1834+5,$AQ1834+20)))&gt;=1,0,INDIRECT(ADDRESS(($AO1834-1)*3+$AP1834+5,$AQ1834+20)))))</f>
        <v>0</v>
      </c>
      <c r="AU1834" s="692">
        <f ca="1">COUNTIF(INDIRECT("U"&amp;(ROW()+12*(($AO1834-1)*3+$AP1834)-ROW())/12+5):INDIRECT("AF"&amp;(ROW()+12*(($AO1834-1)*3+$AP1834)-ROW())/12+5),AT1834)</f>
        <v>0</v>
      </c>
      <c r="AV1834" s="692">
        <f ca="1">IF(AND(AR1834+AT1834&gt;0,AS1834+AU1834&gt;0),COUNTIF(AV$6:AV1833,"&gt;0")+1,0)</f>
        <v>0</v>
      </c>
    </row>
    <row r="1835" spans="41:48">
      <c r="AO1835" s="692">
        <v>51</v>
      </c>
      <c r="AP1835" s="692">
        <v>3</v>
      </c>
      <c r="AQ1835" s="692">
        <v>6</v>
      </c>
      <c r="AR1835" s="693">
        <f ca="1">IF($AQ1835=1,IF(INDIRECT(ADDRESS(($AO1835-1)*3+$AP1835+5,$AQ1835+7))="",0,INDIRECT(ADDRESS(($AO1835-1)*3+$AP1835+5,$AQ1835+7))),IF(INDIRECT(ADDRESS(($AO1835-1)*3+$AP1835+5,$AQ1835+7))="",0,IF(COUNTIF(INDIRECT(ADDRESS(($AO1835-1)*36+($AP1835-1)*12+6,COLUMN())):INDIRECT(ADDRESS(($AO1835-1)*36+($AP1835-1)*12+$AQ1835+4,COLUMN())),INDIRECT(ADDRESS(($AO1835-1)*3+$AP1835+5,$AQ1835+7)))&gt;=1,0,INDIRECT(ADDRESS(($AO1835-1)*3+$AP1835+5,$AQ1835+7)))))</f>
        <v>0</v>
      </c>
      <c r="AS1835" s="692">
        <f ca="1">COUNTIF(INDIRECT("H"&amp;(ROW()+12*(($AO1835-1)*3+$AP1835)-ROW())/12+5):INDIRECT("S"&amp;(ROW()+12*(($AO1835-1)*3+$AP1835)-ROW())/12+5),AR1835)</f>
        <v>0</v>
      </c>
      <c r="AT1835" s="693">
        <f ca="1">IF($AQ1835=1,IF(INDIRECT(ADDRESS(($AO1835-1)*3+$AP1835+5,$AQ1835+20))="",0,INDIRECT(ADDRESS(($AO1835-1)*3+$AP1835+5,$AQ1835+20))),IF(INDIRECT(ADDRESS(($AO1835-1)*3+$AP1835+5,$AQ1835+20))="",0,IF(COUNTIF(INDIRECT(ADDRESS(($AO1835-1)*36+($AP1835-1)*12+6,COLUMN())):INDIRECT(ADDRESS(($AO1835-1)*36+($AP1835-1)*12+$AQ1835+4,COLUMN())),INDIRECT(ADDRESS(($AO1835-1)*3+$AP1835+5,$AQ1835+20)))&gt;=1,0,INDIRECT(ADDRESS(($AO1835-1)*3+$AP1835+5,$AQ1835+20)))))</f>
        <v>0</v>
      </c>
      <c r="AU1835" s="692">
        <f ca="1">COUNTIF(INDIRECT("U"&amp;(ROW()+12*(($AO1835-1)*3+$AP1835)-ROW())/12+5):INDIRECT("AF"&amp;(ROW()+12*(($AO1835-1)*3+$AP1835)-ROW())/12+5),AT1835)</f>
        <v>0</v>
      </c>
      <c r="AV1835" s="692">
        <f ca="1">IF(AND(AR1835+AT1835&gt;0,AS1835+AU1835&gt;0),COUNTIF(AV$6:AV1834,"&gt;0")+1,0)</f>
        <v>0</v>
      </c>
    </row>
    <row r="1836" spans="41:48">
      <c r="AO1836" s="692">
        <v>51</v>
      </c>
      <c r="AP1836" s="692">
        <v>3</v>
      </c>
      <c r="AQ1836" s="692">
        <v>7</v>
      </c>
      <c r="AR1836" s="693">
        <f ca="1">IF($AQ1836=1,IF(INDIRECT(ADDRESS(($AO1836-1)*3+$AP1836+5,$AQ1836+7))="",0,INDIRECT(ADDRESS(($AO1836-1)*3+$AP1836+5,$AQ1836+7))),IF(INDIRECT(ADDRESS(($AO1836-1)*3+$AP1836+5,$AQ1836+7))="",0,IF(COUNTIF(INDIRECT(ADDRESS(($AO1836-1)*36+($AP1836-1)*12+6,COLUMN())):INDIRECT(ADDRESS(($AO1836-1)*36+($AP1836-1)*12+$AQ1836+4,COLUMN())),INDIRECT(ADDRESS(($AO1836-1)*3+$AP1836+5,$AQ1836+7)))&gt;=1,0,INDIRECT(ADDRESS(($AO1836-1)*3+$AP1836+5,$AQ1836+7)))))</f>
        <v>0</v>
      </c>
      <c r="AS1836" s="692">
        <f ca="1">COUNTIF(INDIRECT("H"&amp;(ROW()+12*(($AO1836-1)*3+$AP1836)-ROW())/12+5):INDIRECT("S"&amp;(ROW()+12*(($AO1836-1)*3+$AP1836)-ROW())/12+5),AR1836)</f>
        <v>0</v>
      </c>
      <c r="AT1836" s="693">
        <f ca="1">IF($AQ1836=1,IF(INDIRECT(ADDRESS(($AO1836-1)*3+$AP1836+5,$AQ1836+20))="",0,INDIRECT(ADDRESS(($AO1836-1)*3+$AP1836+5,$AQ1836+20))),IF(INDIRECT(ADDRESS(($AO1836-1)*3+$AP1836+5,$AQ1836+20))="",0,IF(COUNTIF(INDIRECT(ADDRESS(($AO1836-1)*36+($AP1836-1)*12+6,COLUMN())):INDIRECT(ADDRESS(($AO1836-1)*36+($AP1836-1)*12+$AQ1836+4,COLUMN())),INDIRECT(ADDRESS(($AO1836-1)*3+$AP1836+5,$AQ1836+20)))&gt;=1,0,INDIRECT(ADDRESS(($AO1836-1)*3+$AP1836+5,$AQ1836+20)))))</f>
        <v>0</v>
      </c>
      <c r="AU1836" s="692">
        <f ca="1">COUNTIF(INDIRECT("U"&amp;(ROW()+12*(($AO1836-1)*3+$AP1836)-ROW())/12+5):INDIRECT("AF"&amp;(ROW()+12*(($AO1836-1)*3+$AP1836)-ROW())/12+5),AT1836)</f>
        <v>0</v>
      </c>
      <c r="AV1836" s="692">
        <f ca="1">IF(AND(AR1836+AT1836&gt;0,AS1836+AU1836&gt;0),COUNTIF(AV$6:AV1835,"&gt;0")+1,0)</f>
        <v>0</v>
      </c>
    </row>
    <row r="1837" spans="41:48">
      <c r="AO1837" s="692">
        <v>51</v>
      </c>
      <c r="AP1837" s="692">
        <v>3</v>
      </c>
      <c r="AQ1837" s="692">
        <v>8</v>
      </c>
      <c r="AR1837" s="693">
        <f ca="1">IF($AQ1837=1,IF(INDIRECT(ADDRESS(($AO1837-1)*3+$AP1837+5,$AQ1837+7))="",0,INDIRECT(ADDRESS(($AO1837-1)*3+$AP1837+5,$AQ1837+7))),IF(INDIRECT(ADDRESS(($AO1837-1)*3+$AP1837+5,$AQ1837+7))="",0,IF(COUNTIF(INDIRECT(ADDRESS(($AO1837-1)*36+($AP1837-1)*12+6,COLUMN())):INDIRECT(ADDRESS(($AO1837-1)*36+($AP1837-1)*12+$AQ1837+4,COLUMN())),INDIRECT(ADDRESS(($AO1837-1)*3+$AP1837+5,$AQ1837+7)))&gt;=1,0,INDIRECT(ADDRESS(($AO1837-1)*3+$AP1837+5,$AQ1837+7)))))</f>
        <v>0</v>
      </c>
      <c r="AS1837" s="692">
        <f ca="1">COUNTIF(INDIRECT("H"&amp;(ROW()+12*(($AO1837-1)*3+$AP1837)-ROW())/12+5):INDIRECT("S"&amp;(ROW()+12*(($AO1837-1)*3+$AP1837)-ROW())/12+5),AR1837)</f>
        <v>0</v>
      </c>
      <c r="AT1837" s="693">
        <f ca="1">IF($AQ1837=1,IF(INDIRECT(ADDRESS(($AO1837-1)*3+$AP1837+5,$AQ1837+20))="",0,INDIRECT(ADDRESS(($AO1837-1)*3+$AP1837+5,$AQ1837+20))),IF(INDIRECT(ADDRESS(($AO1837-1)*3+$AP1837+5,$AQ1837+20))="",0,IF(COUNTIF(INDIRECT(ADDRESS(($AO1837-1)*36+($AP1837-1)*12+6,COLUMN())):INDIRECT(ADDRESS(($AO1837-1)*36+($AP1837-1)*12+$AQ1837+4,COLUMN())),INDIRECT(ADDRESS(($AO1837-1)*3+$AP1837+5,$AQ1837+20)))&gt;=1,0,INDIRECT(ADDRESS(($AO1837-1)*3+$AP1837+5,$AQ1837+20)))))</f>
        <v>0</v>
      </c>
      <c r="AU1837" s="692">
        <f ca="1">COUNTIF(INDIRECT("U"&amp;(ROW()+12*(($AO1837-1)*3+$AP1837)-ROW())/12+5):INDIRECT("AF"&amp;(ROW()+12*(($AO1837-1)*3+$AP1837)-ROW())/12+5),AT1837)</f>
        <v>0</v>
      </c>
      <c r="AV1837" s="692">
        <f ca="1">IF(AND(AR1837+AT1837&gt;0,AS1837+AU1837&gt;0),COUNTIF(AV$6:AV1836,"&gt;0")+1,0)</f>
        <v>0</v>
      </c>
    </row>
    <row r="1838" spans="41:48">
      <c r="AO1838" s="692">
        <v>51</v>
      </c>
      <c r="AP1838" s="692">
        <v>3</v>
      </c>
      <c r="AQ1838" s="692">
        <v>9</v>
      </c>
      <c r="AR1838" s="693">
        <f ca="1">IF($AQ1838=1,IF(INDIRECT(ADDRESS(($AO1838-1)*3+$AP1838+5,$AQ1838+7))="",0,INDIRECT(ADDRESS(($AO1838-1)*3+$AP1838+5,$AQ1838+7))),IF(INDIRECT(ADDRESS(($AO1838-1)*3+$AP1838+5,$AQ1838+7))="",0,IF(COUNTIF(INDIRECT(ADDRESS(($AO1838-1)*36+($AP1838-1)*12+6,COLUMN())):INDIRECT(ADDRESS(($AO1838-1)*36+($AP1838-1)*12+$AQ1838+4,COLUMN())),INDIRECT(ADDRESS(($AO1838-1)*3+$AP1838+5,$AQ1838+7)))&gt;=1,0,INDIRECT(ADDRESS(($AO1838-1)*3+$AP1838+5,$AQ1838+7)))))</f>
        <v>0</v>
      </c>
      <c r="AS1838" s="692">
        <f ca="1">COUNTIF(INDIRECT("H"&amp;(ROW()+12*(($AO1838-1)*3+$AP1838)-ROW())/12+5):INDIRECT("S"&amp;(ROW()+12*(($AO1838-1)*3+$AP1838)-ROW())/12+5),AR1838)</f>
        <v>0</v>
      </c>
      <c r="AT1838" s="693">
        <f ca="1">IF($AQ1838=1,IF(INDIRECT(ADDRESS(($AO1838-1)*3+$AP1838+5,$AQ1838+20))="",0,INDIRECT(ADDRESS(($AO1838-1)*3+$AP1838+5,$AQ1838+20))),IF(INDIRECT(ADDRESS(($AO1838-1)*3+$AP1838+5,$AQ1838+20))="",0,IF(COUNTIF(INDIRECT(ADDRESS(($AO1838-1)*36+($AP1838-1)*12+6,COLUMN())):INDIRECT(ADDRESS(($AO1838-1)*36+($AP1838-1)*12+$AQ1838+4,COLUMN())),INDIRECT(ADDRESS(($AO1838-1)*3+$AP1838+5,$AQ1838+20)))&gt;=1,0,INDIRECT(ADDRESS(($AO1838-1)*3+$AP1838+5,$AQ1838+20)))))</f>
        <v>0</v>
      </c>
      <c r="AU1838" s="692">
        <f ca="1">COUNTIF(INDIRECT("U"&amp;(ROW()+12*(($AO1838-1)*3+$AP1838)-ROW())/12+5):INDIRECT("AF"&amp;(ROW()+12*(($AO1838-1)*3+$AP1838)-ROW())/12+5),AT1838)</f>
        <v>0</v>
      </c>
      <c r="AV1838" s="692">
        <f ca="1">IF(AND(AR1838+AT1838&gt;0,AS1838+AU1838&gt;0),COUNTIF(AV$6:AV1837,"&gt;0")+1,0)</f>
        <v>0</v>
      </c>
    </row>
    <row r="1839" spans="41:48">
      <c r="AO1839" s="692">
        <v>51</v>
      </c>
      <c r="AP1839" s="692">
        <v>3</v>
      </c>
      <c r="AQ1839" s="692">
        <v>10</v>
      </c>
      <c r="AR1839" s="693">
        <f ca="1">IF($AQ1839=1,IF(INDIRECT(ADDRESS(($AO1839-1)*3+$AP1839+5,$AQ1839+7))="",0,INDIRECT(ADDRESS(($AO1839-1)*3+$AP1839+5,$AQ1839+7))),IF(INDIRECT(ADDRESS(($AO1839-1)*3+$AP1839+5,$AQ1839+7))="",0,IF(COUNTIF(INDIRECT(ADDRESS(($AO1839-1)*36+($AP1839-1)*12+6,COLUMN())):INDIRECT(ADDRESS(($AO1839-1)*36+($AP1839-1)*12+$AQ1839+4,COLUMN())),INDIRECT(ADDRESS(($AO1839-1)*3+$AP1839+5,$AQ1839+7)))&gt;=1,0,INDIRECT(ADDRESS(($AO1839-1)*3+$AP1839+5,$AQ1839+7)))))</f>
        <v>0</v>
      </c>
      <c r="AS1839" s="692">
        <f ca="1">COUNTIF(INDIRECT("H"&amp;(ROW()+12*(($AO1839-1)*3+$AP1839)-ROW())/12+5):INDIRECT("S"&amp;(ROW()+12*(($AO1839-1)*3+$AP1839)-ROW())/12+5),AR1839)</f>
        <v>0</v>
      </c>
      <c r="AT1839" s="693">
        <f ca="1">IF($AQ1839=1,IF(INDIRECT(ADDRESS(($AO1839-1)*3+$AP1839+5,$AQ1839+20))="",0,INDIRECT(ADDRESS(($AO1839-1)*3+$AP1839+5,$AQ1839+20))),IF(INDIRECT(ADDRESS(($AO1839-1)*3+$AP1839+5,$AQ1839+20))="",0,IF(COUNTIF(INDIRECT(ADDRESS(($AO1839-1)*36+($AP1839-1)*12+6,COLUMN())):INDIRECT(ADDRESS(($AO1839-1)*36+($AP1839-1)*12+$AQ1839+4,COLUMN())),INDIRECT(ADDRESS(($AO1839-1)*3+$AP1839+5,$AQ1839+20)))&gt;=1,0,INDIRECT(ADDRESS(($AO1839-1)*3+$AP1839+5,$AQ1839+20)))))</f>
        <v>0</v>
      </c>
      <c r="AU1839" s="692">
        <f ca="1">COUNTIF(INDIRECT("U"&amp;(ROW()+12*(($AO1839-1)*3+$AP1839)-ROW())/12+5):INDIRECT("AF"&amp;(ROW()+12*(($AO1839-1)*3+$AP1839)-ROW())/12+5),AT1839)</f>
        <v>0</v>
      </c>
      <c r="AV1839" s="692">
        <f ca="1">IF(AND(AR1839+AT1839&gt;0,AS1839+AU1839&gt;0),COUNTIF(AV$6:AV1838,"&gt;0")+1,0)</f>
        <v>0</v>
      </c>
    </row>
    <row r="1840" spans="41:48">
      <c r="AO1840" s="692">
        <v>51</v>
      </c>
      <c r="AP1840" s="692">
        <v>3</v>
      </c>
      <c r="AQ1840" s="692">
        <v>11</v>
      </c>
      <c r="AR1840" s="693">
        <f ca="1">IF($AQ1840=1,IF(INDIRECT(ADDRESS(($AO1840-1)*3+$AP1840+5,$AQ1840+7))="",0,INDIRECT(ADDRESS(($AO1840-1)*3+$AP1840+5,$AQ1840+7))),IF(INDIRECT(ADDRESS(($AO1840-1)*3+$AP1840+5,$AQ1840+7))="",0,IF(COUNTIF(INDIRECT(ADDRESS(($AO1840-1)*36+($AP1840-1)*12+6,COLUMN())):INDIRECT(ADDRESS(($AO1840-1)*36+($AP1840-1)*12+$AQ1840+4,COLUMN())),INDIRECT(ADDRESS(($AO1840-1)*3+$AP1840+5,$AQ1840+7)))&gt;=1,0,INDIRECT(ADDRESS(($AO1840-1)*3+$AP1840+5,$AQ1840+7)))))</f>
        <v>0</v>
      </c>
      <c r="AS1840" s="692">
        <f ca="1">COUNTIF(INDIRECT("H"&amp;(ROW()+12*(($AO1840-1)*3+$AP1840)-ROW())/12+5):INDIRECT("S"&amp;(ROW()+12*(($AO1840-1)*3+$AP1840)-ROW())/12+5),AR1840)</f>
        <v>0</v>
      </c>
      <c r="AT1840" s="693">
        <f ca="1">IF($AQ1840=1,IF(INDIRECT(ADDRESS(($AO1840-1)*3+$AP1840+5,$AQ1840+20))="",0,INDIRECT(ADDRESS(($AO1840-1)*3+$AP1840+5,$AQ1840+20))),IF(INDIRECT(ADDRESS(($AO1840-1)*3+$AP1840+5,$AQ1840+20))="",0,IF(COUNTIF(INDIRECT(ADDRESS(($AO1840-1)*36+($AP1840-1)*12+6,COLUMN())):INDIRECT(ADDRESS(($AO1840-1)*36+($AP1840-1)*12+$AQ1840+4,COLUMN())),INDIRECT(ADDRESS(($AO1840-1)*3+$AP1840+5,$AQ1840+20)))&gt;=1,0,INDIRECT(ADDRESS(($AO1840-1)*3+$AP1840+5,$AQ1840+20)))))</f>
        <v>0</v>
      </c>
      <c r="AU1840" s="692">
        <f ca="1">COUNTIF(INDIRECT("U"&amp;(ROW()+12*(($AO1840-1)*3+$AP1840)-ROW())/12+5):INDIRECT("AF"&amp;(ROW()+12*(($AO1840-1)*3+$AP1840)-ROW())/12+5),AT1840)</f>
        <v>0</v>
      </c>
      <c r="AV1840" s="692">
        <f ca="1">IF(AND(AR1840+AT1840&gt;0,AS1840+AU1840&gt;0),COUNTIF(AV$6:AV1839,"&gt;0")+1,0)</f>
        <v>0</v>
      </c>
    </row>
    <row r="1841" spans="41:48">
      <c r="AO1841" s="692">
        <v>51</v>
      </c>
      <c r="AP1841" s="692">
        <v>3</v>
      </c>
      <c r="AQ1841" s="692">
        <v>12</v>
      </c>
      <c r="AR1841" s="693">
        <f ca="1">IF($AQ1841=1,IF(INDIRECT(ADDRESS(($AO1841-1)*3+$AP1841+5,$AQ1841+7))="",0,INDIRECT(ADDRESS(($AO1841-1)*3+$AP1841+5,$AQ1841+7))),IF(INDIRECT(ADDRESS(($AO1841-1)*3+$AP1841+5,$AQ1841+7))="",0,IF(COUNTIF(INDIRECT(ADDRESS(($AO1841-1)*36+($AP1841-1)*12+6,COLUMN())):INDIRECT(ADDRESS(($AO1841-1)*36+($AP1841-1)*12+$AQ1841+4,COLUMN())),INDIRECT(ADDRESS(($AO1841-1)*3+$AP1841+5,$AQ1841+7)))&gt;=1,0,INDIRECT(ADDRESS(($AO1841-1)*3+$AP1841+5,$AQ1841+7)))))</f>
        <v>0</v>
      </c>
      <c r="AS1841" s="692">
        <f ca="1">COUNTIF(INDIRECT("H"&amp;(ROW()+12*(($AO1841-1)*3+$AP1841)-ROW())/12+5):INDIRECT("S"&amp;(ROW()+12*(($AO1841-1)*3+$AP1841)-ROW())/12+5),AR1841)</f>
        <v>0</v>
      </c>
      <c r="AT1841" s="693">
        <f ca="1">IF($AQ1841=1,IF(INDIRECT(ADDRESS(($AO1841-1)*3+$AP1841+5,$AQ1841+20))="",0,INDIRECT(ADDRESS(($AO1841-1)*3+$AP1841+5,$AQ1841+20))),IF(INDIRECT(ADDRESS(($AO1841-1)*3+$AP1841+5,$AQ1841+20))="",0,IF(COUNTIF(INDIRECT(ADDRESS(($AO1841-1)*36+($AP1841-1)*12+6,COLUMN())):INDIRECT(ADDRESS(($AO1841-1)*36+($AP1841-1)*12+$AQ1841+4,COLUMN())),INDIRECT(ADDRESS(($AO1841-1)*3+$AP1841+5,$AQ1841+20)))&gt;=1,0,INDIRECT(ADDRESS(($AO1841-1)*3+$AP1841+5,$AQ1841+20)))))</f>
        <v>0</v>
      </c>
      <c r="AU1841" s="692">
        <f ca="1">COUNTIF(INDIRECT("U"&amp;(ROW()+12*(($AO1841-1)*3+$AP1841)-ROW())/12+5):INDIRECT("AF"&amp;(ROW()+12*(($AO1841-1)*3+$AP1841)-ROW())/12+5),AT1841)</f>
        <v>0</v>
      </c>
      <c r="AV1841" s="692">
        <f ca="1">IF(AND(AR1841+AT1841&gt;0,AS1841+AU1841&gt;0),COUNTIF(AV$6:AV1840,"&gt;0")+1,0)</f>
        <v>0</v>
      </c>
    </row>
    <row r="1842" spans="41:48">
      <c r="AO1842" s="692">
        <v>52</v>
      </c>
      <c r="AP1842" s="692">
        <v>1</v>
      </c>
      <c r="AQ1842" s="692">
        <v>1</v>
      </c>
      <c r="AR1842" s="693">
        <f ca="1">IF($AQ1842=1,IF(INDIRECT(ADDRESS(($AO1842-1)*3+$AP1842+5,$AQ1842+7))="",0,INDIRECT(ADDRESS(($AO1842-1)*3+$AP1842+5,$AQ1842+7))),IF(INDIRECT(ADDRESS(($AO1842-1)*3+$AP1842+5,$AQ1842+7))="",0,IF(COUNTIF(INDIRECT(ADDRESS(($AO1842-1)*36+($AP1842-1)*12+6,COLUMN())):INDIRECT(ADDRESS(($AO1842-1)*36+($AP1842-1)*12+$AQ1842+4,COLUMN())),INDIRECT(ADDRESS(($AO1842-1)*3+$AP1842+5,$AQ1842+7)))&gt;=1,0,INDIRECT(ADDRESS(($AO1842-1)*3+$AP1842+5,$AQ1842+7)))))</f>
        <v>0</v>
      </c>
      <c r="AS1842" s="692">
        <f ca="1">COUNTIF(INDIRECT("H"&amp;(ROW()+12*(($AO1842-1)*3+$AP1842)-ROW())/12+5):INDIRECT("S"&amp;(ROW()+12*(($AO1842-1)*3+$AP1842)-ROW())/12+5),AR1842)</f>
        <v>0</v>
      </c>
      <c r="AT1842" s="693">
        <f ca="1">IF($AQ1842=1,IF(INDIRECT(ADDRESS(($AO1842-1)*3+$AP1842+5,$AQ1842+20))="",0,INDIRECT(ADDRESS(($AO1842-1)*3+$AP1842+5,$AQ1842+20))),IF(INDIRECT(ADDRESS(($AO1842-1)*3+$AP1842+5,$AQ1842+20))="",0,IF(COUNTIF(INDIRECT(ADDRESS(($AO1842-1)*36+($AP1842-1)*12+6,COLUMN())):INDIRECT(ADDRESS(($AO1842-1)*36+($AP1842-1)*12+$AQ1842+4,COLUMN())),INDIRECT(ADDRESS(($AO1842-1)*3+$AP1842+5,$AQ1842+20)))&gt;=1,0,INDIRECT(ADDRESS(($AO1842-1)*3+$AP1842+5,$AQ1842+20)))))</f>
        <v>0</v>
      </c>
      <c r="AU1842" s="692">
        <f ca="1">COUNTIF(INDIRECT("U"&amp;(ROW()+12*(($AO1842-1)*3+$AP1842)-ROW())/12+5):INDIRECT("AF"&amp;(ROW()+12*(($AO1842-1)*3+$AP1842)-ROW())/12+5),AT1842)</f>
        <v>0</v>
      </c>
      <c r="AV1842" s="692">
        <f ca="1">IF(AND(AR1842+AT1842&gt;0,AS1842+AU1842&gt;0),COUNTIF(AV$6:AV1841,"&gt;0")+1,0)</f>
        <v>0</v>
      </c>
    </row>
    <row r="1843" spans="41:48">
      <c r="AO1843" s="692">
        <v>52</v>
      </c>
      <c r="AP1843" s="692">
        <v>1</v>
      </c>
      <c r="AQ1843" s="692">
        <v>2</v>
      </c>
      <c r="AR1843" s="693">
        <f ca="1">IF($AQ1843=1,IF(INDIRECT(ADDRESS(($AO1843-1)*3+$AP1843+5,$AQ1843+7))="",0,INDIRECT(ADDRESS(($AO1843-1)*3+$AP1843+5,$AQ1843+7))),IF(INDIRECT(ADDRESS(($AO1843-1)*3+$AP1843+5,$AQ1843+7))="",0,IF(COUNTIF(INDIRECT(ADDRESS(($AO1843-1)*36+($AP1843-1)*12+6,COLUMN())):INDIRECT(ADDRESS(($AO1843-1)*36+($AP1843-1)*12+$AQ1843+4,COLUMN())),INDIRECT(ADDRESS(($AO1843-1)*3+$AP1843+5,$AQ1843+7)))&gt;=1,0,INDIRECT(ADDRESS(($AO1843-1)*3+$AP1843+5,$AQ1843+7)))))</f>
        <v>0</v>
      </c>
      <c r="AS1843" s="692">
        <f ca="1">COUNTIF(INDIRECT("H"&amp;(ROW()+12*(($AO1843-1)*3+$AP1843)-ROW())/12+5):INDIRECT("S"&amp;(ROW()+12*(($AO1843-1)*3+$AP1843)-ROW())/12+5),AR1843)</f>
        <v>0</v>
      </c>
      <c r="AT1843" s="693">
        <f ca="1">IF($AQ1843=1,IF(INDIRECT(ADDRESS(($AO1843-1)*3+$AP1843+5,$AQ1843+20))="",0,INDIRECT(ADDRESS(($AO1843-1)*3+$AP1843+5,$AQ1843+20))),IF(INDIRECT(ADDRESS(($AO1843-1)*3+$AP1843+5,$AQ1843+20))="",0,IF(COUNTIF(INDIRECT(ADDRESS(($AO1843-1)*36+($AP1843-1)*12+6,COLUMN())):INDIRECT(ADDRESS(($AO1843-1)*36+($AP1843-1)*12+$AQ1843+4,COLUMN())),INDIRECT(ADDRESS(($AO1843-1)*3+$AP1843+5,$AQ1843+20)))&gt;=1,0,INDIRECT(ADDRESS(($AO1843-1)*3+$AP1843+5,$AQ1843+20)))))</f>
        <v>0</v>
      </c>
      <c r="AU1843" s="692">
        <f ca="1">COUNTIF(INDIRECT("U"&amp;(ROW()+12*(($AO1843-1)*3+$AP1843)-ROW())/12+5):INDIRECT("AF"&amp;(ROW()+12*(($AO1843-1)*3+$AP1843)-ROW())/12+5),AT1843)</f>
        <v>0</v>
      </c>
      <c r="AV1843" s="692">
        <f ca="1">IF(AND(AR1843+AT1843&gt;0,AS1843+AU1843&gt;0),COUNTIF(AV$6:AV1842,"&gt;0")+1,0)</f>
        <v>0</v>
      </c>
    </row>
    <row r="1844" spans="41:48">
      <c r="AO1844" s="692">
        <v>52</v>
      </c>
      <c r="AP1844" s="692">
        <v>1</v>
      </c>
      <c r="AQ1844" s="692">
        <v>3</v>
      </c>
      <c r="AR1844" s="693">
        <f ca="1">IF($AQ1844=1,IF(INDIRECT(ADDRESS(($AO1844-1)*3+$AP1844+5,$AQ1844+7))="",0,INDIRECT(ADDRESS(($AO1844-1)*3+$AP1844+5,$AQ1844+7))),IF(INDIRECT(ADDRESS(($AO1844-1)*3+$AP1844+5,$AQ1844+7))="",0,IF(COUNTIF(INDIRECT(ADDRESS(($AO1844-1)*36+($AP1844-1)*12+6,COLUMN())):INDIRECT(ADDRESS(($AO1844-1)*36+($AP1844-1)*12+$AQ1844+4,COLUMN())),INDIRECT(ADDRESS(($AO1844-1)*3+$AP1844+5,$AQ1844+7)))&gt;=1,0,INDIRECT(ADDRESS(($AO1844-1)*3+$AP1844+5,$AQ1844+7)))))</f>
        <v>0</v>
      </c>
      <c r="AS1844" s="692">
        <f ca="1">COUNTIF(INDIRECT("H"&amp;(ROW()+12*(($AO1844-1)*3+$AP1844)-ROW())/12+5):INDIRECT("S"&amp;(ROW()+12*(($AO1844-1)*3+$AP1844)-ROW())/12+5),AR1844)</f>
        <v>0</v>
      </c>
      <c r="AT1844" s="693">
        <f ca="1">IF($AQ1844=1,IF(INDIRECT(ADDRESS(($AO1844-1)*3+$AP1844+5,$AQ1844+20))="",0,INDIRECT(ADDRESS(($AO1844-1)*3+$AP1844+5,$AQ1844+20))),IF(INDIRECT(ADDRESS(($AO1844-1)*3+$AP1844+5,$AQ1844+20))="",0,IF(COUNTIF(INDIRECT(ADDRESS(($AO1844-1)*36+($AP1844-1)*12+6,COLUMN())):INDIRECT(ADDRESS(($AO1844-1)*36+($AP1844-1)*12+$AQ1844+4,COLUMN())),INDIRECT(ADDRESS(($AO1844-1)*3+$AP1844+5,$AQ1844+20)))&gt;=1,0,INDIRECT(ADDRESS(($AO1844-1)*3+$AP1844+5,$AQ1844+20)))))</f>
        <v>0</v>
      </c>
      <c r="AU1844" s="692">
        <f ca="1">COUNTIF(INDIRECT("U"&amp;(ROW()+12*(($AO1844-1)*3+$AP1844)-ROW())/12+5):INDIRECT("AF"&amp;(ROW()+12*(($AO1844-1)*3+$AP1844)-ROW())/12+5),AT1844)</f>
        <v>0</v>
      </c>
      <c r="AV1844" s="692">
        <f ca="1">IF(AND(AR1844+AT1844&gt;0,AS1844+AU1844&gt;0),COUNTIF(AV$6:AV1843,"&gt;0")+1,0)</f>
        <v>0</v>
      </c>
    </row>
    <row r="1845" spans="41:48">
      <c r="AO1845" s="692">
        <v>52</v>
      </c>
      <c r="AP1845" s="692">
        <v>1</v>
      </c>
      <c r="AQ1845" s="692">
        <v>4</v>
      </c>
      <c r="AR1845" s="693">
        <f ca="1">IF($AQ1845=1,IF(INDIRECT(ADDRESS(($AO1845-1)*3+$AP1845+5,$AQ1845+7))="",0,INDIRECT(ADDRESS(($AO1845-1)*3+$AP1845+5,$AQ1845+7))),IF(INDIRECT(ADDRESS(($AO1845-1)*3+$AP1845+5,$AQ1845+7))="",0,IF(COUNTIF(INDIRECT(ADDRESS(($AO1845-1)*36+($AP1845-1)*12+6,COLUMN())):INDIRECT(ADDRESS(($AO1845-1)*36+($AP1845-1)*12+$AQ1845+4,COLUMN())),INDIRECT(ADDRESS(($AO1845-1)*3+$AP1845+5,$AQ1845+7)))&gt;=1,0,INDIRECT(ADDRESS(($AO1845-1)*3+$AP1845+5,$AQ1845+7)))))</f>
        <v>0</v>
      </c>
      <c r="AS1845" s="692">
        <f ca="1">COUNTIF(INDIRECT("H"&amp;(ROW()+12*(($AO1845-1)*3+$AP1845)-ROW())/12+5):INDIRECT("S"&amp;(ROW()+12*(($AO1845-1)*3+$AP1845)-ROW())/12+5),AR1845)</f>
        <v>0</v>
      </c>
      <c r="AT1845" s="693">
        <f ca="1">IF($AQ1845=1,IF(INDIRECT(ADDRESS(($AO1845-1)*3+$AP1845+5,$AQ1845+20))="",0,INDIRECT(ADDRESS(($AO1845-1)*3+$AP1845+5,$AQ1845+20))),IF(INDIRECT(ADDRESS(($AO1845-1)*3+$AP1845+5,$AQ1845+20))="",0,IF(COUNTIF(INDIRECT(ADDRESS(($AO1845-1)*36+($AP1845-1)*12+6,COLUMN())):INDIRECT(ADDRESS(($AO1845-1)*36+($AP1845-1)*12+$AQ1845+4,COLUMN())),INDIRECT(ADDRESS(($AO1845-1)*3+$AP1845+5,$AQ1845+20)))&gt;=1,0,INDIRECT(ADDRESS(($AO1845-1)*3+$AP1845+5,$AQ1845+20)))))</f>
        <v>0</v>
      </c>
      <c r="AU1845" s="692">
        <f ca="1">COUNTIF(INDIRECT("U"&amp;(ROW()+12*(($AO1845-1)*3+$AP1845)-ROW())/12+5):INDIRECT("AF"&amp;(ROW()+12*(($AO1845-1)*3+$AP1845)-ROW())/12+5),AT1845)</f>
        <v>0</v>
      </c>
      <c r="AV1845" s="692">
        <f ca="1">IF(AND(AR1845+AT1845&gt;0,AS1845+AU1845&gt;0),COUNTIF(AV$6:AV1844,"&gt;0")+1,0)</f>
        <v>0</v>
      </c>
    </row>
    <row r="1846" spans="41:48">
      <c r="AO1846" s="692">
        <v>52</v>
      </c>
      <c r="AP1846" s="692">
        <v>1</v>
      </c>
      <c r="AQ1846" s="692">
        <v>5</v>
      </c>
      <c r="AR1846" s="693">
        <f ca="1">IF($AQ1846=1,IF(INDIRECT(ADDRESS(($AO1846-1)*3+$AP1846+5,$AQ1846+7))="",0,INDIRECT(ADDRESS(($AO1846-1)*3+$AP1846+5,$AQ1846+7))),IF(INDIRECT(ADDRESS(($AO1846-1)*3+$AP1846+5,$AQ1846+7))="",0,IF(COUNTIF(INDIRECT(ADDRESS(($AO1846-1)*36+($AP1846-1)*12+6,COLUMN())):INDIRECT(ADDRESS(($AO1846-1)*36+($AP1846-1)*12+$AQ1846+4,COLUMN())),INDIRECT(ADDRESS(($AO1846-1)*3+$AP1846+5,$AQ1846+7)))&gt;=1,0,INDIRECT(ADDRESS(($AO1846-1)*3+$AP1846+5,$AQ1846+7)))))</f>
        <v>0</v>
      </c>
      <c r="AS1846" s="692">
        <f ca="1">COUNTIF(INDIRECT("H"&amp;(ROW()+12*(($AO1846-1)*3+$AP1846)-ROW())/12+5):INDIRECT("S"&amp;(ROW()+12*(($AO1846-1)*3+$AP1846)-ROW())/12+5),AR1846)</f>
        <v>0</v>
      </c>
      <c r="AT1846" s="693">
        <f ca="1">IF($AQ1846=1,IF(INDIRECT(ADDRESS(($AO1846-1)*3+$AP1846+5,$AQ1846+20))="",0,INDIRECT(ADDRESS(($AO1846-1)*3+$AP1846+5,$AQ1846+20))),IF(INDIRECT(ADDRESS(($AO1846-1)*3+$AP1846+5,$AQ1846+20))="",0,IF(COUNTIF(INDIRECT(ADDRESS(($AO1846-1)*36+($AP1846-1)*12+6,COLUMN())):INDIRECT(ADDRESS(($AO1846-1)*36+($AP1846-1)*12+$AQ1846+4,COLUMN())),INDIRECT(ADDRESS(($AO1846-1)*3+$AP1846+5,$AQ1846+20)))&gt;=1,0,INDIRECT(ADDRESS(($AO1846-1)*3+$AP1846+5,$AQ1846+20)))))</f>
        <v>0</v>
      </c>
      <c r="AU1846" s="692">
        <f ca="1">COUNTIF(INDIRECT("U"&amp;(ROW()+12*(($AO1846-1)*3+$AP1846)-ROW())/12+5):INDIRECT("AF"&amp;(ROW()+12*(($AO1846-1)*3+$AP1846)-ROW())/12+5),AT1846)</f>
        <v>0</v>
      </c>
      <c r="AV1846" s="692">
        <f ca="1">IF(AND(AR1846+AT1846&gt;0,AS1846+AU1846&gt;0),COUNTIF(AV$6:AV1845,"&gt;0")+1,0)</f>
        <v>0</v>
      </c>
    </row>
    <row r="1847" spans="41:48">
      <c r="AO1847" s="692">
        <v>52</v>
      </c>
      <c r="AP1847" s="692">
        <v>1</v>
      </c>
      <c r="AQ1847" s="692">
        <v>6</v>
      </c>
      <c r="AR1847" s="693">
        <f ca="1">IF($AQ1847=1,IF(INDIRECT(ADDRESS(($AO1847-1)*3+$AP1847+5,$AQ1847+7))="",0,INDIRECT(ADDRESS(($AO1847-1)*3+$AP1847+5,$AQ1847+7))),IF(INDIRECT(ADDRESS(($AO1847-1)*3+$AP1847+5,$AQ1847+7))="",0,IF(COUNTIF(INDIRECT(ADDRESS(($AO1847-1)*36+($AP1847-1)*12+6,COLUMN())):INDIRECT(ADDRESS(($AO1847-1)*36+($AP1847-1)*12+$AQ1847+4,COLUMN())),INDIRECT(ADDRESS(($AO1847-1)*3+$AP1847+5,$AQ1847+7)))&gt;=1,0,INDIRECT(ADDRESS(($AO1847-1)*3+$AP1847+5,$AQ1847+7)))))</f>
        <v>0</v>
      </c>
      <c r="AS1847" s="692">
        <f ca="1">COUNTIF(INDIRECT("H"&amp;(ROW()+12*(($AO1847-1)*3+$AP1847)-ROW())/12+5):INDIRECT("S"&amp;(ROW()+12*(($AO1847-1)*3+$AP1847)-ROW())/12+5),AR1847)</f>
        <v>0</v>
      </c>
      <c r="AT1847" s="693">
        <f ca="1">IF($AQ1847=1,IF(INDIRECT(ADDRESS(($AO1847-1)*3+$AP1847+5,$AQ1847+20))="",0,INDIRECT(ADDRESS(($AO1847-1)*3+$AP1847+5,$AQ1847+20))),IF(INDIRECT(ADDRESS(($AO1847-1)*3+$AP1847+5,$AQ1847+20))="",0,IF(COUNTIF(INDIRECT(ADDRESS(($AO1847-1)*36+($AP1847-1)*12+6,COLUMN())):INDIRECT(ADDRESS(($AO1847-1)*36+($AP1847-1)*12+$AQ1847+4,COLUMN())),INDIRECT(ADDRESS(($AO1847-1)*3+$AP1847+5,$AQ1847+20)))&gt;=1,0,INDIRECT(ADDRESS(($AO1847-1)*3+$AP1847+5,$AQ1847+20)))))</f>
        <v>0</v>
      </c>
      <c r="AU1847" s="692">
        <f ca="1">COUNTIF(INDIRECT("U"&amp;(ROW()+12*(($AO1847-1)*3+$AP1847)-ROW())/12+5):INDIRECT("AF"&amp;(ROW()+12*(($AO1847-1)*3+$AP1847)-ROW())/12+5),AT1847)</f>
        <v>0</v>
      </c>
      <c r="AV1847" s="692">
        <f ca="1">IF(AND(AR1847+AT1847&gt;0,AS1847+AU1847&gt;0),COUNTIF(AV$6:AV1846,"&gt;0")+1,0)</f>
        <v>0</v>
      </c>
    </row>
    <row r="1848" spans="41:48">
      <c r="AO1848" s="692">
        <v>52</v>
      </c>
      <c r="AP1848" s="692">
        <v>1</v>
      </c>
      <c r="AQ1848" s="692">
        <v>7</v>
      </c>
      <c r="AR1848" s="693">
        <f ca="1">IF($AQ1848=1,IF(INDIRECT(ADDRESS(($AO1848-1)*3+$AP1848+5,$AQ1848+7))="",0,INDIRECT(ADDRESS(($AO1848-1)*3+$AP1848+5,$AQ1848+7))),IF(INDIRECT(ADDRESS(($AO1848-1)*3+$AP1848+5,$AQ1848+7))="",0,IF(COUNTIF(INDIRECT(ADDRESS(($AO1848-1)*36+($AP1848-1)*12+6,COLUMN())):INDIRECT(ADDRESS(($AO1848-1)*36+($AP1848-1)*12+$AQ1848+4,COLUMN())),INDIRECT(ADDRESS(($AO1848-1)*3+$AP1848+5,$AQ1848+7)))&gt;=1,0,INDIRECT(ADDRESS(($AO1848-1)*3+$AP1848+5,$AQ1848+7)))))</f>
        <v>0</v>
      </c>
      <c r="AS1848" s="692">
        <f ca="1">COUNTIF(INDIRECT("H"&amp;(ROW()+12*(($AO1848-1)*3+$AP1848)-ROW())/12+5):INDIRECT("S"&amp;(ROW()+12*(($AO1848-1)*3+$AP1848)-ROW())/12+5),AR1848)</f>
        <v>0</v>
      </c>
      <c r="AT1848" s="693">
        <f ca="1">IF($AQ1848=1,IF(INDIRECT(ADDRESS(($AO1848-1)*3+$AP1848+5,$AQ1848+20))="",0,INDIRECT(ADDRESS(($AO1848-1)*3+$AP1848+5,$AQ1848+20))),IF(INDIRECT(ADDRESS(($AO1848-1)*3+$AP1848+5,$AQ1848+20))="",0,IF(COUNTIF(INDIRECT(ADDRESS(($AO1848-1)*36+($AP1848-1)*12+6,COLUMN())):INDIRECT(ADDRESS(($AO1848-1)*36+($AP1848-1)*12+$AQ1848+4,COLUMN())),INDIRECT(ADDRESS(($AO1848-1)*3+$AP1848+5,$AQ1848+20)))&gt;=1,0,INDIRECT(ADDRESS(($AO1848-1)*3+$AP1848+5,$AQ1848+20)))))</f>
        <v>0</v>
      </c>
      <c r="AU1848" s="692">
        <f ca="1">COUNTIF(INDIRECT("U"&amp;(ROW()+12*(($AO1848-1)*3+$AP1848)-ROW())/12+5):INDIRECT("AF"&amp;(ROW()+12*(($AO1848-1)*3+$AP1848)-ROW())/12+5),AT1848)</f>
        <v>0</v>
      </c>
      <c r="AV1848" s="692">
        <f ca="1">IF(AND(AR1848+AT1848&gt;0,AS1848+AU1848&gt;0),COUNTIF(AV$6:AV1847,"&gt;0")+1,0)</f>
        <v>0</v>
      </c>
    </row>
    <row r="1849" spans="41:48">
      <c r="AO1849" s="692">
        <v>52</v>
      </c>
      <c r="AP1849" s="692">
        <v>1</v>
      </c>
      <c r="AQ1849" s="692">
        <v>8</v>
      </c>
      <c r="AR1849" s="693">
        <f ca="1">IF($AQ1849=1,IF(INDIRECT(ADDRESS(($AO1849-1)*3+$AP1849+5,$AQ1849+7))="",0,INDIRECT(ADDRESS(($AO1849-1)*3+$AP1849+5,$AQ1849+7))),IF(INDIRECT(ADDRESS(($AO1849-1)*3+$AP1849+5,$AQ1849+7))="",0,IF(COUNTIF(INDIRECT(ADDRESS(($AO1849-1)*36+($AP1849-1)*12+6,COLUMN())):INDIRECT(ADDRESS(($AO1849-1)*36+($AP1849-1)*12+$AQ1849+4,COLUMN())),INDIRECT(ADDRESS(($AO1849-1)*3+$AP1849+5,$AQ1849+7)))&gt;=1,0,INDIRECT(ADDRESS(($AO1849-1)*3+$AP1849+5,$AQ1849+7)))))</f>
        <v>0</v>
      </c>
      <c r="AS1849" s="692">
        <f ca="1">COUNTIF(INDIRECT("H"&amp;(ROW()+12*(($AO1849-1)*3+$AP1849)-ROW())/12+5):INDIRECT("S"&amp;(ROW()+12*(($AO1849-1)*3+$AP1849)-ROW())/12+5),AR1849)</f>
        <v>0</v>
      </c>
      <c r="AT1849" s="693">
        <f ca="1">IF($AQ1849=1,IF(INDIRECT(ADDRESS(($AO1849-1)*3+$AP1849+5,$AQ1849+20))="",0,INDIRECT(ADDRESS(($AO1849-1)*3+$AP1849+5,$AQ1849+20))),IF(INDIRECT(ADDRESS(($AO1849-1)*3+$AP1849+5,$AQ1849+20))="",0,IF(COUNTIF(INDIRECT(ADDRESS(($AO1849-1)*36+($AP1849-1)*12+6,COLUMN())):INDIRECT(ADDRESS(($AO1849-1)*36+($AP1849-1)*12+$AQ1849+4,COLUMN())),INDIRECT(ADDRESS(($AO1849-1)*3+$AP1849+5,$AQ1849+20)))&gt;=1,0,INDIRECT(ADDRESS(($AO1849-1)*3+$AP1849+5,$AQ1849+20)))))</f>
        <v>0</v>
      </c>
      <c r="AU1849" s="692">
        <f ca="1">COUNTIF(INDIRECT("U"&amp;(ROW()+12*(($AO1849-1)*3+$AP1849)-ROW())/12+5):INDIRECT("AF"&amp;(ROW()+12*(($AO1849-1)*3+$AP1849)-ROW())/12+5),AT1849)</f>
        <v>0</v>
      </c>
      <c r="AV1849" s="692">
        <f ca="1">IF(AND(AR1849+AT1849&gt;0,AS1849+AU1849&gt;0),COUNTIF(AV$6:AV1848,"&gt;0")+1,0)</f>
        <v>0</v>
      </c>
    </row>
    <row r="1850" spans="41:48">
      <c r="AO1850" s="692">
        <v>52</v>
      </c>
      <c r="AP1850" s="692">
        <v>1</v>
      </c>
      <c r="AQ1850" s="692">
        <v>9</v>
      </c>
      <c r="AR1850" s="693">
        <f ca="1">IF($AQ1850=1,IF(INDIRECT(ADDRESS(($AO1850-1)*3+$AP1850+5,$AQ1850+7))="",0,INDIRECT(ADDRESS(($AO1850-1)*3+$AP1850+5,$AQ1850+7))),IF(INDIRECT(ADDRESS(($AO1850-1)*3+$AP1850+5,$AQ1850+7))="",0,IF(COUNTIF(INDIRECT(ADDRESS(($AO1850-1)*36+($AP1850-1)*12+6,COLUMN())):INDIRECT(ADDRESS(($AO1850-1)*36+($AP1850-1)*12+$AQ1850+4,COLUMN())),INDIRECT(ADDRESS(($AO1850-1)*3+$AP1850+5,$AQ1850+7)))&gt;=1,0,INDIRECT(ADDRESS(($AO1850-1)*3+$AP1850+5,$AQ1850+7)))))</f>
        <v>0</v>
      </c>
      <c r="AS1850" s="692">
        <f ca="1">COUNTIF(INDIRECT("H"&amp;(ROW()+12*(($AO1850-1)*3+$AP1850)-ROW())/12+5):INDIRECT("S"&amp;(ROW()+12*(($AO1850-1)*3+$AP1850)-ROW())/12+5),AR1850)</f>
        <v>0</v>
      </c>
      <c r="AT1850" s="693">
        <f ca="1">IF($AQ1850=1,IF(INDIRECT(ADDRESS(($AO1850-1)*3+$AP1850+5,$AQ1850+20))="",0,INDIRECT(ADDRESS(($AO1850-1)*3+$AP1850+5,$AQ1850+20))),IF(INDIRECT(ADDRESS(($AO1850-1)*3+$AP1850+5,$AQ1850+20))="",0,IF(COUNTIF(INDIRECT(ADDRESS(($AO1850-1)*36+($AP1850-1)*12+6,COLUMN())):INDIRECT(ADDRESS(($AO1850-1)*36+($AP1850-1)*12+$AQ1850+4,COLUMN())),INDIRECT(ADDRESS(($AO1850-1)*3+$AP1850+5,$AQ1850+20)))&gt;=1,0,INDIRECT(ADDRESS(($AO1850-1)*3+$AP1850+5,$AQ1850+20)))))</f>
        <v>0</v>
      </c>
      <c r="AU1850" s="692">
        <f ca="1">COUNTIF(INDIRECT("U"&amp;(ROW()+12*(($AO1850-1)*3+$AP1850)-ROW())/12+5):INDIRECT("AF"&amp;(ROW()+12*(($AO1850-1)*3+$AP1850)-ROW())/12+5),AT1850)</f>
        <v>0</v>
      </c>
      <c r="AV1850" s="692">
        <f ca="1">IF(AND(AR1850+AT1850&gt;0,AS1850+AU1850&gt;0),COUNTIF(AV$6:AV1849,"&gt;0")+1,0)</f>
        <v>0</v>
      </c>
    </row>
    <row r="1851" spans="41:48">
      <c r="AO1851" s="692">
        <v>52</v>
      </c>
      <c r="AP1851" s="692">
        <v>1</v>
      </c>
      <c r="AQ1851" s="692">
        <v>10</v>
      </c>
      <c r="AR1851" s="693">
        <f ca="1">IF($AQ1851=1,IF(INDIRECT(ADDRESS(($AO1851-1)*3+$AP1851+5,$AQ1851+7))="",0,INDIRECT(ADDRESS(($AO1851-1)*3+$AP1851+5,$AQ1851+7))),IF(INDIRECT(ADDRESS(($AO1851-1)*3+$AP1851+5,$AQ1851+7))="",0,IF(COUNTIF(INDIRECT(ADDRESS(($AO1851-1)*36+($AP1851-1)*12+6,COLUMN())):INDIRECT(ADDRESS(($AO1851-1)*36+($AP1851-1)*12+$AQ1851+4,COLUMN())),INDIRECT(ADDRESS(($AO1851-1)*3+$AP1851+5,$AQ1851+7)))&gt;=1,0,INDIRECT(ADDRESS(($AO1851-1)*3+$AP1851+5,$AQ1851+7)))))</f>
        <v>0</v>
      </c>
      <c r="AS1851" s="692">
        <f ca="1">COUNTIF(INDIRECT("H"&amp;(ROW()+12*(($AO1851-1)*3+$AP1851)-ROW())/12+5):INDIRECT("S"&amp;(ROW()+12*(($AO1851-1)*3+$AP1851)-ROW())/12+5),AR1851)</f>
        <v>0</v>
      </c>
      <c r="AT1851" s="693">
        <f ca="1">IF($AQ1851=1,IF(INDIRECT(ADDRESS(($AO1851-1)*3+$AP1851+5,$AQ1851+20))="",0,INDIRECT(ADDRESS(($AO1851-1)*3+$AP1851+5,$AQ1851+20))),IF(INDIRECT(ADDRESS(($AO1851-1)*3+$AP1851+5,$AQ1851+20))="",0,IF(COUNTIF(INDIRECT(ADDRESS(($AO1851-1)*36+($AP1851-1)*12+6,COLUMN())):INDIRECT(ADDRESS(($AO1851-1)*36+($AP1851-1)*12+$AQ1851+4,COLUMN())),INDIRECT(ADDRESS(($AO1851-1)*3+$AP1851+5,$AQ1851+20)))&gt;=1,0,INDIRECT(ADDRESS(($AO1851-1)*3+$AP1851+5,$AQ1851+20)))))</f>
        <v>0</v>
      </c>
      <c r="AU1851" s="692">
        <f ca="1">COUNTIF(INDIRECT("U"&amp;(ROW()+12*(($AO1851-1)*3+$AP1851)-ROW())/12+5):INDIRECT("AF"&amp;(ROW()+12*(($AO1851-1)*3+$AP1851)-ROW())/12+5),AT1851)</f>
        <v>0</v>
      </c>
      <c r="AV1851" s="692">
        <f ca="1">IF(AND(AR1851+AT1851&gt;0,AS1851+AU1851&gt;0),COUNTIF(AV$6:AV1850,"&gt;0")+1,0)</f>
        <v>0</v>
      </c>
    </row>
    <row r="1852" spans="41:48">
      <c r="AO1852" s="692">
        <v>52</v>
      </c>
      <c r="AP1852" s="692">
        <v>1</v>
      </c>
      <c r="AQ1852" s="692">
        <v>11</v>
      </c>
      <c r="AR1852" s="693">
        <f ca="1">IF($AQ1852=1,IF(INDIRECT(ADDRESS(($AO1852-1)*3+$AP1852+5,$AQ1852+7))="",0,INDIRECT(ADDRESS(($AO1852-1)*3+$AP1852+5,$AQ1852+7))),IF(INDIRECT(ADDRESS(($AO1852-1)*3+$AP1852+5,$AQ1852+7))="",0,IF(COUNTIF(INDIRECT(ADDRESS(($AO1852-1)*36+($AP1852-1)*12+6,COLUMN())):INDIRECT(ADDRESS(($AO1852-1)*36+($AP1852-1)*12+$AQ1852+4,COLUMN())),INDIRECT(ADDRESS(($AO1852-1)*3+$AP1852+5,$AQ1852+7)))&gt;=1,0,INDIRECT(ADDRESS(($AO1852-1)*3+$AP1852+5,$AQ1852+7)))))</f>
        <v>0</v>
      </c>
      <c r="AS1852" s="692">
        <f ca="1">COUNTIF(INDIRECT("H"&amp;(ROW()+12*(($AO1852-1)*3+$AP1852)-ROW())/12+5):INDIRECT("S"&amp;(ROW()+12*(($AO1852-1)*3+$AP1852)-ROW())/12+5),AR1852)</f>
        <v>0</v>
      </c>
      <c r="AT1852" s="693">
        <f ca="1">IF($AQ1852=1,IF(INDIRECT(ADDRESS(($AO1852-1)*3+$AP1852+5,$AQ1852+20))="",0,INDIRECT(ADDRESS(($AO1852-1)*3+$AP1852+5,$AQ1852+20))),IF(INDIRECT(ADDRESS(($AO1852-1)*3+$AP1852+5,$AQ1852+20))="",0,IF(COUNTIF(INDIRECT(ADDRESS(($AO1852-1)*36+($AP1852-1)*12+6,COLUMN())):INDIRECT(ADDRESS(($AO1852-1)*36+($AP1852-1)*12+$AQ1852+4,COLUMN())),INDIRECT(ADDRESS(($AO1852-1)*3+$AP1852+5,$AQ1852+20)))&gt;=1,0,INDIRECT(ADDRESS(($AO1852-1)*3+$AP1852+5,$AQ1852+20)))))</f>
        <v>0</v>
      </c>
      <c r="AU1852" s="692">
        <f ca="1">COUNTIF(INDIRECT("U"&amp;(ROW()+12*(($AO1852-1)*3+$AP1852)-ROW())/12+5):INDIRECT("AF"&amp;(ROW()+12*(($AO1852-1)*3+$AP1852)-ROW())/12+5),AT1852)</f>
        <v>0</v>
      </c>
      <c r="AV1852" s="692">
        <f ca="1">IF(AND(AR1852+AT1852&gt;0,AS1852+AU1852&gt;0),COUNTIF(AV$6:AV1851,"&gt;0")+1,0)</f>
        <v>0</v>
      </c>
    </row>
    <row r="1853" spans="41:48">
      <c r="AO1853" s="692">
        <v>52</v>
      </c>
      <c r="AP1853" s="692">
        <v>1</v>
      </c>
      <c r="AQ1853" s="692">
        <v>12</v>
      </c>
      <c r="AR1853" s="693">
        <f ca="1">IF($AQ1853=1,IF(INDIRECT(ADDRESS(($AO1853-1)*3+$AP1853+5,$AQ1853+7))="",0,INDIRECT(ADDRESS(($AO1853-1)*3+$AP1853+5,$AQ1853+7))),IF(INDIRECT(ADDRESS(($AO1853-1)*3+$AP1853+5,$AQ1853+7))="",0,IF(COUNTIF(INDIRECT(ADDRESS(($AO1853-1)*36+($AP1853-1)*12+6,COLUMN())):INDIRECT(ADDRESS(($AO1853-1)*36+($AP1853-1)*12+$AQ1853+4,COLUMN())),INDIRECT(ADDRESS(($AO1853-1)*3+$AP1853+5,$AQ1853+7)))&gt;=1,0,INDIRECT(ADDRESS(($AO1853-1)*3+$AP1853+5,$AQ1853+7)))))</f>
        <v>0</v>
      </c>
      <c r="AS1853" s="692">
        <f ca="1">COUNTIF(INDIRECT("H"&amp;(ROW()+12*(($AO1853-1)*3+$AP1853)-ROW())/12+5):INDIRECT("S"&amp;(ROW()+12*(($AO1853-1)*3+$AP1853)-ROW())/12+5),AR1853)</f>
        <v>0</v>
      </c>
      <c r="AT1853" s="693">
        <f ca="1">IF($AQ1853=1,IF(INDIRECT(ADDRESS(($AO1853-1)*3+$AP1853+5,$AQ1853+20))="",0,INDIRECT(ADDRESS(($AO1853-1)*3+$AP1853+5,$AQ1853+20))),IF(INDIRECT(ADDRESS(($AO1853-1)*3+$AP1853+5,$AQ1853+20))="",0,IF(COUNTIF(INDIRECT(ADDRESS(($AO1853-1)*36+($AP1853-1)*12+6,COLUMN())):INDIRECT(ADDRESS(($AO1853-1)*36+($AP1853-1)*12+$AQ1853+4,COLUMN())),INDIRECT(ADDRESS(($AO1853-1)*3+$AP1853+5,$AQ1853+20)))&gt;=1,0,INDIRECT(ADDRESS(($AO1853-1)*3+$AP1853+5,$AQ1853+20)))))</f>
        <v>0</v>
      </c>
      <c r="AU1853" s="692">
        <f ca="1">COUNTIF(INDIRECT("U"&amp;(ROW()+12*(($AO1853-1)*3+$AP1853)-ROW())/12+5):INDIRECT("AF"&amp;(ROW()+12*(($AO1853-1)*3+$AP1853)-ROW())/12+5),AT1853)</f>
        <v>0</v>
      </c>
      <c r="AV1853" s="692">
        <f ca="1">IF(AND(AR1853+AT1853&gt;0,AS1853+AU1853&gt;0),COUNTIF(AV$6:AV1852,"&gt;0")+1,0)</f>
        <v>0</v>
      </c>
    </row>
    <row r="1854" spans="41:48">
      <c r="AO1854" s="692">
        <v>52</v>
      </c>
      <c r="AP1854" s="692">
        <v>2</v>
      </c>
      <c r="AQ1854" s="692">
        <v>1</v>
      </c>
      <c r="AR1854" s="693">
        <f ca="1">IF($AQ1854=1,IF(INDIRECT(ADDRESS(($AO1854-1)*3+$AP1854+5,$AQ1854+7))="",0,INDIRECT(ADDRESS(($AO1854-1)*3+$AP1854+5,$AQ1854+7))),IF(INDIRECT(ADDRESS(($AO1854-1)*3+$AP1854+5,$AQ1854+7))="",0,IF(COUNTIF(INDIRECT(ADDRESS(($AO1854-1)*36+($AP1854-1)*12+6,COLUMN())):INDIRECT(ADDRESS(($AO1854-1)*36+($AP1854-1)*12+$AQ1854+4,COLUMN())),INDIRECT(ADDRESS(($AO1854-1)*3+$AP1854+5,$AQ1854+7)))&gt;=1,0,INDIRECT(ADDRESS(($AO1854-1)*3+$AP1854+5,$AQ1854+7)))))</f>
        <v>0</v>
      </c>
      <c r="AS1854" s="692">
        <f ca="1">COUNTIF(INDIRECT("H"&amp;(ROW()+12*(($AO1854-1)*3+$AP1854)-ROW())/12+5):INDIRECT("S"&amp;(ROW()+12*(($AO1854-1)*3+$AP1854)-ROW())/12+5),AR1854)</f>
        <v>0</v>
      </c>
      <c r="AT1854" s="693">
        <f ca="1">IF($AQ1854=1,IF(INDIRECT(ADDRESS(($AO1854-1)*3+$AP1854+5,$AQ1854+20))="",0,INDIRECT(ADDRESS(($AO1854-1)*3+$AP1854+5,$AQ1854+20))),IF(INDIRECT(ADDRESS(($AO1854-1)*3+$AP1854+5,$AQ1854+20))="",0,IF(COUNTIF(INDIRECT(ADDRESS(($AO1854-1)*36+($AP1854-1)*12+6,COLUMN())):INDIRECT(ADDRESS(($AO1854-1)*36+($AP1854-1)*12+$AQ1854+4,COLUMN())),INDIRECT(ADDRESS(($AO1854-1)*3+$AP1854+5,$AQ1854+20)))&gt;=1,0,INDIRECT(ADDRESS(($AO1854-1)*3+$AP1854+5,$AQ1854+20)))))</f>
        <v>0</v>
      </c>
      <c r="AU1854" s="692">
        <f ca="1">COUNTIF(INDIRECT("U"&amp;(ROW()+12*(($AO1854-1)*3+$AP1854)-ROW())/12+5):INDIRECT("AF"&amp;(ROW()+12*(($AO1854-1)*3+$AP1854)-ROW())/12+5),AT1854)</f>
        <v>0</v>
      </c>
      <c r="AV1854" s="692">
        <f ca="1">IF(AND(AR1854+AT1854&gt;0,AS1854+AU1854&gt;0),COUNTIF(AV$6:AV1853,"&gt;0")+1,0)</f>
        <v>0</v>
      </c>
    </row>
    <row r="1855" spans="41:48">
      <c r="AO1855" s="692">
        <v>52</v>
      </c>
      <c r="AP1855" s="692">
        <v>2</v>
      </c>
      <c r="AQ1855" s="692">
        <v>2</v>
      </c>
      <c r="AR1855" s="693">
        <f ca="1">IF($AQ1855=1,IF(INDIRECT(ADDRESS(($AO1855-1)*3+$AP1855+5,$AQ1855+7))="",0,INDIRECT(ADDRESS(($AO1855-1)*3+$AP1855+5,$AQ1855+7))),IF(INDIRECT(ADDRESS(($AO1855-1)*3+$AP1855+5,$AQ1855+7))="",0,IF(COUNTIF(INDIRECT(ADDRESS(($AO1855-1)*36+($AP1855-1)*12+6,COLUMN())):INDIRECT(ADDRESS(($AO1855-1)*36+($AP1855-1)*12+$AQ1855+4,COLUMN())),INDIRECT(ADDRESS(($AO1855-1)*3+$AP1855+5,$AQ1855+7)))&gt;=1,0,INDIRECT(ADDRESS(($AO1855-1)*3+$AP1855+5,$AQ1855+7)))))</f>
        <v>0</v>
      </c>
      <c r="AS1855" s="692">
        <f ca="1">COUNTIF(INDIRECT("H"&amp;(ROW()+12*(($AO1855-1)*3+$AP1855)-ROW())/12+5):INDIRECT("S"&amp;(ROW()+12*(($AO1855-1)*3+$AP1855)-ROW())/12+5),AR1855)</f>
        <v>0</v>
      </c>
      <c r="AT1855" s="693">
        <f ca="1">IF($AQ1855=1,IF(INDIRECT(ADDRESS(($AO1855-1)*3+$AP1855+5,$AQ1855+20))="",0,INDIRECT(ADDRESS(($AO1855-1)*3+$AP1855+5,$AQ1855+20))),IF(INDIRECT(ADDRESS(($AO1855-1)*3+$AP1855+5,$AQ1855+20))="",0,IF(COUNTIF(INDIRECT(ADDRESS(($AO1855-1)*36+($AP1855-1)*12+6,COLUMN())):INDIRECT(ADDRESS(($AO1855-1)*36+($AP1855-1)*12+$AQ1855+4,COLUMN())),INDIRECT(ADDRESS(($AO1855-1)*3+$AP1855+5,$AQ1855+20)))&gt;=1,0,INDIRECT(ADDRESS(($AO1855-1)*3+$AP1855+5,$AQ1855+20)))))</f>
        <v>0</v>
      </c>
      <c r="AU1855" s="692">
        <f ca="1">COUNTIF(INDIRECT("U"&amp;(ROW()+12*(($AO1855-1)*3+$AP1855)-ROW())/12+5):INDIRECT("AF"&amp;(ROW()+12*(($AO1855-1)*3+$AP1855)-ROW())/12+5),AT1855)</f>
        <v>0</v>
      </c>
      <c r="AV1855" s="692">
        <f ca="1">IF(AND(AR1855+AT1855&gt;0,AS1855+AU1855&gt;0),COUNTIF(AV$6:AV1854,"&gt;0")+1,0)</f>
        <v>0</v>
      </c>
    </row>
    <row r="1856" spans="41:48">
      <c r="AO1856" s="692">
        <v>52</v>
      </c>
      <c r="AP1856" s="692">
        <v>2</v>
      </c>
      <c r="AQ1856" s="692">
        <v>3</v>
      </c>
      <c r="AR1856" s="693">
        <f ca="1">IF($AQ1856=1,IF(INDIRECT(ADDRESS(($AO1856-1)*3+$AP1856+5,$AQ1856+7))="",0,INDIRECT(ADDRESS(($AO1856-1)*3+$AP1856+5,$AQ1856+7))),IF(INDIRECT(ADDRESS(($AO1856-1)*3+$AP1856+5,$AQ1856+7))="",0,IF(COUNTIF(INDIRECT(ADDRESS(($AO1856-1)*36+($AP1856-1)*12+6,COLUMN())):INDIRECT(ADDRESS(($AO1856-1)*36+($AP1856-1)*12+$AQ1856+4,COLUMN())),INDIRECT(ADDRESS(($AO1856-1)*3+$AP1856+5,$AQ1856+7)))&gt;=1,0,INDIRECT(ADDRESS(($AO1856-1)*3+$AP1856+5,$AQ1856+7)))))</f>
        <v>0</v>
      </c>
      <c r="AS1856" s="692">
        <f ca="1">COUNTIF(INDIRECT("H"&amp;(ROW()+12*(($AO1856-1)*3+$AP1856)-ROW())/12+5):INDIRECT("S"&amp;(ROW()+12*(($AO1856-1)*3+$AP1856)-ROW())/12+5),AR1856)</f>
        <v>0</v>
      </c>
      <c r="AT1856" s="693">
        <f ca="1">IF($AQ1856=1,IF(INDIRECT(ADDRESS(($AO1856-1)*3+$AP1856+5,$AQ1856+20))="",0,INDIRECT(ADDRESS(($AO1856-1)*3+$AP1856+5,$AQ1856+20))),IF(INDIRECT(ADDRESS(($AO1856-1)*3+$AP1856+5,$AQ1856+20))="",0,IF(COUNTIF(INDIRECT(ADDRESS(($AO1856-1)*36+($AP1856-1)*12+6,COLUMN())):INDIRECT(ADDRESS(($AO1856-1)*36+($AP1856-1)*12+$AQ1856+4,COLUMN())),INDIRECT(ADDRESS(($AO1856-1)*3+$AP1856+5,$AQ1856+20)))&gt;=1,0,INDIRECT(ADDRESS(($AO1856-1)*3+$AP1856+5,$AQ1856+20)))))</f>
        <v>0</v>
      </c>
      <c r="AU1856" s="692">
        <f ca="1">COUNTIF(INDIRECT("U"&amp;(ROW()+12*(($AO1856-1)*3+$AP1856)-ROW())/12+5):INDIRECT("AF"&amp;(ROW()+12*(($AO1856-1)*3+$AP1856)-ROW())/12+5),AT1856)</f>
        <v>0</v>
      </c>
      <c r="AV1856" s="692">
        <f ca="1">IF(AND(AR1856+AT1856&gt;0,AS1856+AU1856&gt;0),COUNTIF(AV$6:AV1855,"&gt;0")+1,0)</f>
        <v>0</v>
      </c>
    </row>
    <row r="1857" spans="41:48">
      <c r="AO1857" s="692">
        <v>52</v>
      </c>
      <c r="AP1857" s="692">
        <v>2</v>
      </c>
      <c r="AQ1857" s="692">
        <v>4</v>
      </c>
      <c r="AR1857" s="693">
        <f ca="1">IF($AQ1857=1,IF(INDIRECT(ADDRESS(($AO1857-1)*3+$AP1857+5,$AQ1857+7))="",0,INDIRECT(ADDRESS(($AO1857-1)*3+$AP1857+5,$AQ1857+7))),IF(INDIRECT(ADDRESS(($AO1857-1)*3+$AP1857+5,$AQ1857+7))="",0,IF(COUNTIF(INDIRECT(ADDRESS(($AO1857-1)*36+($AP1857-1)*12+6,COLUMN())):INDIRECT(ADDRESS(($AO1857-1)*36+($AP1857-1)*12+$AQ1857+4,COLUMN())),INDIRECT(ADDRESS(($AO1857-1)*3+$AP1857+5,$AQ1857+7)))&gt;=1,0,INDIRECT(ADDRESS(($AO1857-1)*3+$AP1857+5,$AQ1857+7)))))</f>
        <v>0</v>
      </c>
      <c r="AS1857" s="692">
        <f ca="1">COUNTIF(INDIRECT("H"&amp;(ROW()+12*(($AO1857-1)*3+$AP1857)-ROW())/12+5):INDIRECT("S"&amp;(ROW()+12*(($AO1857-1)*3+$AP1857)-ROW())/12+5),AR1857)</f>
        <v>0</v>
      </c>
      <c r="AT1857" s="693">
        <f ca="1">IF($AQ1857=1,IF(INDIRECT(ADDRESS(($AO1857-1)*3+$AP1857+5,$AQ1857+20))="",0,INDIRECT(ADDRESS(($AO1857-1)*3+$AP1857+5,$AQ1857+20))),IF(INDIRECT(ADDRESS(($AO1857-1)*3+$AP1857+5,$AQ1857+20))="",0,IF(COUNTIF(INDIRECT(ADDRESS(($AO1857-1)*36+($AP1857-1)*12+6,COLUMN())):INDIRECT(ADDRESS(($AO1857-1)*36+($AP1857-1)*12+$AQ1857+4,COLUMN())),INDIRECT(ADDRESS(($AO1857-1)*3+$AP1857+5,$AQ1857+20)))&gt;=1,0,INDIRECT(ADDRESS(($AO1857-1)*3+$AP1857+5,$AQ1857+20)))))</f>
        <v>0</v>
      </c>
      <c r="AU1857" s="692">
        <f ca="1">COUNTIF(INDIRECT("U"&amp;(ROW()+12*(($AO1857-1)*3+$AP1857)-ROW())/12+5):INDIRECT("AF"&amp;(ROW()+12*(($AO1857-1)*3+$AP1857)-ROW())/12+5),AT1857)</f>
        <v>0</v>
      </c>
      <c r="AV1857" s="692">
        <f ca="1">IF(AND(AR1857+AT1857&gt;0,AS1857+AU1857&gt;0),COUNTIF(AV$6:AV1856,"&gt;0")+1,0)</f>
        <v>0</v>
      </c>
    </row>
    <row r="1858" spans="41:48">
      <c r="AO1858" s="692">
        <v>52</v>
      </c>
      <c r="AP1858" s="692">
        <v>2</v>
      </c>
      <c r="AQ1858" s="692">
        <v>5</v>
      </c>
      <c r="AR1858" s="693">
        <f ca="1">IF($AQ1858=1,IF(INDIRECT(ADDRESS(($AO1858-1)*3+$AP1858+5,$AQ1858+7))="",0,INDIRECT(ADDRESS(($AO1858-1)*3+$AP1858+5,$AQ1858+7))),IF(INDIRECT(ADDRESS(($AO1858-1)*3+$AP1858+5,$AQ1858+7))="",0,IF(COUNTIF(INDIRECT(ADDRESS(($AO1858-1)*36+($AP1858-1)*12+6,COLUMN())):INDIRECT(ADDRESS(($AO1858-1)*36+($AP1858-1)*12+$AQ1858+4,COLUMN())),INDIRECT(ADDRESS(($AO1858-1)*3+$AP1858+5,$AQ1858+7)))&gt;=1,0,INDIRECT(ADDRESS(($AO1858-1)*3+$AP1858+5,$AQ1858+7)))))</f>
        <v>0</v>
      </c>
      <c r="AS1858" s="692">
        <f ca="1">COUNTIF(INDIRECT("H"&amp;(ROW()+12*(($AO1858-1)*3+$AP1858)-ROW())/12+5):INDIRECT("S"&amp;(ROW()+12*(($AO1858-1)*3+$AP1858)-ROW())/12+5),AR1858)</f>
        <v>0</v>
      </c>
      <c r="AT1858" s="693">
        <f ca="1">IF($AQ1858=1,IF(INDIRECT(ADDRESS(($AO1858-1)*3+$AP1858+5,$AQ1858+20))="",0,INDIRECT(ADDRESS(($AO1858-1)*3+$AP1858+5,$AQ1858+20))),IF(INDIRECT(ADDRESS(($AO1858-1)*3+$AP1858+5,$AQ1858+20))="",0,IF(COUNTIF(INDIRECT(ADDRESS(($AO1858-1)*36+($AP1858-1)*12+6,COLUMN())):INDIRECT(ADDRESS(($AO1858-1)*36+($AP1858-1)*12+$AQ1858+4,COLUMN())),INDIRECT(ADDRESS(($AO1858-1)*3+$AP1858+5,$AQ1858+20)))&gt;=1,0,INDIRECT(ADDRESS(($AO1858-1)*3+$AP1858+5,$AQ1858+20)))))</f>
        <v>0</v>
      </c>
      <c r="AU1858" s="692">
        <f ca="1">COUNTIF(INDIRECT("U"&amp;(ROW()+12*(($AO1858-1)*3+$AP1858)-ROW())/12+5):INDIRECT("AF"&amp;(ROW()+12*(($AO1858-1)*3+$AP1858)-ROW())/12+5),AT1858)</f>
        <v>0</v>
      </c>
      <c r="AV1858" s="692">
        <f ca="1">IF(AND(AR1858+AT1858&gt;0,AS1858+AU1858&gt;0),COUNTIF(AV$6:AV1857,"&gt;0")+1,0)</f>
        <v>0</v>
      </c>
    </row>
    <row r="1859" spans="41:48">
      <c r="AO1859" s="692">
        <v>52</v>
      </c>
      <c r="AP1859" s="692">
        <v>2</v>
      </c>
      <c r="AQ1859" s="692">
        <v>6</v>
      </c>
      <c r="AR1859" s="693">
        <f ca="1">IF($AQ1859=1,IF(INDIRECT(ADDRESS(($AO1859-1)*3+$AP1859+5,$AQ1859+7))="",0,INDIRECT(ADDRESS(($AO1859-1)*3+$AP1859+5,$AQ1859+7))),IF(INDIRECT(ADDRESS(($AO1859-1)*3+$AP1859+5,$AQ1859+7))="",0,IF(COUNTIF(INDIRECT(ADDRESS(($AO1859-1)*36+($AP1859-1)*12+6,COLUMN())):INDIRECT(ADDRESS(($AO1859-1)*36+($AP1859-1)*12+$AQ1859+4,COLUMN())),INDIRECT(ADDRESS(($AO1859-1)*3+$AP1859+5,$AQ1859+7)))&gt;=1,0,INDIRECT(ADDRESS(($AO1859-1)*3+$AP1859+5,$AQ1859+7)))))</f>
        <v>0</v>
      </c>
      <c r="AS1859" s="692">
        <f ca="1">COUNTIF(INDIRECT("H"&amp;(ROW()+12*(($AO1859-1)*3+$AP1859)-ROW())/12+5):INDIRECT("S"&amp;(ROW()+12*(($AO1859-1)*3+$AP1859)-ROW())/12+5),AR1859)</f>
        <v>0</v>
      </c>
      <c r="AT1859" s="693">
        <f ca="1">IF($AQ1859=1,IF(INDIRECT(ADDRESS(($AO1859-1)*3+$AP1859+5,$AQ1859+20))="",0,INDIRECT(ADDRESS(($AO1859-1)*3+$AP1859+5,$AQ1859+20))),IF(INDIRECT(ADDRESS(($AO1859-1)*3+$AP1859+5,$AQ1859+20))="",0,IF(COUNTIF(INDIRECT(ADDRESS(($AO1859-1)*36+($AP1859-1)*12+6,COLUMN())):INDIRECT(ADDRESS(($AO1859-1)*36+($AP1859-1)*12+$AQ1859+4,COLUMN())),INDIRECT(ADDRESS(($AO1859-1)*3+$AP1859+5,$AQ1859+20)))&gt;=1,0,INDIRECT(ADDRESS(($AO1859-1)*3+$AP1859+5,$AQ1859+20)))))</f>
        <v>0</v>
      </c>
      <c r="AU1859" s="692">
        <f ca="1">COUNTIF(INDIRECT("U"&amp;(ROW()+12*(($AO1859-1)*3+$AP1859)-ROW())/12+5):INDIRECT("AF"&amp;(ROW()+12*(($AO1859-1)*3+$AP1859)-ROW())/12+5),AT1859)</f>
        <v>0</v>
      </c>
      <c r="AV1859" s="692">
        <f ca="1">IF(AND(AR1859+AT1859&gt;0,AS1859+AU1859&gt;0),COUNTIF(AV$6:AV1858,"&gt;0")+1,0)</f>
        <v>0</v>
      </c>
    </row>
    <row r="1860" spans="41:48">
      <c r="AO1860" s="692">
        <v>52</v>
      </c>
      <c r="AP1860" s="692">
        <v>2</v>
      </c>
      <c r="AQ1860" s="692">
        <v>7</v>
      </c>
      <c r="AR1860" s="693">
        <f ca="1">IF($AQ1860=1,IF(INDIRECT(ADDRESS(($AO1860-1)*3+$AP1860+5,$AQ1860+7))="",0,INDIRECT(ADDRESS(($AO1860-1)*3+$AP1860+5,$AQ1860+7))),IF(INDIRECT(ADDRESS(($AO1860-1)*3+$AP1860+5,$AQ1860+7))="",0,IF(COUNTIF(INDIRECT(ADDRESS(($AO1860-1)*36+($AP1860-1)*12+6,COLUMN())):INDIRECT(ADDRESS(($AO1860-1)*36+($AP1860-1)*12+$AQ1860+4,COLUMN())),INDIRECT(ADDRESS(($AO1860-1)*3+$AP1860+5,$AQ1860+7)))&gt;=1,0,INDIRECT(ADDRESS(($AO1860-1)*3+$AP1860+5,$AQ1860+7)))))</f>
        <v>0</v>
      </c>
      <c r="AS1860" s="692">
        <f ca="1">COUNTIF(INDIRECT("H"&amp;(ROW()+12*(($AO1860-1)*3+$AP1860)-ROW())/12+5):INDIRECT("S"&amp;(ROW()+12*(($AO1860-1)*3+$AP1860)-ROW())/12+5),AR1860)</f>
        <v>0</v>
      </c>
      <c r="AT1860" s="693">
        <f ca="1">IF($AQ1860=1,IF(INDIRECT(ADDRESS(($AO1860-1)*3+$AP1860+5,$AQ1860+20))="",0,INDIRECT(ADDRESS(($AO1860-1)*3+$AP1860+5,$AQ1860+20))),IF(INDIRECT(ADDRESS(($AO1860-1)*3+$AP1860+5,$AQ1860+20))="",0,IF(COUNTIF(INDIRECT(ADDRESS(($AO1860-1)*36+($AP1860-1)*12+6,COLUMN())):INDIRECT(ADDRESS(($AO1860-1)*36+($AP1860-1)*12+$AQ1860+4,COLUMN())),INDIRECT(ADDRESS(($AO1860-1)*3+$AP1860+5,$AQ1860+20)))&gt;=1,0,INDIRECT(ADDRESS(($AO1860-1)*3+$AP1860+5,$AQ1860+20)))))</f>
        <v>0</v>
      </c>
      <c r="AU1860" s="692">
        <f ca="1">COUNTIF(INDIRECT("U"&amp;(ROW()+12*(($AO1860-1)*3+$AP1860)-ROW())/12+5):INDIRECT("AF"&amp;(ROW()+12*(($AO1860-1)*3+$AP1860)-ROW())/12+5),AT1860)</f>
        <v>0</v>
      </c>
      <c r="AV1860" s="692">
        <f ca="1">IF(AND(AR1860+AT1860&gt;0,AS1860+AU1860&gt;0),COUNTIF(AV$6:AV1859,"&gt;0")+1,0)</f>
        <v>0</v>
      </c>
    </row>
    <row r="1861" spans="41:48">
      <c r="AO1861" s="692">
        <v>52</v>
      </c>
      <c r="AP1861" s="692">
        <v>2</v>
      </c>
      <c r="AQ1861" s="692">
        <v>8</v>
      </c>
      <c r="AR1861" s="693">
        <f ca="1">IF($AQ1861=1,IF(INDIRECT(ADDRESS(($AO1861-1)*3+$AP1861+5,$AQ1861+7))="",0,INDIRECT(ADDRESS(($AO1861-1)*3+$AP1861+5,$AQ1861+7))),IF(INDIRECT(ADDRESS(($AO1861-1)*3+$AP1861+5,$AQ1861+7))="",0,IF(COUNTIF(INDIRECT(ADDRESS(($AO1861-1)*36+($AP1861-1)*12+6,COLUMN())):INDIRECT(ADDRESS(($AO1861-1)*36+($AP1861-1)*12+$AQ1861+4,COLUMN())),INDIRECT(ADDRESS(($AO1861-1)*3+$AP1861+5,$AQ1861+7)))&gt;=1,0,INDIRECT(ADDRESS(($AO1861-1)*3+$AP1861+5,$AQ1861+7)))))</f>
        <v>0</v>
      </c>
      <c r="AS1861" s="692">
        <f ca="1">COUNTIF(INDIRECT("H"&amp;(ROW()+12*(($AO1861-1)*3+$AP1861)-ROW())/12+5):INDIRECT("S"&amp;(ROW()+12*(($AO1861-1)*3+$AP1861)-ROW())/12+5),AR1861)</f>
        <v>0</v>
      </c>
      <c r="AT1861" s="693">
        <f ca="1">IF($AQ1861=1,IF(INDIRECT(ADDRESS(($AO1861-1)*3+$AP1861+5,$AQ1861+20))="",0,INDIRECT(ADDRESS(($AO1861-1)*3+$AP1861+5,$AQ1861+20))),IF(INDIRECT(ADDRESS(($AO1861-1)*3+$AP1861+5,$AQ1861+20))="",0,IF(COUNTIF(INDIRECT(ADDRESS(($AO1861-1)*36+($AP1861-1)*12+6,COLUMN())):INDIRECT(ADDRESS(($AO1861-1)*36+($AP1861-1)*12+$AQ1861+4,COLUMN())),INDIRECT(ADDRESS(($AO1861-1)*3+$AP1861+5,$AQ1861+20)))&gt;=1,0,INDIRECT(ADDRESS(($AO1861-1)*3+$AP1861+5,$AQ1861+20)))))</f>
        <v>0</v>
      </c>
      <c r="AU1861" s="692">
        <f ca="1">COUNTIF(INDIRECT("U"&amp;(ROW()+12*(($AO1861-1)*3+$AP1861)-ROW())/12+5):INDIRECT("AF"&amp;(ROW()+12*(($AO1861-1)*3+$AP1861)-ROW())/12+5),AT1861)</f>
        <v>0</v>
      </c>
      <c r="AV1861" s="692">
        <f ca="1">IF(AND(AR1861+AT1861&gt;0,AS1861+AU1861&gt;0),COUNTIF(AV$6:AV1860,"&gt;0")+1,0)</f>
        <v>0</v>
      </c>
    </row>
    <row r="1862" spans="41:48">
      <c r="AO1862" s="692">
        <v>52</v>
      </c>
      <c r="AP1862" s="692">
        <v>2</v>
      </c>
      <c r="AQ1862" s="692">
        <v>9</v>
      </c>
      <c r="AR1862" s="693">
        <f ca="1">IF($AQ1862=1,IF(INDIRECT(ADDRESS(($AO1862-1)*3+$AP1862+5,$AQ1862+7))="",0,INDIRECT(ADDRESS(($AO1862-1)*3+$AP1862+5,$AQ1862+7))),IF(INDIRECT(ADDRESS(($AO1862-1)*3+$AP1862+5,$AQ1862+7))="",0,IF(COUNTIF(INDIRECT(ADDRESS(($AO1862-1)*36+($AP1862-1)*12+6,COLUMN())):INDIRECT(ADDRESS(($AO1862-1)*36+($AP1862-1)*12+$AQ1862+4,COLUMN())),INDIRECT(ADDRESS(($AO1862-1)*3+$AP1862+5,$AQ1862+7)))&gt;=1,0,INDIRECT(ADDRESS(($AO1862-1)*3+$AP1862+5,$AQ1862+7)))))</f>
        <v>0</v>
      </c>
      <c r="AS1862" s="692">
        <f ca="1">COUNTIF(INDIRECT("H"&amp;(ROW()+12*(($AO1862-1)*3+$AP1862)-ROW())/12+5):INDIRECT("S"&amp;(ROW()+12*(($AO1862-1)*3+$AP1862)-ROW())/12+5),AR1862)</f>
        <v>0</v>
      </c>
      <c r="AT1862" s="693">
        <f ca="1">IF($AQ1862=1,IF(INDIRECT(ADDRESS(($AO1862-1)*3+$AP1862+5,$AQ1862+20))="",0,INDIRECT(ADDRESS(($AO1862-1)*3+$AP1862+5,$AQ1862+20))),IF(INDIRECT(ADDRESS(($AO1862-1)*3+$AP1862+5,$AQ1862+20))="",0,IF(COUNTIF(INDIRECT(ADDRESS(($AO1862-1)*36+($AP1862-1)*12+6,COLUMN())):INDIRECT(ADDRESS(($AO1862-1)*36+($AP1862-1)*12+$AQ1862+4,COLUMN())),INDIRECT(ADDRESS(($AO1862-1)*3+$AP1862+5,$AQ1862+20)))&gt;=1,0,INDIRECT(ADDRESS(($AO1862-1)*3+$AP1862+5,$AQ1862+20)))))</f>
        <v>0</v>
      </c>
      <c r="AU1862" s="692">
        <f ca="1">COUNTIF(INDIRECT("U"&amp;(ROW()+12*(($AO1862-1)*3+$AP1862)-ROW())/12+5):INDIRECT("AF"&amp;(ROW()+12*(($AO1862-1)*3+$AP1862)-ROW())/12+5),AT1862)</f>
        <v>0</v>
      </c>
      <c r="AV1862" s="692">
        <f ca="1">IF(AND(AR1862+AT1862&gt;0,AS1862+AU1862&gt;0),COUNTIF(AV$6:AV1861,"&gt;0")+1,0)</f>
        <v>0</v>
      </c>
    </row>
    <row r="1863" spans="41:48">
      <c r="AO1863" s="692">
        <v>52</v>
      </c>
      <c r="AP1863" s="692">
        <v>2</v>
      </c>
      <c r="AQ1863" s="692">
        <v>10</v>
      </c>
      <c r="AR1863" s="693">
        <f ca="1">IF($AQ1863=1,IF(INDIRECT(ADDRESS(($AO1863-1)*3+$AP1863+5,$AQ1863+7))="",0,INDIRECT(ADDRESS(($AO1863-1)*3+$AP1863+5,$AQ1863+7))),IF(INDIRECT(ADDRESS(($AO1863-1)*3+$AP1863+5,$AQ1863+7))="",0,IF(COUNTIF(INDIRECT(ADDRESS(($AO1863-1)*36+($AP1863-1)*12+6,COLUMN())):INDIRECT(ADDRESS(($AO1863-1)*36+($AP1863-1)*12+$AQ1863+4,COLUMN())),INDIRECT(ADDRESS(($AO1863-1)*3+$AP1863+5,$AQ1863+7)))&gt;=1,0,INDIRECT(ADDRESS(($AO1863-1)*3+$AP1863+5,$AQ1863+7)))))</f>
        <v>0</v>
      </c>
      <c r="AS1863" s="692">
        <f ca="1">COUNTIF(INDIRECT("H"&amp;(ROW()+12*(($AO1863-1)*3+$AP1863)-ROW())/12+5):INDIRECT("S"&amp;(ROW()+12*(($AO1863-1)*3+$AP1863)-ROW())/12+5),AR1863)</f>
        <v>0</v>
      </c>
      <c r="AT1863" s="693">
        <f ca="1">IF($AQ1863=1,IF(INDIRECT(ADDRESS(($AO1863-1)*3+$AP1863+5,$AQ1863+20))="",0,INDIRECT(ADDRESS(($AO1863-1)*3+$AP1863+5,$AQ1863+20))),IF(INDIRECT(ADDRESS(($AO1863-1)*3+$AP1863+5,$AQ1863+20))="",0,IF(COUNTIF(INDIRECT(ADDRESS(($AO1863-1)*36+($AP1863-1)*12+6,COLUMN())):INDIRECT(ADDRESS(($AO1863-1)*36+($AP1863-1)*12+$AQ1863+4,COLUMN())),INDIRECT(ADDRESS(($AO1863-1)*3+$AP1863+5,$AQ1863+20)))&gt;=1,0,INDIRECT(ADDRESS(($AO1863-1)*3+$AP1863+5,$AQ1863+20)))))</f>
        <v>0</v>
      </c>
      <c r="AU1863" s="692">
        <f ca="1">COUNTIF(INDIRECT("U"&amp;(ROW()+12*(($AO1863-1)*3+$AP1863)-ROW())/12+5):INDIRECT("AF"&amp;(ROW()+12*(($AO1863-1)*3+$AP1863)-ROW())/12+5),AT1863)</f>
        <v>0</v>
      </c>
      <c r="AV1863" s="692">
        <f ca="1">IF(AND(AR1863+AT1863&gt;0,AS1863+AU1863&gt;0),COUNTIF(AV$6:AV1862,"&gt;0")+1,0)</f>
        <v>0</v>
      </c>
    </row>
    <row r="1864" spans="41:48">
      <c r="AO1864" s="692">
        <v>52</v>
      </c>
      <c r="AP1864" s="692">
        <v>2</v>
      </c>
      <c r="AQ1864" s="692">
        <v>11</v>
      </c>
      <c r="AR1864" s="693">
        <f ca="1">IF($AQ1864=1,IF(INDIRECT(ADDRESS(($AO1864-1)*3+$AP1864+5,$AQ1864+7))="",0,INDIRECT(ADDRESS(($AO1864-1)*3+$AP1864+5,$AQ1864+7))),IF(INDIRECT(ADDRESS(($AO1864-1)*3+$AP1864+5,$AQ1864+7))="",0,IF(COUNTIF(INDIRECT(ADDRESS(($AO1864-1)*36+($AP1864-1)*12+6,COLUMN())):INDIRECT(ADDRESS(($AO1864-1)*36+($AP1864-1)*12+$AQ1864+4,COLUMN())),INDIRECT(ADDRESS(($AO1864-1)*3+$AP1864+5,$AQ1864+7)))&gt;=1,0,INDIRECT(ADDRESS(($AO1864-1)*3+$AP1864+5,$AQ1864+7)))))</f>
        <v>0</v>
      </c>
      <c r="AS1864" s="692">
        <f ca="1">COUNTIF(INDIRECT("H"&amp;(ROW()+12*(($AO1864-1)*3+$AP1864)-ROW())/12+5):INDIRECT("S"&amp;(ROW()+12*(($AO1864-1)*3+$AP1864)-ROW())/12+5),AR1864)</f>
        <v>0</v>
      </c>
      <c r="AT1864" s="693">
        <f ca="1">IF($AQ1864=1,IF(INDIRECT(ADDRESS(($AO1864-1)*3+$AP1864+5,$AQ1864+20))="",0,INDIRECT(ADDRESS(($AO1864-1)*3+$AP1864+5,$AQ1864+20))),IF(INDIRECT(ADDRESS(($AO1864-1)*3+$AP1864+5,$AQ1864+20))="",0,IF(COUNTIF(INDIRECT(ADDRESS(($AO1864-1)*36+($AP1864-1)*12+6,COLUMN())):INDIRECT(ADDRESS(($AO1864-1)*36+($AP1864-1)*12+$AQ1864+4,COLUMN())),INDIRECT(ADDRESS(($AO1864-1)*3+$AP1864+5,$AQ1864+20)))&gt;=1,0,INDIRECT(ADDRESS(($AO1864-1)*3+$AP1864+5,$AQ1864+20)))))</f>
        <v>0</v>
      </c>
      <c r="AU1864" s="692">
        <f ca="1">COUNTIF(INDIRECT("U"&amp;(ROW()+12*(($AO1864-1)*3+$AP1864)-ROW())/12+5):INDIRECT("AF"&amp;(ROW()+12*(($AO1864-1)*3+$AP1864)-ROW())/12+5),AT1864)</f>
        <v>0</v>
      </c>
      <c r="AV1864" s="692">
        <f ca="1">IF(AND(AR1864+AT1864&gt;0,AS1864+AU1864&gt;0),COUNTIF(AV$6:AV1863,"&gt;0")+1,0)</f>
        <v>0</v>
      </c>
    </row>
    <row r="1865" spans="41:48">
      <c r="AO1865" s="692">
        <v>52</v>
      </c>
      <c r="AP1865" s="692">
        <v>2</v>
      </c>
      <c r="AQ1865" s="692">
        <v>12</v>
      </c>
      <c r="AR1865" s="693">
        <f ca="1">IF($AQ1865=1,IF(INDIRECT(ADDRESS(($AO1865-1)*3+$AP1865+5,$AQ1865+7))="",0,INDIRECT(ADDRESS(($AO1865-1)*3+$AP1865+5,$AQ1865+7))),IF(INDIRECT(ADDRESS(($AO1865-1)*3+$AP1865+5,$AQ1865+7))="",0,IF(COUNTIF(INDIRECT(ADDRESS(($AO1865-1)*36+($AP1865-1)*12+6,COLUMN())):INDIRECT(ADDRESS(($AO1865-1)*36+($AP1865-1)*12+$AQ1865+4,COLUMN())),INDIRECT(ADDRESS(($AO1865-1)*3+$AP1865+5,$AQ1865+7)))&gt;=1,0,INDIRECT(ADDRESS(($AO1865-1)*3+$AP1865+5,$AQ1865+7)))))</f>
        <v>0</v>
      </c>
      <c r="AS1865" s="692">
        <f ca="1">COUNTIF(INDIRECT("H"&amp;(ROW()+12*(($AO1865-1)*3+$AP1865)-ROW())/12+5):INDIRECT("S"&amp;(ROW()+12*(($AO1865-1)*3+$AP1865)-ROW())/12+5),AR1865)</f>
        <v>0</v>
      </c>
      <c r="AT1865" s="693">
        <f ca="1">IF($AQ1865=1,IF(INDIRECT(ADDRESS(($AO1865-1)*3+$AP1865+5,$AQ1865+20))="",0,INDIRECT(ADDRESS(($AO1865-1)*3+$AP1865+5,$AQ1865+20))),IF(INDIRECT(ADDRESS(($AO1865-1)*3+$AP1865+5,$AQ1865+20))="",0,IF(COUNTIF(INDIRECT(ADDRESS(($AO1865-1)*36+($AP1865-1)*12+6,COLUMN())):INDIRECT(ADDRESS(($AO1865-1)*36+($AP1865-1)*12+$AQ1865+4,COLUMN())),INDIRECT(ADDRESS(($AO1865-1)*3+$AP1865+5,$AQ1865+20)))&gt;=1,0,INDIRECT(ADDRESS(($AO1865-1)*3+$AP1865+5,$AQ1865+20)))))</f>
        <v>0</v>
      </c>
      <c r="AU1865" s="692">
        <f ca="1">COUNTIF(INDIRECT("U"&amp;(ROW()+12*(($AO1865-1)*3+$AP1865)-ROW())/12+5):INDIRECT("AF"&amp;(ROW()+12*(($AO1865-1)*3+$AP1865)-ROW())/12+5),AT1865)</f>
        <v>0</v>
      </c>
      <c r="AV1865" s="692">
        <f ca="1">IF(AND(AR1865+AT1865&gt;0,AS1865+AU1865&gt;0),COUNTIF(AV$6:AV1864,"&gt;0")+1,0)</f>
        <v>0</v>
      </c>
    </row>
    <row r="1866" spans="41:48">
      <c r="AO1866" s="692">
        <v>52</v>
      </c>
      <c r="AP1866" s="692">
        <v>3</v>
      </c>
      <c r="AQ1866" s="692">
        <v>1</v>
      </c>
      <c r="AR1866" s="693">
        <f ca="1">IF($AQ1866=1,IF(INDIRECT(ADDRESS(($AO1866-1)*3+$AP1866+5,$AQ1866+7))="",0,INDIRECT(ADDRESS(($AO1866-1)*3+$AP1866+5,$AQ1866+7))),IF(INDIRECT(ADDRESS(($AO1866-1)*3+$AP1866+5,$AQ1866+7))="",0,IF(COUNTIF(INDIRECT(ADDRESS(($AO1866-1)*36+($AP1866-1)*12+6,COLUMN())):INDIRECT(ADDRESS(($AO1866-1)*36+($AP1866-1)*12+$AQ1866+4,COLUMN())),INDIRECT(ADDRESS(($AO1866-1)*3+$AP1866+5,$AQ1866+7)))&gt;=1,0,INDIRECT(ADDRESS(($AO1866-1)*3+$AP1866+5,$AQ1866+7)))))</f>
        <v>0</v>
      </c>
      <c r="AS1866" s="692">
        <f ca="1">COUNTIF(INDIRECT("H"&amp;(ROW()+12*(($AO1866-1)*3+$AP1866)-ROW())/12+5):INDIRECT("S"&amp;(ROW()+12*(($AO1866-1)*3+$AP1866)-ROW())/12+5),AR1866)</f>
        <v>0</v>
      </c>
      <c r="AT1866" s="693">
        <f ca="1">IF($AQ1866=1,IF(INDIRECT(ADDRESS(($AO1866-1)*3+$AP1866+5,$AQ1866+20))="",0,INDIRECT(ADDRESS(($AO1866-1)*3+$AP1866+5,$AQ1866+20))),IF(INDIRECT(ADDRESS(($AO1866-1)*3+$AP1866+5,$AQ1866+20))="",0,IF(COUNTIF(INDIRECT(ADDRESS(($AO1866-1)*36+($AP1866-1)*12+6,COLUMN())):INDIRECT(ADDRESS(($AO1866-1)*36+($AP1866-1)*12+$AQ1866+4,COLUMN())),INDIRECT(ADDRESS(($AO1866-1)*3+$AP1866+5,$AQ1866+20)))&gt;=1,0,INDIRECT(ADDRESS(($AO1866-1)*3+$AP1866+5,$AQ1866+20)))))</f>
        <v>0</v>
      </c>
      <c r="AU1866" s="692">
        <f ca="1">COUNTIF(INDIRECT("U"&amp;(ROW()+12*(($AO1866-1)*3+$AP1866)-ROW())/12+5):INDIRECT("AF"&amp;(ROW()+12*(($AO1866-1)*3+$AP1866)-ROW())/12+5),AT1866)</f>
        <v>0</v>
      </c>
      <c r="AV1866" s="692">
        <f ca="1">IF(AND(AR1866+AT1866&gt;0,AS1866+AU1866&gt;0),COUNTIF(AV$6:AV1865,"&gt;0")+1,0)</f>
        <v>0</v>
      </c>
    </row>
    <row r="1867" spans="41:48">
      <c r="AO1867" s="692">
        <v>52</v>
      </c>
      <c r="AP1867" s="692">
        <v>3</v>
      </c>
      <c r="AQ1867" s="692">
        <v>2</v>
      </c>
      <c r="AR1867" s="693">
        <f ca="1">IF($AQ1867=1,IF(INDIRECT(ADDRESS(($AO1867-1)*3+$AP1867+5,$AQ1867+7))="",0,INDIRECT(ADDRESS(($AO1867-1)*3+$AP1867+5,$AQ1867+7))),IF(INDIRECT(ADDRESS(($AO1867-1)*3+$AP1867+5,$AQ1867+7))="",0,IF(COUNTIF(INDIRECT(ADDRESS(($AO1867-1)*36+($AP1867-1)*12+6,COLUMN())):INDIRECT(ADDRESS(($AO1867-1)*36+($AP1867-1)*12+$AQ1867+4,COLUMN())),INDIRECT(ADDRESS(($AO1867-1)*3+$AP1867+5,$AQ1867+7)))&gt;=1,0,INDIRECT(ADDRESS(($AO1867-1)*3+$AP1867+5,$AQ1867+7)))))</f>
        <v>0</v>
      </c>
      <c r="AS1867" s="692">
        <f ca="1">COUNTIF(INDIRECT("H"&amp;(ROW()+12*(($AO1867-1)*3+$AP1867)-ROW())/12+5):INDIRECT("S"&amp;(ROW()+12*(($AO1867-1)*3+$AP1867)-ROW())/12+5),AR1867)</f>
        <v>0</v>
      </c>
      <c r="AT1867" s="693">
        <f ca="1">IF($AQ1867=1,IF(INDIRECT(ADDRESS(($AO1867-1)*3+$AP1867+5,$AQ1867+20))="",0,INDIRECT(ADDRESS(($AO1867-1)*3+$AP1867+5,$AQ1867+20))),IF(INDIRECT(ADDRESS(($AO1867-1)*3+$AP1867+5,$AQ1867+20))="",0,IF(COUNTIF(INDIRECT(ADDRESS(($AO1867-1)*36+($AP1867-1)*12+6,COLUMN())):INDIRECT(ADDRESS(($AO1867-1)*36+($AP1867-1)*12+$AQ1867+4,COLUMN())),INDIRECT(ADDRESS(($AO1867-1)*3+$AP1867+5,$AQ1867+20)))&gt;=1,0,INDIRECT(ADDRESS(($AO1867-1)*3+$AP1867+5,$AQ1867+20)))))</f>
        <v>0</v>
      </c>
      <c r="AU1867" s="692">
        <f ca="1">COUNTIF(INDIRECT("U"&amp;(ROW()+12*(($AO1867-1)*3+$AP1867)-ROW())/12+5):INDIRECT("AF"&amp;(ROW()+12*(($AO1867-1)*3+$AP1867)-ROW())/12+5),AT1867)</f>
        <v>0</v>
      </c>
      <c r="AV1867" s="692">
        <f ca="1">IF(AND(AR1867+AT1867&gt;0,AS1867+AU1867&gt;0),COUNTIF(AV$6:AV1866,"&gt;0")+1,0)</f>
        <v>0</v>
      </c>
    </row>
    <row r="1868" spans="41:48">
      <c r="AO1868" s="692">
        <v>52</v>
      </c>
      <c r="AP1868" s="692">
        <v>3</v>
      </c>
      <c r="AQ1868" s="692">
        <v>3</v>
      </c>
      <c r="AR1868" s="693">
        <f ca="1">IF($AQ1868=1,IF(INDIRECT(ADDRESS(($AO1868-1)*3+$AP1868+5,$AQ1868+7))="",0,INDIRECT(ADDRESS(($AO1868-1)*3+$AP1868+5,$AQ1868+7))),IF(INDIRECT(ADDRESS(($AO1868-1)*3+$AP1868+5,$AQ1868+7))="",0,IF(COUNTIF(INDIRECT(ADDRESS(($AO1868-1)*36+($AP1868-1)*12+6,COLUMN())):INDIRECT(ADDRESS(($AO1868-1)*36+($AP1868-1)*12+$AQ1868+4,COLUMN())),INDIRECT(ADDRESS(($AO1868-1)*3+$AP1868+5,$AQ1868+7)))&gt;=1,0,INDIRECT(ADDRESS(($AO1868-1)*3+$AP1868+5,$AQ1868+7)))))</f>
        <v>0</v>
      </c>
      <c r="AS1868" s="692">
        <f ca="1">COUNTIF(INDIRECT("H"&amp;(ROW()+12*(($AO1868-1)*3+$AP1868)-ROW())/12+5):INDIRECT("S"&amp;(ROW()+12*(($AO1868-1)*3+$AP1868)-ROW())/12+5),AR1868)</f>
        <v>0</v>
      </c>
      <c r="AT1868" s="693">
        <f ca="1">IF($AQ1868=1,IF(INDIRECT(ADDRESS(($AO1868-1)*3+$AP1868+5,$AQ1868+20))="",0,INDIRECT(ADDRESS(($AO1868-1)*3+$AP1868+5,$AQ1868+20))),IF(INDIRECT(ADDRESS(($AO1868-1)*3+$AP1868+5,$AQ1868+20))="",0,IF(COUNTIF(INDIRECT(ADDRESS(($AO1868-1)*36+($AP1868-1)*12+6,COLUMN())):INDIRECT(ADDRESS(($AO1868-1)*36+($AP1868-1)*12+$AQ1868+4,COLUMN())),INDIRECT(ADDRESS(($AO1868-1)*3+$AP1868+5,$AQ1868+20)))&gt;=1,0,INDIRECT(ADDRESS(($AO1868-1)*3+$AP1868+5,$AQ1868+20)))))</f>
        <v>0</v>
      </c>
      <c r="AU1868" s="692">
        <f ca="1">COUNTIF(INDIRECT("U"&amp;(ROW()+12*(($AO1868-1)*3+$AP1868)-ROW())/12+5):INDIRECT("AF"&amp;(ROW()+12*(($AO1868-1)*3+$AP1868)-ROW())/12+5),AT1868)</f>
        <v>0</v>
      </c>
      <c r="AV1868" s="692">
        <f ca="1">IF(AND(AR1868+AT1868&gt;0,AS1868+AU1868&gt;0),COUNTIF(AV$6:AV1867,"&gt;0")+1,0)</f>
        <v>0</v>
      </c>
    </row>
    <row r="1869" spans="41:48">
      <c r="AO1869" s="692">
        <v>52</v>
      </c>
      <c r="AP1869" s="692">
        <v>3</v>
      </c>
      <c r="AQ1869" s="692">
        <v>4</v>
      </c>
      <c r="AR1869" s="693">
        <f ca="1">IF($AQ1869=1,IF(INDIRECT(ADDRESS(($AO1869-1)*3+$AP1869+5,$AQ1869+7))="",0,INDIRECT(ADDRESS(($AO1869-1)*3+$AP1869+5,$AQ1869+7))),IF(INDIRECT(ADDRESS(($AO1869-1)*3+$AP1869+5,$AQ1869+7))="",0,IF(COUNTIF(INDIRECT(ADDRESS(($AO1869-1)*36+($AP1869-1)*12+6,COLUMN())):INDIRECT(ADDRESS(($AO1869-1)*36+($AP1869-1)*12+$AQ1869+4,COLUMN())),INDIRECT(ADDRESS(($AO1869-1)*3+$AP1869+5,$AQ1869+7)))&gt;=1,0,INDIRECT(ADDRESS(($AO1869-1)*3+$AP1869+5,$AQ1869+7)))))</f>
        <v>0</v>
      </c>
      <c r="AS1869" s="692">
        <f ca="1">COUNTIF(INDIRECT("H"&amp;(ROW()+12*(($AO1869-1)*3+$AP1869)-ROW())/12+5):INDIRECT("S"&amp;(ROW()+12*(($AO1869-1)*3+$AP1869)-ROW())/12+5),AR1869)</f>
        <v>0</v>
      </c>
      <c r="AT1869" s="693">
        <f ca="1">IF($AQ1869=1,IF(INDIRECT(ADDRESS(($AO1869-1)*3+$AP1869+5,$AQ1869+20))="",0,INDIRECT(ADDRESS(($AO1869-1)*3+$AP1869+5,$AQ1869+20))),IF(INDIRECT(ADDRESS(($AO1869-1)*3+$AP1869+5,$AQ1869+20))="",0,IF(COUNTIF(INDIRECT(ADDRESS(($AO1869-1)*36+($AP1869-1)*12+6,COLUMN())):INDIRECT(ADDRESS(($AO1869-1)*36+($AP1869-1)*12+$AQ1869+4,COLUMN())),INDIRECT(ADDRESS(($AO1869-1)*3+$AP1869+5,$AQ1869+20)))&gt;=1,0,INDIRECT(ADDRESS(($AO1869-1)*3+$AP1869+5,$AQ1869+20)))))</f>
        <v>0</v>
      </c>
      <c r="AU1869" s="692">
        <f ca="1">COUNTIF(INDIRECT("U"&amp;(ROW()+12*(($AO1869-1)*3+$AP1869)-ROW())/12+5):INDIRECT("AF"&amp;(ROW()+12*(($AO1869-1)*3+$AP1869)-ROW())/12+5),AT1869)</f>
        <v>0</v>
      </c>
      <c r="AV1869" s="692">
        <f ca="1">IF(AND(AR1869+AT1869&gt;0,AS1869+AU1869&gt;0),COUNTIF(AV$6:AV1868,"&gt;0")+1,0)</f>
        <v>0</v>
      </c>
    </row>
    <row r="1870" spans="41:48">
      <c r="AO1870" s="692">
        <v>52</v>
      </c>
      <c r="AP1870" s="692">
        <v>3</v>
      </c>
      <c r="AQ1870" s="692">
        <v>5</v>
      </c>
      <c r="AR1870" s="693">
        <f ca="1">IF($AQ1870=1,IF(INDIRECT(ADDRESS(($AO1870-1)*3+$AP1870+5,$AQ1870+7))="",0,INDIRECT(ADDRESS(($AO1870-1)*3+$AP1870+5,$AQ1870+7))),IF(INDIRECT(ADDRESS(($AO1870-1)*3+$AP1870+5,$AQ1870+7))="",0,IF(COUNTIF(INDIRECT(ADDRESS(($AO1870-1)*36+($AP1870-1)*12+6,COLUMN())):INDIRECT(ADDRESS(($AO1870-1)*36+($AP1870-1)*12+$AQ1870+4,COLUMN())),INDIRECT(ADDRESS(($AO1870-1)*3+$AP1870+5,$AQ1870+7)))&gt;=1,0,INDIRECT(ADDRESS(($AO1870-1)*3+$AP1870+5,$AQ1870+7)))))</f>
        <v>0</v>
      </c>
      <c r="AS1870" s="692">
        <f ca="1">COUNTIF(INDIRECT("H"&amp;(ROW()+12*(($AO1870-1)*3+$AP1870)-ROW())/12+5):INDIRECT("S"&amp;(ROW()+12*(($AO1870-1)*3+$AP1870)-ROW())/12+5),AR1870)</f>
        <v>0</v>
      </c>
      <c r="AT1870" s="693">
        <f ca="1">IF($AQ1870=1,IF(INDIRECT(ADDRESS(($AO1870-1)*3+$AP1870+5,$AQ1870+20))="",0,INDIRECT(ADDRESS(($AO1870-1)*3+$AP1870+5,$AQ1870+20))),IF(INDIRECT(ADDRESS(($AO1870-1)*3+$AP1870+5,$AQ1870+20))="",0,IF(COUNTIF(INDIRECT(ADDRESS(($AO1870-1)*36+($AP1870-1)*12+6,COLUMN())):INDIRECT(ADDRESS(($AO1870-1)*36+($AP1870-1)*12+$AQ1870+4,COLUMN())),INDIRECT(ADDRESS(($AO1870-1)*3+$AP1870+5,$AQ1870+20)))&gt;=1,0,INDIRECT(ADDRESS(($AO1870-1)*3+$AP1870+5,$AQ1870+20)))))</f>
        <v>0</v>
      </c>
      <c r="AU1870" s="692">
        <f ca="1">COUNTIF(INDIRECT("U"&amp;(ROW()+12*(($AO1870-1)*3+$AP1870)-ROW())/12+5):INDIRECT("AF"&amp;(ROW()+12*(($AO1870-1)*3+$AP1870)-ROW())/12+5),AT1870)</f>
        <v>0</v>
      </c>
      <c r="AV1870" s="692">
        <f ca="1">IF(AND(AR1870+AT1870&gt;0,AS1870+AU1870&gt;0),COUNTIF(AV$6:AV1869,"&gt;0")+1,0)</f>
        <v>0</v>
      </c>
    </row>
    <row r="1871" spans="41:48">
      <c r="AO1871" s="692">
        <v>52</v>
      </c>
      <c r="AP1871" s="692">
        <v>3</v>
      </c>
      <c r="AQ1871" s="692">
        <v>6</v>
      </c>
      <c r="AR1871" s="693">
        <f ca="1">IF($AQ1871=1,IF(INDIRECT(ADDRESS(($AO1871-1)*3+$AP1871+5,$AQ1871+7))="",0,INDIRECT(ADDRESS(($AO1871-1)*3+$AP1871+5,$AQ1871+7))),IF(INDIRECT(ADDRESS(($AO1871-1)*3+$AP1871+5,$AQ1871+7))="",0,IF(COUNTIF(INDIRECT(ADDRESS(($AO1871-1)*36+($AP1871-1)*12+6,COLUMN())):INDIRECT(ADDRESS(($AO1871-1)*36+($AP1871-1)*12+$AQ1871+4,COLUMN())),INDIRECT(ADDRESS(($AO1871-1)*3+$AP1871+5,$AQ1871+7)))&gt;=1,0,INDIRECT(ADDRESS(($AO1871-1)*3+$AP1871+5,$AQ1871+7)))))</f>
        <v>0</v>
      </c>
      <c r="AS1871" s="692">
        <f ca="1">COUNTIF(INDIRECT("H"&amp;(ROW()+12*(($AO1871-1)*3+$AP1871)-ROW())/12+5):INDIRECT("S"&amp;(ROW()+12*(($AO1871-1)*3+$AP1871)-ROW())/12+5),AR1871)</f>
        <v>0</v>
      </c>
      <c r="AT1871" s="693">
        <f ca="1">IF($AQ1871=1,IF(INDIRECT(ADDRESS(($AO1871-1)*3+$AP1871+5,$AQ1871+20))="",0,INDIRECT(ADDRESS(($AO1871-1)*3+$AP1871+5,$AQ1871+20))),IF(INDIRECT(ADDRESS(($AO1871-1)*3+$AP1871+5,$AQ1871+20))="",0,IF(COUNTIF(INDIRECT(ADDRESS(($AO1871-1)*36+($AP1871-1)*12+6,COLUMN())):INDIRECT(ADDRESS(($AO1871-1)*36+($AP1871-1)*12+$AQ1871+4,COLUMN())),INDIRECT(ADDRESS(($AO1871-1)*3+$AP1871+5,$AQ1871+20)))&gt;=1,0,INDIRECT(ADDRESS(($AO1871-1)*3+$AP1871+5,$AQ1871+20)))))</f>
        <v>0</v>
      </c>
      <c r="AU1871" s="692">
        <f ca="1">COUNTIF(INDIRECT("U"&amp;(ROW()+12*(($AO1871-1)*3+$AP1871)-ROW())/12+5):INDIRECT("AF"&amp;(ROW()+12*(($AO1871-1)*3+$AP1871)-ROW())/12+5),AT1871)</f>
        <v>0</v>
      </c>
      <c r="AV1871" s="692">
        <f ca="1">IF(AND(AR1871+AT1871&gt;0,AS1871+AU1871&gt;0),COUNTIF(AV$6:AV1870,"&gt;0")+1,0)</f>
        <v>0</v>
      </c>
    </row>
    <row r="1872" spans="41:48">
      <c r="AO1872" s="692">
        <v>52</v>
      </c>
      <c r="AP1872" s="692">
        <v>3</v>
      </c>
      <c r="AQ1872" s="692">
        <v>7</v>
      </c>
      <c r="AR1872" s="693">
        <f ca="1">IF($AQ1872=1,IF(INDIRECT(ADDRESS(($AO1872-1)*3+$AP1872+5,$AQ1872+7))="",0,INDIRECT(ADDRESS(($AO1872-1)*3+$AP1872+5,$AQ1872+7))),IF(INDIRECT(ADDRESS(($AO1872-1)*3+$AP1872+5,$AQ1872+7))="",0,IF(COUNTIF(INDIRECT(ADDRESS(($AO1872-1)*36+($AP1872-1)*12+6,COLUMN())):INDIRECT(ADDRESS(($AO1872-1)*36+($AP1872-1)*12+$AQ1872+4,COLUMN())),INDIRECT(ADDRESS(($AO1872-1)*3+$AP1872+5,$AQ1872+7)))&gt;=1,0,INDIRECT(ADDRESS(($AO1872-1)*3+$AP1872+5,$AQ1872+7)))))</f>
        <v>0</v>
      </c>
      <c r="AS1872" s="692">
        <f ca="1">COUNTIF(INDIRECT("H"&amp;(ROW()+12*(($AO1872-1)*3+$AP1872)-ROW())/12+5):INDIRECT("S"&amp;(ROW()+12*(($AO1872-1)*3+$AP1872)-ROW())/12+5),AR1872)</f>
        <v>0</v>
      </c>
      <c r="AT1872" s="693">
        <f ca="1">IF($AQ1872=1,IF(INDIRECT(ADDRESS(($AO1872-1)*3+$AP1872+5,$AQ1872+20))="",0,INDIRECT(ADDRESS(($AO1872-1)*3+$AP1872+5,$AQ1872+20))),IF(INDIRECT(ADDRESS(($AO1872-1)*3+$AP1872+5,$AQ1872+20))="",0,IF(COUNTIF(INDIRECT(ADDRESS(($AO1872-1)*36+($AP1872-1)*12+6,COLUMN())):INDIRECT(ADDRESS(($AO1872-1)*36+($AP1872-1)*12+$AQ1872+4,COLUMN())),INDIRECT(ADDRESS(($AO1872-1)*3+$AP1872+5,$AQ1872+20)))&gt;=1,0,INDIRECT(ADDRESS(($AO1872-1)*3+$AP1872+5,$AQ1872+20)))))</f>
        <v>0</v>
      </c>
      <c r="AU1872" s="692">
        <f ca="1">COUNTIF(INDIRECT("U"&amp;(ROW()+12*(($AO1872-1)*3+$AP1872)-ROW())/12+5):INDIRECT("AF"&amp;(ROW()+12*(($AO1872-1)*3+$AP1872)-ROW())/12+5),AT1872)</f>
        <v>0</v>
      </c>
      <c r="AV1872" s="692">
        <f ca="1">IF(AND(AR1872+AT1872&gt;0,AS1872+AU1872&gt;0),COUNTIF(AV$6:AV1871,"&gt;0")+1,0)</f>
        <v>0</v>
      </c>
    </row>
    <row r="1873" spans="41:48">
      <c r="AO1873" s="692">
        <v>52</v>
      </c>
      <c r="AP1873" s="692">
        <v>3</v>
      </c>
      <c r="AQ1873" s="692">
        <v>8</v>
      </c>
      <c r="AR1873" s="693">
        <f ca="1">IF($AQ1873=1,IF(INDIRECT(ADDRESS(($AO1873-1)*3+$AP1873+5,$AQ1873+7))="",0,INDIRECT(ADDRESS(($AO1873-1)*3+$AP1873+5,$AQ1873+7))),IF(INDIRECT(ADDRESS(($AO1873-1)*3+$AP1873+5,$AQ1873+7))="",0,IF(COUNTIF(INDIRECT(ADDRESS(($AO1873-1)*36+($AP1873-1)*12+6,COLUMN())):INDIRECT(ADDRESS(($AO1873-1)*36+($AP1873-1)*12+$AQ1873+4,COLUMN())),INDIRECT(ADDRESS(($AO1873-1)*3+$AP1873+5,$AQ1873+7)))&gt;=1,0,INDIRECT(ADDRESS(($AO1873-1)*3+$AP1873+5,$AQ1873+7)))))</f>
        <v>0</v>
      </c>
      <c r="AS1873" s="692">
        <f ca="1">COUNTIF(INDIRECT("H"&amp;(ROW()+12*(($AO1873-1)*3+$AP1873)-ROW())/12+5):INDIRECT("S"&amp;(ROW()+12*(($AO1873-1)*3+$AP1873)-ROW())/12+5),AR1873)</f>
        <v>0</v>
      </c>
      <c r="AT1873" s="693">
        <f ca="1">IF($AQ1873=1,IF(INDIRECT(ADDRESS(($AO1873-1)*3+$AP1873+5,$AQ1873+20))="",0,INDIRECT(ADDRESS(($AO1873-1)*3+$AP1873+5,$AQ1873+20))),IF(INDIRECT(ADDRESS(($AO1873-1)*3+$AP1873+5,$AQ1873+20))="",0,IF(COUNTIF(INDIRECT(ADDRESS(($AO1873-1)*36+($AP1873-1)*12+6,COLUMN())):INDIRECT(ADDRESS(($AO1873-1)*36+($AP1873-1)*12+$AQ1873+4,COLUMN())),INDIRECT(ADDRESS(($AO1873-1)*3+$AP1873+5,$AQ1873+20)))&gt;=1,0,INDIRECT(ADDRESS(($AO1873-1)*3+$AP1873+5,$AQ1873+20)))))</f>
        <v>0</v>
      </c>
      <c r="AU1873" s="692">
        <f ca="1">COUNTIF(INDIRECT("U"&amp;(ROW()+12*(($AO1873-1)*3+$AP1873)-ROW())/12+5):INDIRECT("AF"&amp;(ROW()+12*(($AO1873-1)*3+$AP1873)-ROW())/12+5),AT1873)</f>
        <v>0</v>
      </c>
      <c r="AV1873" s="692">
        <f ca="1">IF(AND(AR1873+AT1873&gt;0,AS1873+AU1873&gt;0),COUNTIF(AV$6:AV1872,"&gt;0")+1,0)</f>
        <v>0</v>
      </c>
    </row>
    <row r="1874" spans="41:48">
      <c r="AO1874" s="692">
        <v>52</v>
      </c>
      <c r="AP1874" s="692">
        <v>3</v>
      </c>
      <c r="AQ1874" s="692">
        <v>9</v>
      </c>
      <c r="AR1874" s="693">
        <f ca="1">IF($AQ1874=1,IF(INDIRECT(ADDRESS(($AO1874-1)*3+$AP1874+5,$AQ1874+7))="",0,INDIRECT(ADDRESS(($AO1874-1)*3+$AP1874+5,$AQ1874+7))),IF(INDIRECT(ADDRESS(($AO1874-1)*3+$AP1874+5,$AQ1874+7))="",0,IF(COUNTIF(INDIRECT(ADDRESS(($AO1874-1)*36+($AP1874-1)*12+6,COLUMN())):INDIRECT(ADDRESS(($AO1874-1)*36+($AP1874-1)*12+$AQ1874+4,COLUMN())),INDIRECT(ADDRESS(($AO1874-1)*3+$AP1874+5,$AQ1874+7)))&gt;=1,0,INDIRECT(ADDRESS(($AO1874-1)*3+$AP1874+5,$AQ1874+7)))))</f>
        <v>0</v>
      </c>
      <c r="AS1874" s="692">
        <f ca="1">COUNTIF(INDIRECT("H"&amp;(ROW()+12*(($AO1874-1)*3+$AP1874)-ROW())/12+5):INDIRECT("S"&amp;(ROW()+12*(($AO1874-1)*3+$AP1874)-ROW())/12+5),AR1874)</f>
        <v>0</v>
      </c>
      <c r="AT1874" s="693">
        <f ca="1">IF($AQ1874=1,IF(INDIRECT(ADDRESS(($AO1874-1)*3+$AP1874+5,$AQ1874+20))="",0,INDIRECT(ADDRESS(($AO1874-1)*3+$AP1874+5,$AQ1874+20))),IF(INDIRECT(ADDRESS(($AO1874-1)*3+$AP1874+5,$AQ1874+20))="",0,IF(COUNTIF(INDIRECT(ADDRESS(($AO1874-1)*36+($AP1874-1)*12+6,COLUMN())):INDIRECT(ADDRESS(($AO1874-1)*36+($AP1874-1)*12+$AQ1874+4,COLUMN())),INDIRECT(ADDRESS(($AO1874-1)*3+$AP1874+5,$AQ1874+20)))&gt;=1,0,INDIRECT(ADDRESS(($AO1874-1)*3+$AP1874+5,$AQ1874+20)))))</f>
        <v>0</v>
      </c>
      <c r="AU1874" s="692">
        <f ca="1">COUNTIF(INDIRECT("U"&amp;(ROW()+12*(($AO1874-1)*3+$AP1874)-ROW())/12+5):INDIRECT("AF"&amp;(ROW()+12*(($AO1874-1)*3+$AP1874)-ROW())/12+5),AT1874)</f>
        <v>0</v>
      </c>
      <c r="AV1874" s="692">
        <f ca="1">IF(AND(AR1874+AT1874&gt;0,AS1874+AU1874&gt;0),COUNTIF(AV$6:AV1873,"&gt;0")+1,0)</f>
        <v>0</v>
      </c>
    </row>
    <row r="1875" spans="41:48">
      <c r="AO1875" s="692">
        <v>52</v>
      </c>
      <c r="AP1875" s="692">
        <v>3</v>
      </c>
      <c r="AQ1875" s="692">
        <v>10</v>
      </c>
      <c r="AR1875" s="693">
        <f ca="1">IF($AQ1875=1,IF(INDIRECT(ADDRESS(($AO1875-1)*3+$AP1875+5,$AQ1875+7))="",0,INDIRECT(ADDRESS(($AO1875-1)*3+$AP1875+5,$AQ1875+7))),IF(INDIRECT(ADDRESS(($AO1875-1)*3+$AP1875+5,$AQ1875+7))="",0,IF(COUNTIF(INDIRECT(ADDRESS(($AO1875-1)*36+($AP1875-1)*12+6,COLUMN())):INDIRECT(ADDRESS(($AO1875-1)*36+($AP1875-1)*12+$AQ1875+4,COLUMN())),INDIRECT(ADDRESS(($AO1875-1)*3+$AP1875+5,$AQ1875+7)))&gt;=1,0,INDIRECT(ADDRESS(($AO1875-1)*3+$AP1875+5,$AQ1875+7)))))</f>
        <v>0</v>
      </c>
      <c r="AS1875" s="692">
        <f ca="1">COUNTIF(INDIRECT("H"&amp;(ROW()+12*(($AO1875-1)*3+$AP1875)-ROW())/12+5):INDIRECT("S"&amp;(ROW()+12*(($AO1875-1)*3+$AP1875)-ROW())/12+5),AR1875)</f>
        <v>0</v>
      </c>
      <c r="AT1875" s="693">
        <f ca="1">IF($AQ1875=1,IF(INDIRECT(ADDRESS(($AO1875-1)*3+$AP1875+5,$AQ1875+20))="",0,INDIRECT(ADDRESS(($AO1875-1)*3+$AP1875+5,$AQ1875+20))),IF(INDIRECT(ADDRESS(($AO1875-1)*3+$AP1875+5,$AQ1875+20))="",0,IF(COUNTIF(INDIRECT(ADDRESS(($AO1875-1)*36+($AP1875-1)*12+6,COLUMN())):INDIRECT(ADDRESS(($AO1875-1)*36+($AP1875-1)*12+$AQ1875+4,COLUMN())),INDIRECT(ADDRESS(($AO1875-1)*3+$AP1875+5,$AQ1875+20)))&gt;=1,0,INDIRECT(ADDRESS(($AO1875-1)*3+$AP1875+5,$AQ1875+20)))))</f>
        <v>0</v>
      </c>
      <c r="AU1875" s="692">
        <f ca="1">COUNTIF(INDIRECT("U"&amp;(ROW()+12*(($AO1875-1)*3+$AP1875)-ROW())/12+5):INDIRECT("AF"&amp;(ROW()+12*(($AO1875-1)*3+$AP1875)-ROW())/12+5),AT1875)</f>
        <v>0</v>
      </c>
      <c r="AV1875" s="692">
        <f ca="1">IF(AND(AR1875+AT1875&gt;0,AS1875+AU1875&gt;0),COUNTIF(AV$6:AV1874,"&gt;0")+1,0)</f>
        <v>0</v>
      </c>
    </row>
    <row r="1876" spans="41:48">
      <c r="AO1876" s="692">
        <v>52</v>
      </c>
      <c r="AP1876" s="692">
        <v>3</v>
      </c>
      <c r="AQ1876" s="692">
        <v>11</v>
      </c>
      <c r="AR1876" s="693">
        <f ca="1">IF($AQ1876=1,IF(INDIRECT(ADDRESS(($AO1876-1)*3+$AP1876+5,$AQ1876+7))="",0,INDIRECT(ADDRESS(($AO1876-1)*3+$AP1876+5,$AQ1876+7))),IF(INDIRECT(ADDRESS(($AO1876-1)*3+$AP1876+5,$AQ1876+7))="",0,IF(COUNTIF(INDIRECT(ADDRESS(($AO1876-1)*36+($AP1876-1)*12+6,COLUMN())):INDIRECT(ADDRESS(($AO1876-1)*36+($AP1876-1)*12+$AQ1876+4,COLUMN())),INDIRECT(ADDRESS(($AO1876-1)*3+$AP1876+5,$AQ1876+7)))&gt;=1,0,INDIRECT(ADDRESS(($AO1876-1)*3+$AP1876+5,$AQ1876+7)))))</f>
        <v>0</v>
      </c>
      <c r="AS1876" s="692">
        <f ca="1">COUNTIF(INDIRECT("H"&amp;(ROW()+12*(($AO1876-1)*3+$AP1876)-ROW())/12+5):INDIRECT("S"&amp;(ROW()+12*(($AO1876-1)*3+$AP1876)-ROW())/12+5),AR1876)</f>
        <v>0</v>
      </c>
      <c r="AT1876" s="693">
        <f ca="1">IF($AQ1876=1,IF(INDIRECT(ADDRESS(($AO1876-1)*3+$AP1876+5,$AQ1876+20))="",0,INDIRECT(ADDRESS(($AO1876-1)*3+$AP1876+5,$AQ1876+20))),IF(INDIRECT(ADDRESS(($AO1876-1)*3+$AP1876+5,$AQ1876+20))="",0,IF(COUNTIF(INDIRECT(ADDRESS(($AO1876-1)*36+($AP1876-1)*12+6,COLUMN())):INDIRECT(ADDRESS(($AO1876-1)*36+($AP1876-1)*12+$AQ1876+4,COLUMN())),INDIRECT(ADDRESS(($AO1876-1)*3+$AP1876+5,$AQ1876+20)))&gt;=1,0,INDIRECT(ADDRESS(($AO1876-1)*3+$AP1876+5,$AQ1876+20)))))</f>
        <v>0</v>
      </c>
      <c r="AU1876" s="692">
        <f ca="1">COUNTIF(INDIRECT("U"&amp;(ROW()+12*(($AO1876-1)*3+$AP1876)-ROW())/12+5):INDIRECT("AF"&amp;(ROW()+12*(($AO1876-1)*3+$AP1876)-ROW())/12+5),AT1876)</f>
        <v>0</v>
      </c>
      <c r="AV1876" s="692">
        <f ca="1">IF(AND(AR1876+AT1876&gt;0,AS1876+AU1876&gt;0),COUNTIF(AV$6:AV1875,"&gt;0")+1,0)</f>
        <v>0</v>
      </c>
    </row>
    <row r="1877" spans="41:48">
      <c r="AO1877" s="692">
        <v>52</v>
      </c>
      <c r="AP1877" s="692">
        <v>3</v>
      </c>
      <c r="AQ1877" s="692">
        <v>12</v>
      </c>
      <c r="AR1877" s="693">
        <f ca="1">IF($AQ1877=1,IF(INDIRECT(ADDRESS(($AO1877-1)*3+$AP1877+5,$AQ1877+7))="",0,INDIRECT(ADDRESS(($AO1877-1)*3+$AP1877+5,$AQ1877+7))),IF(INDIRECT(ADDRESS(($AO1877-1)*3+$AP1877+5,$AQ1877+7))="",0,IF(COUNTIF(INDIRECT(ADDRESS(($AO1877-1)*36+($AP1877-1)*12+6,COLUMN())):INDIRECT(ADDRESS(($AO1877-1)*36+($AP1877-1)*12+$AQ1877+4,COLUMN())),INDIRECT(ADDRESS(($AO1877-1)*3+$AP1877+5,$AQ1877+7)))&gt;=1,0,INDIRECT(ADDRESS(($AO1877-1)*3+$AP1877+5,$AQ1877+7)))))</f>
        <v>0</v>
      </c>
      <c r="AS1877" s="692">
        <f ca="1">COUNTIF(INDIRECT("H"&amp;(ROW()+12*(($AO1877-1)*3+$AP1877)-ROW())/12+5):INDIRECT("S"&amp;(ROW()+12*(($AO1877-1)*3+$AP1877)-ROW())/12+5),AR1877)</f>
        <v>0</v>
      </c>
      <c r="AT1877" s="693">
        <f ca="1">IF($AQ1877=1,IF(INDIRECT(ADDRESS(($AO1877-1)*3+$AP1877+5,$AQ1877+20))="",0,INDIRECT(ADDRESS(($AO1877-1)*3+$AP1877+5,$AQ1877+20))),IF(INDIRECT(ADDRESS(($AO1877-1)*3+$AP1877+5,$AQ1877+20))="",0,IF(COUNTIF(INDIRECT(ADDRESS(($AO1877-1)*36+($AP1877-1)*12+6,COLUMN())):INDIRECT(ADDRESS(($AO1877-1)*36+($AP1877-1)*12+$AQ1877+4,COLUMN())),INDIRECT(ADDRESS(($AO1877-1)*3+$AP1877+5,$AQ1877+20)))&gt;=1,0,INDIRECT(ADDRESS(($AO1877-1)*3+$AP1877+5,$AQ1877+20)))))</f>
        <v>0</v>
      </c>
      <c r="AU1877" s="692">
        <f ca="1">COUNTIF(INDIRECT("U"&amp;(ROW()+12*(($AO1877-1)*3+$AP1877)-ROW())/12+5):INDIRECT("AF"&amp;(ROW()+12*(($AO1877-1)*3+$AP1877)-ROW())/12+5),AT1877)</f>
        <v>0</v>
      </c>
      <c r="AV1877" s="692">
        <f ca="1">IF(AND(AR1877+AT1877&gt;0,AS1877+AU1877&gt;0),COUNTIF(AV$6:AV1876,"&gt;0")+1,0)</f>
        <v>0</v>
      </c>
    </row>
    <row r="1878" spans="41:48">
      <c r="AO1878" s="692">
        <v>53</v>
      </c>
      <c r="AP1878" s="692">
        <v>1</v>
      </c>
      <c r="AQ1878" s="692">
        <v>1</v>
      </c>
      <c r="AR1878" s="693">
        <f ca="1">IF($AQ1878=1,IF(INDIRECT(ADDRESS(($AO1878-1)*3+$AP1878+5,$AQ1878+7))="",0,INDIRECT(ADDRESS(($AO1878-1)*3+$AP1878+5,$AQ1878+7))),IF(INDIRECT(ADDRESS(($AO1878-1)*3+$AP1878+5,$AQ1878+7))="",0,IF(COUNTIF(INDIRECT(ADDRESS(($AO1878-1)*36+($AP1878-1)*12+6,COLUMN())):INDIRECT(ADDRESS(($AO1878-1)*36+($AP1878-1)*12+$AQ1878+4,COLUMN())),INDIRECT(ADDRESS(($AO1878-1)*3+$AP1878+5,$AQ1878+7)))&gt;=1,0,INDIRECT(ADDRESS(($AO1878-1)*3+$AP1878+5,$AQ1878+7)))))</f>
        <v>0</v>
      </c>
      <c r="AS1878" s="692">
        <f ca="1">COUNTIF(INDIRECT("H"&amp;(ROW()+12*(($AO1878-1)*3+$AP1878)-ROW())/12+5):INDIRECT("S"&amp;(ROW()+12*(($AO1878-1)*3+$AP1878)-ROW())/12+5),AR1878)</f>
        <v>0</v>
      </c>
      <c r="AT1878" s="693">
        <f ca="1">IF($AQ1878=1,IF(INDIRECT(ADDRESS(($AO1878-1)*3+$AP1878+5,$AQ1878+20))="",0,INDIRECT(ADDRESS(($AO1878-1)*3+$AP1878+5,$AQ1878+20))),IF(INDIRECT(ADDRESS(($AO1878-1)*3+$AP1878+5,$AQ1878+20))="",0,IF(COUNTIF(INDIRECT(ADDRESS(($AO1878-1)*36+($AP1878-1)*12+6,COLUMN())):INDIRECT(ADDRESS(($AO1878-1)*36+($AP1878-1)*12+$AQ1878+4,COLUMN())),INDIRECT(ADDRESS(($AO1878-1)*3+$AP1878+5,$AQ1878+20)))&gt;=1,0,INDIRECT(ADDRESS(($AO1878-1)*3+$AP1878+5,$AQ1878+20)))))</f>
        <v>0</v>
      </c>
      <c r="AU1878" s="692">
        <f ca="1">COUNTIF(INDIRECT("U"&amp;(ROW()+12*(($AO1878-1)*3+$AP1878)-ROW())/12+5):INDIRECT("AF"&amp;(ROW()+12*(($AO1878-1)*3+$AP1878)-ROW())/12+5),AT1878)</f>
        <v>0</v>
      </c>
      <c r="AV1878" s="692">
        <f ca="1">IF(AND(AR1878+AT1878&gt;0,AS1878+AU1878&gt;0),COUNTIF(AV$6:AV1877,"&gt;0")+1,0)</f>
        <v>0</v>
      </c>
    </row>
    <row r="1879" spans="41:48">
      <c r="AO1879" s="692">
        <v>53</v>
      </c>
      <c r="AP1879" s="692">
        <v>1</v>
      </c>
      <c r="AQ1879" s="692">
        <v>2</v>
      </c>
      <c r="AR1879" s="693">
        <f ca="1">IF($AQ1879=1,IF(INDIRECT(ADDRESS(($AO1879-1)*3+$AP1879+5,$AQ1879+7))="",0,INDIRECT(ADDRESS(($AO1879-1)*3+$AP1879+5,$AQ1879+7))),IF(INDIRECT(ADDRESS(($AO1879-1)*3+$AP1879+5,$AQ1879+7))="",0,IF(COUNTIF(INDIRECT(ADDRESS(($AO1879-1)*36+($AP1879-1)*12+6,COLUMN())):INDIRECT(ADDRESS(($AO1879-1)*36+($AP1879-1)*12+$AQ1879+4,COLUMN())),INDIRECT(ADDRESS(($AO1879-1)*3+$AP1879+5,$AQ1879+7)))&gt;=1,0,INDIRECT(ADDRESS(($AO1879-1)*3+$AP1879+5,$AQ1879+7)))))</f>
        <v>0</v>
      </c>
      <c r="AS1879" s="692">
        <f ca="1">COUNTIF(INDIRECT("H"&amp;(ROW()+12*(($AO1879-1)*3+$AP1879)-ROW())/12+5):INDIRECT("S"&amp;(ROW()+12*(($AO1879-1)*3+$AP1879)-ROW())/12+5),AR1879)</f>
        <v>0</v>
      </c>
      <c r="AT1879" s="693">
        <f ca="1">IF($AQ1879=1,IF(INDIRECT(ADDRESS(($AO1879-1)*3+$AP1879+5,$AQ1879+20))="",0,INDIRECT(ADDRESS(($AO1879-1)*3+$AP1879+5,$AQ1879+20))),IF(INDIRECT(ADDRESS(($AO1879-1)*3+$AP1879+5,$AQ1879+20))="",0,IF(COUNTIF(INDIRECT(ADDRESS(($AO1879-1)*36+($AP1879-1)*12+6,COLUMN())):INDIRECT(ADDRESS(($AO1879-1)*36+($AP1879-1)*12+$AQ1879+4,COLUMN())),INDIRECT(ADDRESS(($AO1879-1)*3+$AP1879+5,$AQ1879+20)))&gt;=1,0,INDIRECT(ADDRESS(($AO1879-1)*3+$AP1879+5,$AQ1879+20)))))</f>
        <v>0</v>
      </c>
      <c r="AU1879" s="692">
        <f ca="1">COUNTIF(INDIRECT("U"&amp;(ROW()+12*(($AO1879-1)*3+$AP1879)-ROW())/12+5):INDIRECT("AF"&amp;(ROW()+12*(($AO1879-1)*3+$AP1879)-ROW())/12+5),AT1879)</f>
        <v>0</v>
      </c>
      <c r="AV1879" s="692">
        <f ca="1">IF(AND(AR1879+AT1879&gt;0,AS1879+AU1879&gt;0),COUNTIF(AV$6:AV1878,"&gt;0")+1,0)</f>
        <v>0</v>
      </c>
    </row>
    <row r="1880" spans="41:48">
      <c r="AO1880" s="692">
        <v>53</v>
      </c>
      <c r="AP1880" s="692">
        <v>1</v>
      </c>
      <c r="AQ1880" s="692">
        <v>3</v>
      </c>
      <c r="AR1880" s="693">
        <f ca="1">IF($AQ1880=1,IF(INDIRECT(ADDRESS(($AO1880-1)*3+$AP1880+5,$AQ1880+7))="",0,INDIRECT(ADDRESS(($AO1880-1)*3+$AP1880+5,$AQ1880+7))),IF(INDIRECT(ADDRESS(($AO1880-1)*3+$AP1880+5,$AQ1880+7))="",0,IF(COUNTIF(INDIRECT(ADDRESS(($AO1880-1)*36+($AP1880-1)*12+6,COLUMN())):INDIRECT(ADDRESS(($AO1880-1)*36+($AP1880-1)*12+$AQ1880+4,COLUMN())),INDIRECT(ADDRESS(($AO1880-1)*3+$AP1880+5,$AQ1880+7)))&gt;=1,0,INDIRECT(ADDRESS(($AO1880-1)*3+$AP1880+5,$AQ1880+7)))))</f>
        <v>0</v>
      </c>
      <c r="AS1880" s="692">
        <f ca="1">COUNTIF(INDIRECT("H"&amp;(ROW()+12*(($AO1880-1)*3+$AP1880)-ROW())/12+5):INDIRECT("S"&amp;(ROW()+12*(($AO1880-1)*3+$AP1880)-ROW())/12+5),AR1880)</f>
        <v>0</v>
      </c>
      <c r="AT1880" s="693">
        <f ca="1">IF($AQ1880=1,IF(INDIRECT(ADDRESS(($AO1880-1)*3+$AP1880+5,$AQ1880+20))="",0,INDIRECT(ADDRESS(($AO1880-1)*3+$AP1880+5,$AQ1880+20))),IF(INDIRECT(ADDRESS(($AO1880-1)*3+$AP1880+5,$AQ1880+20))="",0,IF(COUNTIF(INDIRECT(ADDRESS(($AO1880-1)*36+($AP1880-1)*12+6,COLUMN())):INDIRECT(ADDRESS(($AO1880-1)*36+($AP1880-1)*12+$AQ1880+4,COLUMN())),INDIRECT(ADDRESS(($AO1880-1)*3+$AP1880+5,$AQ1880+20)))&gt;=1,0,INDIRECT(ADDRESS(($AO1880-1)*3+$AP1880+5,$AQ1880+20)))))</f>
        <v>0</v>
      </c>
      <c r="AU1880" s="692">
        <f ca="1">COUNTIF(INDIRECT("U"&amp;(ROW()+12*(($AO1880-1)*3+$AP1880)-ROW())/12+5):INDIRECT("AF"&amp;(ROW()+12*(($AO1880-1)*3+$AP1880)-ROW())/12+5),AT1880)</f>
        <v>0</v>
      </c>
      <c r="AV1880" s="692">
        <f ca="1">IF(AND(AR1880+AT1880&gt;0,AS1880+AU1880&gt;0),COUNTIF(AV$6:AV1879,"&gt;0")+1,0)</f>
        <v>0</v>
      </c>
    </row>
    <row r="1881" spans="41:48">
      <c r="AO1881" s="692">
        <v>53</v>
      </c>
      <c r="AP1881" s="692">
        <v>1</v>
      </c>
      <c r="AQ1881" s="692">
        <v>4</v>
      </c>
      <c r="AR1881" s="693">
        <f ca="1">IF($AQ1881=1,IF(INDIRECT(ADDRESS(($AO1881-1)*3+$AP1881+5,$AQ1881+7))="",0,INDIRECT(ADDRESS(($AO1881-1)*3+$AP1881+5,$AQ1881+7))),IF(INDIRECT(ADDRESS(($AO1881-1)*3+$AP1881+5,$AQ1881+7))="",0,IF(COUNTIF(INDIRECT(ADDRESS(($AO1881-1)*36+($AP1881-1)*12+6,COLUMN())):INDIRECT(ADDRESS(($AO1881-1)*36+($AP1881-1)*12+$AQ1881+4,COLUMN())),INDIRECT(ADDRESS(($AO1881-1)*3+$AP1881+5,$AQ1881+7)))&gt;=1,0,INDIRECT(ADDRESS(($AO1881-1)*3+$AP1881+5,$AQ1881+7)))))</f>
        <v>0</v>
      </c>
      <c r="AS1881" s="692">
        <f ca="1">COUNTIF(INDIRECT("H"&amp;(ROW()+12*(($AO1881-1)*3+$AP1881)-ROW())/12+5):INDIRECT("S"&amp;(ROW()+12*(($AO1881-1)*3+$AP1881)-ROW())/12+5),AR1881)</f>
        <v>0</v>
      </c>
      <c r="AT1881" s="693">
        <f ca="1">IF($AQ1881=1,IF(INDIRECT(ADDRESS(($AO1881-1)*3+$AP1881+5,$AQ1881+20))="",0,INDIRECT(ADDRESS(($AO1881-1)*3+$AP1881+5,$AQ1881+20))),IF(INDIRECT(ADDRESS(($AO1881-1)*3+$AP1881+5,$AQ1881+20))="",0,IF(COUNTIF(INDIRECT(ADDRESS(($AO1881-1)*36+($AP1881-1)*12+6,COLUMN())):INDIRECT(ADDRESS(($AO1881-1)*36+($AP1881-1)*12+$AQ1881+4,COLUMN())),INDIRECT(ADDRESS(($AO1881-1)*3+$AP1881+5,$AQ1881+20)))&gt;=1,0,INDIRECT(ADDRESS(($AO1881-1)*3+$AP1881+5,$AQ1881+20)))))</f>
        <v>0</v>
      </c>
      <c r="AU1881" s="692">
        <f ca="1">COUNTIF(INDIRECT("U"&amp;(ROW()+12*(($AO1881-1)*3+$AP1881)-ROW())/12+5):INDIRECT("AF"&amp;(ROW()+12*(($AO1881-1)*3+$AP1881)-ROW())/12+5),AT1881)</f>
        <v>0</v>
      </c>
      <c r="AV1881" s="692">
        <f ca="1">IF(AND(AR1881+AT1881&gt;0,AS1881+AU1881&gt;0),COUNTIF(AV$6:AV1880,"&gt;0")+1,0)</f>
        <v>0</v>
      </c>
    </row>
    <row r="1882" spans="41:48">
      <c r="AO1882" s="692">
        <v>53</v>
      </c>
      <c r="AP1882" s="692">
        <v>1</v>
      </c>
      <c r="AQ1882" s="692">
        <v>5</v>
      </c>
      <c r="AR1882" s="693">
        <f ca="1">IF($AQ1882=1,IF(INDIRECT(ADDRESS(($AO1882-1)*3+$AP1882+5,$AQ1882+7))="",0,INDIRECT(ADDRESS(($AO1882-1)*3+$AP1882+5,$AQ1882+7))),IF(INDIRECT(ADDRESS(($AO1882-1)*3+$AP1882+5,$AQ1882+7))="",0,IF(COUNTIF(INDIRECT(ADDRESS(($AO1882-1)*36+($AP1882-1)*12+6,COLUMN())):INDIRECT(ADDRESS(($AO1882-1)*36+($AP1882-1)*12+$AQ1882+4,COLUMN())),INDIRECT(ADDRESS(($AO1882-1)*3+$AP1882+5,$AQ1882+7)))&gt;=1,0,INDIRECT(ADDRESS(($AO1882-1)*3+$AP1882+5,$AQ1882+7)))))</f>
        <v>0</v>
      </c>
      <c r="AS1882" s="692">
        <f ca="1">COUNTIF(INDIRECT("H"&amp;(ROW()+12*(($AO1882-1)*3+$AP1882)-ROW())/12+5):INDIRECT("S"&amp;(ROW()+12*(($AO1882-1)*3+$AP1882)-ROW())/12+5),AR1882)</f>
        <v>0</v>
      </c>
      <c r="AT1882" s="693">
        <f ca="1">IF($AQ1882=1,IF(INDIRECT(ADDRESS(($AO1882-1)*3+$AP1882+5,$AQ1882+20))="",0,INDIRECT(ADDRESS(($AO1882-1)*3+$AP1882+5,$AQ1882+20))),IF(INDIRECT(ADDRESS(($AO1882-1)*3+$AP1882+5,$AQ1882+20))="",0,IF(COUNTIF(INDIRECT(ADDRESS(($AO1882-1)*36+($AP1882-1)*12+6,COLUMN())):INDIRECT(ADDRESS(($AO1882-1)*36+($AP1882-1)*12+$AQ1882+4,COLUMN())),INDIRECT(ADDRESS(($AO1882-1)*3+$AP1882+5,$AQ1882+20)))&gt;=1,0,INDIRECT(ADDRESS(($AO1882-1)*3+$AP1882+5,$AQ1882+20)))))</f>
        <v>0</v>
      </c>
      <c r="AU1882" s="692">
        <f ca="1">COUNTIF(INDIRECT("U"&amp;(ROW()+12*(($AO1882-1)*3+$AP1882)-ROW())/12+5):INDIRECT("AF"&amp;(ROW()+12*(($AO1882-1)*3+$AP1882)-ROW())/12+5),AT1882)</f>
        <v>0</v>
      </c>
      <c r="AV1882" s="692">
        <f ca="1">IF(AND(AR1882+AT1882&gt;0,AS1882+AU1882&gt;0),COUNTIF(AV$6:AV1881,"&gt;0")+1,0)</f>
        <v>0</v>
      </c>
    </row>
    <row r="1883" spans="41:48">
      <c r="AO1883" s="692">
        <v>53</v>
      </c>
      <c r="AP1883" s="692">
        <v>1</v>
      </c>
      <c r="AQ1883" s="692">
        <v>6</v>
      </c>
      <c r="AR1883" s="693">
        <f ca="1">IF($AQ1883=1,IF(INDIRECT(ADDRESS(($AO1883-1)*3+$AP1883+5,$AQ1883+7))="",0,INDIRECT(ADDRESS(($AO1883-1)*3+$AP1883+5,$AQ1883+7))),IF(INDIRECT(ADDRESS(($AO1883-1)*3+$AP1883+5,$AQ1883+7))="",0,IF(COUNTIF(INDIRECT(ADDRESS(($AO1883-1)*36+($AP1883-1)*12+6,COLUMN())):INDIRECT(ADDRESS(($AO1883-1)*36+($AP1883-1)*12+$AQ1883+4,COLUMN())),INDIRECT(ADDRESS(($AO1883-1)*3+$AP1883+5,$AQ1883+7)))&gt;=1,0,INDIRECT(ADDRESS(($AO1883-1)*3+$AP1883+5,$AQ1883+7)))))</f>
        <v>0</v>
      </c>
      <c r="AS1883" s="692">
        <f ca="1">COUNTIF(INDIRECT("H"&amp;(ROW()+12*(($AO1883-1)*3+$AP1883)-ROW())/12+5):INDIRECT("S"&amp;(ROW()+12*(($AO1883-1)*3+$AP1883)-ROW())/12+5),AR1883)</f>
        <v>0</v>
      </c>
      <c r="AT1883" s="693">
        <f ca="1">IF($AQ1883=1,IF(INDIRECT(ADDRESS(($AO1883-1)*3+$AP1883+5,$AQ1883+20))="",0,INDIRECT(ADDRESS(($AO1883-1)*3+$AP1883+5,$AQ1883+20))),IF(INDIRECT(ADDRESS(($AO1883-1)*3+$AP1883+5,$AQ1883+20))="",0,IF(COUNTIF(INDIRECT(ADDRESS(($AO1883-1)*36+($AP1883-1)*12+6,COLUMN())):INDIRECT(ADDRESS(($AO1883-1)*36+($AP1883-1)*12+$AQ1883+4,COLUMN())),INDIRECT(ADDRESS(($AO1883-1)*3+$AP1883+5,$AQ1883+20)))&gt;=1,0,INDIRECT(ADDRESS(($AO1883-1)*3+$AP1883+5,$AQ1883+20)))))</f>
        <v>0</v>
      </c>
      <c r="AU1883" s="692">
        <f ca="1">COUNTIF(INDIRECT("U"&amp;(ROW()+12*(($AO1883-1)*3+$AP1883)-ROW())/12+5):INDIRECT("AF"&amp;(ROW()+12*(($AO1883-1)*3+$AP1883)-ROW())/12+5),AT1883)</f>
        <v>0</v>
      </c>
      <c r="AV1883" s="692">
        <f ca="1">IF(AND(AR1883+AT1883&gt;0,AS1883+AU1883&gt;0),COUNTIF(AV$6:AV1882,"&gt;0")+1,0)</f>
        <v>0</v>
      </c>
    </row>
    <row r="1884" spans="41:48">
      <c r="AO1884" s="692">
        <v>53</v>
      </c>
      <c r="AP1884" s="692">
        <v>1</v>
      </c>
      <c r="AQ1884" s="692">
        <v>7</v>
      </c>
      <c r="AR1884" s="693">
        <f ca="1">IF($AQ1884=1,IF(INDIRECT(ADDRESS(($AO1884-1)*3+$AP1884+5,$AQ1884+7))="",0,INDIRECT(ADDRESS(($AO1884-1)*3+$AP1884+5,$AQ1884+7))),IF(INDIRECT(ADDRESS(($AO1884-1)*3+$AP1884+5,$AQ1884+7))="",0,IF(COUNTIF(INDIRECT(ADDRESS(($AO1884-1)*36+($AP1884-1)*12+6,COLUMN())):INDIRECT(ADDRESS(($AO1884-1)*36+($AP1884-1)*12+$AQ1884+4,COLUMN())),INDIRECT(ADDRESS(($AO1884-1)*3+$AP1884+5,$AQ1884+7)))&gt;=1,0,INDIRECT(ADDRESS(($AO1884-1)*3+$AP1884+5,$AQ1884+7)))))</f>
        <v>0</v>
      </c>
      <c r="AS1884" s="692">
        <f ca="1">COUNTIF(INDIRECT("H"&amp;(ROW()+12*(($AO1884-1)*3+$AP1884)-ROW())/12+5):INDIRECT("S"&amp;(ROW()+12*(($AO1884-1)*3+$AP1884)-ROW())/12+5),AR1884)</f>
        <v>0</v>
      </c>
      <c r="AT1884" s="693">
        <f ca="1">IF($AQ1884=1,IF(INDIRECT(ADDRESS(($AO1884-1)*3+$AP1884+5,$AQ1884+20))="",0,INDIRECT(ADDRESS(($AO1884-1)*3+$AP1884+5,$AQ1884+20))),IF(INDIRECT(ADDRESS(($AO1884-1)*3+$AP1884+5,$AQ1884+20))="",0,IF(COUNTIF(INDIRECT(ADDRESS(($AO1884-1)*36+($AP1884-1)*12+6,COLUMN())):INDIRECT(ADDRESS(($AO1884-1)*36+($AP1884-1)*12+$AQ1884+4,COLUMN())),INDIRECT(ADDRESS(($AO1884-1)*3+$AP1884+5,$AQ1884+20)))&gt;=1,0,INDIRECT(ADDRESS(($AO1884-1)*3+$AP1884+5,$AQ1884+20)))))</f>
        <v>0</v>
      </c>
      <c r="AU1884" s="692">
        <f ca="1">COUNTIF(INDIRECT("U"&amp;(ROW()+12*(($AO1884-1)*3+$AP1884)-ROW())/12+5):INDIRECT("AF"&amp;(ROW()+12*(($AO1884-1)*3+$AP1884)-ROW())/12+5),AT1884)</f>
        <v>0</v>
      </c>
      <c r="AV1884" s="692">
        <f ca="1">IF(AND(AR1884+AT1884&gt;0,AS1884+AU1884&gt;0),COUNTIF(AV$6:AV1883,"&gt;0")+1,0)</f>
        <v>0</v>
      </c>
    </row>
    <row r="1885" spans="41:48">
      <c r="AO1885" s="692">
        <v>53</v>
      </c>
      <c r="AP1885" s="692">
        <v>1</v>
      </c>
      <c r="AQ1885" s="692">
        <v>8</v>
      </c>
      <c r="AR1885" s="693">
        <f ca="1">IF($AQ1885=1,IF(INDIRECT(ADDRESS(($AO1885-1)*3+$AP1885+5,$AQ1885+7))="",0,INDIRECT(ADDRESS(($AO1885-1)*3+$AP1885+5,$AQ1885+7))),IF(INDIRECT(ADDRESS(($AO1885-1)*3+$AP1885+5,$AQ1885+7))="",0,IF(COUNTIF(INDIRECT(ADDRESS(($AO1885-1)*36+($AP1885-1)*12+6,COLUMN())):INDIRECT(ADDRESS(($AO1885-1)*36+($AP1885-1)*12+$AQ1885+4,COLUMN())),INDIRECT(ADDRESS(($AO1885-1)*3+$AP1885+5,$AQ1885+7)))&gt;=1,0,INDIRECT(ADDRESS(($AO1885-1)*3+$AP1885+5,$AQ1885+7)))))</f>
        <v>0</v>
      </c>
      <c r="AS1885" s="692">
        <f ca="1">COUNTIF(INDIRECT("H"&amp;(ROW()+12*(($AO1885-1)*3+$AP1885)-ROW())/12+5):INDIRECT("S"&amp;(ROW()+12*(($AO1885-1)*3+$AP1885)-ROW())/12+5),AR1885)</f>
        <v>0</v>
      </c>
      <c r="AT1885" s="693">
        <f ca="1">IF($AQ1885=1,IF(INDIRECT(ADDRESS(($AO1885-1)*3+$AP1885+5,$AQ1885+20))="",0,INDIRECT(ADDRESS(($AO1885-1)*3+$AP1885+5,$AQ1885+20))),IF(INDIRECT(ADDRESS(($AO1885-1)*3+$AP1885+5,$AQ1885+20))="",0,IF(COUNTIF(INDIRECT(ADDRESS(($AO1885-1)*36+($AP1885-1)*12+6,COLUMN())):INDIRECT(ADDRESS(($AO1885-1)*36+($AP1885-1)*12+$AQ1885+4,COLUMN())),INDIRECT(ADDRESS(($AO1885-1)*3+$AP1885+5,$AQ1885+20)))&gt;=1,0,INDIRECT(ADDRESS(($AO1885-1)*3+$AP1885+5,$AQ1885+20)))))</f>
        <v>0</v>
      </c>
      <c r="AU1885" s="692">
        <f ca="1">COUNTIF(INDIRECT("U"&amp;(ROW()+12*(($AO1885-1)*3+$AP1885)-ROW())/12+5):INDIRECT("AF"&amp;(ROW()+12*(($AO1885-1)*3+$AP1885)-ROW())/12+5),AT1885)</f>
        <v>0</v>
      </c>
      <c r="AV1885" s="692">
        <f ca="1">IF(AND(AR1885+AT1885&gt;0,AS1885+AU1885&gt;0),COUNTIF(AV$6:AV1884,"&gt;0")+1,0)</f>
        <v>0</v>
      </c>
    </row>
    <row r="1886" spans="41:48">
      <c r="AO1886" s="692">
        <v>53</v>
      </c>
      <c r="AP1886" s="692">
        <v>1</v>
      </c>
      <c r="AQ1886" s="692">
        <v>9</v>
      </c>
      <c r="AR1886" s="693">
        <f ca="1">IF($AQ1886=1,IF(INDIRECT(ADDRESS(($AO1886-1)*3+$AP1886+5,$AQ1886+7))="",0,INDIRECT(ADDRESS(($AO1886-1)*3+$AP1886+5,$AQ1886+7))),IF(INDIRECT(ADDRESS(($AO1886-1)*3+$AP1886+5,$AQ1886+7))="",0,IF(COUNTIF(INDIRECT(ADDRESS(($AO1886-1)*36+($AP1886-1)*12+6,COLUMN())):INDIRECT(ADDRESS(($AO1886-1)*36+($AP1886-1)*12+$AQ1886+4,COLUMN())),INDIRECT(ADDRESS(($AO1886-1)*3+$AP1886+5,$AQ1886+7)))&gt;=1,0,INDIRECT(ADDRESS(($AO1886-1)*3+$AP1886+5,$AQ1886+7)))))</f>
        <v>0</v>
      </c>
      <c r="AS1886" s="692">
        <f ca="1">COUNTIF(INDIRECT("H"&amp;(ROW()+12*(($AO1886-1)*3+$AP1886)-ROW())/12+5):INDIRECT("S"&amp;(ROW()+12*(($AO1886-1)*3+$AP1886)-ROW())/12+5),AR1886)</f>
        <v>0</v>
      </c>
      <c r="AT1886" s="693">
        <f ca="1">IF($AQ1886=1,IF(INDIRECT(ADDRESS(($AO1886-1)*3+$AP1886+5,$AQ1886+20))="",0,INDIRECT(ADDRESS(($AO1886-1)*3+$AP1886+5,$AQ1886+20))),IF(INDIRECT(ADDRESS(($AO1886-1)*3+$AP1886+5,$AQ1886+20))="",0,IF(COUNTIF(INDIRECT(ADDRESS(($AO1886-1)*36+($AP1886-1)*12+6,COLUMN())):INDIRECT(ADDRESS(($AO1886-1)*36+($AP1886-1)*12+$AQ1886+4,COLUMN())),INDIRECT(ADDRESS(($AO1886-1)*3+$AP1886+5,$AQ1886+20)))&gt;=1,0,INDIRECT(ADDRESS(($AO1886-1)*3+$AP1886+5,$AQ1886+20)))))</f>
        <v>0</v>
      </c>
      <c r="AU1886" s="692">
        <f ca="1">COUNTIF(INDIRECT("U"&amp;(ROW()+12*(($AO1886-1)*3+$AP1886)-ROW())/12+5):INDIRECT("AF"&amp;(ROW()+12*(($AO1886-1)*3+$AP1886)-ROW())/12+5),AT1886)</f>
        <v>0</v>
      </c>
      <c r="AV1886" s="692">
        <f ca="1">IF(AND(AR1886+AT1886&gt;0,AS1886+AU1886&gt;0),COUNTIF(AV$6:AV1885,"&gt;0")+1,0)</f>
        <v>0</v>
      </c>
    </row>
    <row r="1887" spans="41:48">
      <c r="AO1887" s="692">
        <v>53</v>
      </c>
      <c r="AP1887" s="692">
        <v>1</v>
      </c>
      <c r="AQ1887" s="692">
        <v>10</v>
      </c>
      <c r="AR1887" s="693">
        <f ca="1">IF($AQ1887=1,IF(INDIRECT(ADDRESS(($AO1887-1)*3+$AP1887+5,$AQ1887+7))="",0,INDIRECT(ADDRESS(($AO1887-1)*3+$AP1887+5,$AQ1887+7))),IF(INDIRECT(ADDRESS(($AO1887-1)*3+$AP1887+5,$AQ1887+7))="",0,IF(COUNTIF(INDIRECT(ADDRESS(($AO1887-1)*36+($AP1887-1)*12+6,COLUMN())):INDIRECT(ADDRESS(($AO1887-1)*36+($AP1887-1)*12+$AQ1887+4,COLUMN())),INDIRECT(ADDRESS(($AO1887-1)*3+$AP1887+5,$AQ1887+7)))&gt;=1,0,INDIRECT(ADDRESS(($AO1887-1)*3+$AP1887+5,$AQ1887+7)))))</f>
        <v>0</v>
      </c>
      <c r="AS1887" s="692">
        <f ca="1">COUNTIF(INDIRECT("H"&amp;(ROW()+12*(($AO1887-1)*3+$AP1887)-ROW())/12+5):INDIRECT("S"&amp;(ROW()+12*(($AO1887-1)*3+$AP1887)-ROW())/12+5),AR1887)</f>
        <v>0</v>
      </c>
      <c r="AT1887" s="693">
        <f ca="1">IF($AQ1887=1,IF(INDIRECT(ADDRESS(($AO1887-1)*3+$AP1887+5,$AQ1887+20))="",0,INDIRECT(ADDRESS(($AO1887-1)*3+$AP1887+5,$AQ1887+20))),IF(INDIRECT(ADDRESS(($AO1887-1)*3+$AP1887+5,$AQ1887+20))="",0,IF(COUNTIF(INDIRECT(ADDRESS(($AO1887-1)*36+($AP1887-1)*12+6,COLUMN())):INDIRECT(ADDRESS(($AO1887-1)*36+($AP1887-1)*12+$AQ1887+4,COLUMN())),INDIRECT(ADDRESS(($AO1887-1)*3+$AP1887+5,$AQ1887+20)))&gt;=1,0,INDIRECT(ADDRESS(($AO1887-1)*3+$AP1887+5,$AQ1887+20)))))</f>
        <v>0</v>
      </c>
      <c r="AU1887" s="692">
        <f ca="1">COUNTIF(INDIRECT("U"&amp;(ROW()+12*(($AO1887-1)*3+$AP1887)-ROW())/12+5):INDIRECT("AF"&amp;(ROW()+12*(($AO1887-1)*3+$AP1887)-ROW())/12+5),AT1887)</f>
        <v>0</v>
      </c>
      <c r="AV1887" s="692">
        <f ca="1">IF(AND(AR1887+AT1887&gt;0,AS1887+AU1887&gt;0),COUNTIF(AV$6:AV1886,"&gt;0")+1,0)</f>
        <v>0</v>
      </c>
    </row>
    <row r="1888" spans="41:48">
      <c r="AO1888" s="692">
        <v>53</v>
      </c>
      <c r="AP1888" s="692">
        <v>1</v>
      </c>
      <c r="AQ1888" s="692">
        <v>11</v>
      </c>
      <c r="AR1888" s="693">
        <f ca="1">IF($AQ1888=1,IF(INDIRECT(ADDRESS(($AO1888-1)*3+$AP1888+5,$AQ1888+7))="",0,INDIRECT(ADDRESS(($AO1888-1)*3+$AP1888+5,$AQ1888+7))),IF(INDIRECT(ADDRESS(($AO1888-1)*3+$AP1888+5,$AQ1888+7))="",0,IF(COUNTIF(INDIRECT(ADDRESS(($AO1888-1)*36+($AP1888-1)*12+6,COLUMN())):INDIRECT(ADDRESS(($AO1888-1)*36+($AP1888-1)*12+$AQ1888+4,COLUMN())),INDIRECT(ADDRESS(($AO1888-1)*3+$AP1888+5,$AQ1888+7)))&gt;=1,0,INDIRECT(ADDRESS(($AO1888-1)*3+$AP1888+5,$AQ1888+7)))))</f>
        <v>0</v>
      </c>
      <c r="AS1888" s="692">
        <f ca="1">COUNTIF(INDIRECT("H"&amp;(ROW()+12*(($AO1888-1)*3+$AP1888)-ROW())/12+5):INDIRECT("S"&amp;(ROW()+12*(($AO1888-1)*3+$AP1888)-ROW())/12+5),AR1888)</f>
        <v>0</v>
      </c>
      <c r="AT1888" s="693">
        <f ca="1">IF($AQ1888=1,IF(INDIRECT(ADDRESS(($AO1888-1)*3+$AP1888+5,$AQ1888+20))="",0,INDIRECT(ADDRESS(($AO1888-1)*3+$AP1888+5,$AQ1888+20))),IF(INDIRECT(ADDRESS(($AO1888-1)*3+$AP1888+5,$AQ1888+20))="",0,IF(COUNTIF(INDIRECT(ADDRESS(($AO1888-1)*36+($AP1888-1)*12+6,COLUMN())):INDIRECT(ADDRESS(($AO1888-1)*36+($AP1888-1)*12+$AQ1888+4,COLUMN())),INDIRECT(ADDRESS(($AO1888-1)*3+$AP1888+5,$AQ1888+20)))&gt;=1,0,INDIRECT(ADDRESS(($AO1888-1)*3+$AP1888+5,$AQ1888+20)))))</f>
        <v>0</v>
      </c>
      <c r="AU1888" s="692">
        <f ca="1">COUNTIF(INDIRECT("U"&amp;(ROW()+12*(($AO1888-1)*3+$AP1888)-ROW())/12+5):INDIRECT("AF"&amp;(ROW()+12*(($AO1888-1)*3+$AP1888)-ROW())/12+5),AT1888)</f>
        <v>0</v>
      </c>
      <c r="AV1888" s="692">
        <f ca="1">IF(AND(AR1888+AT1888&gt;0,AS1888+AU1888&gt;0),COUNTIF(AV$6:AV1887,"&gt;0")+1,0)</f>
        <v>0</v>
      </c>
    </row>
    <row r="1889" spans="41:48">
      <c r="AO1889" s="692">
        <v>53</v>
      </c>
      <c r="AP1889" s="692">
        <v>1</v>
      </c>
      <c r="AQ1889" s="692">
        <v>12</v>
      </c>
      <c r="AR1889" s="693">
        <f ca="1">IF($AQ1889=1,IF(INDIRECT(ADDRESS(($AO1889-1)*3+$AP1889+5,$AQ1889+7))="",0,INDIRECT(ADDRESS(($AO1889-1)*3+$AP1889+5,$AQ1889+7))),IF(INDIRECT(ADDRESS(($AO1889-1)*3+$AP1889+5,$AQ1889+7))="",0,IF(COUNTIF(INDIRECT(ADDRESS(($AO1889-1)*36+($AP1889-1)*12+6,COLUMN())):INDIRECT(ADDRESS(($AO1889-1)*36+($AP1889-1)*12+$AQ1889+4,COLUMN())),INDIRECT(ADDRESS(($AO1889-1)*3+$AP1889+5,$AQ1889+7)))&gt;=1,0,INDIRECT(ADDRESS(($AO1889-1)*3+$AP1889+5,$AQ1889+7)))))</f>
        <v>0</v>
      </c>
      <c r="AS1889" s="692">
        <f ca="1">COUNTIF(INDIRECT("H"&amp;(ROW()+12*(($AO1889-1)*3+$AP1889)-ROW())/12+5):INDIRECT("S"&amp;(ROW()+12*(($AO1889-1)*3+$AP1889)-ROW())/12+5),AR1889)</f>
        <v>0</v>
      </c>
      <c r="AT1889" s="693">
        <f ca="1">IF($AQ1889=1,IF(INDIRECT(ADDRESS(($AO1889-1)*3+$AP1889+5,$AQ1889+20))="",0,INDIRECT(ADDRESS(($AO1889-1)*3+$AP1889+5,$AQ1889+20))),IF(INDIRECT(ADDRESS(($AO1889-1)*3+$AP1889+5,$AQ1889+20))="",0,IF(COUNTIF(INDIRECT(ADDRESS(($AO1889-1)*36+($AP1889-1)*12+6,COLUMN())):INDIRECT(ADDRESS(($AO1889-1)*36+($AP1889-1)*12+$AQ1889+4,COLUMN())),INDIRECT(ADDRESS(($AO1889-1)*3+$AP1889+5,$AQ1889+20)))&gt;=1,0,INDIRECT(ADDRESS(($AO1889-1)*3+$AP1889+5,$AQ1889+20)))))</f>
        <v>0</v>
      </c>
      <c r="AU1889" s="692">
        <f ca="1">COUNTIF(INDIRECT("U"&amp;(ROW()+12*(($AO1889-1)*3+$AP1889)-ROW())/12+5):INDIRECT("AF"&amp;(ROW()+12*(($AO1889-1)*3+$AP1889)-ROW())/12+5),AT1889)</f>
        <v>0</v>
      </c>
      <c r="AV1889" s="692">
        <f ca="1">IF(AND(AR1889+AT1889&gt;0,AS1889+AU1889&gt;0),COUNTIF(AV$6:AV1888,"&gt;0")+1,0)</f>
        <v>0</v>
      </c>
    </row>
    <row r="1890" spans="41:48">
      <c r="AO1890" s="692">
        <v>53</v>
      </c>
      <c r="AP1890" s="692">
        <v>2</v>
      </c>
      <c r="AQ1890" s="692">
        <v>1</v>
      </c>
      <c r="AR1890" s="693">
        <f ca="1">IF($AQ1890=1,IF(INDIRECT(ADDRESS(($AO1890-1)*3+$AP1890+5,$AQ1890+7))="",0,INDIRECT(ADDRESS(($AO1890-1)*3+$AP1890+5,$AQ1890+7))),IF(INDIRECT(ADDRESS(($AO1890-1)*3+$AP1890+5,$AQ1890+7))="",0,IF(COUNTIF(INDIRECT(ADDRESS(($AO1890-1)*36+($AP1890-1)*12+6,COLUMN())):INDIRECT(ADDRESS(($AO1890-1)*36+($AP1890-1)*12+$AQ1890+4,COLUMN())),INDIRECT(ADDRESS(($AO1890-1)*3+$AP1890+5,$AQ1890+7)))&gt;=1,0,INDIRECT(ADDRESS(($AO1890-1)*3+$AP1890+5,$AQ1890+7)))))</f>
        <v>0</v>
      </c>
      <c r="AS1890" s="692">
        <f ca="1">COUNTIF(INDIRECT("H"&amp;(ROW()+12*(($AO1890-1)*3+$AP1890)-ROW())/12+5):INDIRECT("S"&amp;(ROW()+12*(($AO1890-1)*3+$AP1890)-ROW())/12+5),AR1890)</f>
        <v>0</v>
      </c>
      <c r="AT1890" s="693">
        <f ca="1">IF($AQ1890=1,IF(INDIRECT(ADDRESS(($AO1890-1)*3+$AP1890+5,$AQ1890+20))="",0,INDIRECT(ADDRESS(($AO1890-1)*3+$AP1890+5,$AQ1890+20))),IF(INDIRECT(ADDRESS(($AO1890-1)*3+$AP1890+5,$AQ1890+20))="",0,IF(COUNTIF(INDIRECT(ADDRESS(($AO1890-1)*36+($AP1890-1)*12+6,COLUMN())):INDIRECT(ADDRESS(($AO1890-1)*36+($AP1890-1)*12+$AQ1890+4,COLUMN())),INDIRECT(ADDRESS(($AO1890-1)*3+$AP1890+5,$AQ1890+20)))&gt;=1,0,INDIRECT(ADDRESS(($AO1890-1)*3+$AP1890+5,$AQ1890+20)))))</f>
        <v>0</v>
      </c>
      <c r="AU1890" s="692">
        <f ca="1">COUNTIF(INDIRECT("U"&amp;(ROW()+12*(($AO1890-1)*3+$AP1890)-ROW())/12+5):INDIRECT("AF"&amp;(ROW()+12*(($AO1890-1)*3+$AP1890)-ROW())/12+5),AT1890)</f>
        <v>0</v>
      </c>
      <c r="AV1890" s="692">
        <f ca="1">IF(AND(AR1890+AT1890&gt;0,AS1890+AU1890&gt;0),COUNTIF(AV$6:AV1889,"&gt;0")+1,0)</f>
        <v>0</v>
      </c>
    </row>
    <row r="1891" spans="41:48">
      <c r="AO1891" s="692">
        <v>53</v>
      </c>
      <c r="AP1891" s="692">
        <v>2</v>
      </c>
      <c r="AQ1891" s="692">
        <v>2</v>
      </c>
      <c r="AR1891" s="693">
        <f ca="1">IF($AQ1891=1,IF(INDIRECT(ADDRESS(($AO1891-1)*3+$AP1891+5,$AQ1891+7))="",0,INDIRECT(ADDRESS(($AO1891-1)*3+$AP1891+5,$AQ1891+7))),IF(INDIRECT(ADDRESS(($AO1891-1)*3+$AP1891+5,$AQ1891+7))="",0,IF(COUNTIF(INDIRECT(ADDRESS(($AO1891-1)*36+($AP1891-1)*12+6,COLUMN())):INDIRECT(ADDRESS(($AO1891-1)*36+($AP1891-1)*12+$AQ1891+4,COLUMN())),INDIRECT(ADDRESS(($AO1891-1)*3+$AP1891+5,$AQ1891+7)))&gt;=1,0,INDIRECT(ADDRESS(($AO1891-1)*3+$AP1891+5,$AQ1891+7)))))</f>
        <v>0</v>
      </c>
      <c r="AS1891" s="692">
        <f ca="1">COUNTIF(INDIRECT("H"&amp;(ROW()+12*(($AO1891-1)*3+$AP1891)-ROW())/12+5):INDIRECT("S"&amp;(ROW()+12*(($AO1891-1)*3+$AP1891)-ROW())/12+5),AR1891)</f>
        <v>0</v>
      </c>
      <c r="AT1891" s="693">
        <f ca="1">IF($AQ1891=1,IF(INDIRECT(ADDRESS(($AO1891-1)*3+$AP1891+5,$AQ1891+20))="",0,INDIRECT(ADDRESS(($AO1891-1)*3+$AP1891+5,$AQ1891+20))),IF(INDIRECT(ADDRESS(($AO1891-1)*3+$AP1891+5,$AQ1891+20))="",0,IF(COUNTIF(INDIRECT(ADDRESS(($AO1891-1)*36+($AP1891-1)*12+6,COLUMN())):INDIRECT(ADDRESS(($AO1891-1)*36+($AP1891-1)*12+$AQ1891+4,COLUMN())),INDIRECT(ADDRESS(($AO1891-1)*3+$AP1891+5,$AQ1891+20)))&gt;=1,0,INDIRECT(ADDRESS(($AO1891-1)*3+$AP1891+5,$AQ1891+20)))))</f>
        <v>0</v>
      </c>
      <c r="AU1891" s="692">
        <f ca="1">COUNTIF(INDIRECT("U"&amp;(ROW()+12*(($AO1891-1)*3+$AP1891)-ROW())/12+5):INDIRECT("AF"&amp;(ROW()+12*(($AO1891-1)*3+$AP1891)-ROW())/12+5),AT1891)</f>
        <v>0</v>
      </c>
      <c r="AV1891" s="692">
        <f ca="1">IF(AND(AR1891+AT1891&gt;0,AS1891+AU1891&gt;0),COUNTIF(AV$6:AV1890,"&gt;0")+1,0)</f>
        <v>0</v>
      </c>
    </row>
    <row r="1892" spans="41:48">
      <c r="AO1892" s="692">
        <v>53</v>
      </c>
      <c r="AP1892" s="692">
        <v>2</v>
      </c>
      <c r="AQ1892" s="692">
        <v>3</v>
      </c>
      <c r="AR1892" s="693">
        <f ca="1">IF($AQ1892=1,IF(INDIRECT(ADDRESS(($AO1892-1)*3+$AP1892+5,$AQ1892+7))="",0,INDIRECT(ADDRESS(($AO1892-1)*3+$AP1892+5,$AQ1892+7))),IF(INDIRECT(ADDRESS(($AO1892-1)*3+$AP1892+5,$AQ1892+7))="",0,IF(COUNTIF(INDIRECT(ADDRESS(($AO1892-1)*36+($AP1892-1)*12+6,COLUMN())):INDIRECT(ADDRESS(($AO1892-1)*36+($AP1892-1)*12+$AQ1892+4,COLUMN())),INDIRECT(ADDRESS(($AO1892-1)*3+$AP1892+5,$AQ1892+7)))&gt;=1,0,INDIRECT(ADDRESS(($AO1892-1)*3+$AP1892+5,$AQ1892+7)))))</f>
        <v>0</v>
      </c>
      <c r="AS1892" s="692">
        <f ca="1">COUNTIF(INDIRECT("H"&amp;(ROW()+12*(($AO1892-1)*3+$AP1892)-ROW())/12+5):INDIRECT("S"&amp;(ROW()+12*(($AO1892-1)*3+$AP1892)-ROW())/12+5),AR1892)</f>
        <v>0</v>
      </c>
      <c r="AT1892" s="693">
        <f ca="1">IF($AQ1892=1,IF(INDIRECT(ADDRESS(($AO1892-1)*3+$AP1892+5,$AQ1892+20))="",0,INDIRECT(ADDRESS(($AO1892-1)*3+$AP1892+5,$AQ1892+20))),IF(INDIRECT(ADDRESS(($AO1892-1)*3+$AP1892+5,$AQ1892+20))="",0,IF(COUNTIF(INDIRECT(ADDRESS(($AO1892-1)*36+($AP1892-1)*12+6,COLUMN())):INDIRECT(ADDRESS(($AO1892-1)*36+($AP1892-1)*12+$AQ1892+4,COLUMN())),INDIRECT(ADDRESS(($AO1892-1)*3+$AP1892+5,$AQ1892+20)))&gt;=1,0,INDIRECT(ADDRESS(($AO1892-1)*3+$AP1892+5,$AQ1892+20)))))</f>
        <v>0</v>
      </c>
      <c r="AU1892" s="692">
        <f ca="1">COUNTIF(INDIRECT("U"&amp;(ROW()+12*(($AO1892-1)*3+$AP1892)-ROW())/12+5):INDIRECT("AF"&amp;(ROW()+12*(($AO1892-1)*3+$AP1892)-ROW())/12+5),AT1892)</f>
        <v>0</v>
      </c>
      <c r="AV1892" s="692">
        <f ca="1">IF(AND(AR1892+AT1892&gt;0,AS1892+AU1892&gt;0),COUNTIF(AV$6:AV1891,"&gt;0")+1,0)</f>
        <v>0</v>
      </c>
    </row>
    <row r="1893" spans="41:48">
      <c r="AO1893" s="692">
        <v>53</v>
      </c>
      <c r="AP1893" s="692">
        <v>2</v>
      </c>
      <c r="AQ1893" s="692">
        <v>4</v>
      </c>
      <c r="AR1893" s="693">
        <f ca="1">IF($AQ1893=1,IF(INDIRECT(ADDRESS(($AO1893-1)*3+$AP1893+5,$AQ1893+7))="",0,INDIRECT(ADDRESS(($AO1893-1)*3+$AP1893+5,$AQ1893+7))),IF(INDIRECT(ADDRESS(($AO1893-1)*3+$AP1893+5,$AQ1893+7))="",0,IF(COUNTIF(INDIRECT(ADDRESS(($AO1893-1)*36+($AP1893-1)*12+6,COLUMN())):INDIRECT(ADDRESS(($AO1893-1)*36+($AP1893-1)*12+$AQ1893+4,COLUMN())),INDIRECT(ADDRESS(($AO1893-1)*3+$AP1893+5,$AQ1893+7)))&gt;=1,0,INDIRECT(ADDRESS(($AO1893-1)*3+$AP1893+5,$AQ1893+7)))))</f>
        <v>0</v>
      </c>
      <c r="AS1893" s="692">
        <f ca="1">COUNTIF(INDIRECT("H"&amp;(ROW()+12*(($AO1893-1)*3+$AP1893)-ROW())/12+5):INDIRECT("S"&amp;(ROW()+12*(($AO1893-1)*3+$AP1893)-ROW())/12+5),AR1893)</f>
        <v>0</v>
      </c>
      <c r="AT1893" s="693">
        <f ca="1">IF($AQ1893=1,IF(INDIRECT(ADDRESS(($AO1893-1)*3+$AP1893+5,$AQ1893+20))="",0,INDIRECT(ADDRESS(($AO1893-1)*3+$AP1893+5,$AQ1893+20))),IF(INDIRECT(ADDRESS(($AO1893-1)*3+$AP1893+5,$AQ1893+20))="",0,IF(COUNTIF(INDIRECT(ADDRESS(($AO1893-1)*36+($AP1893-1)*12+6,COLUMN())):INDIRECT(ADDRESS(($AO1893-1)*36+($AP1893-1)*12+$AQ1893+4,COLUMN())),INDIRECT(ADDRESS(($AO1893-1)*3+$AP1893+5,$AQ1893+20)))&gt;=1,0,INDIRECT(ADDRESS(($AO1893-1)*3+$AP1893+5,$AQ1893+20)))))</f>
        <v>0</v>
      </c>
      <c r="AU1893" s="692">
        <f ca="1">COUNTIF(INDIRECT("U"&amp;(ROW()+12*(($AO1893-1)*3+$AP1893)-ROW())/12+5):INDIRECT("AF"&amp;(ROW()+12*(($AO1893-1)*3+$AP1893)-ROW())/12+5),AT1893)</f>
        <v>0</v>
      </c>
      <c r="AV1893" s="692">
        <f ca="1">IF(AND(AR1893+AT1893&gt;0,AS1893+AU1893&gt;0),COUNTIF(AV$6:AV1892,"&gt;0")+1,0)</f>
        <v>0</v>
      </c>
    </row>
    <row r="1894" spans="41:48">
      <c r="AO1894" s="692">
        <v>53</v>
      </c>
      <c r="AP1894" s="692">
        <v>2</v>
      </c>
      <c r="AQ1894" s="692">
        <v>5</v>
      </c>
      <c r="AR1894" s="693">
        <f ca="1">IF($AQ1894=1,IF(INDIRECT(ADDRESS(($AO1894-1)*3+$AP1894+5,$AQ1894+7))="",0,INDIRECT(ADDRESS(($AO1894-1)*3+$AP1894+5,$AQ1894+7))),IF(INDIRECT(ADDRESS(($AO1894-1)*3+$AP1894+5,$AQ1894+7))="",0,IF(COUNTIF(INDIRECT(ADDRESS(($AO1894-1)*36+($AP1894-1)*12+6,COLUMN())):INDIRECT(ADDRESS(($AO1894-1)*36+($AP1894-1)*12+$AQ1894+4,COLUMN())),INDIRECT(ADDRESS(($AO1894-1)*3+$AP1894+5,$AQ1894+7)))&gt;=1,0,INDIRECT(ADDRESS(($AO1894-1)*3+$AP1894+5,$AQ1894+7)))))</f>
        <v>0</v>
      </c>
      <c r="AS1894" s="692">
        <f ca="1">COUNTIF(INDIRECT("H"&amp;(ROW()+12*(($AO1894-1)*3+$AP1894)-ROW())/12+5):INDIRECT("S"&amp;(ROW()+12*(($AO1894-1)*3+$AP1894)-ROW())/12+5),AR1894)</f>
        <v>0</v>
      </c>
      <c r="AT1894" s="693">
        <f ca="1">IF($AQ1894=1,IF(INDIRECT(ADDRESS(($AO1894-1)*3+$AP1894+5,$AQ1894+20))="",0,INDIRECT(ADDRESS(($AO1894-1)*3+$AP1894+5,$AQ1894+20))),IF(INDIRECT(ADDRESS(($AO1894-1)*3+$AP1894+5,$AQ1894+20))="",0,IF(COUNTIF(INDIRECT(ADDRESS(($AO1894-1)*36+($AP1894-1)*12+6,COLUMN())):INDIRECT(ADDRESS(($AO1894-1)*36+($AP1894-1)*12+$AQ1894+4,COLUMN())),INDIRECT(ADDRESS(($AO1894-1)*3+$AP1894+5,$AQ1894+20)))&gt;=1,0,INDIRECT(ADDRESS(($AO1894-1)*3+$AP1894+5,$AQ1894+20)))))</f>
        <v>0</v>
      </c>
      <c r="AU1894" s="692">
        <f ca="1">COUNTIF(INDIRECT("U"&amp;(ROW()+12*(($AO1894-1)*3+$AP1894)-ROW())/12+5):INDIRECT("AF"&amp;(ROW()+12*(($AO1894-1)*3+$AP1894)-ROW())/12+5),AT1894)</f>
        <v>0</v>
      </c>
      <c r="AV1894" s="692">
        <f ca="1">IF(AND(AR1894+AT1894&gt;0,AS1894+AU1894&gt;0),COUNTIF(AV$6:AV1893,"&gt;0")+1,0)</f>
        <v>0</v>
      </c>
    </row>
    <row r="1895" spans="41:48">
      <c r="AO1895" s="692">
        <v>53</v>
      </c>
      <c r="AP1895" s="692">
        <v>2</v>
      </c>
      <c r="AQ1895" s="692">
        <v>6</v>
      </c>
      <c r="AR1895" s="693">
        <f ca="1">IF($AQ1895=1,IF(INDIRECT(ADDRESS(($AO1895-1)*3+$AP1895+5,$AQ1895+7))="",0,INDIRECT(ADDRESS(($AO1895-1)*3+$AP1895+5,$AQ1895+7))),IF(INDIRECT(ADDRESS(($AO1895-1)*3+$AP1895+5,$AQ1895+7))="",0,IF(COUNTIF(INDIRECT(ADDRESS(($AO1895-1)*36+($AP1895-1)*12+6,COLUMN())):INDIRECT(ADDRESS(($AO1895-1)*36+($AP1895-1)*12+$AQ1895+4,COLUMN())),INDIRECT(ADDRESS(($AO1895-1)*3+$AP1895+5,$AQ1895+7)))&gt;=1,0,INDIRECT(ADDRESS(($AO1895-1)*3+$AP1895+5,$AQ1895+7)))))</f>
        <v>0</v>
      </c>
      <c r="AS1895" s="692">
        <f ca="1">COUNTIF(INDIRECT("H"&amp;(ROW()+12*(($AO1895-1)*3+$AP1895)-ROW())/12+5):INDIRECT("S"&amp;(ROW()+12*(($AO1895-1)*3+$AP1895)-ROW())/12+5),AR1895)</f>
        <v>0</v>
      </c>
      <c r="AT1895" s="693">
        <f ca="1">IF($AQ1895=1,IF(INDIRECT(ADDRESS(($AO1895-1)*3+$AP1895+5,$AQ1895+20))="",0,INDIRECT(ADDRESS(($AO1895-1)*3+$AP1895+5,$AQ1895+20))),IF(INDIRECT(ADDRESS(($AO1895-1)*3+$AP1895+5,$AQ1895+20))="",0,IF(COUNTIF(INDIRECT(ADDRESS(($AO1895-1)*36+($AP1895-1)*12+6,COLUMN())):INDIRECT(ADDRESS(($AO1895-1)*36+($AP1895-1)*12+$AQ1895+4,COLUMN())),INDIRECT(ADDRESS(($AO1895-1)*3+$AP1895+5,$AQ1895+20)))&gt;=1,0,INDIRECT(ADDRESS(($AO1895-1)*3+$AP1895+5,$AQ1895+20)))))</f>
        <v>0</v>
      </c>
      <c r="AU1895" s="692">
        <f ca="1">COUNTIF(INDIRECT("U"&amp;(ROW()+12*(($AO1895-1)*3+$AP1895)-ROW())/12+5):INDIRECT("AF"&amp;(ROW()+12*(($AO1895-1)*3+$AP1895)-ROW())/12+5),AT1895)</f>
        <v>0</v>
      </c>
      <c r="AV1895" s="692">
        <f ca="1">IF(AND(AR1895+AT1895&gt;0,AS1895+AU1895&gt;0),COUNTIF(AV$6:AV1894,"&gt;0")+1,0)</f>
        <v>0</v>
      </c>
    </row>
    <row r="1896" spans="41:48">
      <c r="AO1896" s="692">
        <v>53</v>
      </c>
      <c r="AP1896" s="692">
        <v>2</v>
      </c>
      <c r="AQ1896" s="692">
        <v>7</v>
      </c>
      <c r="AR1896" s="693">
        <f ca="1">IF($AQ1896=1,IF(INDIRECT(ADDRESS(($AO1896-1)*3+$AP1896+5,$AQ1896+7))="",0,INDIRECT(ADDRESS(($AO1896-1)*3+$AP1896+5,$AQ1896+7))),IF(INDIRECT(ADDRESS(($AO1896-1)*3+$AP1896+5,$AQ1896+7))="",0,IF(COUNTIF(INDIRECT(ADDRESS(($AO1896-1)*36+($AP1896-1)*12+6,COLUMN())):INDIRECT(ADDRESS(($AO1896-1)*36+($AP1896-1)*12+$AQ1896+4,COLUMN())),INDIRECT(ADDRESS(($AO1896-1)*3+$AP1896+5,$AQ1896+7)))&gt;=1,0,INDIRECT(ADDRESS(($AO1896-1)*3+$AP1896+5,$AQ1896+7)))))</f>
        <v>0</v>
      </c>
      <c r="AS1896" s="692">
        <f ca="1">COUNTIF(INDIRECT("H"&amp;(ROW()+12*(($AO1896-1)*3+$AP1896)-ROW())/12+5):INDIRECT("S"&amp;(ROW()+12*(($AO1896-1)*3+$AP1896)-ROW())/12+5),AR1896)</f>
        <v>0</v>
      </c>
      <c r="AT1896" s="693">
        <f ca="1">IF($AQ1896=1,IF(INDIRECT(ADDRESS(($AO1896-1)*3+$AP1896+5,$AQ1896+20))="",0,INDIRECT(ADDRESS(($AO1896-1)*3+$AP1896+5,$AQ1896+20))),IF(INDIRECT(ADDRESS(($AO1896-1)*3+$AP1896+5,$AQ1896+20))="",0,IF(COUNTIF(INDIRECT(ADDRESS(($AO1896-1)*36+($AP1896-1)*12+6,COLUMN())):INDIRECT(ADDRESS(($AO1896-1)*36+($AP1896-1)*12+$AQ1896+4,COLUMN())),INDIRECT(ADDRESS(($AO1896-1)*3+$AP1896+5,$AQ1896+20)))&gt;=1,0,INDIRECT(ADDRESS(($AO1896-1)*3+$AP1896+5,$AQ1896+20)))))</f>
        <v>0</v>
      </c>
      <c r="AU1896" s="692">
        <f ca="1">COUNTIF(INDIRECT("U"&amp;(ROW()+12*(($AO1896-1)*3+$AP1896)-ROW())/12+5):INDIRECT("AF"&amp;(ROW()+12*(($AO1896-1)*3+$AP1896)-ROW())/12+5),AT1896)</f>
        <v>0</v>
      </c>
      <c r="AV1896" s="692">
        <f ca="1">IF(AND(AR1896+AT1896&gt;0,AS1896+AU1896&gt;0),COUNTIF(AV$6:AV1895,"&gt;0")+1,0)</f>
        <v>0</v>
      </c>
    </row>
    <row r="1897" spans="41:48">
      <c r="AO1897" s="692">
        <v>53</v>
      </c>
      <c r="AP1897" s="692">
        <v>2</v>
      </c>
      <c r="AQ1897" s="692">
        <v>8</v>
      </c>
      <c r="AR1897" s="693">
        <f ca="1">IF($AQ1897=1,IF(INDIRECT(ADDRESS(($AO1897-1)*3+$AP1897+5,$AQ1897+7))="",0,INDIRECT(ADDRESS(($AO1897-1)*3+$AP1897+5,$AQ1897+7))),IF(INDIRECT(ADDRESS(($AO1897-1)*3+$AP1897+5,$AQ1897+7))="",0,IF(COUNTIF(INDIRECT(ADDRESS(($AO1897-1)*36+($AP1897-1)*12+6,COLUMN())):INDIRECT(ADDRESS(($AO1897-1)*36+($AP1897-1)*12+$AQ1897+4,COLUMN())),INDIRECT(ADDRESS(($AO1897-1)*3+$AP1897+5,$AQ1897+7)))&gt;=1,0,INDIRECT(ADDRESS(($AO1897-1)*3+$AP1897+5,$AQ1897+7)))))</f>
        <v>0</v>
      </c>
      <c r="AS1897" s="692">
        <f ca="1">COUNTIF(INDIRECT("H"&amp;(ROW()+12*(($AO1897-1)*3+$AP1897)-ROW())/12+5):INDIRECT("S"&amp;(ROW()+12*(($AO1897-1)*3+$AP1897)-ROW())/12+5),AR1897)</f>
        <v>0</v>
      </c>
      <c r="AT1897" s="693">
        <f ca="1">IF($AQ1897=1,IF(INDIRECT(ADDRESS(($AO1897-1)*3+$AP1897+5,$AQ1897+20))="",0,INDIRECT(ADDRESS(($AO1897-1)*3+$AP1897+5,$AQ1897+20))),IF(INDIRECT(ADDRESS(($AO1897-1)*3+$AP1897+5,$AQ1897+20))="",0,IF(COUNTIF(INDIRECT(ADDRESS(($AO1897-1)*36+($AP1897-1)*12+6,COLUMN())):INDIRECT(ADDRESS(($AO1897-1)*36+($AP1897-1)*12+$AQ1897+4,COLUMN())),INDIRECT(ADDRESS(($AO1897-1)*3+$AP1897+5,$AQ1897+20)))&gt;=1,0,INDIRECT(ADDRESS(($AO1897-1)*3+$AP1897+5,$AQ1897+20)))))</f>
        <v>0</v>
      </c>
      <c r="AU1897" s="692">
        <f ca="1">COUNTIF(INDIRECT("U"&amp;(ROW()+12*(($AO1897-1)*3+$AP1897)-ROW())/12+5):INDIRECT("AF"&amp;(ROW()+12*(($AO1897-1)*3+$AP1897)-ROW())/12+5),AT1897)</f>
        <v>0</v>
      </c>
      <c r="AV1897" s="692">
        <f ca="1">IF(AND(AR1897+AT1897&gt;0,AS1897+AU1897&gt;0),COUNTIF(AV$6:AV1896,"&gt;0")+1,0)</f>
        <v>0</v>
      </c>
    </row>
    <row r="1898" spans="41:48">
      <c r="AO1898" s="692">
        <v>53</v>
      </c>
      <c r="AP1898" s="692">
        <v>2</v>
      </c>
      <c r="AQ1898" s="692">
        <v>9</v>
      </c>
      <c r="AR1898" s="693">
        <f ca="1">IF($AQ1898=1,IF(INDIRECT(ADDRESS(($AO1898-1)*3+$AP1898+5,$AQ1898+7))="",0,INDIRECT(ADDRESS(($AO1898-1)*3+$AP1898+5,$AQ1898+7))),IF(INDIRECT(ADDRESS(($AO1898-1)*3+$AP1898+5,$AQ1898+7))="",0,IF(COUNTIF(INDIRECT(ADDRESS(($AO1898-1)*36+($AP1898-1)*12+6,COLUMN())):INDIRECT(ADDRESS(($AO1898-1)*36+($AP1898-1)*12+$AQ1898+4,COLUMN())),INDIRECT(ADDRESS(($AO1898-1)*3+$AP1898+5,$AQ1898+7)))&gt;=1,0,INDIRECT(ADDRESS(($AO1898-1)*3+$AP1898+5,$AQ1898+7)))))</f>
        <v>0</v>
      </c>
      <c r="AS1898" s="692">
        <f ca="1">COUNTIF(INDIRECT("H"&amp;(ROW()+12*(($AO1898-1)*3+$AP1898)-ROW())/12+5):INDIRECT("S"&amp;(ROW()+12*(($AO1898-1)*3+$AP1898)-ROW())/12+5),AR1898)</f>
        <v>0</v>
      </c>
      <c r="AT1898" s="693">
        <f ca="1">IF($AQ1898=1,IF(INDIRECT(ADDRESS(($AO1898-1)*3+$AP1898+5,$AQ1898+20))="",0,INDIRECT(ADDRESS(($AO1898-1)*3+$AP1898+5,$AQ1898+20))),IF(INDIRECT(ADDRESS(($AO1898-1)*3+$AP1898+5,$AQ1898+20))="",0,IF(COUNTIF(INDIRECT(ADDRESS(($AO1898-1)*36+($AP1898-1)*12+6,COLUMN())):INDIRECT(ADDRESS(($AO1898-1)*36+($AP1898-1)*12+$AQ1898+4,COLUMN())),INDIRECT(ADDRESS(($AO1898-1)*3+$AP1898+5,$AQ1898+20)))&gt;=1,0,INDIRECT(ADDRESS(($AO1898-1)*3+$AP1898+5,$AQ1898+20)))))</f>
        <v>0</v>
      </c>
      <c r="AU1898" s="692">
        <f ca="1">COUNTIF(INDIRECT("U"&amp;(ROW()+12*(($AO1898-1)*3+$AP1898)-ROW())/12+5):INDIRECT("AF"&amp;(ROW()+12*(($AO1898-1)*3+$AP1898)-ROW())/12+5),AT1898)</f>
        <v>0</v>
      </c>
      <c r="AV1898" s="692">
        <f ca="1">IF(AND(AR1898+AT1898&gt;0,AS1898+AU1898&gt;0),COUNTIF(AV$6:AV1897,"&gt;0")+1,0)</f>
        <v>0</v>
      </c>
    </row>
    <row r="1899" spans="41:48">
      <c r="AO1899" s="692">
        <v>53</v>
      </c>
      <c r="AP1899" s="692">
        <v>2</v>
      </c>
      <c r="AQ1899" s="692">
        <v>10</v>
      </c>
      <c r="AR1899" s="693">
        <f ca="1">IF($AQ1899=1,IF(INDIRECT(ADDRESS(($AO1899-1)*3+$AP1899+5,$AQ1899+7))="",0,INDIRECT(ADDRESS(($AO1899-1)*3+$AP1899+5,$AQ1899+7))),IF(INDIRECT(ADDRESS(($AO1899-1)*3+$AP1899+5,$AQ1899+7))="",0,IF(COUNTIF(INDIRECT(ADDRESS(($AO1899-1)*36+($AP1899-1)*12+6,COLUMN())):INDIRECT(ADDRESS(($AO1899-1)*36+($AP1899-1)*12+$AQ1899+4,COLUMN())),INDIRECT(ADDRESS(($AO1899-1)*3+$AP1899+5,$AQ1899+7)))&gt;=1,0,INDIRECT(ADDRESS(($AO1899-1)*3+$AP1899+5,$AQ1899+7)))))</f>
        <v>0</v>
      </c>
      <c r="AS1899" s="692">
        <f ca="1">COUNTIF(INDIRECT("H"&amp;(ROW()+12*(($AO1899-1)*3+$AP1899)-ROW())/12+5):INDIRECT("S"&amp;(ROW()+12*(($AO1899-1)*3+$AP1899)-ROW())/12+5),AR1899)</f>
        <v>0</v>
      </c>
      <c r="AT1899" s="693">
        <f ca="1">IF($AQ1899=1,IF(INDIRECT(ADDRESS(($AO1899-1)*3+$AP1899+5,$AQ1899+20))="",0,INDIRECT(ADDRESS(($AO1899-1)*3+$AP1899+5,$AQ1899+20))),IF(INDIRECT(ADDRESS(($AO1899-1)*3+$AP1899+5,$AQ1899+20))="",0,IF(COUNTIF(INDIRECT(ADDRESS(($AO1899-1)*36+($AP1899-1)*12+6,COLUMN())):INDIRECT(ADDRESS(($AO1899-1)*36+($AP1899-1)*12+$AQ1899+4,COLUMN())),INDIRECT(ADDRESS(($AO1899-1)*3+$AP1899+5,$AQ1899+20)))&gt;=1,0,INDIRECT(ADDRESS(($AO1899-1)*3+$AP1899+5,$AQ1899+20)))))</f>
        <v>0</v>
      </c>
      <c r="AU1899" s="692">
        <f ca="1">COUNTIF(INDIRECT("U"&amp;(ROW()+12*(($AO1899-1)*3+$AP1899)-ROW())/12+5):INDIRECT("AF"&amp;(ROW()+12*(($AO1899-1)*3+$AP1899)-ROW())/12+5),AT1899)</f>
        <v>0</v>
      </c>
      <c r="AV1899" s="692">
        <f ca="1">IF(AND(AR1899+AT1899&gt;0,AS1899+AU1899&gt;0),COUNTIF(AV$6:AV1898,"&gt;0")+1,0)</f>
        <v>0</v>
      </c>
    </row>
    <row r="1900" spans="41:48">
      <c r="AO1900" s="692">
        <v>53</v>
      </c>
      <c r="AP1900" s="692">
        <v>2</v>
      </c>
      <c r="AQ1900" s="692">
        <v>11</v>
      </c>
      <c r="AR1900" s="693">
        <f ca="1">IF($AQ1900=1,IF(INDIRECT(ADDRESS(($AO1900-1)*3+$AP1900+5,$AQ1900+7))="",0,INDIRECT(ADDRESS(($AO1900-1)*3+$AP1900+5,$AQ1900+7))),IF(INDIRECT(ADDRESS(($AO1900-1)*3+$AP1900+5,$AQ1900+7))="",0,IF(COUNTIF(INDIRECT(ADDRESS(($AO1900-1)*36+($AP1900-1)*12+6,COLUMN())):INDIRECT(ADDRESS(($AO1900-1)*36+($AP1900-1)*12+$AQ1900+4,COLUMN())),INDIRECT(ADDRESS(($AO1900-1)*3+$AP1900+5,$AQ1900+7)))&gt;=1,0,INDIRECT(ADDRESS(($AO1900-1)*3+$AP1900+5,$AQ1900+7)))))</f>
        <v>0</v>
      </c>
      <c r="AS1900" s="692">
        <f ca="1">COUNTIF(INDIRECT("H"&amp;(ROW()+12*(($AO1900-1)*3+$AP1900)-ROW())/12+5):INDIRECT("S"&amp;(ROW()+12*(($AO1900-1)*3+$AP1900)-ROW())/12+5),AR1900)</f>
        <v>0</v>
      </c>
      <c r="AT1900" s="693">
        <f ca="1">IF($AQ1900=1,IF(INDIRECT(ADDRESS(($AO1900-1)*3+$AP1900+5,$AQ1900+20))="",0,INDIRECT(ADDRESS(($AO1900-1)*3+$AP1900+5,$AQ1900+20))),IF(INDIRECT(ADDRESS(($AO1900-1)*3+$AP1900+5,$AQ1900+20))="",0,IF(COUNTIF(INDIRECT(ADDRESS(($AO1900-1)*36+($AP1900-1)*12+6,COLUMN())):INDIRECT(ADDRESS(($AO1900-1)*36+($AP1900-1)*12+$AQ1900+4,COLUMN())),INDIRECT(ADDRESS(($AO1900-1)*3+$AP1900+5,$AQ1900+20)))&gt;=1,0,INDIRECT(ADDRESS(($AO1900-1)*3+$AP1900+5,$AQ1900+20)))))</f>
        <v>0</v>
      </c>
      <c r="AU1900" s="692">
        <f ca="1">COUNTIF(INDIRECT("U"&amp;(ROW()+12*(($AO1900-1)*3+$AP1900)-ROW())/12+5):INDIRECT("AF"&amp;(ROW()+12*(($AO1900-1)*3+$AP1900)-ROW())/12+5),AT1900)</f>
        <v>0</v>
      </c>
      <c r="AV1900" s="692">
        <f ca="1">IF(AND(AR1900+AT1900&gt;0,AS1900+AU1900&gt;0),COUNTIF(AV$6:AV1899,"&gt;0")+1,0)</f>
        <v>0</v>
      </c>
    </row>
    <row r="1901" spans="41:48">
      <c r="AO1901" s="692">
        <v>53</v>
      </c>
      <c r="AP1901" s="692">
        <v>2</v>
      </c>
      <c r="AQ1901" s="692">
        <v>12</v>
      </c>
      <c r="AR1901" s="693">
        <f ca="1">IF($AQ1901=1,IF(INDIRECT(ADDRESS(($AO1901-1)*3+$AP1901+5,$AQ1901+7))="",0,INDIRECT(ADDRESS(($AO1901-1)*3+$AP1901+5,$AQ1901+7))),IF(INDIRECT(ADDRESS(($AO1901-1)*3+$AP1901+5,$AQ1901+7))="",0,IF(COUNTIF(INDIRECT(ADDRESS(($AO1901-1)*36+($AP1901-1)*12+6,COLUMN())):INDIRECT(ADDRESS(($AO1901-1)*36+($AP1901-1)*12+$AQ1901+4,COLUMN())),INDIRECT(ADDRESS(($AO1901-1)*3+$AP1901+5,$AQ1901+7)))&gt;=1,0,INDIRECT(ADDRESS(($AO1901-1)*3+$AP1901+5,$AQ1901+7)))))</f>
        <v>0</v>
      </c>
      <c r="AS1901" s="692">
        <f ca="1">COUNTIF(INDIRECT("H"&amp;(ROW()+12*(($AO1901-1)*3+$AP1901)-ROW())/12+5):INDIRECT("S"&amp;(ROW()+12*(($AO1901-1)*3+$AP1901)-ROW())/12+5),AR1901)</f>
        <v>0</v>
      </c>
      <c r="AT1901" s="693">
        <f ca="1">IF($AQ1901=1,IF(INDIRECT(ADDRESS(($AO1901-1)*3+$AP1901+5,$AQ1901+20))="",0,INDIRECT(ADDRESS(($AO1901-1)*3+$AP1901+5,$AQ1901+20))),IF(INDIRECT(ADDRESS(($AO1901-1)*3+$AP1901+5,$AQ1901+20))="",0,IF(COUNTIF(INDIRECT(ADDRESS(($AO1901-1)*36+($AP1901-1)*12+6,COLUMN())):INDIRECT(ADDRESS(($AO1901-1)*36+($AP1901-1)*12+$AQ1901+4,COLUMN())),INDIRECT(ADDRESS(($AO1901-1)*3+$AP1901+5,$AQ1901+20)))&gt;=1,0,INDIRECT(ADDRESS(($AO1901-1)*3+$AP1901+5,$AQ1901+20)))))</f>
        <v>0</v>
      </c>
      <c r="AU1901" s="692">
        <f ca="1">COUNTIF(INDIRECT("U"&amp;(ROW()+12*(($AO1901-1)*3+$AP1901)-ROW())/12+5):INDIRECT("AF"&amp;(ROW()+12*(($AO1901-1)*3+$AP1901)-ROW())/12+5),AT1901)</f>
        <v>0</v>
      </c>
      <c r="AV1901" s="692">
        <f ca="1">IF(AND(AR1901+AT1901&gt;0,AS1901+AU1901&gt;0),COUNTIF(AV$6:AV1900,"&gt;0")+1,0)</f>
        <v>0</v>
      </c>
    </row>
    <row r="1902" spans="41:48">
      <c r="AO1902" s="692">
        <v>53</v>
      </c>
      <c r="AP1902" s="692">
        <v>3</v>
      </c>
      <c r="AQ1902" s="692">
        <v>1</v>
      </c>
      <c r="AR1902" s="693">
        <f ca="1">IF($AQ1902=1,IF(INDIRECT(ADDRESS(($AO1902-1)*3+$AP1902+5,$AQ1902+7))="",0,INDIRECT(ADDRESS(($AO1902-1)*3+$AP1902+5,$AQ1902+7))),IF(INDIRECT(ADDRESS(($AO1902-1)*3+$AP1902+5,$AQ1902+7))="",0,IF(COUNTIF(INDIRECT(ADDRESS(($AO1902-1)*36+($AP1902-1)*12+6,COLUMN())):INDIRECT(ADDRESS(($AO1902-1)*36+($AP1902-1)*12+$AQ1902+4,COLUMN())),INDIRECT(ADDRESS(($AO1902-1)*3+$AP1902+5,$AQ1902+7)))&gt;=1,0,INDIRECT(ADDRESS(($AO1902-1)*3+$AP1902+5,$AQ1902+7)))))</f>
        <v>0</v>
      </c>
      <c r="AS1902" s="692">
        <f ca="1">COUNTIF(INDIRECT("H"&amp;(ROW()+12*(($AO1902-1)*3+$AP1902)-ROW())/12+5):INDIRECT("S"&amp;(ROW()+12*(($AO1902-1)*3+$AP1902)-ROW())/12+5),AR1902)</f>
        <v>0</v>
      </c>
      <c r="AT1902" s="693">
        <f ca="1">IF($AQ1902=1,IF(INDIRECT(ADDRESS(($AO1902-1)*3+$AP1902+5,$AQ1902+20))="",0,INDIRECT(ADDRESS(($AO1902-1)*3+$AP1902+5,$AQ1902+20))),IF(INDIRECT(ADDRESS(($AO1902-1)*3+$AP1902+5,$AQ1902+20))="",0,IF(COUNTIF(INDIRECT(ADDRESS(($AO1902-1)*36+($AP1902-1)*12+6,COLUMN())):INDIRECT(ADDRESS(($AO1902-1)*36+($AP1902-1)*12+$AQ1902+4,COLUMN())),INDIRECT(ADDRESS(($AO1902-1)*3+$AP1902+5,$AQ1902+20)))&gt;=1,0,INDIRECT(ADDRESS(($AO1902-1)*3+$AP1902+5,$AQ1902+20)))))</f>
        <v>0</v>
      </c>
      <c r="AU1902" s="692">
        <f ca="1">COUNTIF(INDIRECT("U"&amp;(ROW()+12*(($AO1902-1)*3+$AP1902)-ROW())/12+5):INDIRECT("AF"&amp;(ROW()+12*(($AO1902-1)*3+$AP1902)-ROW())/12+5),AT1902)</f>
        <v>0</v>
      </c>
      <c r="AV1902" s="692">
        <f ca="1">IF(AND(AR1902+AT1902&gt;0,AS1902+AU1902&gt;0),COUNTIF(AV$6:AV1901,"&gt;0")+1,0)</f>
        <v>0</v>
      </c>
    </row>
    <row r="1903" spans="41:48">
      <c r="AO1903" s="692">
        <v>53</v>
      </c>
      <c r="AP1903" s="692">
        <v>3</v>
      </c>
      <c r="AQ1903" s="692">
        <v>2</v>
      </c>
      <c r="AR1903" s="693">
        <f ca="1">IF($AQ1903=1,IF(INDIRECT(ADDRESS(($AO1903-1)*3+$AP1903+5,$AQ1903+7))="",0,INDIRECT(ADDRESS(($AO1903-1)*3+$AP1903+5,$AQ1903+7))),IF(INDIRECT(ADDRESS(($AO1903-1)*3+$AP1903+5,$AQ1903+7))="",0,IF(COUNTIF(INDIRECT(ADDRESS(($AO1903-1)*36+($AP1903-1)*12+6,COLUMN())):INDIRECT(ADDRESS(($AO1903-1)*36+($AP1903-1)*12+$AQ1903+4,COLUMN())),INDIRECT(ADDRESS(($AO1903-1)*3+$AP1903+5,$AQ1903+7)))&gt;=1,0,INDIRECT(ADDRESS(($AO1903-1)*3+$AP1903+5,$AQ1903+7)))))</f>
        <v>0</v>
      </c>
      <c r="AS1903" s="692">
        <f ca="1">COUNTIF(INDIRECT("H"&amp;(ROW()+12*(($AO1903-1)*3+$AP1903)-ROW())/12+5):INDIRECT("S"&amp;(ROW()+12*(($AO1903-1)*3+$AP1903)-ROW())/12+5),AR1903)</f>
        <v>0</v>
      </c>
      <c r="AT1903" s="693">
        <f ca="1">IF($AQ1903=1,IF(INDIRECT(ADDRESS(($AO1903-1)*3+$AP1903+5,$AQ1903+20))="",0,INDIRECT(ADDRESS(($AO1903-1)*3+$AP1903+5,$AQ1903+20))),IF(INDIRECT(ADDRESS(($AO1903-1)*3+$AP1903+5,$AQ1903+20))="",0,IF(COUNTIF(INDIRECT(ADDRESS(($AO1903-1)*36+($AP1903-1)*12+6,COLUMN())):INDIRECT(ADDRESS(($AO1903-1)*36+($AP1903-1)*12+$AQ1903+4,COLUMN())),INDIRECT(ADDRESS(($AO1903-1)*3+$AP1903+5,$AQ1903+20)))&gt;=1,0,INDIRECT(ADDRESS(($AO1903-1)*3+$AP1903+5,$AQ1903+20)))))</f>
        <v>0</v>
      </c>
      <c r="AU1903" s="692">
        <f ca="1">COUNTIF(INDIRECT("U"&amp;(ROW()+12*(($AO1903-1)*3+$AP1903)-ROW())/12+5):INDIRECT("AF"&amp;(ROW()+12*(($AO1903-1)*3+$AP1903)-ROW())/12+5),AT1903)</f>
        <v>0</v>
      </c>
      <c r="AV1903" s="692">
        <f ca="1">IF(AND(AR1903+AT1903&gt;0,AS1903+AU1903&gt;0),COUNTIF(AV$6:AV1902,"&gt;0")+1,0)</f>
        <v>0</v>
      </c>
    </row>
    <row r="1904" spans="41:48">
      <c r="AO1904" s="692">
        <v>53</v>
      </c>
      <c r="AP1904" s="692">
        <v>3</v>
      </c>
      <c r="AQ1904" s="692">
        <v>3</v>
      </c>
      <c r="AR1904" s="693">
        <f ca="1">IF($AQ1904=1,IF(INDIRECT(ADDRESS(($AO1904-1)*3+$AP1904+5,$AQ1904+7))="",0,INDIRECT(ADDRESS(($AO1904-1)*3+$AP1904+5,$AQ1904+7))),IF(INDIRECT(ADDRESS(($AO1904-1)*3+$AP1904+5,$AQ1904+7))="",0,IF(COUNTIF(INDIRECT(ADDRESS(($AO1904-1)*36+($AP1904-1)*12+6,COLUMN())):INDIRECT(ADDRESS(($AO1904-1)*36+($AP1904-1)*12+$AQ1904+4,COLUMN())),INDIRECT(ADDRESS(($AO1904-1)*3+$AP1904+5,$AQ1904+7)))&gt;=1,0,INDIRECT(ADDRESS(($AO1904-1)*3+$AP1904+5,$AQ1904+7)))))</f>
        <v>0</v>
      </c>
      <c r="AS1904" s="692">
        <f ca="1">COUNTIF(INDIRECT("H"&amp;(ROW()+12*(($AO1904-1)*3+$AP1904)-ROW())/12+5):INDIRECT("S"&amp;(ROW()+12*(($AO1904-1)*3+$AP1904)-ROW())/12+5),AR1904)</f>
        <v>0</v>
      </c>
      <c r="AT1904" s="693">
        <f ca="1">IF($AQ1904=1,IF(INDIRECT(ADDRESS(($AO1904-1)*3+$AP1904+5,$AQ1904+20))="",0,INDIRECT(ADDRESS(($AO1904-1)*3+$AP1904+5,$AQ1904+20))),IF(INDIRECT(ADDRESS(($AO1904-1)*3+$AP1904+5,$AQ1904+20))="",0,IF(COUNTIF(INDIRECT(ADDRESS(($AO1904-1)*36+($AP1904-1)*12+6,COLUMN())):INDIRECT(ADDRESS(($AO1904-1)*36+($AP1904-1)*12+$AQ1904+4,COLUMN())),INDIRECT(ADDRESS(($AO1904-1)*3+$AP1904+5,$AQ1904+20)))&gt;=1,0,INDIRECT(ADDRESS(($AO1904-1)*3+$AP1904+5,$AQ1904+20)))))</f>
        <v>0</v>
      </c>
      <c r="AU1904" s="692">
        <f ca="1">COUNTIF(INDIRECT("U"&amp;(ROW()+12*(($AO1904-1)*3+$AP1904)-ROW())/12+5):INDIRECT("AF"&amp;(ROW()+12*(($AO1904-1)*3+$AP1904)-ROW())/12+5),AT1904)</f>
        <v>0</v>
      </c>
      <c r="AV1904" s="692">
        <f ca="1">IF(AND(AR1904+AT1904&gt;0,AS1904+AU1904&gt;0),COUNTIF(AV$6:AV1903,"&gt;0")+1,0)</f>
        <v>0</v>
      </c>
    </row>
    <row r="1905" spans="41:48">
      <c r="AO1905" s="692">
        <v>53</v>
      </c>
      <c r="AP1905" s="692">
        <v>3</v>
      </c>
      <c r="AQ1905" s="692">
        <v>4</v>
      </c>
      <c r="AR1905" s="693">
        <f ca="1">IF($AQ1905=1,IF(INDIRECT(ADDRESS(($AO1905-1)*3+$AP1905+5,$AQ1905+7))="",0,INDIRECT(ADDRESS(($AO1905-1)*3+$AP1905+5,$AQ1905+7))),IF(INDIRECT(ADDRESS(($AO1905-1)*3+$AP1905+5,$AQ1905+7))="",0,IF(COUNTIF(INDIRECT(ADDRESS(($AO1905-1)*36+($AP1905-1)*12+6,COLUMN())):INDIRECT(ADDRESS(($AO1905-1)*36+($AP1905-1)*12+$AQ1905+4,COLUMN())),INDIRECT(ADDRESS(($AO1905-1)*3+$AP1905+5,$AQ1905+7)))&gt;=1,0,INDIRECT(ADDRESS(($AO1905-1)*3+$AP1905+5,$AQ1905+7)))))</f>
        <v>0</v>
      </c>
      <c r="AS1905" s="692">
        <f ca="1">COUNTIF(INDIRECT("H"&amp;(ROW()+12*(($AO1905-1)*3+$AP1905)-ROW())/12+5):INDIRECT("S"&amp;(ROW()+12*(($AO1905-1)*3+$AP1905)-ROW())/12+5),AR1905)</f>
        <v>0</v>
      </c>
      <c r="AT1905" s="693">
        <f ca="1">IF($AQ1905=1,IF(INDIRECT(ADDRESS(($AO1905-1)*3+$AP1905+5,$AQ1905+20))="",0,INDIRECT(ADDRESS(($AO1905-1)*3+$AP1905+5,$AQ1905+20))),IF(INDIRECT(ADDRESS(($AO1905-1)*3+$AP1905+5,$AQ1905+20))="",0,IF(COUNTIF(INDIRECT(ADDRESS(($AO1905-1)*36+($AP1905-1)*12+6,COLUMN())):INDIRECT(ADDRESS(($AO1905-1)*36+($AP1905-1)*12+$AQ1905+4,COLUMN())),INDIRECT(ADDRESS(($AO1905-1)*3+$AP1905+5,$AQ1905+20)))&gt;=1,0,INDIRECT(ADDRESS(($AO1905-1)*3+$AP1905+5,$AQ1905+20)))))</f>
        <v>0</v>
      </c>
      <c r="AU1905" s="692">
        <f ca="1">COUNTIF(INDIRECT("U"&amp;(ROW()+12*(($AO1905-1)*3+$AP1905)-ROW())/12+5):INDIRECT("AF"&amp;(ROW()+12*(($AO1905-1)*3+$AP1905)-ROW())/12+5),AT1905)</f>
        <v>0</v>
      </c>
      <c r="AV1905" s="692">
        <f ca="1">IF(AND(AR1905+AT1905&gt;0,AS1905+AU1905&gt;0),COUNTIF(AV$6:AV1904,"&gt;0")+1,0)</f>
        <v>0</v>
      </c>
    </row>
    <row r="1906" spans="41:48">
      <c r="AO1906" s="692">
        <v>53</v>
      </c>
      <c r="AP1906" s="692">
        <v>3</v>
      </c>
      <c r="AQ1906" s="692">
        <v>5</v>
      </c>
      <c r="AR1906" s="693">
        <f ca="1">IF($AQ1906=1,IF(INDIRECT(ADDRESS(($AO1906-1)*3+$AP1906+5,$AQ1906+7))="",0,INDIRECT(ADDRESS(($AO1906-1)*3+$AP1906+5,$AQ1906+7))),IF(INDIRECT(ADDRESS(($AO1906-1)*3+$AP1906+5,$AQ1906+7))="",0,IF(COUNTIF(INDIRECT(ADDRESS(($AO1906-1)*36+($AP1906-1)*12+6,COLUMN())):INDIRECT(ADDRESS(($AO1906-1)*36+($AP1906-1)*12+$AQ1906+4,COLUMN())),INDIRECT(ADDRESS(($AO1906-1)*3+$AP1906+5,$AQ1906+7)))&gt;=1,0,INDIRECT(ADDRESS(($AO1906-1)*3+$AP1906+5,$AQ1906+7)))))</f>
        <v>0</v>
      </c>
      <c r="AS1906" s="692">
        <f ca="1">COUNTIF(INDIRECT("H"&amp;(ROW()+12*(($AO1906-1)*3+$AP1906)-ROW())/12+5):INDIRECT("S"&amp;(ROW()+12*(($AO1906-1)*3+$AP1906)-ROW())/12+5),AR1906)</f>
        <v>0</v>
      </c>
      <c r="AT1906" s="693">
        <f ca="1">IF($AQ1906=1,IF(INDIRECT(ADDRESS(($AO1906-1)*3+$AP1906+5,$AQ1906+20))="",0,INDIRECT(ADDRESS(($AO1906-1)*3+$AP1906+5,$AQ1906+20))),IF(INDIRECT(ADDRESS(($AO1906-1)*3+$AP1906+5,$AQ1906+20))="",0,IF(COUNTIF(INDIRECT(ADDRESS(($AO1906-1)*36+($AP1906-1)*12+6,COLUMN())):INDIRECT(ADDRESS(($AO1906-1)*36+($AP1906-1)*12+$AQ1906+4,COLUMN())),INDIRECT(ADDRESS(($AO1906-1)*3+$AP1906+5,$AQ1906+20)))&gt;=1,0,INDIRECT(ADDRESS(($AO1906-1)*3+$AP1906+5,$AQ1906+20)))))</f>
        <v>0</v>
      </c>
      <c r="AU1906" s="692">
        <f ca="1">COUNTIF(INDIRECT("U"&amp;(ROW()+12*(($AO1906-1)*3+$AP1906)-ROW())/12+5):INDIRECT("AF"&amp;(ROW()+12*(($AO1906-1)*3+$AP1906)-ROW())/12+5),AT1906)</f>
        <v>0</v>
      </c>
      <c r="AV1906" s="692">
        <f ca="1">IF(AND(AR1906+AT1906&gt;0,AS1906+AU1906&gt;0),COUNTIF(AV$6:AV1905,"&gt;0")+1,0)</f>
        <v>0</v>
      </c>
    </row>
    <row r="1907" spans="41:48">
      <c r="AO1907" s="692">
        <v>53</v>
      </c>
      <c r="AP1907" s="692">
        <v>3</v>
      </c>
      <c r="AQ1907" s="692">
        <v>6</v>
      </c>
      <c r="AR1907" s="693">
        <f ca="1">IF($AQ1907=1,IF(INDIRECT(ADDRESS(($AO1907-1)*3+$AP1907+5,$AQ1907+7))="",0,INDIRECT(ADDRESS(($AO1907-1)*3+$AP1907+5,$AQ1907+7))),IF(INDIRECT(ADDRESS(($AO1907-1)*3+$AP1907+5,$AQ1907+7))="",0,IF(COUNTIF(INDIRECT(ADDRESS(($AO1907-1)*36+($AP1907-1)*12+6,COLUMN())):INDIRECT(ADDRESS(($AO1907-1)*36+($AP1907-1)*12+$AQ1907+4,COLUMN())),INDIRECT(ADDRESS(($AO1907-1)*3+$AP1907+5,$AQ1907+7)))&gt;=1,0,INDIRECT(ADDRESS(($AO1907-1)*3+$AP1907+5,$AQ1907+7)))))</f>
        <v>0</v>
      </c>
      <c r="AS1907" s="692">
        <f ca="1">COUNTIF(INDIRECT("H"&amp;(ROW()+12*(($AO1907-1)*3+$AP1907)-ROW())/12+5):INDIRECT("S"&amp;(ROW()+12*(($AO1907-1)*3+$AP1907)-ROW())/12+5),AR1907)</f>
        <v>0</v>
      </c>
      <c r="AT1907" s="693">
        <f ca="1">IF($AQ1907=1,IF(INDIRECT(ADDRESS(($AO1907-1)*3+$AP1907+5,$AQ1907+20))="",0,INDIRECT(ADDRESS(($AO1907-1)*3+$AP1907+5,$AQ1907+20))),IF(INDIRECT(ADDRESS(($AO1907-1)*3+$AP1907+5,$AQ1907+20))="",0,IF(COUNTIF(INDIRECT(ADDRESS(($AO1907-1)*36+($AP1907-1)*12+6,COLUMN())):INDIRECT(ADDRESS(($AO1907-1)*36+($AP1907-1)*12+$AQ1907+4,COLUMN())),INDIRECT(ADDRESS(($AO1907-1)*3+$AP1907+5,$AQ1907+20)))&gt;=1,0,INDIRECT(ADDRESS(($AO1907-1)*3+$AP1907+5,$AQ1907+20)))))</f>
        <v>0</v>
      </c>
      <c r="AU1907" s="692">
        <f ca="1">COUNTIF(INDIRECT("U"&amp;(ROW()+12*(($AO1907-1)*3+$AP1907)-ROW())/12+5):INDIRECT("AF"&amp;(ROW()+12*(($AO1907-1)*3+$AP1907)-ROW())/12+5),AT1907)</f>
        <v>0</v>
      </c>
      <c r="AV1907" s="692">
        <f ca="1">IF(AND(AR1907+AT1907&gt;0,AS1907+AU1907&gt;0),COUNTIF(AV$6:AV1906,"&gt;0")+1,0)</f>
        <v>0</v>
      </c>
    </row>
    <row r="1908" spans="41:48">
      <c r="AO1908" s="692">
        <v>53</v>
      </c>
      <c r="AP1908" s="692">
        <v>3</v>
      </c>
      <c r="AQ1908" s="692">
        <v>7</v>
      </c>
      <c r="AR1908" s="693">
        <f ca="1">IF($AQ1908=1,IF(INDIRECT(ADDRESS(($AO1908-1)*3+$AP1908+5,$AQ1908+7))="",0,INDIRECT(ADDRESS(($AO1908-1)*3+$AP1908+5,$AQ1908+7))),IF(INDIRECT(ADDRESS(($AO1908-1)*3+$AP1908+5,$AQ1908+7))="",0,IF(COUNTIF(INDIRECT(ADDRESS(($AO1908-1)*36+($AP1908-1)*12+6,COLUMN())):INDIRECT(ADDRESS(($AO1908-1)*36+($AP1908-1)*12+$AQ1908+4,COLUMN())),INDIRECT(ADDRESS(($AO1908-1)*3+$AP1908+5,$AQ1908+7)))&gt;=1,0,INDIRECT(ADDRESS(($AO1908-1)*3+$AP1908+5,$AQ1908+7)))))</f>
        <v>0</v>
      </c>
      <c r="AS1908" s="692">
        <f ca="1">COUNTIF(INDIRECT("H"&amp;(ROW()+12*(($AO1908-1)*3+$AP1908)-ROW())/12+5):INDIRECT("S"&amp;(ROW()+12*(($AO1908-1)*3+$AP1908)-ROW())/12+5),AR1908)</f>
        <v>0</v>
      </c>
      <c r="AT1908" s="693">
        <f ca="1">IF($AQ1908=1,IF(INDIRECT(ADDRESS(($AO1908-1)*3+$AP1908+5,$AQ1908+20))="",0,INDIRECT(ADDRESS(($AO1908-1)*3+$AP1908+5,$AQ1908+20))),IF(INDIRECT(ADDRESS(($AO1908-1)*3+$AP1908+5,$AQ1908+20))="",0,IF(COUNTIF(INDIRECT(ADDRESS(($AO1908-1)*36+($AP1908-1)*12+6,COLUMN())):INDIRECT(ADDRESS(($AO1908-1)*36+($AP1908-1)*12+$AQ1908+4,COLUMN())),INDIRECT(ADDRESS(($AO1908-1)*3+$AP1908+5,$AQ1908+20)))&gt;=1,0,INDIRECT(ADDRESS(($AO1908-1)*3+$AP1908+5,$AQ1908+20)))))</f>
        <v>0</v>
      </c>
      <c r="AU1908" s="692">
        <f ca="1">COUNTIF(INDIRECT("U"&amp;(ROW()+12*(($AO1908-1)*3+$AP1908)-ROW())/12+5):INDIRECT("AF"&amp;(ROW()+12*(($AO1908-1)*3+$AP1908)-ROW())/12+5),AT1908)</f>
        <v>0</v>
      </c>
      <c r="AV1908" s="692">
        <f ca="1">IF(AND(AR1908+AT1908&gt;0,AS1908+AU1908&gt;0),COUNTIF(AV$6:AV1907,"&gt;0")+1,0)</f>
        <v>0</v>
      </c>
    </row>
    <row r="1909" spans="41:48">
      <c r="AO1909" s="692">
        <v>53</v>
      </c>
      <c r="AP1909" s="692">
        <v>3</v>
      </c>
      <c r="AQ1909" s="692">
        <v>8</v>
      </c>
      <c r="AR1909" s="693">
        <f ca="1">IF($AQ1909=1,IF(INDIRECT(ADDRESS(($AO1909-1)*3+$AP1909+5,$AQ1909+7))="",0,INDIRECT(ADDRESS(($AO1909-1)*3+$AP1909+5,$AQ1909+7))),IF(INDIRECT(ADDRESS(($AO1909-1)*3+$AP1909+5,$AQ1909+7))="",0,IF(COUNTIF(INDIRECT(ADDRESS(($AO1909-1)*36+($AP1909-1)*12+6,COLUMN())):INDIRECT(ADDRESS(($AO1909-1)*36+($AP1909-1)*12+$AQ1909+4,COLUMN())),INDIRECT(ADDRESS(($AO1909-1)*3+$AP1909+5,$AQ1909+7)))&gt;=1,0,INDIRECT(ADDRESS(($AO1909-1)*3+$AP1909+5,$AQ1909+7)))))</f>
        <v>0</v>
      </c>
      <c r="AS1909" s="692">
        <f ca="1">COUNTIF(INDIRECT("H"&amp;(ROW()+12*(($AO1909-1)*3+$AP1909)-ROW())/12+5):INDIRECT("S"&amp;(ROW()+12*(($AO1909-1)*3+$AP1909)-ROW())/12+5),AR1909)</f>
        <v>0</v>
      </c>
      <c r="AT1909" s="693">
        <f ca="1">IF($AQ1909=1,IF(INDIRECT(ADDRESS(($AO1909-1)*3+$AP1909+5,$AQ1909+20))="",0,INDIRECT(ADDRESS(($AO1909-1)*3+$AP1909+5,$AQ1909+20))),IF(INDIRECT(ADDRESS(($AO1909-1)*3+$AP1909+5,$AQ1909+20))="",0,IF(COUNTIF(INDIRECT(ADDRESS(($AO1909-1)*36+($AP1909-1)*12+6,COLUMN())):INDIRECT(ADDRESS(($AO1909-1)*36+($AP1909-1)*12+$AQ1909+4,COLUMN())),INDIRECT(ADDRESS(($AO1909-1)*3+$AP1909+5,$AQ1909+20)))&gt;=1,0,INDIRECT(ADDRESS(($AO1909-1)*3+$AP1909+5,$AQ1909+20)))))</f>
        <v>0</v>
      </c>
      <c r="AU1909" s="692">
        <f ca="1">COUNTIF(INDIRECT("U"&amp;(ROW()+12*(($AO1909-1)*3+$AP1909)-ROW())/12+5):INDIRECT("AF"&amp;(ROW()+12*(($AO1909-1)*3+$AP1909)-ROW())/12+5),AT1909)</f>
        <v>0</v>
      </c>
      <c r="AV1909" s="692">
        <f ca="1">IF(AND(AR1909+AT1909&gt;0,AS1909+AU1909&gt;0),COUNTIF(AV$6:AV1908,"&gt;0")+1,0)</f>
        <v>0</v>
      </c>
    </row>
    <row r="1910" spans="41:48">
      <c r="AO1910" s="692">
        <v>53</v>
      </c>
      <c r="AP1910" s="692">
        <v>3</v>
      </c>
      <c r="AQ1910" s="692">
        <v>9</v>
      </c>
      <c r="AR1910" s="693">
        <f ca="1">IF($AQ1910=1,IF(INDIRECT(ADDRESS(($AO1910-1)*3+$AP1910+5,$AQ1910+7))="",0,INDIRECT(ADDRESS(($AO1910-1)*3+$AP1910+5,$AQ1910+7))),IF(INDIRECT(ADDRESS(($AO1910-1)*3+$AP1910+5,$AQ1910+7))="",0,IF(COUNTIF(INDIRECT(ADDRESS(($AO1910-1)*36+($AP1910-1)*12+6,COLUMN())):INDIRECT(ADDRESS(($AO1910-1)*36+($AP1910-1)*12+$AQ1910+4,COLUMN())),INDIRECT(ADDRESS(($AO1910-1)*3+$AP1910+5,$AQ1910+7)))&gt;=1,0,INDIRECT(ADDRESS(($AO1910-1)*3+$AP1910+5,$AQ1910+7)))))</f>
        <v>0</v>
      </c>
      <c r="AS1910" s="692">
        <f ca="1">COUNTIF(INDIRECT("H"&amp;(ROW()+12*(($AO1910-1)*3+$AP1910)-ROW())/12+5):INDIRECT("S"&amp;(ROW()+12*(($AO1910-1)*3+$AP1910)-ROW())/12+5),AR1910)</f>
        <v>0</v>
      </c>
      <c r="AT1910" s="693">
        <f ca="1">IF($AQ1910=1,IF(INDIRECT(ADDRESS(($AO1910-1)*3+$AP1910+5,$AQ1910+20))="",0,INDIRECT(ADDRESS(($AO1910-1)*3+$AP1910+5,$AQ1910+20))),IF(INDIRECT(ADDRESS(($AO1910-1)*3+$AP1910+5,$AQ1910+20))="",0,IF(COUNTIF(INDIRECT(ADDRESS(($AO1910-1)*36+($AP1910-1)*12+6,COLUMN())):INDIRECT(ADDRESS(($AO1910-1)*36+($AP1910-1)*12+$AQ1910+4,COLUMN())),INDIRECT(ADDRESS(($AO1910-1)*3+$AP1910+5,$AQ1910+20)))&gt;=1,0,INDIRECT(ADDRESS(($AO1910-1)*3+$AP1910+5,$AQ1910+20)))))</f>
        <v>0</v>
      </c>
      <c r="AU1910" s="692">
        <f ca="1">COUNTIF(INDIRECT("U"&amp;(ROW()+12*(($AO1910-1)*3+$AP1910)-ROW())/12+5):INDIRECT("AF"&amp;(ROW()+12*(($AO1910-1)*3+$AP1910)-ROW())/12+5),AT1910)</f>
        <v>0</v>
      </c>
      <c r="AV1910" s="692">
        <f ca="1">IF(AND(AR1910+AT1910&gt;0,AS1910+AU1910&gt;0),COUNTIF(AV$6:AV1909,"&gt;0")+1,0)</f>
        <v>0</v>
      </c>
    </row>
    <row r="1911" spans="41:48">
      <c r="AO1911" s="692">
        <v>53</v>
      </c>
      <c r="AP1911" s="692">
        <v>3</v>
      </c>
      <c r="AQ1911" s="692">
        <v>10</v>
      </c>
      <c r="AR1911" s="693">
        <f ca="1">IF($AQ1911=1,IF(INDIRECT(ADDRESS(($AO1911-1)*3+$AP1911+5,$AQ1911+7))="",0,INDIRECT(ADDRESS(($AO1911-1)*3+$AP1911+5,$AQ1911+7))),IF(INDIRECT(ADDRESS(($AO1911-1)*3+$AP1911+5,$AQ1911+7))="",0,IF(COUNTIF(INDIRECT(ADDRESS(($AO1911-1)*36+($AP1911-1)*12+6,COLUMN())):INDIRECT(ADDRESS(($AO1911-1)*36+($AP1911-1)*12+$AQ1911+4,COLUMN())),INDIRECT(ADDRESS(($AO1911-1)*3+$AP1911+5,$AQ1911+7)))&gt;=1,0,INDIRECT(ADDRESS(($AO1911-1)*3+$AP1911+5,$AQ1911+7)))))</f>
        <v>0</v>
      </c>
      <c r="AS1911" s="692">
        <f ca="1">COUNTIF(INDIRECT("H"&amp;(ROW()+12*(($AO1911-1)*3+$AP1911)-ROW())/12+5):INDIRECT("S"&amp;(ROW()+12*(($AO1911-1)*3+$AP1911)-ROW())/12+5),AR1911)</f>
        <v>0</v>
      </c>
      <c r="AT1911" s="693">
        <f ca="1">IF($AQ1911=1,IF(INDIRECT(ADDRESS(($AO1911-1)*3+$AP1911+5,$AQ1911+20))="",0,INDIRECT(ADDRESS(($AO1911-1)*3+$AP1911+5,$AQ1911+20))),IF(INDIRECT(ADDRESS(($AO1911-1)*3+$AP1911+5,$AQ1911+20))="",0,IF(COUNTIF(INDIRECT(ADDRESS(($AO1911-1)*36+($AP1911-1)*12+6,COLUMN())):INDIRECT(ADDRESS(($AO1911-1)*36+($AP1911-1)*12+$AQ1911+4,COLUMN())),INDIRECT(ADDRESS(($AO1911-1)*3+$AP1911+5,$AQ1911+20)))&gt;=1,0,INDIRECT(ADDRESS(($AO1911-1)*3+$AP1911+5,$AQ1911+20)))))</f>
        <v>0</v>
      </c>
      <c r="AU1911" s="692">
        <f ca="1">COUNTIF(INDIRECT("U"&amp;(ROW()+12*(($AO1911-1)*3+$AP1911)-ROW())/12+5):INDIRECT("AF"&amp;(ROW()+12*(($AO1911-1)*3+$AP1911)-ROW())/12+5),AT1911)</f>
        <v>0</v>
      </c>
      <c r="AV1911" s="692">
        <f ca="1">IF(AND(AR1911+AT1911&gt;0,AS1911+AU1911&gt;0),COUNTIF(AV$6:AV1910,"&gt;0")+1,0)</f>
        <v>0</v>
      </c>
    </row>
    <row r="1912" spans="41:48">
      <c r="AO1912" s="692">
        <v>53</v>
      </c>
      <c r="AP1912" s="692">
        <v>3</v>
      </c>
      <c r="AQ1912" s="692">
        <v>11</v>
      </c>
      <c r="AR1912" s="693">
        <f ca="1">IF($AQ1912=1,IF(INDIRECT(ADDRESS(($AO1912-1)*3+$AP1912+5,$AQ1912+7))="",0,INDIRECT(ADDRESS(($AO1912-1)*3+$AP1912+5,$AQ1912+7))),IF(INDIRECT(ADDRESS(($AO1912-1)*3+$AP1912+5,$AQ1912+7))="",0,IF(COUNTIF(INDIRECT(ADDRESS(($AO1912-1)*36+($AP1912-1)*12+6,COLUMN())):INDIRECT(ADDRESS(($AO1912-1)*36+($AP1912-1)*12+$AQ1912+4,COLUMN())),INDIRECT(ADDRESS(($AO1912-1)*3+$AP1912+5,$AQ1912+7)))&gt;=1,0,INDIRECT(ADDRESS(($AO1912-1)*3+$AP1912+5,$AQ1912+7)))))</f>
        <v>0</v>
      </c>
      <c r="AS1912" s="692">
        <f ca="1">COUNTIF(INDIRECT("H"&amp;(ROW()+12*(($AO1912-1)*3+$AP1912)-ROW())/12+5):INDIRECT("S"&amp;(ROW()+12*(($AO1912-1)*3+$AP1912)-ROW())/12+5),AR1912)</f>
        <v>0</v>
      </c>
      <c r="AT1912" s="693">
        <f ca="1">IF($AQ1912=1,IF(INDIRECT(ADDRESS(($AO1912-1)*3+$AP1912+5,$AQ1912+20))="",0,INDIRECT(ADDRESS(($AO1912-1)*3+$AP1912+5,$AQ1912+20))),IF(INDIRECT(ADDRESS(($AO1912-1)*3+$AP1912+5,$AQ1912+20))="",0,IF(COUNTIF(INDIRECT(ADDRESS(($AO1912-1)*36+($AP1912-1)*12+6,COLUMN())):INDIRECT(ADDRESS(($AO1912-1)*36+($AP1912-1)*12+$AQ1912+4,COLUMN())),INDIRECT(ADDRESS(($AO1912-1)*3+$AP1912+5,$AQ1912+20)))&gt;=1,0,INDIRECT(ADDRESS(($AO1912-1)*3+$AP1912+5,$AQ1912+20)))))</f>
        <v>0</v>
      </c>
      <c r="AU1912" s="692">
        <f ca="1">COUNTIF(INDIRECT("U"&amp;(ROW()+12*(($AO1912-1)*3+$AP1912)-ROW())/12+5):INDIRECT("AF"&amp;(ROW()+12*(($AO1912-1)*3+$AP1912)-ROW())/12+5),AT1912)</f>
        <v>0</v>
      </c>
      <c r="AV1912" s="692">
        <f ca="1">IF(AND(AR1912+AT1912&gt;0,AS1912+AU1912&gt;0),COUNTIF(AV$6:AV1911,"&gt;0")+1,0)</f>
        <v>0</v>
      </c>
    </row>
    <row r="1913" spans="41:48">
      <c r="AO1913" s="692">
        <v>53</v>
      </c>
      <c r="AP1913" s="692">
        <v>3</v>
      </c>
      <c r="AQ1913" s="692">
        <v>12</v>
      </c>
      <c r="AR1913" s="693">
        <f ca="1">IF($AQ1913=1,IF(INDIRECT(ADDRESS(($AO1913-1)*3+$AP1913+5,$AQ1913+7))="",0,INDIRECT(ADDRESS(($AO1913-1)*3+$AP1913+5,$AQ1913+7))),IF(INDIRECT(ADDRESS(($AO1913-1)*3+$AP1913+5,$AQ1913+7))="",0,IF(COUNTIF(INDIRECT(ADDRESS(($AO1913-1)*36+($AP1913-1)*12+6,COLUMN())):INDIRECT(ADDRESS(($AO1913-1)*36+($AP1913-1)*12+$AQ1913+4,COLUMN())),INDIRECT(ADDRESS(($AO1913-1)*3+$AP1913+5,$AQ1913+7)))&gt;=1,0,INDIRECT(ADDRESS(($AO1913-1)*3+$AP1913+5,$AQ1913+7)))))</f>
        <v>0</v>
      </c>
      <c r="AS1913" s="692">
        <f ca="1">COUNTIF(INDIRECT("H"&amp;(ROW()+12*(($AO1913-1)*3+$AP1913)-ROW())/12+5):INDIRECT("S"&amp;(ROW()+12*(($AO1913-1)*3+$AP1913)-ROW())/12+5),AR1913)</f>
        <v>0</v>
      </c>
      <c r="AT1913" s="693">
        <f ca="1">IF($AQ1913=1,IF(INDIRECT(ADDRESS(($AO1913-1)*3+$AP1913+5,$AQ1913+20))="",0,INDIRECT(ADDRESS(($AO1913-1)*3+$AP1913+5,$AQ1913+20))),IF(INDIRECT(ADDRESS(($AO1913-1)*3+$AP1913+5,$AQ1913+20))="",0,IF(COUNTIF(INDIRECT(ADDRESS(($AO1913-1)*36+($AP1913-1)*12+6,COLUMN())):INDIRECT(ADDRESS(($AO1913-1)*36+($AP1913-1)*12+$AQ1913+4,COLUMN())),INDIRECT(ADDRESS(($AO1913-1)*3+$AP1913+5,$AQ1913+20)))&gt;=1,0,INDIRECT(ADDRESS(($AO1913-1)*3+$AP1913+5,$AQ1913+20)))))</f>
        <v>0</v>
      </c>
      <c r="AU1913" s="692">
        <f ca="1">COUNTIF(INDIRECT("U"&amp;(ROW()+12*(($AO1913-1)*3+$AP1913)-ROW())/12+5):INDIRECT("AF"&amp;(ROW()+12*(($AO1913-1)*3+$AP1913)-ROW())/12+5),AT1913)</f>
        <v>0</v>
      </c>
      <c r="AV1913" s="692">
        <f ca="1">IF(AND(AR1913+AT1913&gt;0,AS1913+AU1913&gt;0),COUNTIF(AV$6:AV1912,"&gt;0")+1,0)</f>
        <v>0</v>
      </c>
    </row>
    <row r="1914" spans="41:48">
      <c r="AO1914" s="692">
        <v>54</v>
      </c>
      <c r="AP1914" s="692">
        <v>1</v>
      </c>
      <c r="AQ1914" s="692">
        <v>1</v>
      </c>
      <c r="AR1914" s="693">
        <f ca="1">IF($AQ1914=1,IF(INDIRECT(ADDRESS(($AO1914-1)*3+$AP1914+5,$AQ1914+7))="",0,INDIRECT(ADDRESS(($AO1914-1)*3+$AP1914+5,$AQ1914+7))),IF(INDIRECT(ADDRESS(($AO1914-1)*3+$AP1914+5,$AQ1914+7))="",0,IF(COUNTIF(INDIRECT(ADDRESS(($AO1914-1)*36+($AP1914-1)*12+6,COLUMN())):INDIRECT(ADDRESS(($AO1914-1)*36+($AP1914-1)*12+$AQ1914+4,COLUMN())),INDIRECT(ADDRESS(($AO1914-1)*3+$AP1914+5,$AQ1914+7)))&gt;=1,0,INDIRECT(ADDRESS(($AO1914-1)*3+$AP1914+5,$AQ1914+7)))))</f>
        <v>0</v>
      </c>
      <c r="AS1914" s="692">
        <f ca="1">COUNTIF(INDIRECT("H"&amp;(ROW()+12*(($AO1914-1)*3+$AP1914)-ROW())/12+5):INDIRECT("S"&amp;(ROW()+12*(($AO1914-1)*3+$AP1914)-ROW())/12+5),AR1914)</f>
        <v>0</v>
      </c>
      <c r="AT1914" s="693">
        <f ca="1">IF($AQ1914=1,IF(INDIRECT(ADDRESS(($AO1914-1)*3+$AP1914+5,$AQ1914+20))="",0,INDIRECT(ADDRESS(($AO1914-1)*3+$AP1914+5,$AQ1914+20))),IF(INDIRECT(ADDRESS(($AO1914-1)*3+$AP1914+5,$AQ1914+20))="",0,IF(COUNTIF(INDIRECT(ADDRESS(($AO1914-1)*36+($AP1914-1)*12+6,COLUMN())):INDIRECT(ADDRESS(($AO1914-1)*36+($AP1914-1)*12+$AQ1914+4,COLUMN())),INDIRECT(ADDRESS(($AO1914-1)*3+$AP1914+5,$AQ1914+20)))&gt;=1,0,INDIRECT(ADDRESS(($AO1914-1)*3+$AP1914+5,$AQ1914+20)))))</f>
        <v>0</v>
      </c>
      <c r="AU1914" s="692">
        <f ca="1">COUNTIF(INDIRECT("U"&amp;(ROW()+12*(($AO1914-1)*3+$AP1914)-ROW())/12+5):INDIRECT("AF"&amp;(ROW()+12*(($AO1914-1)*3+$AP1914)-ROW())/12+5),AT1914)</f>
        <v>0</v>
      </c>
      <c r="AV1914" s="692">
        <f ca="1">IF(AND(AR1914+AT1914&gt;0,AS1914+AU1914&gt;0),COUNTIF(AV$6:AV1913,"&gt;0")+1,0)</f>
        <v>0</v>
      </c>
    </row>
    <row r="1915" spans="41:48">
      <c r="AO1915" s="692">
        <v>54</v>
      </c>
      <c r="AP1915" s="692">
        <v>1</v>
      </c>
      <c r="AQ1915" s="692">
        <v>2</v>
      </c>
      <c r="AR1915" s="693">
        <f ca="1">IF($AQ1915=1,IF(INDIRECT(ADDRESS(($AO1915-1)*3+$AP1915+5,$AQ1915+7))="",0,INDIRECT(ADDRESS(($AO1915-1)*3+$AP1915+5,$AQ1915+7))),IF(INDIRECT(ADDRESS(($AO1915-1)*3+$AP1915+5,$AQ1915+7))="",0,IF(COUNTIF(INDIRECT(ADDRESS(($AO1915-1)*36+($AP1915-1)*12+6,COLUMN())):INDIRECT(ADDRESS(($AO1915-1)*36+($AP1915-1)*12+$AQ1915+4,COLUMN())),INDIRECT(ADDRESS(($AO1915-1)*3+$AP1915+5,$AQ1915+7)))&gt;=1,0,INDIRECT(ADDRESS(($AO1915-1)*3+$AP1915+5,$AQ1915+7)))))</f>
        <v>0</v>
      </c>
      <c r="AS1915" s="692">
        <f ca="1">COUNTIF(INDIRECT("H"&amp;(ROW()+12*(($AO1915-1)*3+$AP1915)-ROW())/12+5):INDIRECT("S"&amp;(ROW()+12*(($AO1915-1)*3+$AP1915)-ROW())/12+5),AR1915)</f>
        <v>0</v>
      </c>
      <c r="AT1915" s="693">
        <f ca="1">IF($AQ1915=1,IF(INDIRECT(ADDRESS(($AO1915-1)*3+$AP1915+5,$AQ1915+20))="",0,INDIRECT(ADDRESS(($AO1915-1)*3+$AP1915+5,$AQ1915+20))),IF(INDIRECT(ADDRESS(($AO1915-1)*3+$AP1915+5,$AQ1915+20))="",0,IF(COUNTIF(INDIRECT(ADDRESS(($AO1915-1)*36+($AP1915-1)*12+6,COLUMN())):INDIRECT(ADDRESS(($AO1915-1)*36+($AP1915-1)*12+$AQ1915+4,COLUMN())),INDIRECT(ADDRESS(($AO1915-1)*3+$AP1915+5,$AQ1915+20)))&gt;=1,0,INDIRECT(ADDRESS(($AO1915-1)*3+$AP1915+5,$AQ1915+20)))))</f>
        <v>0</v>
      </c>
      <c r="AU1915" s="692">
        <f ca="1">COUNTIF(INDIRECT("U"&amp;(ROW()+12*(($AO1915-1)*3+$AP1915)-ROW())/12+5):INDIRECT("AF"&amp;(ROW()+12*(($AO1915-1)*3+$AP1915)-ROW())/12+5),AT1915)</f>
        <v>0</v>
      </c>
      <c r="AV1915" s="692">
        <f ca="1">IF(AND(AR1915+AT1915&gt;0,AS1915+AU1915&gt;0),COUNTIF(AV$6:AV1914,"&gt;0")+1,0)</f>
        <v>0</v>
      </c>
    </row>
    <row r="1916" spans="41:48">
      <c r="AO1916" s="692">
        <v>54</v>
      </c>
      <c r="AP1916" s="692">
        <v>1</v>
      </c>
      <c r="AQ1916" s="692">
        <v>3</v>
      </c>
      <c r="AR1916" s="693">
        <f ca="1">IF($AQ1916=1,IF(INDIRECT(ADDRESS(($AO1916-1)*3+$AP1916+5,$AQ1916+7))="",0,INDIRECT(ADDRESS(($AO1916-1)*3+$AP1916+5,$AQ1916+7))),IF(INDIRECT(ADDRESS(($AO1916-1)*3+$AP1916+5,$AQ1916+7))="",0,IF(COUNTIF(INDIRECT(ADDRESS(($AO1916-1)*36+($AP1916-1)*12+6,COLUMN())):INDIRECT(ADDRESS(($AO1916-1)*36+($AP1916-1)*12+$AQ1916+4,COLUMN())),INDIRECT(ADDRESS(($AO1916-1)*3+$AP1916+5,$AQ1916+7)))&gt;=1,0,INDIRECT(ADDRESS(($AO1916-1)*3+$AP1916+5,$AQ1916+7)))))</f>
        <v>0</v>
      </c>
      <c r="AS1916" s="692">
        <f ca="1">COUNTIF(INDIRECT("H"&amp;(ROW()+12*(($AO1916-1)*3+$AP1916)-ROW())/12+5):INDIRECT("S"&amp;(ROW()+12*(($AO1916-1)*3+$AP1916)-ROW())/12+5),AR1916)</f>
        <v>0</v>
      </c>
      <c r="AT1916" s="693">
        <f ca="1">IF($AQ1916=1,IF(INDIRECT(ADDRESS(($AO1916-1)*3+$AP1916+5,$AQ1916+20))="",0,INDIRECT(ADDRESS(($AO1916-1)*3+$AP1916+5,$AQ1916+20))),IF(INDIRECT(ADDRESS(($AO1916-1)*3+$AP1916+5,$AQ1916+20))="",0,IF(COUNTIF(INDIRECT(ADDRESS(($AO1916-1)*36+($AP1916-1)*12+6,COLUMN())):INDIRECT(ADDRESS(($AO1916-1)*36+($AP1916-1)*12+$AQ1916+4,COLUMN())),INDIRECT(ADDRESS(($AO1916-1)*3+$AP1916+5,$AQ1916+20)))&gt;=1,0,INDIRECT(ADDRESS(($AO1916-1)*3+$AP1916+5,$AQ1916+20)))))</f>
        <v>0</v>
      </c>
      <c r="AU1916" s="692">
        <f ca="1">COUNTIF(INDIRECT("U"&amp;(ROW()+12*(($AO1916-1)*3+$AP1916)-ROW())/12+5):INDIRECT("AF"&amp;(ROW()+12*(($AO1916-1)*3+$AP1916)-ROW())/12+5),AT1916)</f>
        <v>0</v>
      </c>
      <c r="AV1916" s="692">
        <f ca="1">IF(AND(AR1916+AT1916&gt;0,AS1916+AU1916&gt;0),COUNTIF(AV$6:AV1915,"&gt;0")+1,0)</f>
        <v>0</v>
      </c>
    </row>
    <row r="1917" spans="41:48">
      <c r="AO1917" s="692">
        <v>54</v>
      </c>
      <c r="AP1917" s="692">
        <v>1</v>
      </c>
      <c r="AQ1917" s="692">
        <v>4</v>
      </c>
      <c r="AR1917" s="693">
        <f ca="1">IF($AQ1917=1,IF(INDIRECT(ADDRESS(($AO1917-1)*3+$AP1917+5,$AQ1917+7))="",0,INDIRECT(ADDRESS(($AO1917-1)*3+$AP1917+5,$AQ1917+7))),IF(INDIRECT(ADDRESS(($AO1917-1)*3+$AP1917+5,$AQ1917+7))="",0,IF(COUNTIF(INDIRECT(ADDRESS(($AO1917-1)*36+($AP1917-1)*12+6,COLUMN())):INDIRECT(ADDRESS(($AO1917-1)*36+($AP1917-1)*12+$AQ1917+4,COLUMN())),INDIRECT(ADDRESS(($AO1917-1)*3+$AP1917+5,$AQ1917+7)))&gt;=1,0,INDIRECT(ADDRESS(($AO1917-1)*3+$AP1917+5,$AQ1917+7)))))</f>
        <v>0</v>
      </c>
      <c r="AS1917" s="692">
        <f ca="1">COUNTIF(INDIRECT("H"&amp;(ROW()+12*(($AO1917-1)*3+$AP1917)-ROW())/12+5):INDIRECT("S"&amp;(ROW()+12*(($AO1917-1)*3+$AP1917)-ROW())/12+5),AR1917)</f>
        <v>0</v>
      </c>
      <c r="AT1917" s="693">
        <f ca="1">IF($AQ1917=1,IF(INDIRECT(ADDRESS(($AO1917-1)*3+$AP1917+5,$AQ1917+20))="",0,INDIRECT(ADDRESS(($AO1917-1)*3+$AP1917+5,$AQ1917+20))),IF(INDIRECT(ADDRESS(($AO1917-1)*3+$AP1917+5,$AQ1917+20))="",0,IF(COUNTIF(INDIRECT(ADDRESS(($AO1917-1)*36+($AP1917-1)*12+6,COLUMN())):INDIRECT(ADDRESS(($AO1917-1)*36+($AP1917-1)*12+$AQ1917+4,COLUMN())),INDIRECT(ADDRESS(($AO1917-1)*3+$AP1917+5,$AQ1917+20)))&gt;=1,0,INDIRECT(ADDRESS(($AO1917-1)*3+$AP1917+5,$AQ1917+20)))))</f>
        <v>0</v>
      </c>
      <c r="AU1917" s="692">
        <f ca="1">COUNTIF(INDIRECT("U"&amp;(ROW()+12*(($AO1917-1)*3+$AP1917)-ROW())/12+5):INDIRECT("AF"&amp;(ROW()+12*(($AO1917-1)*3+$AP1917)-ROW())/12+5),AT1917)</f>
        <v>0</v>
      </c>
      <c r="AV1917" s="692">
        <f ca="1">IF(AND(AR1917+AT1917&gt;0,AS1917+AU1917&gt;0),COUNTIF(AV$6:AV1916,"&gt;0")+1,0)</f>
        <v>0</v>
      </c>
    </row>
    <row r="1918" spans="41:48">
      <c r="AO1918" s="692">
        <v>54</v>
      </c>
      <c r="AP1918" s="692">
        <v>1</v>
      </c>
      <c r="AQ1918" s="692">
        <v>5</v>
      </c>
      <c r="AR1918" s="693">
        <f ca="1">IF($AQ1918=1,IF(INDIRECT(ADDRESS(($AO1918-1)*3+$AP1918+5,$AQ1918+7))="",0,INDIRECT(ADDRESS(($AO1918-1)*3+$AP1918+5,$AQ1918+7))),IF(INDIRECT(ADDRESS(($AO1918-1)*3+$AP1918+5,$AQ1918+7))="",0,IF(COUNTIF(INDIRECT(ADDRESS(($AO1918-1)*36+($AP1918-1)*12+6,COLUMN())):INDIRECT(ADDRESS(($AO1918-1)*36+($AP1918-1)*12+$AQ1918+4,COLUMN())),INDIRECT(ADDRESS(($AO1918-1)*3+$AP1918+5,$AQ1918+7)))&gt;=1,0,INDIRECT(ADDRESS(($AO1918-1)*3+$AP1918+5,$AQ1918+7)))))</f>
        <v>0</v>
      </c>
      <c r="AS1918" s="692">
        <f ca="1">COUNTIF(INDIRECT("H"&amp;(ROW()+12*(($AO1918-1)*3+$AP1918)-ROW())/12+5):INDIRECT("S"&amp;(ROW()+12*(($AO1918-1)*3+$AP1918)-ROW())/12+5),AR1918)</f>
        <v>0</v>
      </c>
      <c r="AT1918" s="693">
        <f ca="1">IF($AQ1918=1,IF(INDIRECT(ADDRESS(($AO1918-1)*3+$AP1918+5,$AQ1918+20))="",0,INDIRECT(ADDRESS(($AO1918-1)*3+$AP1918+5,$AQ1918+20))),IF(INDIRECT(ADDRESS(($AO1918-1)*3+$AP1918+5,$AQ1918+20))="",0,IF(COUNTIF(INDIRECT(ADDRESS(($AO1918-1)*36+($AP1918-1)*12+6,COLUMN())):INDIRECT(ADDRESS(($AO1918-1)*36+($AP1918-1)*12+$AQ1918+4,COLUMN())),INDIRECT(ADDRESS(($AO1918-1)*3+$AP1918+5,$AQ1918+20)))&gt;=1,0,INDIRECT(ADDRESS(($AO1918-1)*3+$AP1918+5,$AQ1918+20)))))</f>
        <v>0</v>
      </c>
      <c r="AU1918" s="692">
        <f ca="1">COUNTIF(INDIRECT("U"&amp;(ROW()+12*(($AO1918-1)*3+$AP1918)-ROW())/12+5):INDIRECT("AF"&amp;(ROW()+12*(($AO1918-1)*3+$AP1918)-ROW())/12+5),AT1918)</f>
        <v>0</v>
      </c>
      <c r="AV1918" s="692">
        <f ca="1">IF(AND(AR1918+AT1918&gt;0,AS1918+AU1918&gt;0),COUNTIF(AV$6:AV1917,"&gt;0")+1,0)</f>
        <v>0</v>
      </c>
    </row>
    <row r="1919" spans="41:48">
      <c r="AO1919" s="692">
        <v>54</v>
      </c>
      <c r="AP1919" s="692">
        <v>1</v>
      </c>
      <c r="AQ1919" s="692">
        <v>6</v>
      </c>
      <c r="AR1919" s="693">
        <f ca="1">IF($AQ1919=1,IF(INDIRECT(ADDRESS(($AO1919-1)*3+$AP1919+5,$AQ1919+7))="",0,INDIRECT(ADDRESS(($AO1919-1)*3+$AP1919+5,$AQ1919+7))),IF(INDIRECT(ADDRESS(($AO1919-1)*3+$AP1919+5,$AQ1919+7))="",0,IF(COUNTIF(INDIRECT(ADDRESS(($AO1919-1)*36+($AP1919-1)*12+6,COLUMN())):INDIRECT(ADDRESS(($AO1919-1)*36+($AP1919-1)*12+$AQ1919+4,COLUMN())),INDIRECT(ADDRESS(($AO1919-1)*3+$AP1919+5,$AQ1919+7)))&gt;=1,0,INDIRECT(ADDRESS(($AO1919-1)*3+$AP1919+5,$AQ1919+7)))))</f>
        <v>0</v>
      </c>
      <c r="AS1919" s="692">
        <f ca="1">COUNTIF(INDIRECT("H"&amp;(ROW()+12*(($AO1919-1)*3+$AP1919)-ROW())/12+5):INDIRECT("S"&amp;(ROW()+12*(($AO1919-1)*3+$AP1919)-ROW())/12+5),AR1919)</f>
        <v>0</v>
      </c>
      <c r="AT1919" s="693">
        <f ca="1">IF($AQ1919=1,IF(INDIRECT(ADDRESS(($AO1919-1)*3+$AP1919+5,$AQ1919+20))="",0,INDIRECT(ADDRESS(($AO1919-1)*3+$AP1919+5,$AQ1919+20))),IF(INDIRECT(ADDRESS(($AO1919-1)*3+$AP1919+5,$AQ1919+20))="",0,IF(COUNTIF(INDIRECT(ADDRESS(($AO1919-1)*36+($AP1919-1)*12+6,COLUMN())):INDIRECT(ADDRESS(($AO1919-1)*36+($AP1919-1)*12+$AQ1919+4,COLUMN())),INDIRECT(ADDRESS(($AO1919-1)*3+$AP1919+5,$AQ1919+20)))&gt;=1,0,INDIRECT(ADDRESS(($AO1919-1)*3+$AP1919+5,$AQ1919+20)))))</f>
        <v>0</v>
      </c>
      <c r="AU1919" s="692">
        <f ca="1">COUNTIF(INDIRECT("U"&amp;(ROW()+12*(($AO1919-1)*3+$AP1919)-ROW())/12+5):INDIRECT("AF"&amp;(ROW()+12*(($AO1919-1)*3+$AP1919)-ROW())/12+5),AT1919)</f>
        <v>0</v>
      </c>
      <c r="AV1919" s="692">
        <f ca="1">IF(AND(AR1919+AT1919&gt;0,AS1919+AU1919&gt;0),COUNTIF(AV$6:AV1918,"&gt;0")+1,0)</f>
        <v>0</v>
      </c>
    </row>
    <row r="1920" spans="41:48">
      <c r="AO1920" s="692">
        <v>54</v>
      </c>
      <c r="AP1920" s="692">
        <v>1</v>
      </c>
      <c r="AQ1920" s="692">
        <v>7</v>
      </c>
      <c r="AR1920" s="693">
        <f ca="1">IF($AQ1920=1,IF(INDIRECT(ADDRESS(($AO1920-1)*3+$AP1920+5,$AQ1920+7))="",0,INDIRECT(ADDRESS(($AO1920-1)*3+$AP1920+5,$AQ1920+7))),IF(INDIRECT(ADDRESS(($AO1920-1)*3+$AP1920+5,$AQ1920+7))="",0,IF(COUNTIF(INDIRECT(ADDRESS(($AO1920-1)*36+($AP1920-1)*12+6,COLUMN())):INDIRECT(ADDRESS(($AO1920-1)*36+($AP1920-1)*12+$AQ1920+4,COLUMN())),INDIRECT(ADDRESS(($AO1920-1)*3+$AP1920+5,$AQ1920+7)))&gt;=1,0,INDIRECT(ADDRESS(($AO1920-1)*3+$AP1920+5,$AQ1920+7)))))</f>
        <v>0</v>
      </c>
      <c r="AS1920" s="692">
        <f ca="1">COUNTIF(INDIRECT("H"&amp;(ROW()+12*(($AO1920-1)*3+$AP1920)-ROW())/12+5):INDIRECT("S"&amp;(ROW()+12*(($AO1920-1)*3+$AP1920)-ROW())/12+5),AR1920)</f>
        <v>0</v>
      </c>
      <c r="AT1920" s="693">
        <f ca="1">IF($AQ1920=1,IF(INDIRECT(ADDRESS(($AO1920-1)*3+$AP1920+5,$AQ1920+20))="",0,INDIRECT(ADDRESS(($AO1920-1)*3+$AP1920+5,$AQ1920+20))),IF(INDIRECT(ADDRESS(($AO1920-1)*3+$AP1920+5,$AQ1920+20))="",0,IF(COUNTIF(INDIRECT(ADDRESS(($AO1920-1)*36+($AP1920-1)*12+6,COLUMN())):INDIRECT(ADDRESS(($AO1920-1)*36+($AP1920-1)*12+$AQ1920+4,COLUMN())),INDIRECT(ADDRESS(($AO1920-1)*3+$AP1920+5,$AQ1920+20)))&gt;=1,0,INDIRECT(ADDRESS(($AO1920-1)*3+$AP1920+5,$AQ1920+20)))))</f>
        <v>0</v>
      </c>
      <c r="AU1920" s="692">
        <f ca="1">COUNTIF(INDIRECT("U"&amp;(ROW()+12*(($AO1920-1)*3+$AP1920)-ROW())/12+5):INDIRECT("AF"&amp;(ROW()+12*(($AO1920-1)*3+$AP1920)-ROW())/12+5),AT1920)</f>
        <v>0</v>
      </c>
      <c r="AV1920" s="692">
        <f ca="1">IF(AND(AR1920+AT1920&gt;0,AS1920+AU1920&gt;0),COUNTIF(AV$6:AV1919,"&gt;0")+1,0)</f>
        <v>0</v>
      </c>
    </row>
    <row r="1921" spans="41:48">
      <c r="AO1921" s="692">
        <v>54</v>
      </c>
      <c r="AP1921" s="692">
        <v>1</v>
      </c>
      <c r="AQ1921" s="692">
        <v>8</v>
      </c>
      <c r="AR1921" s="693">
        <f ca="1">IF($AQ1921=1,IF(INDIRECT(ADDRESS(($AO1921-1)*3+$AP1921+5,$AQ1921+7))="",0,INDIRECT(ADDRESS(($AO1921-1)*3+$AP1921+5,$AQ1921+7))),IF(INDIRECT(ADDRESS(($AO1921-1)*3+$AP1921+5,$AQ1921+7))="",0,IF(COUNTIF(INDIRECT(ADDRESS(($AO1921-1)*36+($AP1921-1)*12+6,COLUMN())):INDIRECT(ADDRESS(($AO1921-1)*36+($AP1921-1)*12+$AQ1921+4,COLUMN())),INDIRECT(ADDRESS(($AO1921-1)*3+$AP1921+5,$AQ1921+7)))&gt;=1,0,INDIRECT(ADDRESS(($AO1921-1)*3+$AP1921+5,$AQ1921+7)))))</f>
        <v>0</v>
      </c>
      <c r="AS1921" s="692">
        <f ca="1">COUNTIF(INDIRECT("H"&amp;(ROW()+12*(($AO1921-1)*3+$AP1921)-ROW())/12+5):INDIRECT("S"&amp;(ROW()+12*(($AO1921-1)*3+$AP1921)-ROW())/12+5),AR1921)</f>
        <v>0</v>
      </c>
      <c r="AT1921" s="693">
        <f ca="1">IF($AQ1921=1,IF(INDIRECT(ADDRESS(($AO1921-1)*3+$AP1921+5,$AQ1921+20))="",0,INDIRECT(ADDRESS(($AO1921-1)*3+$AP1921+5,$AQ1921+20))),IF(INDIRECT(ADDRESS(($AO1921-1)*3+$AP1921+5,$AQ1921+20))="",0,IF(COUNTIF(INDIRECT(ADDRESS(($AO1921-1)*36+($AP1921-1)*12+6,COLUMN())):INDIRECT(ADDRESS(($AO1921-1)*36+($AP1921-1)*12+$AQ1921+4,COLUMN())),INDIRECT(ADDRESS(($AO1921-1)*3+$AP1921+5,$AQ1921+20)))&gt;=1,0,INDIRECT(ADDRESS(($AO1921-1)*3+$AP1921+5,$AQ1921+20)))))</f>
        <v>0</v>
      </c>
      <c r="AU1921" s="692">
        <f ca="1">COUNTIF(INDIRECT("U"&amp;(ROW()+12*(($AO1921-1)*3+$AP1921)-ROW())/12+5):INDIRECT("AF"&amp;(ROW()+12*(($AO1921-1)*3+$AP1921)-ROW())/12+5),AT1921)</f>
        <v>0</v>
      </c>
      <c r="AV1921" s="692">
        <f ca="1">IF(AND(AR1921+AT1921&gt;0,AS1921+AU1921&gt;0),COUNTIF(AV$6:AV1920,"&gt;0")+1,0)</f>
        <v>0</v>
      </c>
    </row>
    <row r="1922" spans="41:48">
      <c r="AO1922" s="692">
        <v>54</v>
      </c>
      <c r="AP1922" s="692">
        <v>1</v>
      </c>
      <c r="AQ1922" s="692">
        <v>9</v>
      </c>
      <c r="AR1922" s="693">
        <f ca="1">IF($AQ1922=1,IF(INDIRECT(ADDRESS(($AO1922-1)*3+$AP1922+5,$AQ1922+7))="",0,INDIRECT(ADDRESS(($AO1922-1)*3+$AP1922+5,$AQ1922+7))),IF(INDIRECT(ADDRESS(($AO1922-1)*3+$AP1922+5,$AQ1922+7))="",0,IF(COUNTIF(INDIRECT(ADDRESS(($AO1922-1)*36+($AP1922-1)*12+6,COLUMN())):INDIRECT(ADDRESS(($AO1922-1)*36+($AP1922-1)*12+$AQ1922+4,COLUMN())),INDIRECT(ADDRESS(($AO1922-1)*3+$AP1922+5,$AQ1922+7)))&gt;=1,0,INDIRECT(ADDRESS(($AO1922-1)*3+$AP1922+5,$AQ1922+7)))))</f>
        <v>0</v>
      </c>
      <c r="AS1922" s="692">
        <f ca="1">COUNTIF(INDIRECT("H"&amp;(ROW()+12*(($AO1922-1)*3+$AP1922)-ROW())/12+5):INDIRECT("S"&amp;(ROW()+12*(($AO1922-1)*3+$AP1922)-ROW())/12+5),AR1922)</f>
        <v>0</v>
      </c>
      <c r="AT1922" s="693">
        <f ca="1">IF($AQ1922=1,IF(INDIRECT(ADDRESS(($AO1922-1)*3+$AP1922+5,$AQ1922+20))="",0,INDIRECT(ADDRESS(($AO1922-1)*3+$AP1922+5,$AQ1922+20))),IF(INDIRECT(ADDRESS(($AO1922-1)*3+$AP1922+5,$AQ1922+20))="",0,IF(COUNTIF(INDIRECT(ADDRESS(($AO1922-1)*36+($AP1922-1)*12+6,COLUMN())):INDIRECT(ADDRESS(($AO1922-1)*36+($AP1922-1)*12+$AQ1922+4,COLUMN())),INDIRECT(ADDRESS(($AO1922-1)*3+$AP1922+5,$AQ1922+20)))&gt;=1,0,INDIRECT(ADDRESS(($AO1922-1)*3+$AP1922+5,$AQ1922+20)))))</f>
        <v>0</v>
      </c>
      <c r="AU1922" s="692">
        <f ca="1">COUNTIF(INDIRECT("U"&amp;(ROW()+12*(($AO1922-1)*3+$AP1922)-ROW())/12+5):INDIRECT("AF"&amp;(ROW()+12*(($AO1922-1)*3+$AP1922)-ROW())/12+5),AT1922)</f>
        <v>0</v>
      </c>
      <c r="AV1922" s="692">
        <f ca="1">IF(AND(AR1922+AT1922&gt;0,AS1922+AU1922&gt;0),COUNTIF(AV$6:AV1921,"&gt;0")+1,0)</f>
        <v>0</v>
      </c>
    </row>
    <row r="1923" spans="41:48">
      <c r="AO1923" s="692">
        <v>54</v>
      </c>
      <c r="AP1923" s="692">
        <v>1</v>
      </c>
      <c r="AQ1923" s="692">
        <v>10</v>
      </c>
      <c r="AR1923" s="693">
        <f ca="1">IF($AQ1923=1,IF(INDIRECT(ADDRESS(($AO1923-1)*3+$AP1923+5,$AQ1923+7))="",0,INDIRECT(ADDRESS(($AO1923-1)*3+$AP1923+5,$AQ1923+7))),IF(INDIRECT(ADDRESS(($AO1923-1)*3+$AP1923+5,$AQ1923+7))="",0,IF(COUNTIF(INDIRECT(ADDRESS(($AO1923-1)*36+($AP1923-1)*12+6,COLUMN())):INDIRECT(ADDRESS(($AO1923-1)*36+($AP1923-1)*12+$AQ1923+4,COLUMN())),INDIRECT(ADDRESS(($AO1923-1)*3+$AP1923+5,$AQ1923+7)))&gt;=1,0,INDIRECT(ADDRESS(($AO1923-1)*3+$AP1923+5,$AQ1923+7)))))</f>
        <v>0</v>
      </c>
      <c r="AS1923" s="692">
        <f ca="1">COUNTIF(INDIRECT("H"&amp;(ROW()+12*(($AO1923-1)*3+$AP1923)-ROW())/12+5):INDIRECT("S"&amp;(ROW()+12*(($AO1923-1)*3+$AP1923)-ROW())/12+5),AR1923)</f>
        <v>0</v>
      </c>
      <c r="AT1923" s="693">
        <f ca="1">IF($AQ1923=1,IF(INDIRECT(ADDRESS(($AO1923-1)*3+$AP1923+5,$AQ1923+20))="",0,INDIRECT(ADDRESS(($AO1923-1)*3+$AP1923+5,$AQ1923+20))),IF(INDIRECT(ADDRESS(($AO1923-1)*3+$AP1923+5,$AQ1923+20))="",0,IF(COUNTIF(INDIRECT(ADDRESS(($AO1923-1)*36+($AP1923-1)*12+6,COLUMN())):INDIRECT(ADDRESS(($AO1923-1)*36+($AP1923-1)*12+$AQ1923+4,COLUMN())),INDIRECT(ADDRESS(($AO1923-1)*3+$AP1923+5,$AQ1923+20)))&gt;=1,0,INDIRECT(ADDRESS(($AO1923-1)*3+$AP1923+5,$AQ1923+20)))))</f>
        <v>0</v>
      </c>
      <c r="AU1923" s="692">
        <f ca="1">COUNTIF(INDIRECT("U"&amp;(ROW()+12*(($AO1923-1)*3+$AP1923)-ROW())/12+5):INDIRECT("AF"&amp;(ROW()+12*(($AO1923-1)*3+$AP1923)-ROW())/12+5),AT1923)</f>
        <v>0</v>
      </c>
      <c r="AV1923" s="692">
        <f ca="1">IF(AND(AR1923+AT1923&gt;0,AS1923+AU1923&gt;0),COUNTIF(AV$6:AV1922,"&gt;0")+1,0)</f>
        <v>0</v>
      </c>
    </row>
    <row r="1924" spans="41:48">
      <c r="AO1924" s="692">
        <v>54</v>
      </c>
      <c r="AP1924" s="692">
        <v>1</v>
      </c>
      <c r="AQ1924" s="692">
        <v>11</v>
      </c>
      <c r="AR1924" s="693">
        <f ca="1">IF($AQ1924=1,IF(INDIRECT(ADDRESS(($AO1924-1)*3+$AP1924+5,$AQ1924+7))="",0,INDIRECT(ADDRESS(($AO1924-1)*3+$AP1924+5,$AQ1924+7))),IF(INDIRECT(ADDRESS(($AO1924-1)*3+$AP1924+5,$AQ1924+7))="",0,IF(COUNTIF(INDIRECT(ADDRESS(($AO1924-1)*36+($AP1924-1)*12+6,COLUMN())):INDIRECT(ADDRESS(($AO1924-1)*36+($AP1924-1)*12+$AQ1924+4,COLUMN())),INDIRECT(ADDRESS(($AO1924-1)*3+$AP1924+5,$AQ1924+7)))&gt;=1,0,INDIRECT(ADDRESS(($AO1924-1)*3+$AP1924+5,$AQ1924+7)))))</f>
        <v>0</v>
      </c>
      <c r="AS1924" s="692">
        <f ca="1">COUNTIF(INDIRECT("H"&amp;(ROW()+12*(($AO1924-1)*3+$AP1924)-ROW())/12+5):INDIRECT("S"&amp;(ROW()+12*(($AO1924-1)*3+$AP1924)-ROW())/12+5),AR1924)</f>
        <v>0</v>
      </c>
      <c r="AT1924" s="693">
        <f ca="1">IF($AQ1924=1,IF(INDIRECT(ADDRESS(($AO1924-1)*3+$AP1924+5,$AQ1924+20))="",0,INDIRECT(ADDRESS(($AO1924-1)*3+$AP1924+5,$AQ1924+20))),IF(INDIRECT(ADDRESS(($AO1924-1)*3+$AP1924+5,$AQ1924+20))="",0,IF(COUNTIF(INDIRECT(ADDRESS(($AO1924-1)*36+($AP1924-1)*12+6,COLUMN())):INDIRECT(ADDRESS(($AO1924-1)*36+($AP1924-1)*12+$AQ1924+4,COLUMN())),INDIRECT(ADDRESS(($AO1924-1)*3+$AP1924+5,$AQ1924+20)))&gt;=1,0,INDIRECT(ADDRESS(($AO1924-1)*3+$AP1924+5,$AQ1924+20)))))</f>
        <v>0</v>
      </c>
      <c r="AU1924" s="692">
        <f ca="1">COUNTIF(INDIRECT("U"&amp;(ROW()+12*(($AO1924-1)*3+$AP1924)-ROW())/12+5):INDIRECT("AF"&amp;(ROW()+12*(($AO1924-1)*3+$AP1924)-ROW())/12+5),AT1924)</f>
        <v>0</v>
      </c>
      <c r="AV1924" s="692">
        <f ca="1">IF(AND(AR1924+AT1924&gt;0,AS1924+AU1924&gt;0),COUNTIF(AV$6:AV1923,"&gt;0")+1,0)</f>
        <v>0</v>
      </c>
    </row>
    <row r="1925" spans="41:48">
      <c r="AO1925" s="692">
        <v>54</v>
      </c>
      <c r="AP1925" s="692">
        <v>1</v>
      </c>
      <c r="AQ1925" s="692">
        <v>12</v>
      </c>
      <c r="AR1925" s="693">
        <f ca="1">IF($AQ1925=1,IF(INDIRECT(ADDRESS(($AO1925-1)*3+$AP1925+5,$AQ1925+7))="",0,INDIRECT(ADDRESS(($AO1925-1)*3+$AP1925+5,$AQ1925+7))),IF(INDIRECT(ADDRESS(($AO1925-1)*3+$AP1925+5,$AQ1925+7))="",0,IF(COUNTIF(INDIRECT(ADDRESS(($AO1925-1)*36+($AP1925-1)*12+6,COLUMN())):INDIRECT(ADDRESS(($AO1925-1)*36+($AP1925-1)*12+$AQ1925+4,COLUMN())),INDIRECT(ADDRESS(($AO1925-1)*3+$AP1925+5,$AQ1925+7)))&gt;=1,0,INDIRECT(ADDRESS(($AO1925-1)*3+$AP1925+5,$AQ1925+7)))))</f>
        <v>0</v>
      </c>
      <c r="AS1925" s="692">
        <f ca="1">COUNTIF(INDIRECT("H"&amp;(ROW()+12*(($AO1925-1)*3+$AP1925)-ROW())/12+5):INDIRECT("S"&amp;(ROW()+12*(($AO1925-1)*3+$AP1925)-ROW())/12+5),AR1925)</f>
        <v>0</v>
      </c>
      <c r="AT1925" s="693">
        <f ca="1">IF($AQ1925=1,IF(INDIRECT(ADDRESS(($AO1925-1)*3+$AP1925+5,$AQ1925+20))="",0,INDIRECT(ADDRESS(($AO1925-1)*3+$AP1925+5,$AQ1925+20))),IF(INDIRECT(ADDRESS(($AO1925-1)*3+$AP1925+5,$AQ1925+20))="",0,IF(COUNTIF(INDIRECT(ADDRESS(($AO1925-1)*36+($AP1925-1)*12+6,COLUMN())):INDIRECT(ADDRESS(($AO1925-1)*36+($AP1925-1)*12+$AQ1925+4,COLUMN())),INDIRECT(ADDRESS(($AO1925-1)*3+$AP1925+5,$AQ1925+20)))&gt;=1,0,INDIRECT(ADDRESS(($AO1925-1)*3+$AP1925+5,$AQ1925+20)))))</f>
        <v>0</v>
      </c>
      <c r="AU1925" s="692">
        <f ca="1">COUNTIF(INDIRECT("U"&amp;(ROW()+12*(($AO1925-1)*3+$AP1925)-ROW())/12+5):INDIRECT("AF"&amp;(ROW()+12*(($AO1925-1)*3+$AP1925)-ROW())/12+5),AT1925)</f>
        <v>0</v>
      </c>
      <c r="AV1925" s="692">
        <f ca="1">IF(AND(AR1925+AT1925&gt;0,AS1925+AU1925&gt;0),COUNTIF(AV$6:AV1924,"&gt;0")+1,0)</f>
        <v>0</v>
      </c>
    </row>
    <row r="1926" spans="41:48">
      <c r="AO1926" s="692">
        <v>54</v>
      </c>
      <c r="AP1926" s="692">
        <v>2</v>
      </c>
      <c r="AQ1926" s="692">
        <v>1</v>
      </c>
      <c r="AR1926" s="693">
        <f ca="1">IF($AQ1926=1,IF(INDIRECT(ADDRESS(($AO1926-1)*3+$AP1926+5,$AQ1926+7))="",0,INDIRECT(ADDRESS(($AO1926-1)*3+$AP1926+5,$AQ1926+7))),IF(INDIRECT(ADDRESS(($AO1926-1)*3+$AP1926+5,$AQ1926+7))="",0,IF(COUNTIF(INDIRECT(ADDRESS(($AO1926-1)*36+($AP1926-1)*12+6,COLUMN())):INDIRECT(ADDRESS(($AO1926-1)*36+($AP1926-1)*12+$AQ1926+4,COLUMN())),INDIRECT(ADDRESS(($AO1926-1)*3+$AP1926+5,$AQ1926+7)))&gt;=1,0,INDIRECT(ADDRESS(($AO1926-1)*3+$AP1926+5,$AQ1926+7)))))</f>
        <v>0</v>
      </c>
      <c r="AS1926" s="692">
        <f ca="1">COUNTIF(INDIRECT("H"&amp;(ROW()+12*(($AO1926-1)*3+$AP1926)-ROW())/12+5):INDIRECT("S"&amp;(ROW()+12*(($AO1926-1)*3+$AP1926)-ROW())/12+5),AR1926)</f>
        <v>0</v>
      </c>
      <c r="AT1926" s="693">
        <f ca="1">IF($AQ1926=1,IF(INDIRECT(ADDRESS(($AO1926-1)*3+$AP1926+5,$AQ1926+20))="",0,INDIRECT(ADDRESS(($AO1926-1)*3+$AP1926+5,$AQ1926+20))),IF(INDIRECT(ADDRESS(($AO1926-1)*3+$AP1926+5,$AQ1926+20))="",0,IF(COUNTIF(INDIRECT(ADDRESS(($AO1926-1)*36+($AP1926-1)*12+6,COLUMN())):INDIRECT(ADDRESS(($AO1926-1)*36+($AP1926-1)*12+$AQ1926+4,COLUMN())),INDIRECT(ADDRESS(($AO1926-1)*3+$AP1926+5,$AQ1926+20)))&gt;=1,0,INDIRECT(ADDRESS(($AO1926-1)*3+$AP1926+5,$AQ1926+20)))))</f>
        <v>0</v>
      </c>
      <c r="AU1926" s="692">
        <f ca="1">COUNTIF(INDIRECT("U"&amp;(ROW()+12*(($AO1926-1)*3+$AP1926)-ROW())/12+5):INDIRECT("AF"&amp;(ROW()+12*(($AO1926-1)*3+$AP1926)-ROW())/12+5),AT1926)</f>
        <v>0</v>
      </c>
      <c r="AV1926" s="692">
        <f ca="1">IF(AND(AR1926+AT1926&gt;0,AS1926+AU1926&gt;0),COUNTIF(AV$6:AV1925,"&gt;0")+1,0)</f>
        <v>0</v>
      </c>
    </row>
    <row r="1927" spans="41:48">
      <c r="AO1927" s="692">
        <v>54</v>
      </c>
      <c r="AP1927" s="692">
        <v>2</v>
      </c>
      <c r="AQ1927" s="692">
        <v>2</v>
      </c>
      <c r="AR1927" s="693">
        <f ca="1">IF($AQ1927=1,IF(INDIRECT(ADDRESS(($AO1927-1)*3+$AP1927+5,$AQ1927+7))="",0,INDIRECT(ADDRESS(($AO1927-1)*3+$AP1927+5,$AQ1927+7))),IF(INDIRECT(ADDRESS(($AO1927-1)*3+$AP1927+5,$AQ1927+7))="",0,IF(COUNTIF(INDIRECT(ADDRESS(($AO1927-1)*36+($AP1927-1)*12+6,COLUMN())):INDIRECT(ADDRESS(($AO1927-1)*36+($AP1927-1)*12+$AQ1927+4,COLUMN())),INDIRECT(ADDRESS(($AO1927-1)*3+$AP1927+5,$AQ1927+7)))&gt;=1,0,INDIRECT(ADDRESS(($AO1927-1)*3+$AP1927+5,$AQ1927+7)))))</f>
        <v>0</v>
      </c>
      <c r="AS1927" s="692">
        <f ca="1">COUNTIF(INDIRECT("H"&amp;(ROW()+12*(($AO1927-1)*3+$AP1927)-ROW())/12+5):INDIRECT("S"&amp;(ROW()+12*(($AO1927-1)*3+$AP1927)-ROW())/12+5),AR1927)</f>
        <v>0</v>
      </c>
      <c r="AT1927" s="693">
        <f ca="1">IF($AQ1927=1,IF(INDIRECT(ADDRESS(($AO1927-1)*3+$AP1927+5,$AQ1927+20))="",0,INDIRECT(ADDRESS(($AO1927-1)*3+$AP1927+5,$AQ1927+20))),IF(INDIRECT(ADDRESS(($AO1927-1)*3+$AP1927+5,$AQ1927+20))="",0,IF(COUNTIF(INDIRECT(ADDRESS(($AO1927-1)*36+($AP1927-1)*12+6,COLUMN())):INDIRECT(ADDRESS(($AO1927-1)*36+($AP1927-1)*12+$AQ1927+4,COLUMN())),INDIRECT(ADDRESS(($AO1927-1)*3+$AP1927+5,$AQ1927+20)))&gt;=1,0,INDIRECT(ADDRESS(($AO1927-1)*3+$AP1927+5,$AQ1927+20)))))</f>
        <v>0</v>
      </c>
      <c r="AU1927" s="692">
        <f ca="1">COUNTIF(INDIRECT("U"&amp;(ROW()+12*(($AO1927-1)*3+$AP1927)-ROW())/12+5):INDIRECT("AF"&amp;(ROW()+12*(($AO1927-1)*3+$AP1927)-ROW())/12+5),AT1927)</f>
        <v>0</v>
      </c>
      <c r="AV1927" s="692">
        <f ca="1">IF(AND(AR1927+AT1927&gt;0,AS1927+AU1927&gt;0),COUNTIF(AV$6:AV1926,"&gt;0")+1,0)</f>
        <v>0</v>
      </c>
    </row>
    <row r="1928" spans="41:48">
      <c r="AO1928" s="692">
        <v>54</v>
      </c>
      <c r="AP1928" s="692">
        <v>2</v>
      </c>
      <c r="AQ1928" s="692">
        <v>3</v>
      </c>
      <c r="AR1928" s="693">
        <f ca="1">IF($AQ1928=1,IF(INDIRECT(ADDRESS(($AO1928-1)*3+$AP1928+5,$AQ1928+7))="",0,INDIRECT(ADDRESS(($AO1928-1)*3+$AP1928+5,$AQ1928+7))),IF(INDIRECT(ADDRESS(($AO1928-1)*3+$AP1928+5,$AQ1928+7))="",0,IF(COUNTIF(INDIRECT(ADDRESS(($AO1928-1)*36+($AP1928-1)*12+6,COLUMN())):INDIRECT(ADDRESS(($AO1928-1)*36+($AP1928-1)*12+$AQ1928+4,COLUMN())),INDIRECT(ADDRESS(($AO1928-1)*3+$AP1928+5,$AQ1928+7)))&gt;=1,0,INDIRECT(ADDRESS(($AO1928-1)*3+$AP1928+5,$AQ1928+7)))))</f>
        <v>0</v>
      </c>
      <c r="AS1928" s="692">
        <f ca="1">COUNTIF(INDIRECT("H"&amp;(ROW()+12*(($AO1928-1)*3+$AP1928)-ROW())/12+5):INDIRECT("S"&amp;(ROW()+12*(($AO1928-1)*3+$AP1928)-ROW())/12+5),AR1928)</f>
        <v>0</v>
      </c>
      <c r="AT1928" s="693">
        <f ca="1">IF($AQ1928=1,IF(INDIRECT(ADDRESS(($AO1928-1)*3+$AP1928+5,$AQ1928+20))="",0,INDIRECT(ADDRESS(($AO1928-1)*3+$AP1928+5,$AQ1928+20))),IF(INDIRECT(ADDRESS(($AO1928-1)*3+$AP1928+5,$AQ1928+20))="",0,IF(COUNTIF(INDIRECT(ADDRESS(($AO1928-1)*36+($AP1928-1)*12+6,COLUMN())):INDIRECT(ADDRESS(($AO1928-1)*36+($AP1928-1)*12+$AQ1928+4,COLUMN())),INDIRECT(ADDRESS(($AO1928-1)*3+$AP1928+5,$AQ1928+20)))&gt;=1,0,INDIRECT(ADDRESS(($AO1928-1)*3+$AP1928+5,$AQ1928+20)))))</f>
        <v>0</v>
      </c>
      <c r="AU1928" s="692">
        <f ca="1">COUNTIF(INDIRECT("U"&amp;(ROW()+12*(($AO1928-1)*3+$AP1928)-ROW())/12+5):INDIRECT("AF"&amp;(ROW()+12*(($AO1928-1)*3+$AP1928)-ROW())/12+5),AT1928)</f>
        <v>0</v>
      </c>
      <c r="AV1928" s="692">
        <f ca="1">IF(AND(AR1928+AT1928&gt;0,AS1928+AU1928&gt;0),COUNTIF(AV$6:AV1927,"&gt;0")+1,0)</f>
        <v>0</v>
      </c>
    </row>
    <row r="1929" spans="41:48">
      <c r="AO1929" s="692">
        <v>54</v>
      </c>
      <c r="AP1929" s="692">
        <v>2</v>
      </c>
      <c r="AQ1929" s="692">
        <v>4</v>
      </c>
      <c r="AR1929" s="693">
        <f ca="1">IF($AQ1929=1,IF(INDIRECT(ADDRESS(($AO1929-1)*3+$AP1929+5,$AQ1929+7))="",0,INDIRECT(ADDRESS(($AO1929-1)*3+$AP1929+5,$AQ1929+7))),IF(INDIRECT(ADDRESS(($AO1929-1)*3+$AP1929+5,$AQ1929+7))="",0,IF(COUNTIF(INDIRECT(ADDRESS(($AO1929-1)*36+($AP1929-1)*12+6,COLUMN())):INDIRECT(ADDRESS(($AO1929-1)*36+($AP1929-1)*12+$AQ1929+4,COLUMN())),INDIRECT(ADDRESS(($AO1929-1)*3+$AP1929+5,$AQ1929+7)))&gt;=1,0,INDIRECT(ADDRESS(($AO1929-1)*3+$AP1929+5,$AQ1929+7)))))</f>
        <v>0</v>
      </c>
      <c r="AS1929" s="692">
        <f ca="1">COUNTIF(INDIRECT("H"&amp;(ROW()+12*(($AO1929-1)*3+$AP1929)-ROW())/12+5):INDIRECT("S"&amp;(ROW()+12*(($AO1929-1)*3+$AP1929)-ROW())/12+5),AR1929)</f>
        <v>0</v>
      </c>
      <c r="AT1929" s="693">
        <f ca="1">IF($AQ1929=1,IF(INDIRECT(ADDRESS(($AO1929-1)*3+$AP1929+5,$AQ1929+20))="",0,INDIRECT(ADDRESS(($AO1929-1)*3+$AP1929+5,$AQ1929+20))),IF(INDIRECT(ADDRESS(($AO1929-1)*3+$AP1929+5,$AQ1929+20))="",0,IF(COUNTIF(INDIRECT(ADDRESS(($AO1929-1)*36+($AP1929-1)*12+6,COLUMN())):INDIRECT(ADDRESS(($AO1929-1)*36+($AP1929-1)*12+$AQ1929+4,COLUMN())),INDIRECT(ADDRESS(($AO1929-1)*3+$AP1929+5,$AQ1929+20)))&gt;=1,0,INDIRECT(ADDRESS(($AO1929-1)*3+$AP1929+5,$AQ1929+20)))))</f>
        <v>0</v>
      </c>
      <c r="AU1929" s="692">
        <f ca="1">COUNTIF(INDIRECT("U"&amp;(ROW()+12*(($AO1929-1)*3+$AP1929)-ROW())/12+5):INDIRECT("AF"&amp;(ROW()+12*(($AO1929-1)*3+$AP1929)-ROW())/12+5),AT1929)</f>
        <v>0</v>
      </c>
      <c r="AV1929" s="692">
        <f ca="1">IF(AND(AR1929+AT1929&gt;0,AS1929+AU1929&gt;0),COUNTIF(AV$6:AV1928,"&gt;0")+1,0)</f>
        <v>0</v>
      </c>
    </row>
    <row r="1930" spans="41:48">
      <c r="AO1930" s="692">
        <v>54</v>
      </c>
      <c r="AP1930" s="692">
        <v>2</v>
      </c>
      <c r="AQ1930" s="692">
        <v>5</v>
      </c>
      <c r="AR1930" s="693">
        <f ca="1">IF($AQ1930=1,IF(INDIRECT(ADDRESS(($AO1930-1)*3+$AP1930+5,$AQ1930+7))="",0,INDIRECT(ADDRESS(($AO1930-1)*3+$AP1930+5,$AQ1930+7))),IF(INDIRECT(ADDRESS(($AO1930-1)*3+$AP1930+5,$AQ1930+7))="",0,IF(COUNTIF(INDIRECT(ADDRESS(($AO1930-1)*36+($AP1930-1)*12+6,COLUMN())):INDIRECT(ADDRESS(($AO1930-1)*36+($AP1930-1)*12+$AQ1930+4,COLUMN())),INDIRECT(ADDRESS(($AO1930-1)*3+$AP1930+5,$AQ1930+7)))&gt;=1,0,INDIRECT(ADDRESS(($AO1930-1)*3+$AP1930+5,$AQ1930+7)))))</f>
        <v>0</v>
      </c>
      <c r="AS1930" s="692">
        <f ca="1">COUNTIF(INDIRECT("H"&amp;(ROW()+12*(($AO1930-1)*3+$AP1930)-ROW())/12+5):INDIRECT("S"&amp;(ROW()+12*(($AO1930-1)*3+$AP1930)-ROW())/12+5),AR1930)</f>
        <v>0</v>
      </c>
      <c r="AT1930" s="693">
        <f ca="1">IF($AQ1930=1,IF(INDIRECT(ADDRESS(($AO1930-1)*3+$AP1930+5,$AQ1930+20))="",0,INDIRECT(ADDRESS(($AO1930-1)*3+$AP1930+5,$AQ1930+20))),IF(INDIRECT(ADDRESS(($AO1930-1)*3+$AP1930+5,$AQ1930+20))="",0,IF(COUNTIF(INDIRECT(ADDRESS(($AO1930-1)*36+($AP1930-1)*12+6,COLUMN())):INDIRECT(ADDRESS(($AO1930-1)*36+($AP1930-1)*12+$AQ1930+4,COLUMN())),INDIRECT(ADDRESS(($AO1930-1)*3+$AP1930+5,$AQ1930+20)))&gt;=1,0,INDIRECT(ADDRESS(($AO1930-1)*3+$AP1930+5,$AQ1930+20)))))</f>
        <v>0</v>
      </c>
      <c r="AU1930" s="692">
        <f ca="1">COUNTIF(INDIRECT("U"&amp;(ROW()+12*(($AO1930-1)*3+$AP1930)-ROW())/12+5):INDIRECT("AF"&amp;(ROW()+12*(($AO1930-1)*3+$AP1930)-ROW())/12+5),AT1930)</f>
        <v>0</v>
      </c>
      <c r="AV1930" s="692">
        <f ca="1">IF(AND(AR1930+AT1930&gt;0,AS1930+AU1930&gt;0),COUNTIF(AV$6:AV1929,"&gt;0")+1,0)</f>
        <v>0</v>
      </c>
    </row>
    <row r="1931" spans="41:48">
      <c r="AO1931" s="692">
        <v>54</v>
      </c>
      <c r="AP1931" s="692">
        <v>2</v>
      </c>
      <c r="AQ1931" s="692">
        <v>6</v>
      </c>
      <c r="AR1931" s="693">
        <f ca="1">IF($AQ1931=1,IF(INDIRECT(ADDRESS(($AO1931-1)*3+$AP1931+5,$AQ1931+7))="",0,INDIRECT(ADDRESS(($AO1931-1)*3+$AP1931+5,$AQ1931+7))),IF(INDIRECT(ADDRESS(($AO1931-1)*3+$AP1931+5,$AQ1931+7))="",0,IF(COUNTIF(INDIRECT(ADDRESS(($AO1931-1)*36+($AP1931-1)*12+6,COLUMN())):INDIRECT(ADDRESS(($AO1931-1)*36+($AP1931-1)*12+$AQ1931+4,COLUMN())),INDIRECT(ADDRESS(($AO1931-1)*3+$AP1931+5,$AQ1931+7)))&gt;=1,0,INDIRECT(ADDRESS(($AO1931-1)*3+$AP1931+5,$AQ1931+7)))))</f>
        <v>0</v>
      </c>
      <c r="AS1931" s="692">
        <f ca="1">COUNTIF(INDIRECT("H"&amp;(ROW()+12*(($AO1931-1)*3+$AP1931)-ROW())/12+5):INDIRECT("S"&amp;(ROW()+12*(($AO1931-1)*3+$AP1931)-ROW())/12+5),AR1931)</f>
        <v>0</v>
      </c>
      <c r="AT1931" s="693">
        <f ca="1">IF($AQ1931=1,IF(INDIRECT(ADDRESS(($AO1931-1)*3+$AP1931+5,$AQ1931+20))="",0,INDIRECT(ADDRESS(($AO1931-1)*3+$AP1931+5,$AQ1931+20))),IF(INDIRECT(ADDRESS(($AO1931-1)*3+$AP1931+5,$AQ1931+20))="",0,IF(COUNTIF(INDIRECT(ADDRESS(($AO1931-1)*36+($AP1931-1)*12+6,COLUMN())):INDIRECT(ADDRESS(($AO1931-1)*36+($AP1931-1)*12+$AQ1931+4,COLUMN())),INDIRECT(ADDRESS(($AO1931-1)*3+$AP1931+5,$AQ1931+20)))&gt;=1,0,INDIRECT(ADDRESS(($AO1931-1)*3+$AP1931+5,$AQ1931+20)))))</f>
        <v>0</v>
      </c>
      <c r="AU1931" s="692">
        <f ca="1">COUNTIF(INDIRECT("U"&amp;(ROW()+12*(($AO1931-1)*3+$AP1931)-ROW())/12+5):INDIRECT("AF"&amp;(ROW()+12*(($AO1931-1)*3+$AP1931)-ROW())/12+5),AT1931)</f>
        <v>0</v>
      </c>
      <c r="AV1931" s="692">
        <f ca="1">IF(AND(AR1931+AT1931&gt;0,AS1931+AU1931&gt;0),COUNTIF(AV$6:AV1930,"&gt;0")+1,0)</f>
        <v>0</v>
      </c>
    </row>
    <row r="1932" spans="41:48">
      <c r="AO1932" s="692">
        <v>54</v>
      </c>
      <c r="AP1932" s="692">
        <v>2</v>
      </c>
      <c r="AQ1932" s="692">
        <v>7</v>
      </c>
      <c r="AR1932" s="693">
        <f ca="1">IF($AQ1932=1,IF(INDIRECT(ADDRESS(($AO1932-1)*3+$AP1932+5,$AQ1932+7))="",0,INDIRECT(ADDRESS(($AO1932-1)*3+$AP1932+5,$AQ1932+7))),IF(INDIRECT(ADDRESS(($AO1932-1)*3+$AP1932+5,$AQ1932+7))="",0,IF(COUNTIF(INDIRECT(ADDRESS(($AO1932-1)*36+($AP1932-1)*12+6,COLUMN())):INDIRECT(ADDRESS(($AO1932-1)*36+($AP1932-1)*12+$AQ1932+4,COLUMN())),INDIRECT(ADDRESS(($AO1932-1)*3+$AP1932+5,$AQ1932+7)))&gt;=1,0,INDIRECT(ADDRESS(($AO1932-1)*3+$AP1932+5,$AQ1932+7)))))</f>
        <v>0</v>
      </c>
      <c r="AS1932" s="692">
        <f ca="1">COUNTIF(INDIRECT("H"&amp;(ROW()+12*(($AO1932-1)*3+$AP1932)-ROW())/12+5):INDIRECT("S"&amp;(ROW()+12*(($AO1932-1)*3+$AP1932)-ROW())/12+5),AR1932)</f>
        <v>0</v>
      </c>
      <c r="AT1932" s="693">
        <f ca="1">IF($AQ1932=1,IF(INDIRECT(ADDRESS(($AO1932-1)*3+$AP1932+5,$AQ1932+20))="",0,INDIRECT(ADDRESS(($AO1932-1)*3+$AP1932+5,$AQ1932+20))),IF(INDIRECT(ADDRESS(($AO1932-1)*3+$AP1932+5,$AQ1932+20))="",0,IF(COUNTIF(INDIRECT(ADDRESS(($AO1932-1)*36+($AP1932-1)*12+6,COLUMN())):INDIRECT(ADDRESS(($AO1932-1)*36+($AP1932-1)*12+$AQ1932+4,COLUMN())),INDIRECT(ADDRESS(($AO1932-1)*3+$AP1932+5,$AQ1932+20)))&gt;=1,0,INDIRECT(ADDRESS(($AO1932-1)*3+$AP1932+5,$AQ1932+20)))))</f>
        <v>0</v>
      </c>
      <c r="AU1932" s="692">
        <f ca="1">COUNTIF(INDIRECT("U"&amp;(ROW()+12*(($AO1932-1)*3+$AP1932)-ROW())/12+5):INDIRECT("AF"&amp;(ROW()+12*(($AO1932-1)*3+$AP1932)-ROW())/12+5),AT1932)</f>
        <v>0</v>
      </c>
      <c r="AV1932" s="692">
        <f ca="1">IF(AND(AR1932+AT1932&gt;0,AS1932+AU1932&gt;0),COUNTIF(AV$6:AV1931,"&gt;0")+1,0)</f>
        <v>0</v>
      </c>
    </row>
    <row r="1933" spans="41:48">
      <c r="AO1933" s="692">
        <v>54</v>
      </c>
      <c r="AP1933" s="692">
        <v>2</v>
      </c>
      <c r="AQ1933" s="692">
        <v>8</v>
      </c>
      <c r="AR1933" s="693">
        <f ca="1">IF($AQ1933=1,IF(INDIRECT(ADDRESS(($AO1933-1)*3+$AP1933+5,$AQ1933+7))="",0,INDIRECT(ADDRESS(($AO1933-1)*3+$AP1933+5,$AQ1933+7))),IF(INDIRECT(ADDRESS(($AO1933-1)*3+$AP1933+5,$AQ1933+7))="",0,IF(COUNTIF(INDIRECT(ADDRESS(($AO1933-1)*36+($AP1933-1)*12+6,COLUMN())):INDIRECT(ADDRESS(($AO1933-1)*36+($AP1933-1)*12+$AQ1933+4,COLUMN())),INDIRECT(ADDRESS(($AO1933-1)*3+$AP1933+5,$AQ1933+7)))&gt;=1,0,INDIRECT(ADDRESS(($AO1933-1)*3+$AP1933+5,$AQ1933+7)))))</f>
        <v>0</v>
      </c>
      <c r="AS1933" s="692">
        <f ca="1">COUNTIF(INDIRECT("H"&amp;(ROW()+12*(($AO1933-1)*3+$AP1933)-ROW())/12+5):INDIRECT("S"&amp;(ROW()+12*(($AO1933-1)*3+$AP1933)-ROW())/12+5),AR1933)</f>
        <v>0</v>
      </c>
      <c r="AT1933" s="693">
        <f ca="1">IF($AQ1933=1,IF(INDIRECT(ADDRESS(($AO1933-1)*3+$AP1933+5,$AQ1933+20))="",0,INDIRECT(ADDRESS(($AO1933-1)*3+$AP1933+5,$AQ1933+20))),IF(INDIRECT(ADDRESS(($AO1933-1)*3+$AP1933+5,$AQ1933+20))="",0,IF(COUNTIF(INDIRECT(ADDRESS(($AO1933-1)*36+($AP1933-1)*12+6,COLUMN())):INDIRECT(ADDRESS(($AO1933-1)*36+($AP1933-1)*12+$AQ1933+4,COLUMN())),INDIRECT(ADDRESS(($AO1933-1)*3+$AP1933+5,$AQ1933+20)))&gt;=1,0,INDIRECT(ADDRESS(($AO1933-1)*3+$AP1933+5,$AQ1933+20)))))</f>
        <v>0</v>
      </c>
      <c r="AU1933" s="692">
        <f ca="1">COUNTIF(INDIRECT("U"&amp;(ROW()+12*(($AO1933-1)*3+$AP1933)-ROW())/12+5):INDIRECT("AF"&amp;(ROW()+12*(($AO1933-1)*3+$AP1933)-ROW())/12+5),AT1933)</f>
        <v>0</v>
      </c>
      <c r="AV1933" s="692">
        <f ca="1">IF(AND(AR1933+AT1933&gt;0,AS1933+AU1933&gt;0),COUNTIF(AV$6:AV1932,"&gt;0")+1,0)</f>
        <v>0</v>
      </c>
    </row>
    <row r="1934" spans="41:48">
      <c r="AO1934" s="692">
        <v>54</v>
      </c>
      <c r="AP1934" s="692">
        <v>2</v>
      </c>
      <c r="AQ1934" s="692">
        <v>9</v>
      </c>
      <c r="AR1934" s="693">
        <f ca="1">IF($AQ1934=1,IF(INDIRECT(ADDRESS(($AO1934-1)*3+$AP1934+5,$AQ1934+7))="",0,INDIRECT(ADDRESS(($AO1934-1)*3+$AP1934+5,$AQ1934+7))),IF(INDIRECT(ADDRESS(($AO1934-1)*3+$AP1934+5,$AQ1934+7))="",0,IF(COUNTIF(INDIRECT(ADDRESS(($AO1934-1)*36+($AP1934-1)*12+6,COLUMN())):INDIRECT(ADDRESS(($AO1934-1)*36+($AP1934-1)*12+$AQ1934+4,COLUMN())),INDIRECT(ADDRESS(($AO1934-1)*3+$AP1934+5,$AQ1934+7)))&gt;=1,0,INDIRECT(ADDRESS(($AO1934-1)*3+$AP1934+5,$AQ1934+7)))))</f>
        <v>0</v>
      </c>
      <c r="AS1934" s="692">
        <f ca="1">COUNTIF(INDIRECT("H"&amp;(ROW()+12*(($AO1934-1)*3+$AP1934)-ROW())/12+5):INDIRECT("S"&amp;(ROW()+12*(($AO1934-1)*3+$AP1934)-ROW())/12+5),AR1934)</f>
        <v>0</v>
      </c>
      <c r="AT1934" s="693">
        <f ca="1">IF($AQ1934=1,IF(INDIRECT(ADDRESS(($AO1934-1)*3+$AP1934+5,$AQ1934+20))="",0,INDIRECT(ADDRESS(($AO1934-1)*3+$AP1934+5,$AQ1934+20))),IF(INDIRECT(ADDRESS(($AO1934-1)*3+$AP1934+5,$AQ1934+20))="",0,IF(COUNTIF(INDIRECT(ADDRESS(($AO1934-1)*36+($AP1934-1)*12+6,COLUMN())):INDIRECT(ADDRESS(($AO1934-1)*36+($AP1934-1)*12+$AQ1934+4,COLUMN())),INDIRECT(ADDRESS(($AO1934-1)*3+$AP1934+5,$AQ1934+20)))&gt;=1,0,INDIRECT(ADDRESS(($AO1934-1)*3+$AP1934+5,$AQ1934+20)))))</f>
        <v>0</v>
      </c>
      <c r="AU1934" s="692">
        <f ca="1">COUNTIF(INDIRECT("U"&amp;(ROW()+12*(($AO1934-1)*3+$AP1934)-ROW())/12+5):INDIRECT("AF"&amp;(ROW()+12*(($AO1934-1)*3+$AP1934)-ROW())/12+5),AT1934)</f>
        <v>0</v>
      </c>
      <c r="AV1934" s="692">
        <f ca="1">IF(AND(AR1934+AT1934&gt;0,AS1934+AU1934&gt;0),COUNTIF(AV$6:AV1933,"&gt;0")+1,0)</f>
        <v>0</v>
      </c>
    </row>
    <row r="1935" spans="41:48">
      <c r="AO1935" s="692">
        <v>54</v>
      </c>
      <c r="AP1935" s="692">
        <v>2</v>
      </c>
      <c r="AQ1935" s="692">
        <v>10</v>
      </c>
      <c r="AR1935" s="693">
        <f ca="1">IF($AQ1935=1,IF(INDIRECT(ADDRESS(($AO1935-1)*3+$AP1935+5,$AQ1935+7))="",0,INDIRECT(ADDRESS(($AO1935-1)*3+$AP1935+5,$AQ1935+7))),IF(INDIRECT(ADDRESS(($AO1935-1)*3+$AP1935+5,$AQ1935+7))="",0,IF(COUNTIF(INDIRECT(ADDRESS(($AO1935-1)*36+($AP1935-1)*12+6,COLUMN())):INDIRECT(ADDRESS(($AO1935-1)*36+($AP1935-1)*12+$AQ1935+4,COLUMN())),INDIRECT(ADDRESS(($AO1935-1)*3+$AP1935+5,$AQ1935+7)))&gt;=1,0,INDIRECT(ADDRESS(($AO1935-1)*3+$AP1935+5,$AQ1935+7)))))</f>
        <v>0</v>
      </c>
      <c r="AS1935" s="692">
        <f ca="1">COUNTIF(INDIRECT("H"&amp;(ROW()+12*(($AO1935-1)*3+$AP1935)-ROW())/12+5):INDIRECT("S"&amp;(ROW()+12*(($AO1935-1)*3+$AP1935)-ROW())/12+5),AR1935)</f>
        <v>0</v>
      </c>
      <c r="AT1935" s="693">
        <f ca="1">IF($AQ1935=1,IF(INDIRECT(ADDRESS(($AO1935-1)*3+$AP1935+5,$AQ1935+20))="",0,INDIRECT(ADDRESS(($AO1935-1)*3+$AP1935+5,$AQ1935+20))),IF(INDIRECT(ADDRESS(($AO1935-1)*3+$AP1935+5,$AQ1935+20))="",0,IF(COUNTIF(INDIRECT(ADDRESS(($AO1935-1)*36+($AP1935-1)*12+6,COLUMN())):INDIRECT(ADDRESS(($AO1935-1)*36+($AP1935-1)*12+$AQ1935+4,COLUMN())),INDIRECT(ADDRESS(($AO1935-1)*3+$AP1935+5,$AQ1935+20)))&gt;=1,0,INDIRECT(ADDRESS(($AO1935-1)*3+$AP1935+5,$AQ1935+20)))))</f>
        <v>0</v>
      </c>
      <c r="AU1935" s="692">
        <f ca="1">COUNTIF(INDIRECT("U"&amp;(ROW()+12*(($AO1935-1)*3+$AP1935)-ROW())/12+5):INDIRECT("AF"&amp;(ROW()+12*(($AO1935-1)*3+$AP1935)-ROW())/12+5),AT1935)</f>
        <v>0</v>
      </c>
      <c r="AV1935" s="692">
        <f ca="1">IF(AND(AR1935+AT1935&gt;0,AS1935+AU1935&gt;0),COUNTIF(AV$6:AV1934,"&gt;0")+1,0)</f>
        <v>0</v>
      </c>
    </row>
    <row r="1936" spans="41:48">
      <c r="AO1936" s="692">
        <v>54</v>
      </c>
      <c r="AP1936" s="692">
        <v>2</v>
      </c>
      <c r="AQ1936" s="692">
        <v>11</v>
      </c>
      <c r="AR1936" s="693">
        <f ca="1">IF($AQ1936=1,IF(INDIRECT(ADDRESS(($AO1936-1)*3+$AP1936+5,$AQ1936+7))="",0,INDIRECT(ADDRESS(($AO1936-1)*3+$AP1936+5,$AQ1936+7))),IF(INDIRECT(ADDRESS(($AO1936-1)*3+$AP1936+5,$AQ1936+7))="",0,IF(COUNTIF(INDIRECT(ADDRESS(($AO1936-1)*36+($AP1936-1)*12+6,COLUMN())):INDIRECT(ADDRESS(($AO1936-1)*36+($AP1936-1)*12+$AQ1936+4,COLUMN())),INDIRECT(ADDRESS(($AO1936-1)*3+$AP1936+5,$AQ1936+7)))&gt;=1,0,INDIRECT(ADDRESS(($AO1936-1)*3+$AP1936+5,$AQ1936+7)))))</f>
        <v>0</v>
      </c>
      <c r="AS1936" s="692">
        <f ca="1">COUNTIF(INDIRECT("H"&amp;(ROW()+12*(($AO1936-1)*3+$AP1936)-ROW())/12+5):INDIRECT("S"&amp;(ROW()+12*(($AO1936-1)*3+$AP1936)-ROW())/12+5),AR1936)</f>
        <v>0</v>
      </c>
      <c r="AT1936" s="693">
        <f ca="1">IF($AQ1936=1,IF(INDIRECT(ADDRESS(($AO1936-1)*3+$AP1936+5,$AQ1936+20))="",0,INDIRECT(ADDRESS(($AO1936-1)*3+$AP1936+5,$AQ1936+20))),IF(INDIRECT(ADDRESS(($AO1936-1)*3+$AP1936+5,$AQ1936+20))="",0,IF(COUNTIF(INDIRECT(ADDRESS(($AO1936-1)*36+($AP1936-1)*12+6,COLUMN())):INDIRECT(ADDRESS(($AO1936-1)*36+($AP1936-1)*12+$AQ1936+4,COLUMN())),INDIRECT(ADDRESS(($AO1936-1)*3+$AP1936+5,$AQ1936+20)))&gt;=1,0,INDIRECT(ADDRESS(($AO1936-1)*3+$AP1936+5,$AQ1936+20)))))</f>
        <v>0</v>
      </c>
      <c r="AU1936" s="692">
        <f ca="1">COUNTIF(INDIRECT("U"&amp;(ROW()+12*(($AO1936-1)*3+$AP1936)-ROW())/12+5):INDIRECT("AF"&amp;(ROW()+12*(($AO1936-1)*3+$AP1936)-ROW())/12+5),AT1936)</f>
        <v>0</v>
      </c>
      <c r="AV1936" s="692">
        <f ca="1">IF(AND(AR1936+AT1936&gt;0,AS1936+AU1936&gt;0),COUNTIF(AV$6:AV1935,"&gt;0")+1,0)</f>
        <v>0</v>
      </c>
    </row>
    <row r="1937" spans="41:48">
      <c r="AO1937" s="692">
        <v>54</v>
      </c>
      <c r="AP1937" s="692">
        <v>2</v>
      </c>
      <c r="AQ1937" s="692">
        <v>12</v>
      </c>
      <c r="AR1937" s="693">
        <f ca="1">IF($AQ1937=1,IF(INDIRECT(ADDRESS(($AO1937-1)*3+$AP1937+5,$AQ1937+7))="",0,INDIRECT(ADDRESS(($AO1937-1)*3+$AP1937+5,$AQ1937+7))),IF(INDIRECT(ADDRESS(($AO1937-1)*3+$AP1937+5,$AQ1937+7))="",0,IF(COUNTIF(INDIRECT(ADDRESS(($AO1937-1)*36+($AP1937-1)*12+6,COLUMN())):INDIRECT(ADDRESS(($AO1937-1)*36+($AP1937-1)*12+$AQ1937+4,COLUMN())),INDIRECT(ADDRESS(($AO1937-1)*3+$AP1937+5,$AQ1937+7)))&gt;=1,0,INDIRECT(ADDRESS(($AO1937-1)*3+$AP1937+5,$AQ1937+7)))))</f>
        <v>0</v>
      </c>
      <c r="AS1937" s="692">
        <f ca="1">COUNTIF(INDIRECT("H"&amp;(ROW()+12*(($AO1937-1)*3+$AP1937)-ROW())/12+5):INDIRECT("S"&amp;(ROW()+12*(($AO1937-1)*3+$AP1937)-ROW())/12+5),AR1937)</f>
        <v>0</v>
      </c>
      <c r="AT1937" s="693">
        <f ca="1">IF($AQ1937=1,IF(INDIRECT(ADDRESS(($AO1937-1)*3+$AP1937+5,$AQ1937+20))="",0,INDIRECT(ADDRESS(($AO1937-1)*3+$AP1937+5,$AQ1937+20))),IF(INDIRECT(ADDRESS(($AO1937-1)*3+$AP1937+5,$AQ1937+20))="",0,IF(COUNTIF(INDIRECT(ADDRESS(($AO1937-1)*36+($AP1937-1)*12+6,COLUMN())):INDIRECT(ADDRESS(($AO1937-1)*36+($AP1937-1)*12+$AQ1937+4,COLUMN())),INDIRECT(ADDRESS(($AO1937-1)*3+$AP1937+5,$AQ1937+20)))&gt;=1,0,INDIRECT(ADDRESS(($AO1937-1)*3+$AP1937+5,$AQ1937+20)))))</f>
        <v>0</v>
      </c>
      <c r="AU1937" s="692">
        <f ca="1">COUNTIF(INDIRECT("U"&amp;(ROW()+12*(($AO1937-1)*3+$AP1937)-ROW())/12+5):INDIRECT("AF"&amp;(ROW()+12*(($AO1937-1)*3+$AP1937)-ROW())/12+5),AT1937)</f>
        <v>0</v>
      </c>
      <c r="AV1937" s="692">
        <f ca="1">IF(AND(AR1937+AT1937&gt;0,AS1937+AU1937&gt;0),COUNTIF(AV$6:AV1936,"&gt;0")+1,0)</f>
        <v>0</v>
      </c>
    </row>
    <row r="1938" spans="41:48">
      <c r="AO1938" s="692">
        <v>54</v>
      </c>
      <c r="AP1938" s="692">
        <v>3</v>
      </c>
      <c r="AQ1938" s="692">
        <v>1</v>
      </c>
      <c r="AR1938" s="693">
        <f ca="1">IF($AQ1938=1,IF(INDIRECT(ADDRESS(($AO1938-1)*3+$AP1938+5,$AQ1938+7))="",0,INDIRECT(ADDRESS(($AO1938-1)*3+$AP1938+5,$AQ1938+7))),IF(INDIRECT(ADDRESS(($AO1938-1)*3+$AP1938+5,$AQ1938+7))="",0,IF(COUNTIF(INDIRECT(ADDRESS(($AO1938-1)*36+($AP1938-1)*12+6,COLUMN())):INDIRECT(ADDRESS(($AO1938-1)*36+($AP1938-1)*12+$AQ1938+4,COLUMN())),INDIRECT(ADDRESS(($AO1938-1)*3+$AP1938+5,$AQ1938+7)))&gt;=1,0,INDIRECT(ADDRESS(($AO1938-1)*3+$AP1938+5,$AQ1938+7)))))</f>
        <v>0</v>
      </c>
      <c r="AS1938" s="692">
        <f ca="1">COUNTIF(INDIRECT("H"&amp;(ROW()+12*(($AO1938-1)*3+$AP1938)-ROW())/12+5):INDIRECT("S"&amp;(ROW()+12*(($AO1938-1)*3+$AP1938)-ROW())/12+5),AR1938)</f>
        <v>0</v>
      </c>
      <c r="AT1938" s="693">
        <f ca="1">IF($AQ1938=1,IF(INDIRECT(ADDRESS(($AO1938-1)*3+$AP1938+5,$AQ1938+20))="",0,INDIRECT(ADDRESS(($AO1938-1)*3+$AP1938+5,$AQ1938+20))),IF(INDIRECT(ADDRESS(($AO1938-1)*3+$AP1938+5,$AQ1938+20))="",0,IF(COUNTIF(INDIRECT(ADDRESS(($AO1938-1)*36+($AP1938-1)*12+6,COLUMN())):INDIRECT(ADDRESS(($AO1938-1)*36+($AP1938-1)*12+$AQ1938+4,COLUMN())),INDIRECT(ADDRESS(($AO1938-1)*3+$AP1938+5,$AQ1938+20)))&gt;=1,0,INDIRECT(ADDRESS(($AO1938-1)*3+$AP1938+5,$AQ1938+20)))))</f>
        <v>0</v>
      </c>
      <c r="AU1938" s="692">
        <f ca="1">COUNTIF(INDIRECT("U"&amp;(ROW()+12*(($AO1938-1)*3+$AP1938)-ROW())/12+5):INDIRECT("AF"&amp;(ROW()+12*(($AO1938-1)*3+$AP1938)-ROW())/12+5),AT1938)</f>
        <v>0</v>
      </c>
      <c r="AV1938" s="692">
        <f ca="1">IF(AND(AR1938+AT1938&gt;0,AS1938+AU1938&gt;0),COUNTIF(AV$6:AV1937,"&gt;0")+1,0)</f>
        <v>0</v>
      </c>
    </row>
    <row r="1939" spans="41:48">
      <c r="AO1939" s="692">
        <v>54</v>
      </c>
      <c r="AP1939" s="692">
        <v>3</v>
      </c>
      <c r="AQ1939" s="692">
        <v>2</v>
      </c>
      <c r="AR1939" s="693">
        <f ca="1">IF($AQ1939=1,IF(INDIRECT(ADDRESS(($AO1939-1)*3+$AP1939+5,$AQ1939+7))="",0,INDIRECT(ADDRESS(($AO1939-1)*3+$AP1939+5,$AQ1939+7))),IF(INDIRECT(ADDRESS(($AO1939-1)*3+$AP1939+5,$AQ1939+7))="",0,IF(COUNTIF(INDIRECT(ADDRESS(($AO1939-1)*36+($AP1939-1)*12+6,COLUMN())):INDIRECT(ADDRESS(($AO1939-1)*36+($AP1939-1)*12+$AQ1939+4,COLUMN())),INDIRECT(ADDRESS(($AO1939-1)*3+$AP1939+5,$AQ1939+7)))&gt;=1,0,INDIRECT(ADDRESS(($AO1939-1)*3+$AP1939+5,$AQ1939+7)))))</f>
        <v>0</v>
      </c>
      <c r="AS1939" s="692">
        <f ca="1">COUNTIF(INDIRECT("H"&amp;(ROW()+12*(($AO1939-1)*3+$AP1939)-ROW())/12+5):INDIRECT("S"&amp;(ROW()+12*(($AO1939-1)*3+$AP1939)-ROW())/12+5),AR1939)</f>
        <v>0</v>
      </c>
      <c r="AT1939" s="693">
        <f ca="1">IF($AQ1939=1,IF(INDIRECT(ADDRESS(($AO1939-1)*3+$AP1939+5,$AQ1939+20))="",0,INDIRECT(ADDRESS(($AO1939-1)*3+$AP1939+5,$AQ1939+20))),IF(INDIRECT(ADDRESS(($AO1939-1)*3+$AP1939+5,$AQ1939+20))="",0,IF(COUNTIF(INDIRECT(ADDRESS(($AO1939-1)*36+($AP1939-1)*12+6,COLUMN())):INDIRECT(ADDRESS(($AO1939-1)*36+($AP1939-1)*12+$AQ1939+4,COLUMN())),INDIRECT(ADDRESS(($AO1939-1)*3+$AP1939+5,$AQ1939+20)))&gt;=1,0,INDIRECT(ADDRESS(($AO1939-1)*3+$AP1939+5,$AQ1939+20)))))</f>
        <v>0</v>
      </c>
      <c r="AU1939" s="692">
        <f ca="1">COUNTIF(INDIRECT("U"&amp;(ROW()+12*(($AO1939-1)*3+$AP1939)-ROW())/12+5):INDIRECT("AF"&amp;(ROW()+12*(($AO1939-1)*3+$AP1939)-ROW())/12+5),AT1939)</f>
        <v>0</v>
      </c>
      <c r="AV1939" s="692">
        <f ca="1">IF(AND(AR1939+AT1939&gt;0,AS1939+AU1939&gt;0),COUNTIF(AV$6:AV1938,"&gt;0")+1,0)</f>
        <v>0</v>
      </c>
    </row>
    <row r="1940" spans="41:48">
      <c r="AO1940" s="692">
        <v>54</v>
      </c>
      <c r="AP1940" s="692">
        <v>3</v>
      </c>
      <c r="AQ1940" s="692">
        <v>3</v>
      </c>
      <c r="AR1940" s="693">
        <f ca="1">IF($AQ1940=1,IF(INDIRECT(ADDRESS(($AO1940-1)*3+$AP1940+5,$AQ1940+7))="",0,INDIRECT(ADDRESS(($AO1940-1)*3+$AP1940+5,$AQ1940+7))),IF(INDIRECT(ADDRESS(($AO1940-1)*3+$AP1940+5,$AQ1940+7))="",0,IF(COUNTIF(INDIRECT(ADDRESS(($AO1940-1)*36+($AP1940-1)*12+6,COLUMN())):INDIRECT(ADDRESS(($AO1940-1)*36+($AP1940-1)*12+$AQ1940+4,COLUMN())),INDIRECT(ADDRESS(($AO1940-1)*3+$AP1940+5,$AQ1940+7)))&gt;=1,0,INDIRECT(ADDRESS(($AO1940-1)*3+$AP1940+5,$AQ1940+7)))))</f>
        <v>0</v>
      </c>
      <c r="AS1940" s="692">
        <f ca="1">COUNTIF(INDIRECT("H"&amp;(ROW()+12*(($AO1940-1)*3+$AP1940)-ROW())/12+5):INDIRECT("S"&amp;(ROW()+12*(($AO1940-1)*3+$AP1940)-ROW())/12+5),AR1940)</f>
        <v>0</v>
      </c>
      <c r="AT1940" s="693">
        <f ca="1">IF($AQ1940=1,IF(INDIRECT(ADDRESS(($AO1940-1)*3+$AP1940+5,$AQ1940+20))="",0,INDIRECT(ADDRESS(($AO1940-1)*3+$AP1940+5,$AQ1940+20))),IF(INDIRECT(ADDRESS(($AO1940-1)*3+$AP1940+5,$AQ1940+20))="",0,IF(COUNTIF(INDIRECT(ADDRESS(($AO1940-1)*36+($AP1940-1)*12+6,COLUMN())):INDIRECT(ADDRESS(($AO1940-1)*36+($AP1940-1)*12+$AQ1940+4,COLUMN())),INDIRECT(ADDRESS(($AO1940-1)*3+$AP1940+5,$AQ1940+20)))&gt;=1,0,INDIRECT(ADDRESS(($AO1940-1)*3+$AP1940+5,$AQ1940+20)))))</f>
        <v>0</v>
      </c>
      <c r="AU1940" s="692">
        <f ca="1">COUNTIF(INDIRECT("U"&amp;(ROW()+12*(($AO1940-1)*3+$AP1940)-ROW())/12+5):INDIRECT("AF"&amp;(ROW()+12*(($AO1940-1)*3+$AP1940)-ROW())/12+5),AT1940)</f>
        <v>0</v>
      </c>
      <c r="AV1940" s="692">
        <f ca="1">IF(AND(AR1940+AT1940&gt;0,AS1940+AU1940&gt;0),COUNTIF(AV$6:AV1939,"&gt;0")+1,0)</f>
        <v>0</v>
      </c>
    </row>
    <row r="1941" spans="41:48">
      <c r="AO1941" s="692">
        <v>54</v>
      </c>
      <c r="AP1941" s="692">
        <v>3</v>
      </c>
      <c r="AQ1941" s="692">
        <v>4</v>
      </c>
      <c r="AR1941" s="693">
        <f ca="1">IF($AQ1941=1,IF(INDIRECT(ADDRESS(($AO1941-1)*3+$AP1941+5,$AQ1941+7))="",0,INDIRECT(ADDRESS(($AO1941-1)*3+$AP1941+5,$AQ1941+7))),IF(INDIRECT(ADDRESS(($AO1941-1)*3+$AP1941+5,$AQ1941+7))="",0,IF(COUNTIF(INDIRECT(ADDRESS(($AO1941-1)*36+($AP1941-1)*12+6,COLUMN())):INDIRECT(ADDRESS(($AO1941-1)*36+($AP1941-1)*12+$AQ1941+4,COLUMN())),INDIRECT(ADDRESS(($AO1941-1)*3+$AP1941+5,$AQ1941+7)))&gt;=1,0,INDIRECT(ADDRESS(($AO1941-1)*3+$AP1941+5,$AQ1941+7)))))</f>
        <v>0</v>
      </c>
      <c r="AS1941" s="692">
        <f ca="1">COUNTIF(INDIRECT("H"&amp;(ROW()+12*(($AO1941-1)*3+$AP1941)-ROW())/12+5):INDIRECT("S"&amp;(ROW()+12*(($AO1941-1)*3+$AP1941)-ROW())/12+5),AR1941)</f>
        <v>0</v>
      </c>
      <c r="AT1941" s="693">
        <f ca="1">IF($AQ1941=1,IF(INDIRECT(ADDRESS(($AO1941-1)*3+$AP1941+5,$AQ1941+20))="",0,INDIRECT(ADDRESS(($AO1941-1)*3+$AP1941+5,$AQ1941+20))),IF(INDIRECT(ADDRESS(($AO1941-1)*3+$AP1941+5,$AQ1941+20))="",0,IF(COUNTIF(INDIRECT(ADDRESS(($AO1941-1)*36+($AP1941-1)*12+6,COLUMN())):INDIRECT(ADDRESS(($AO1941-1)*36+($AP1941-1)*12+$AQ1941+4,COLUMN())),INDIRECT(ADDRESS(($AO1941-1)*3+$AP1941+5,$AQ1941+20)))&gt;=1,0,INDIRECT(ADDRESS(($AO1941-1)*3+$AP1941+5,$AQ1941+20)))))</f>
        <v>0</v>
      </c>
      <c r="AU1941" s="692">
        <f ca="1">COUNTIF(INDIRECT("U"&amp;(ROW()+12*(($AO1941-1)*3+$AP1941)-ROW())/12+5):INDIRECT("AF"&amp;(ROW()+12*(($AO1941-1)*3+$AP1941)-ROW())/12+5),AT1941)</f>
        <v>0</v>
      </c>
      <c r="AV1941" s="692">
        <f ca="1">IF(AND(AR1941+AT1941&gt;0,AS1941+AU1941&gt;0),COUNTIF(AV$6:AV1940,"&gt;0")+1,0)</f>
        <v>0</v>
      </c>
    </row>
    <row r="1942" spans="41:48">
      <c r="AO1942" s="692">
        <v>54</v>
      </c>
      <c r="AP1942" s="692">
        <v>3</v>
      </c>
      <c r="AQ1942" s="692">
        <v>5</v>
      </c>
      <c r="AR1942" s="693">
        <f ca="1">IF($AQ1942=1,IF(INDIRECT(ADDRESS(($AO1942-1)*3+$AP1942+5,$AQ1942+7))="",0,INDIRECT(ADDRESS(($AO1942-1)*3+$AP1942+5,$AQ1942+7))),IF(INDIRECT(ADDRESS(($AO1942-1)*3+$AP1942+5,$AQ1942+7))="",0,IF(COUNTIF(INDIRECT(ADDRESS(($AO1942-1)*36+($AP1942-1)*12+6,COLUMN())):INDIRECT(ADDRESS(($AO1942-1)*36+($AP1942-1)*12+$AQ1942+4,COLUMN())),INDIRECT(ADDRESS(($AO1942-1)*3+$AP1942+5,$AQ1942+7)))&gt;=1,0,INDIRECT(ADDRESS(($AO1942-1)*3+$AP1942+5,$AQ1942+7)))))</f>
        <v>0</v>
      </c>
      <c r="AS1942" s="692">
        <f ca="1">COUNTIF(INDIRECT("H"&amp;(ROW()+12*(($AO1942-1)*3+$AP1942)-ROW())/12+5):INDIRECT("S"&amp;(ROW()+12*(($AO1942-1)*3+$AP1942)-ROW())/12+5),AR1942)</f>
        <v>0</v>
      </c>
      <c r="AT1942" s="693">
        <f ca="1">IF($AQ1942=1,IF(INDIRECT(ADDRESS(($AO1942-1)*3+$AP1942+5,$AQ1942+20))="",0,INDIRECT(ADDRESS(($AO1942-1)*3+$AP1942+5,$AQ1942+20))),IF(INDIRECT(ADDRESS(($AO1942-1)*3+$AP1942+5,$AQ1942+20))="",0,IF(COUNTIF(INDIRECT(ADDRESS(($AO1942-1)*36+($AP1942-1)*12+6,COLUMN())):INDIRECT(ADDRESS(($AO1942-1)*36+($AP1942-1)*12+$AQ1942+4,COLUMN())),INDIRECT(ADDRESS(($AO1942-1)*3+$AP1942+5,$AQ1942+20)))&gt;=1,0,INDIRECT(ADDRESS(($AO1942-1)*3+$AP1942+5,$AQ1942+20)))))</f>
        <v>0</v>
      </c>
      <c r="AU1942" s="692">
        <f ca="1">COUNTIF(INDIRECT("U"&amp;(ROW()+12*(($AO1942-1)*3+$AP1942)-ROW())/12+5):INDIRECT("AF"&amp;(ROW()+12*(($AO1942-1)*3+$AP1942)-ROW())/12+5),AT1942)</f>
        <v>0</v>
      </c>
      <c r="AV1942" s="692">
        <f ca="1">IF(AND(AR1942+AT1942&gt;0,AS1942+AU1942&gt;0),COUNTIF(AV$6:AV1941,"&gt;0")+1,0)</f>
        <v>0</v>
      </c>
    </row>
    <row r="1943" spans="41:48">
      <c r="AO1943" s="692">
        <v>54</v>
      </c>
      <c r="AP1943" s="692">
        <v>3</v>
      </c>
      <c r="AQ1943" s="692">
        <v>6</v>
      </c>
      <c r="AR1943" s="693">
        <f ca="1">IF($AQ1943=1,IF(INDIRECT(ADDRESS(($AO1943-1)*3+$AP1943+5,$AQ1943+7))="",0,INDIRECT(ADDRESS(($AO1943-1)*3+$AP1943+5,$AQ1943+7))),IF(INDIRECT(ADDRESS(($AO1943-1)*3+$AP1943+5,$AQ1943+7))="",0,IF(COUNTIF(INDIRECT(ADDRESS(($AO1943-1)*36+($AP1943-1)*12+6,COLUMN())):INDIRECT(ADDRESS(($AO1943-1)*36+($AP1943-1)*12+$AQ1943+4,COLUMN())),INDIRECT(ADDRESS(($AO1943-1)*3+$AP1943+5,$AQ1943+7)))&gt;=1,0,INDIRECT(ADDRESS(($AO1943-1)*3+$AP1943+5,$AQ1943+7)))))</f>
        <v>0</v>
      </c>
      <c r="AS1943" s="692">
        <f ca="1">COUNTIF(INDIRECT("H"&amp;(ROW()+12*(($AO1943-1)*3+$AP1943)-ROW())/12+5):INDIRECT("S"&amp;(ROW()+12*(($AO1943-1)*3+$AP1943)-ROW())/12+5),AR1943)</f>
        <v>0</v>
      </c>
      <c r="AT1943" s="693">
        <f ca="1">IF($AQ1943=1,IF(INDIRECT(ADDRESS(($AO1943-1)*3+$AP1943+5,$AQ1943+20))="",0,INDIRECT(ADDRESS(($AO1943-1)*3+$AP1943+5,$AQ1943+20))),IF(INDIRECT(ADDRESS(($AO1943-1)*3+$AP1943+5,$AQ1943+20))="",0,IF(COUNTIF(INDIRECT(ADDRESS(($AO1943-1)*36+($AP1943-1)*12+6,COLUMN())):INDIRECT(ADDRESS(($AO1943-1)*36+($AP1943-1)*12+$AQ1943+4,COLUMN())),INDIRECT(ADDRESS(($AO1943-1)*3+$AP1943+5,$AQ1943+20)))&gt;=1,0,INDIRECT(ADDRESS(($AO1943-1)*3+$AP1943+5,$AQ1943+20)))))</f>
        <v>0</v>
      </c>
      <c r="AU1943" s="692">
        <f ca="1">COUNTIF(INDIRECT("U"&amp;(ROW()+12*(($AO1943-1)*3+$AP1943)-ROW())/12+5):INDIRECT("AF"&amp;(ROW()+12*(($AO1943-1)*3+$AP1943)-ROW())/12+5),AT1943)</f>
        <v>0</v>
      </c>
      <c r="AV1943" s="692">
        <f ca="1">IF(AND(AR1943+AT1943&gt;0,AS1943+AU1943&gt;0),COUNTIF(AV$6:AV1942,"&gt;0")+1,0)</f>
        <v>0</v>
      </c>
    </row>
    <row r="1944" spans="41:48">
      <c r="AO1944" s="692">
        <v>54</v>
      </c>
      <c r="AP1944" s="692">
        <v>3</v>
      </c>
      <c r="AQ1944" s="692">
        <v>7</v>
      </c>
      <c r="AR1944" s="693">
        <f ca="1">IF($AQ1944=1,IF(INDIRECT(ADDRESS(($AO1944-1)*3+$AP1944+5,$AQ1944+7))="",0,INDIRECT(ADDRESS(($AO1944-1)*3+$AP1944+5,$AQ1944+7))),IF(INDIRECT(ADDRESS(($AO1944-1)*3+$AP1944+5,$AQ1944+7))="",0,IF(COUNTIF(INDIRECT(ADDRESS(($AO1944-1)*36+($AP1944-1)*12+6,COLUMN())):INDIRECT(ADDRESS(($AO1944-1)*36+($AP1944-1)*12+$AQ1944+4,COLUMN())),INDIRECT(ADDRESS(($AO1944-1)*3+$AP1944+5,$AQ1944+7)))&gt;=1,0,INDIRECT(ADDRESS(($AO1944-1)*3+$AP1944+5,$AQ1944+7)))))</f>
        <v>0</v>
      </c>
      <c r="AS1944" s="692">
        <f ca="1">COUNTIF(INDIRECT("H"&amp;(ROW()+12*(($AO1944-1)*3+$AP1944)-ROW())/12+5):INDIRECT("S"&amp;(ROW()+12*(($AO1944-1)*3+$AP1944)-ROW())/12+5),AR1944)</f>
        <v>0</v>
      </c>
      <c r="AT1944" s="693">
        <f ca="1">IF($AQ1944=1,IF(INDIRECT(ADDRESS(($AO1944-1)*3+$AP1944+5,$AQ1944+20))="",0,INDIRECT(ADDRESS(($AO1944-1)*3+$AP1944+5,$AQ1944+20))),IF(INDIRECT(ADDRESS(($AO1944-1)*3+$AP1944+5,$AQ1944+20))="",0,IF(COUNTIF(INDIRECT(ADDRESS(($AO1944-1)*36+($AP1944-1)*12+6,COLUMN())):INDIRECT(ADDRESS(($AO1944-1)*36+($AP1944-1)*12+$AQ1944+4,COLUMN())),INDIRECT(ADDRESS(($AO1944-1)*3+$AP1944+5,$AQ1944+20)))&gt;=1,0,INDIRECT(ADDRESS(($AO1944-1)*3+$AP1944+5,$AQ1944+20)))))</f>
        <v>0</v>
      </c>
      <c r="AU1944" s="692">
        <f ca="1">COUNTIF(INDIRECT("U"&amp;(ROW()+12*(($AO1944-1)*3+$AP1944)-ROW())/12+5):INDIRECT("AF"&amp;(ROW()+12*(($AO1944-1)*3+$AP1944)-ROW())/12+5),AT1944)</f>
        <v>0</v>
      </c>
      <c r="AV1944" s="692">
        <f ca="1">IF(AND(AR1944+AT1944&gt;0,AS1944+AU1944&gt;0),COUNTIF(AV$6:AV1943,"&gt;0")+1,0)</f>
        <v>0</v>
      </c>
    </row>
    <row r="1945" spans="41:48">
      <c r="AO1945" s="692">
        <v>54</v>
      </c>
      <c r="AP1945" s="692">
        <v>3</v>
      </c>
      <c r="AQ1945" s="692">
        <v>8</v>
      </c>
      <c r="AR1945" s="693">
        <f ca="1">IF($AQ1945=1,IF(INDIRECT(ADDRESS(($AO1945-1)*3+$AP1945+5,$AQ1945+7))="",0,INDIRECT(ADDRESS(($AO1945-1)*3+$AP1945+5,$AQ1945+7))),IF(INDIRECT(ADDRESS(($AO1945-1)*3+$AP1945+5,$AQ1945+7))="",0,IF(COUNTIF(INDIRECT(ADDRESS(($AO1945-1)*36+($AP1945-1)*12+6,COLUMN())):INDIRECT(ADDRESS(($AO1945-1)*36+($AP1945-1)*12+$AQ1945+4,COLUMN())),INDIRECT(ADDRESS(($AO1945-1)*3+$AP1945+5,$AQ1945+7)))&gt;=1,0,INDIRECT(ADDRESS(($AO1945-1)*3+$AP1945+5,$AQ1945+7)))))</f>
        <v>0</v>
      </c>
      <c r="AS1945" s="692">
        <f ca="1">COUNTIF(INDIRECT("H"&amp;(ROW()+12*(($AO1945-1)*3+$AP1945)-ROW())/12+5):INDIRECT("S"&amp;(ROW()+12*(($AO1945-1)*3+$AP1945)-ROW())/12+5),AR1945)</f>
        <v>0</v>
      </c>
      <c r="AT1945" s="693">
        <f ca="1">IF($AQ1945=1,IF(INDIRECT(ADDRESS(($AO1945-1)*3+$AP1945+5,$AQ1945+20))="",0,INDIRECT(ADDRESS(($AO1945-1)*3+$AP1945+5,$AQ1945+20))),IF(INDIRECT(ADDRESS(($AO1945-1)*3+$AP1945+5,$AQ1945+20))="",0,IF(COUNTIF(INDIRECT(ADDRESS(($AO1945-1)*36+($AP1945-1)*12+6,COLUMN())):INDIRECT(ADDRESS(($AO1945-1)*36+($AP1945-1)*12+$AQ1945+4,COLUMN())),INDIRECT(ADDRESS(($AO1945-1)*3+$AP1945+5,$AQ1945+20)))&gt;=1,0,INDIRECT(ADDRESS(($AO1945-1)*3+$AP1945+5,$AQ1945+20)))))</f>
        <v>0</v>
      </c>
      <c r="AU1945" s="692">
        <f ca="1">COUNTIF(INDIRECT("U"&amp;(ROW()+12*(($AO1945-1)*3+$AP1945)-ROW())/12+5):INDIRECT("AF"&amp;(ROW()+12*(($AO1945-1)*3+$AP1945)-ROW())/12+5),AT1945)</f>
        <v>0</v>
      </c>
      <c r="AV1945" s="692">
        <f ca="1">IF(AND(AR1945+AT1945&gt;0,AS1945+AU1945&gt;0),COUNTIF(AV$6:AV1944,"&gt;0")+1,0)</f>
        <v>0</v>
      </c>
    </row>
    <row r="1946" spans="41:48">
      <c r="AO1946" s="692">
        <v>54</v>
      </c>
      <c r="AP1946" s="692">
        <v>3</v>
      </c>
      <c r="AQ1946" s="692">
        <v>9</v>
      </c>
      <c r="AR1946" s="693">
        <f ca="1">IF($AQ1946=1,IF(INDIRECT(ADDRESS(($AO1946-1)*3+$AP1946+5,$AQ1946+7))="",0,INDIRECT(ADDRESS(($AO1946-1)*3+$AP1946+5,$AQ1946+7))),IF(INDIRECT(ADDRESS(($AO1946-1)*3+$AP1946+5,$AQ1946+7))="",0,IF(COUNTIF(INDIRECT(ADDRESS(($AO1946-1)*36+($AP1946-1)*12+6,COLUMN())):INDIRECT(ADDRESS(($AO1946-1)*36+($AP1946-1)*12+$AQ1946+4,COLUMN())),INDIRECT(ADDRESS(($AO1946-1)*3+$AP1946+5,$AQ1946+7)))&gt;=1,0,INDIRECT(ADDRESS(($AO1946-1)*3+$AP1946+5,$AQ1946+7)))))</f>
        <v>0</v>
      </c>
      <c r="AS1946" s="692">
        <f ca="1">COUNTIF(INDIRECT("H"&amp;(ROW()+12*(($AO1946-1)*3+$AP1946)-ROW())/12+5):INDIRECT("S"&amp;(ROW()+12*(($AO1946-1)*3+$AP1946)-ROW())/12+5),AR1946)</f>
        <v>0</v>
      </c>
      <c r="AT1946" s="693">
        <f ca="1">IF($AQ1946=1,IF(INDIRECT(ADDRESS(($AO1946-1)*3+$AP1946+5,$AQ1946+20))="",0,INDIRECT(ADDRESS(($AO1946-1)*3+$AP1946+5,$AQ1946+20))),IF(INDIRECT(ADDRESS(($AO1946-1)*3+$AP1946+5,$AQ1946+20))="",0,IF(COUNTIF(INDIRECT(ADDRESS(($AO1946-1)*36+($AP1946-1)*12+6,COLUMN())):INDIRECT(ADDRESS(($AO1946-1)*36+($AP1946-1)*12+$AQ1946+4,COLUMN())),INDIRECT(ADDRESS(($AO1946-1)*3+$AP1946+5,$AQ1946+20)))&gt;=1,0,INDIRECT(ADDRESS(($AO1946-1)*3+$AP1946+5,$AQ1946+20)))))</f>
        <v>0</v>
      </c>
      <c r="AU1946" s="692">
        <f ca="1">COUNTIF(INDIRECT("U"&amp;(ROW()+12*(($AO1946-1)*3+$AP1946)-ROW())/12+5):INDIRECT("AF"&amp;(ROW()+12*(($AO1946-1)*3+$AP1946)-ROW())/12+5),AT1946)</f>
        <v>0</v>
      </c>
      <c r="AV1946" s="692">
        <f ca="1">IF(AND(AR1946+AT1946&gt;0,AS1946+AU1946&gt;0),COUNTIF(AV$6:AV1945,"&gt;0")+1,0)</f>
        <v>0</v>
      </c>
    </row>
    <row r="1947" spans="41:48">
      <c r="AO1947" s="692">
        <v>54</v>
      </c>
      <c r="AP1947" s="692">
        <v>3</v>
      </c>
      <c r="AQ1947" s="692">
        <v>10</v>
      </c>
      <c r="AR1947" s="693">
        <f ca="1">IF($AQ1947=1,IF(INDIRECT(ADDRESS(($AO1947-1)*3+$AP1947+5,$AQ1947+7))="",0,INDIRECT(ADDRESS(($AO1947-1)*3+$AP1947+5,$AQ1947+7))),IF(INDIRECT(ADDRESS(($AO1947-1)*3+$AP1947+5,$AQ1947+7))="",0,IF(COUNTIF(INDIRECT(ADDRESS(($AO1947-1)*36+($AP1947-1)*12+6,COLUMN())):INDIRECT(ADDRESS(($AO1947-1)*36+($AP1947-1)*12+$AQ1947+4,COLUMN())),INDIRECT(ADDRESS(($AO1947-1)*3+$AP1947+5,$AQ1947+7)))&gt;=1,0,INDIRECT(ADDRESS(($AO1947-1)*3+$AP1947+5,$AQ1947+7)))))</f>
        <v>0</v>
      </c>
      <c r="AS1947" s="692">
        <f ca="1">COUNTIF(INDIRECT("H"&amp;(ROW()+12*(($AO1947-1)*3+$AP1947)-ROW())/12+5):INDIRECT("S"&amp;(ROW()+12*(($AO1947-1)*3+$AP1947)-ROW())/12+5),AR1947)</f>
        <v>0</v>
      </c>
      <c r="AT1947" s="693">
        <f ca="1">IF($AQ1947=1,IF(INDIRECT(ADDRESS(($AO1947-1)*3+$AP1947+5,$AQ1947+20))="",0,INDIRECT(ADDRESS(($AO1947-1)*3+$AP1947+5,$AQ1947+20))),IF(INDIRECT(ADDRESS(($AO1947-1)*3+$AP1947+5,$AQ1947+20))="",0,IF(COUNTIF(INDIRECT(ADDRESS(($AO1947-1)*36+($AP1947-1)*12+6,COLUMN())):INDIRECT(ADDRESS(($AO1947-1)*36+($AP1947-1)*12+$AQ1947+4,COLUMN())),INDIRECT(ADDRESS(($AO1947-1)*3+$AP1947+5,$AQ1947+20)))&gt;=1,0,INDIRECT(ADDRESS(($AO1947-1)*3+$AP1947+5,$AQ1947+20)))))</f>
        <v>0</v>
      </c>
      <c r="AU1947" s="692">
        <f ca="1">COUNTIF(INDIRECT("U"&amp;(ROW()+12*(($AO1947-1)*3+$AP1947)-ROW())/12+5):INDIRECT("AF"&amp;(ROW()+12*(($AO1947-1)*3+$AP1947)-ROW())/12+5),AT1947)</f>
        <v>0</v>
      </c>
      <c r="AV1947" s="692">
        <f ca="1">IF(AND(AR1947+AT1947&gt;0,AS1947+AU1947&gt;0),COUNTIF(AV$6:AV1946,"&gt;0")+1,0)</f>
        <v>0</v>
      </c>
    </row>
    <row r="1948" spans="41:48">
      <c r="AO1948" s="692">
        <v>54</v>
      </c>
      <c r="AP1948" s="692">
        <v>3</v>
      </c>
      <c r="AQ1948" s="692">
        <v>11</v>
      </c>
      <c r="AR1948" s="693">
        <f ca="1">IF($AQ1948=1,IF(INDIRECT(ADDRESS(($AO1948-1)*3+$AP1948+5,$AQ1948+7))="",0,INDIRECT(ADDRESS(($AO1948-1)*3+$AP1948+5,$AQ1948+7))),IF(INDIRECT(ADDRESS(($AO1948-1)*3+$AP1948+5,$AQ1948+7))="",0,IF(COUNTIF(INDIRECT(ADDRESS(($AO1948-1)*36+($AP1948-1)*12+6,COLUMN())):INDIRECT(ADDRESS(($AO1948-1)*36+($AP1948-1)*12+$AQ1948+4,COLUMN())),INDIRECT(ADDRESS(($AO1948-1)*3+$AP1948+5,$AQ1948+7)))&gt;=1,0,INDIRECT(ADDRESS(($AO1948-1)*3+$AP1948+5,$AQ1948+7)))))</f>
        <v>0</v>
      </c>
      <c r="AS1948" s="692">
        <f ca="1">COUNTIF(INDIRECT("H"&amp;(ROW()+12*(($AO1948-1)*3+$AP1948)-ROW())/12+5):INDIRECT("S"&amp;(ROW()+12*(($AO1948-1)*3+$AP1948)-ROW())/12+5),AR1948)</f>
        <v>0</v>
      </c>
      <c r="AT1948" s="693">
        <f ca="1">IF($AQ1948=1,IF(INDIRECT(ADDRESS(($AO1948-1)*3+$AP1948+5,$AQ1948+20))="",0,INDIRECT(ADDRESS(($AO1948-1)*3+$AP1948+5,$AQ1948+20))),IF(INDIRECT(ADDRESS(($AO1948-1)*3+$AP1948+5,$AQ1948+20))="",0,IF(COUNTIF(INDIRECT(ADDRESS(($AO1948-1)*36+($AP1948-1)*12+6,COLUMN())):INDIRECT(ADDRESS(($AO1948-1)*36+($AP1948-1)*12+$AQ1948+4,COLUMN())),INDIRECT(ADDRESS(($AO1948-1)*3+$AP1948+5,$AQ1948+20)))&gt;=1,0,INDIRECT(ADDRESS(($AO1948-1)*3+$AP1948+5,$AQ1948+20)))))</f>
        <v>0</v>
      </c>
      <c r="AU1948" s="692">
        <f ca="1">COUNTIF(INDIRECT("U"&amp;(ROW()+12*(($AO1948-1)*3+$AP1948)-ROW())/12+5):INDIRECT("AF"&amp;(ROW()+12*(($AO1948-1)*3+$AP1948)-ROW())/12+5),AT1948)</f>
        <v>0</v>
      </c>
      <c r="AV1948" s="692">
        <f ca="1">IF(AND(AR1948+AT1948&gt;0,AS1948+AU1948&gt;0),COUNTIF(AV$6:AV1947,"&gt;0")+1,0)</f>
        <v>0</v>
      </c>
    </row>
    <row r="1949" spans="41:48">
      <c r="AO1949" s="692">
        <v>54</v>
      </c>
      <c r="AP1949" s="692">
        <v>3</v>
      </c>
      <c r="AQ1949" s="692">
        <v>12</v>
      </c>
      <c r="AR1949" s="693">
        <f ca="1">IF($AQ1949=1,IF(INDIRECT(ADDRESS(($AO1949-1)*3+$AP1949+5,$AQ1949+7))="",0,INDIRECT(ADDRESS(($AO1949-1)*3+$AP1949+5,$AQ1949+7))),IF(INDIRECT(ADDRESS(($AO1949-1)*3+$AP1949+5,$AQ1949+7))="",0,IF(COUNTIF(INDIRECT(ADDRESS(($AO1949-1)*36+($AP1949-1)*12+6,COLUMN())):INDIRECT(ADDRESS(($AO1949-1)*36+($AP1949-1)*12+$AQ1949+4,COLUMN())),INDIRECT(ADDRESS(($AO1949-1)*3+$AP1949+5,$AQ1949+7)))&gt;=1,0,INDIRECT(ADDRESS(($AO1949-1)*3+$AP1949+5,$AQ1949+7)))))</f>
        <v>0</v>
      </c>
      <c r="AS1949" s="692">
        <f ca="1">COUNTIF(INDIRECT("H"&amp;(ROW()+12*(($AO1949-1)*3+$AP1949)-ROW())/12+5):INDIRECT("S"&amp;(ROW()+12*(($AO1949-1)*3+$AP1949)-ROW())/12+5),AR1949)</f>
        <v>0</v>
      </c>
      <c r="AT1949" s="693">
        <f ca="1">IF($AQ1949=1,IF(INDIRECT(ADDRESS(($AO1949-1)*3+$AP1949+5,$AQ1949+20))="",0,INDIRECT(ADDRESS(($AO1949-1)*3+$AP1949+5,$AQ1949+20))),IF(INDIRECT(ADDRESS(($AO1949-1)*3+$AP1949+5,$AQ1949+20))="",0,IF(COUNTIF(INDIRECT(ADDRESS(($AO1949-1)*36+($AP1949-1)*12+6,COLUMN())):INDIRECT(ADDRESS(($AO1949-1)*36+($AP1949-1)*12+$AQ1949+4,COLUMN())),INDIRECT(ADDRESS(($AO1949-1)*3+$AP1949+5,$AQ1949+20)))&gt;=1,0,INDIRECT(ADDRESS(($AO1949-1)*3+$AP1949+5,$AQ1949+20)))))</f>
        <v>0</v>
      </c>
      <c r="AU1949" s="692">
        <f ca="1">COUNTIF(INDIRECT("U"&amp;(ROW()+12*(($AO1949-1)*3+$AP1949)-ROW())/12+5):INDIRECT("AF"&amp;(ROW()+12*(($AO1949-1)*3+$AP1949)-ROW())/12+5),AT1949)</f>
        <v>0</v>
      </c>
      <c r="AV1949" s="692">
        <f ca="1">IF(AND(AR1949+AT1949&gt;0,AS1949+AU1949&gt;0),COUNTIF(AV$6:AV1948,"&gt;0")+1,0)</f>
        <v>0</v>
      </c>
    </row>
    <row r="1950" spans="41:48">
      <c r="AO1950" s="692">
        <v>55</v>
      </c>
      <c r="AP1950" s="692">
        <v>1</v>
      </c>
      <c r="AQ1950" s="692">
        <v>1</v>
      </c>
      <c r="AR1950" s="693">
        <f ca="1">IF($AQ1950=1,IF(INDIRECT(ADDRESS(($AO1950-1)*3+$AP1950+5,$AQ1950+7))="",0,INDIRECT(ADDRESS(($AO1950-1)*3+$AP1950+5,$AQ1950+7))),IF(INDIRECT(ADDRESS(($AO1950-1)*3+$AP1950+5,$AQ1950+7))="",0,IF(COUNTIF(INDIRECT(ADDRESS(($AO1950-1)*36+($AP1950-1)*12+6,COLUMN())):INDIRECT(ADDRESS(($AO1950-1)*36+($AP1950-1)*12+$AQ1950+4,COLUMN())),INDIRECT(ADDRESS(($AO1950-1)*3+$AP1950+5,$AQ1950+7)))&gt;=1,0,INDIRECT(ADDRESS(($AO1950-1)*3+$AP1950+5,$AQ1950+7)))))</f>
        <v>0</v>
      </c>
      <c r="AS1950" s="692">
        <f ca="1">COUNTIF(INDIRECT("H"&amp;(ROW()+12*(($AO1950-1)*3+$AP1950)-ROW())/12+5):INDIRECT("S"&amp;(ROW()+12*(($AO1950-1)*3+$AP1950)-ROW())/12+5),AR1950)</f>
        <v>0</v>
      </c>
      <c r="AT1950" s="693">
        <f ca="1">IF($AQ1950=1,IF(INDIRECT(ADDRESS(($AO1950-1)*3+$AP1950+5,$AQ1950+20))="",0,INDIRECT(ADDRESS(($AO1950-1)*3+$AP1950+5,$AQ1950+20))),IF(INDIRECT(ADDRESS(($AO1950-1)*3+$AP1950+5,$AQ1950+20))="",0,IF(COUNTIF(INDIRECT(ADDRESS(($AO1950-1)*36+($AP1950-1)*12+6,COLUMN())):INDIRECT(ADDRESS(($AO1950-1)*36+($AP1950-1)*12+$AQ1950+4,COLUMN())),INDIRECT(ADDRESS(($AO1950-1)*3+$AP1950+5,$AQ1950+20)))&gt;=1,0,INDIRECT(ADDRESS(($AO1950-1)*3+$AP1950+5,$AQ1950+20)))))</f>
        <v>0</v>
      </c>
      <c r="AU1950" s="692">
        <f ca="1">COUNTIF(INDIRECT("U"&amp;(ROW()+12*(($AO1950-1)*3+$AP1950)-ROW())/12+5):INDIRECT("AF"&amp;(ROW()+12*(($AO1950-1)*3+$AP1950)-ROW())/12+5),AT1950)</f>
        <v>0</v>
      </c>
      <c r="AV1950" s="692">
        <f ca="1">IF(AND(AR1950+AT1950&gt;0,AS1950+AU1950&gt;0),COUNTIF(AV$6:AV1949,"&gt;0")+1,0)</f>
        <v>0</v>
      </c>
    </row>
    <row r="1951" spans="41:48">
      <c r="AO1951" s="692">
        <v>55</v>
      </c>
      <c r="AP1951" s="692">
        <v>1</v>
      </c>
      <c r="AQ1951" s="692">
        <v>2</v>
      </c>
      <c r="AR1951" s="693">
        <f ca="1">IF($AQ1951=1,IF(INDIRECT(ADDRESS(($AO1951-1)*3+$AP1951+5,$AQ1951+7))="",0,INDIRECT(ADDRESS(($AO1951-1)*3+$AP1951+5,$AQ1951+7))),IF(INDIRECT(ADDRESS(($AO1951-1)*3+$AP1951+5,$AQ1951+7))="",0,IF(COUNTIF(INDIRECT(ADDRESS(($AO1951-1)*36+($AP1951-1)*12+6,COLUMN())):INDIRECT(ADDRESS(($AO1951-1)*36+($AP1951-1)*12+$AQ1951+4,COLUMN())),INDIRECT(ADDRESS(($AO1951-1)*3+$AP1951+5,$AQ1951+7)))&gt;=1,0,INDIRECT(ADDRESS(($AO1951-1)*3+$AP1951+5,$AQ1951+7)))))</f>
        <v>0</v>
      </c>
      <c r="AS1951" s="692">
        <f ca="1">COUNTIF(INDIRECT("H"&amp;(ROW()+12*(($AO1951-1)*3+$AP1951)-ROW())/12+5):INDIRECT("S"&amp;(ROW()+12*(($AO1951-1)*3+$AP1951)-ROW())/12+5),AR1951)</f>
        <v>0</v>
      </c>
      <c r="AT1951" s="693">
        <f ca="1">IF($AQ1951=1,IF(INDIRECT(ADDRESS(($AO1951-1)*3+$AP1951+5,$AQ1951+20))="",0,INDIRECT(ADDRESS(($AO1951-1)*3+$AP1951+5,$AQ1951+20))),IF(INDIRECT(ADDRESS(($AO1951-1)*3+$AP1951+5,$AQ1951+20))="",0,IF(COUNTIF(INDIRECT(ADDRESS(($AO1951-1)*36+($AP1951-1)*12+6,COLUMN())):INDIRECT(ADDRESS(($AO1951-1)*36+($AP1951-1)*12+$AQ1951+4,COLUMN())),INDIRECT(ADDRESS(($AO1951-1)*3+$AP1951+5,$AQ1951+20)))&gt;=1,0,INDIRECT(ADDRESS(($AO1951-1)*3+$AP1951+5,$AQ1951+20)))))</f>
        <v>0</v>
      </c>
      <c r="AU1951" s="692">
        <f ca="1">COUNTIF(INDIRECT("U"&amp;(ROW()+12*(($AO1951-1)*3+$AP1951)-ROW())/12+5):INDIRECT("AF"&amp;(ROW()+12*(($AO1951-1)*3+$AP1951)-ROW())/12+5),AT1951)</f>
        <v>0</v>
      </c>
      <c r="AV1951" s="692">
        <f ca="1">IF(AND(AR1951+AT1951&gt;0,AS1951+AU1951&gt;0),COUNTIF(AV$6:AV1950,"&gt;0")+1,0)</f>
        <v>0</v>
      </c>
    </row>
    <row r="1952" spans="41:48">
      <c r="AO1952" s="692">
        <v>55</v>
      </c>
      <c r="AP1952" s="692">
        <v>1</v>
      </c>
      <c r="AQ1952" s="692">
        <v>3</v>
      </c>
      <c r="AR1952" s="693">
        <f ca="1">IF($AQ1952=1,IF(INDIRECT(ADDRESS(($AO1952-1)*3+$AP1952+5,$AQ1952+7))="",0,INDIRECT(ADDRESS(($AO1952-1)*3+$AP1952+5,$AQ1952+7))),IF(INDIRECT(ADDRESS(($AO1952-1)*3+$AP1952+5,$AQ1952+7))="",0,IF(COUNTIF(INDIRECT(ADDRESS(($AO1952-1)*36+($AP1952-1)*12+6,COLUMN())):INDIRECT(ADDRESS(($AO1952-1)*36+($AP1952-1)*12+$AQ1952+4,COLUMN())),INDIRECT(ADDRESS(($AO1952-1)*3+$AP1952+5,$AQ1952+7)))&gt;=1,0,INDIRECT(ADDRESS(($AO1952-1)*3+$AP1952+5,$AQ1952+7)))))</f>
        <v>0</v>
      </c>
      <c r="AS1952" s="692">
        <f ca="1">COUNTIF(INDIRECT("H"&amp;(ROW()+12*(($AO1952-1)*3+$AP1952)-ROW())/12+5):INDIRECT("S"&amp;(ROW()+12*(($AO1952-1)*3+$AP1952)-ROW())/12+5),AR1952)</f>
        <v>0</v>
      </c>
      <c r="AT1952" s="693">
        <f ca="1">IF($AQ1952=1,IF(INDIRECT(ADDRESS(($AO1952-1)*3+$AP1952+5,$AQ1952+20))="",0,INDIRECT(ADDRESS(($AO1952-1)*3+$AP1952+5,$AQ1952+20))),IF(INDIRECT(ADDRESS(($AO1952-1)*3+$AP1952+5,$AQ1952+20))="",0,IF(COUNTIF(INDIRECT(ADDRESS(($AO1952-1)*36+($AP1952-1)*12+6,COLUMN())):INDIRECT(ADDRESS(($AO1952-1)*36+($AP1952-1)*12+$AQ1952+4,COLUMN())),INDIRECT(ADDRESS(($AO1952-1)*3+$AP1952+5,$AQ1952+20)))&gt;=1,0,INDIRECT(ADDRESS(($AO1952-1)*3+$AP1952+5,$AQ1952+20)))))</f>
        <v>0</v>
      </c>
      <c r="AU1952" s="692">
        <f ca="1">COUNTIF(INDIRECT("U"&amp;(ROW()+12*(($AO1952-1)*3+$AP1952)-ROW())/12+5):INDIRECT("AF"&amp;(ROW()+12*(($AO1952-1)*3+$AP1952)-ROW())/12+5),AT1952)</f>
        <v>0</v>
      </c>
      <c r="AV1952" s="692">
        <f ca="1">IF(AND(AR1952+AT1952&gt;0,AS1952+AU1952&gt;0),COUNTIF(AV$6:AV1951,"&gt;0")+1,0)</f>
        <v>0</v>
      </c>
    </row>
    <row r="1953" spans="41:48">
      <c r="AO1953" s="692">
        <v>55</v>
      </c>
      <c r="AP1953" s="692">
        <v>1</v>
      </c>
      <c r="AQ1953" s="692">
        <v>4</v>
      </c>
      <c r="AR1953" s="693">
        <f ca="1">IF($AQ1953=1,IF(INDIRECT(ADDRESS(($AO1953-1)*3+$AP1953+5,$AQ1953+7))="",0,INDIRECT(ADDRESS(($AO1953-1)*3+$AP1953+5,$AQ1953+7))),IF(INDIRECT(ADDRESS(($AO1953-1)*3+$AP1953+5,$AQ1953+7))="",0,IF(COUNTIF(INDIRECT(ADDRESS(($AO1953-1)*36+($AP1953-1)*12+6,COLUMN())):INDIRECT(ADDRESS(($AO1953-1)*36+($AP1953-1)*12+$AQ1953+4,COLUMN())),INDIRECT(ADDRESS(($AO1953-1)*3+$AP1953+5,$AQ1953+7)))&gt;=1,0,INDIRECT(ADDRESS(($AO1953-1)*3+$AP1953+5,$AQ1953+7)))))</f>
        <v>0</v>
      </c>
      <c r="AS1953" s="692">
        <f ca="1">COUNTIF(INDIRECT("H"&amp;(ROW()+12*(($AO1953-1)*3+$AP1953)-ROW())/12+5):INDIRECT("S"&amp;(ROW()+12*(($AO1953-1)*3+$AP1953)-ROW())/12+5),AR1953)</f>
        <v>0</v>
      </c>
      <c r="AT1953" s="693">
        <f ca="1">IF($AQ1953=1,IF(INDIRECT(ADDRESS(($AO1953-1)*3+$AP1953+5,$AQ1953+20))="",0,INDIRECT(ADDRESS(($AO1953-1)*3+$AP1953+5,$AQ1953+20))),IF(INDIRECT(ADDRESS(($AO1953-1)*3+$AP1953+5,$AQ1953+20))="",0,IF(COUNTIF(INDIRECT(ADDRESS(($AO1953-1)*36+($AP1953-1)*12+6,COLUMN())):INDIRECT(ADDRESS(($AO1953-1)*36+($AP1953-1)*12+$AQ1953+4,COLUMN())),INDIRECT(ADDRESS(($AO1953-1)*3+$AP1953+5,$AQ1953+20)))&gt;=1,0,INDIRECT(ADDRESS(($AO1953-1)*3+$AP1953+5,$AQ1953+20)))))</f>
        <v>0</v>
      </c>
      <c r="AU1953" s="692">
        <f ca="1">COUNTIF(INDIRECT("U"&amp;(ROW()+12*(($AO1953-1)*3+$AP1953)-ROW())/12+5):INDIRECT("AF"&amp;(ROW()+12*(($AO1953-1)*3+$AP1953)-ROW())/12+5),AT1953)</f>
        <v>0</v>
      </c>
      <c r="AV1953" s="692">
        <f ca="1">IF(AND(AR1953+AT1953&gt;0,AS1953+AU1953&gt;0),COUNTIF(AV$6:AV1952,"&gt;0")+1,0)</f>
        <v>0</v>
      </c>
    </row>
    <row r="1954" spans="41:48">
      <c r="AO1954" s="692">
        <v>55</v>
      </c>
      <c r="AP1954" s="692">
        <v>1</v>
      </c>
      <c r="AQ1954" s="692">
        <v>5</v>
      </c>
      <c r="AR1954" s="693">
        <f ca="1">IF($AQ1954=1,IF(INDIRECT(ADDRESS(($AO1954-1)*3+$AP1954+5,$AQ1954+7))="",0,INDIRECT(ADDRESS(($AO1954-1)*3+$AP1954+5,$AQ1954+7))),IF(INDIRECT(ADDRESS(($AO1954-1)*3+$AP1954+5,$AQ1954+7))="",0,IF(COUNTIF(INDIRECT(ADDRESS(($AO1954-1)*36+($AP1954-1)*12+6,COLUMN())):INDIRECT(ADDRESS(($AO1954-1)*36+($AP1954-1)*12+$AQ1954+4,COLUMN())),INDIRECT(ADDRESS(($AO1954-1)*3+$AP1954+5,$AQ1954+7)))&gt;=1,0,INDIRECT(ADDRESS(($AO1954-1)*3+$AP1954+5,$AQ1954+7)))))</f>
        <v>0</v>
      </c>
      <c r="AS1954" s="692">
        <f ca="1">COUNTIF(INDIRECT("H"&amp;(ROW()+12*(($AO1954-1)*3+$AP1954)-ROW())/12+5):INDIRECT("S"&amp;(ROW()+12*(($AO1954-1)*3+$AP1954)-ROW())/12+5),AR1954)</f>
        <v>0</v>
      </c>
      <c r="AT1954" s="693">
        <f ca="1">IF($AQ1954=1,IF(INDIRECT(ADDRESS(($AO1954-1)*3+$AP1954+5,$AQ1954+20))="",0,INDIRECT(ADDRESS(($AO1954-1)*3+$AP1954+5,$AQ1954+20))),IF(INDIRECT(ADDRESS(($AO1954-1)*3+$AP1954+5,$AQ1954+20))="",0,IF(COUNTIF(INDIRECT(ADDRESS(($AO1954-1)*36+($AP1954-1)*12+6,COLUMN())):INDIRECT(ADDRESS(($AO1954-1)*36+($AP1954-1)*12+$AQ1954+4,COLUMN())),INDIRECT(ADDRESS(($AO1954-1)*3+$AP1954+5,$AQ1954+20)))&gt;=1,0,INDIRECT(ADDRESS(($AO1954-1)*3+$AP1954+5,$AQ1954+20)))))</f>
        <v>0</v>
      </c>
      <c r="AU1954" s="692">
        <f ca="1">COUNTIF(INDIRECT("U"&amp;(ROW()+12*(($AO1954-1)*3+$AP1954)-ROW())/12+5):INDIRECT("AF"&amp;(ROW()+12*(($AO1954-1)*3+$AP1954)-ROW())/12+5),AT1954)</f>
        <v>0</v>
      </c>
      <c r="AV1954" s="692">
        <f ca="1">IF(AND(AR1954+AT1954&gt;0,AS1954+AU1954&gt;0),COUNTIF(AV$6:AV1953,"&gt;0")+1,0)</f>
        <v>0</v>
      </c>
    </row>
    <row r="1955" spans="41:48">
      <c r="AO1955" s="692">
        <v>55</v>
      </c>
      <c r="AP1955" s="692">
        <v>1</v>
      </c>
      <c r="AQ1955" s="692">
        <v>6</v>
      </c>
      <c r="AR1955" s="693">
        <f ca="1">IF($AQ1955=1,IF(INDIRECT(ADDRESS(($AO1955-1)*3+$AP1955+5,$AQ1955+7))="",0,INDIRECT(ADDRESS(($AO1955-1)*3+$AP1955+5,$AQ1955+7))),IF(INDIRECT(ADDRESS(($AO1955-1)*3+$AP1955+5,$AQ1955+7))="",0,IF(COUNTIF(INDIRECT(ADDRESS(($AO1955-1)*36+($AP1955-1)*12+6,COLUMN())):INDIRECT(ADDRESS(($AO1955-1)*36+($AP1955-1)*12+$AQ1955+4,COLUMN())),INDIRECT(ADDRESS(($AO1955-1)*3+$AP1955+5,$AQ1955+7)))&gt;=1,0,INDIRECT(ADDRESS(($AO1955-1)*3+$AP1955+5,$AQ1955+7)))))</f>
        <v>0</v>
      </c>
      <c r="AS1955" s="692">
        <f ca="1">COUNTIF(INDIRECT("H"&amp;(ROW()+12*(($AO1955-1)*3+$AP1955)-ROW())/12+5):INDIRECT("S"&amp;(ROW()+12*(($AO1955-1)*3+$AP1955)-ROW())/12+5),AR1955)</f>
        <v>0</v>
      </c>
      <c r="AT1955" s="693">
        <f ca="1">IF($AQ1955=1,IF(INDIRECT(ADDRESS(($AO1955-1)*3+$AP1955+5,$AQ1955+20))="",0,INDIRECT(ADDRESS(($AO1955-1)*3+$AP1955+5,$AQ1955+20))),IF(INDIRECT(ADDRESS(($AO1955-1)*3+$AP1955+5,$AQ1955+20))="",0,IF(COUNTIF(INDIRECT(ADDRESS(($AO1955-1)*36+($AP1955-1)*12+6,COLUMN())):INDIRECT(ADDRESS(($AO1955-1)*36+($AP1955-1)*12+$AQ1955+4,COLUMN())),INDIRECT(ADDRESS(($AO1955-1)*3+$AP1955+5,$AQ1955+20)))&gt;=1,0,INDIRECT(ADDRESS(($AO1955-1)*3+$AP1955+5,$AQ1955+20)))))</f>
        <v>0</v>
      </c>
      <c r="AU1955" s="692">
        <f ca="1">COUNTIF(INDIRECT("U"&amp;(ROW()+12*(($AO1955-1)*3+$AP1955)-ROW())/12+5):INDIRECT("AF"&amp;(ROW()+12*(($AO1955-1)*3+$AP1955)-ROW())/12+5),AT1955)</f>
        <v>0</v>
      </c>
      <c r="AV1955" s="692">
        <f ca="1">IF(AND(AR1955+AT1955&gt;0,AS1955+AU1955&gt;0),COUNTIF(AV$6:AV1954,"&gt;0")+1,0)</f>
        <v>0</v>
      </c>
    </row>
    <row r="1956" spans="41:48">
      <c r="AO1956" s="692">
        <v>55</v>
      </c>
      <c r="AP1956" s="692">
        <v>1</v>
      </c>
      <c r="AQ1956" s="692">
        <v>7</v>
      </c>
      <c r="AR1956" s="693">
        <f ca="1">IF($AQ1956=1,IF(INDIRECT(ADDRESS(($AO1956-1)*3+$AP1956+5,$AQ1956+7))="",0,INDIRECT(ADDRESS(($AO1956-1)*3+$AP1956+5,$AQ1956+7))),IF(INDIRECT(ADDRESS(($AO1956-1)*3+$AP1956+5,$AQ1956+7))="",0,IF(COUNTIF(INDIRECT(ADDRESS(($AO1956-1)*36+($AP1956-1)*12+6,COLUMN())):INDIRECT(ADDRESS(($AO1956-1)*36+($AP1956-1)*12+$AQ1956+4,COLUMN())),INDIRECT(ADDRESS(($AO1956-1)*3+$AP1956+5,$AQ1956+7)))&gt;=1,0,INDIRECT(ADDRESS(($AO1956-1)*3+$AP1956+5,$AQ1956+7)))))</f>
        <v>0</v>
      </c>
      <c r="AS1956" s="692">
        <f ca="1">COUNTIF(INDIRECT("H"&amp;(ROW()+12*(($AO1956-1)*3+$AP1956)-ROW())/12+5):INDIRECT("S"&amp;(ROW()+12*(($AO1956-1)*3+$AP1956)-ROW())/12+5),AR1956)</f>
        <v>0</v>
      </c>
      <c r="AT1956" s="693">
        <f ca="1">IF($AQ1956=1,IF(INDIRECT(ADDRESS(($AO1956-1)*3+$AP1956+5,$AQ1956+20))="",0,INDIRECT(ADDRESS(($AO1956-1)*3+$AP1956+5,$AQ1956+20))),IF(INDIRECT(ADDRESS(($AO1956-1)*3+$AP1956+5,$AQ1956+20))="",0,IF(COUNTIF(INDIRECT(ADDRESS(($AO1956-1)*36+($AP1956-1)*12+6,COLUMN())):INDIRECT(ADDRESS(($AO1956-1)*36+($AP1956-1)*12+$AQ1956+4,COLUMN())),INDIRECT(ADDRESS(($AO1956-1)*3+$AP1956+5,$AQ1956+20)))&gt;=1,0,INDIRECT(ADDRESS(($AO1956-1)*3+$AP1956+5,$AQ1956+20)))))</f>
        <v>0</v>
      </c>
      <c r="AU1956" s="692">
        <f ca="1">COUNTIF(INDIRECT("U"&amp;(ROW()+12*(($AO1956-1)*3+$AP1956)-ROW())/12+5):INDIRECT("AF"&amp;(ROW()+12*(($AO1956-1)*3+$AP1956)-ROW())/12+5),AT1956)</f>
        <v>0</v>
      </c>
      <c r="AV1956" s="692">
        <f ca="1">IF(AND(AR1956+AT1956&gt;0,AS1956+AU1956&gt;0),COUNTIF(AV$6:AV1955,"&gt;0")+1,0)</f>
        <v>0</v>
      </c>
    </row>
    <row r="1957" spans="41:48">
      <c r="AO1957" s="692">
        <v>55</v>
      </c>
      <c r="AP1957" s="692">
        <v>1</v>
      </c>
      <c r="AQ1957" s="692">
        <v>8</v>
      </c>
      <c r="AR1957" s="693">
        <f ca="1">IF($AQ1957=1,IF(INDIRECT(ADDRESS(($AO1957-1)*3+$AP1957+5,$AQ1957+7))="",0,INDIRECT(ADDRESS(($AO1957-1)*3+$AP1957+5,$AQ1957+7))),IF(INDIRECT(ADDRESS(($AO1957-1)*3+$AP1957+5,$AQ1957+7))="",0,IF(COUNTIF(INDIRECT(ADDRESS(($AO1957-1)*36+($AP1957-1)*12+6,COLUMN())):INDIRECT(ADDRESS(($AO1957-1)*36+($AP1957-1)*12+$AQ1957+4,COLUMN())),INDIRECT(ADDRESS(($AO1957-1)*3+$AP1957+5,$AQ1957+7)))&gt;=1,0,INDIRECT(ADDRESS(($AO1957-1)*3+$AP1957+5,$AQ1957+7)))))</f>
        <v>0</v>
      </c>
      <c r="AS1957" s="692">
        <f ca="1">COUNTIF(INDIRECT("H"&amp;(ROW()+12*(($AO1957-1)*3+$AP1957)-ROW())/12+5):INDIRECT("S"&amp;(ROW()+12*(($AO1957-1)*3+$AP1957)-ROW())/12+5),AR1957)</f>
        <v>0</v>
      </c>
      <c r="AT1957" s="693">
        <f ca="1">IF($AQ1957=1,IF(INDIRECT(ADDRESS(($AO1957-1)*3+$AP1957+5,$AQ1957+20))="",0,INDIRECT(ADDRESS(($AO1957-1)*3+$AP1957+5,$AQ1957+20))),IF(INDIRECT(ADDRESS(($AO1957-1)*3+$AP1957+5,$AQ1957+20))="",0,IF(COUNTIF(INDIRECT(ADDRESS(($AO1957-1)*36+($AP1957-1)*12+6,COLUMN())):INDIRECT(ADDRESS(($AO1957-1)*36+($AP1957-1)*12+$AQ1957+4,COLUMN())),INDIRECT(ADDRESS(($AO1957-1)*3+$AP1957+5,$AQ1957+20)))&gt;=1,0,INDIRECT(ADDRESS(($AO1957-1)*3+$AP1957+5,$AQ1957+20)))))</f>
        <v>0</v>
      </c>
      <c r="AU1957" s="692">
        <f ca="1">COUNTIF(INDIRECT("U"&amp;(ROW()+12*(($AO1957-1)*3+$AP1957)-ROW())/12+5):INDIRECT("AF"&amp;(ROW()+12*(($AO1957-1)*3+$AP1957)-ROW())/12+5),AT1957)</f>
        <v>0</v>
      </c>
      <c r="AV1957" s="692">
        <f ca="1">IF(AND(AR1957+AT1957&gt;0,AS1957+AU1957&gt;0),COUNTIF(AV$6:AV1956,"&gt;0")+1,0)</f>
        <v>0</v>
      </c>
    </row>
    <row r="1958" spans="41:48">
      <c r="AO1958" s="692">
        <v>55</v>
      </c>
      <c r="AP1958" s="692">
        <v>1</v>
      </c>
      <c r="AQ1958" s="692">
        <v>9</v>
      </c>
      <c r="AR1958" s="693">
        <f ca="1">IF($AQ1958=1,IF(INDIRECT(ADDRESS(($AO1958-1)*3+$AP1958+5,$AQ1958+7))="",0,INDIRECT(ADDRESS(($AO1958-1)*3+$AP1958+5,$AQ1958+7))),IF(INDIRECT(ADDRESS(($AO1958-1)*3+$AP1958+5,$AQ1958+7))="",0,IF(COUNTIF(INDIRECT(ADDRESS(($AO1958-1)*36+($AP1958-1)*12+6,COLUMN())):INDIRECT(ADDRESS(($AO1958-1)*36+($AP1958-1)*12+$AQ1958+4,COLUMN())),INDIRECT(ADDRESS(($AO1958-1)*3+$AP1958+5,$AQ1958+7)))&gt;=1,0,INDIRECT(ADDRESS(($AO1958-1)*3+$AP1958+5,$AQ1958+7)))))</f>
        <v>0</v>
      </c>
      <c r="AS1958" s="692">
        <f ca="1">COUNTIF(INDIRECT("H"&amp;(ROW()+12*(($AO1958-1)*3+$AP1958)-ROW())/12+5):INDIRECT("S"&amp;(ROW()+12*(($AO1958-1)*3+$AP1958)-ROW())/12+5),AR1958)</f>
        <v>0</v>
      </c>
      <c r="AT1958" s="693">
        <f ca="1">IF($AQ1958=1,IF(INDIRECT(ADDRESS(($AO1958-1)*3+$AP1958+5,$AQ1958+20))="",0,INDIRECT(ADDRESS(($AO1958-1)*3+$AP1958+5,$AQ1958+20))),IF(INDIRECT(ADDRESS(($AO1958-1)*3+$AP1958+5,$AQ1958+20))="",0,IF(COUNTIF(INDIRECT(ADDRESS(($AO1958-1)*36+($AP1958-1)*12+6,COLUMN())):INDIRECT(ADDRESS(($AO1958-1)*36+($AP1958-1)*12+$AQ1958+4,COLUMN())),INDIRECT(ADDRESS(($AO1958-1)*3+$AP1958+5,$AQ1958+20)))&gt;=1,0,INDIRECT(ADDRESS(($AO1958-1)*3+$AP1958+5,$AQ1958+20)))))</f>
        <v>0</v>
      </c>
      <c r="AU1958" s="692">
        <f ca="1">COUNTIF(INDIRECT("U"&amp;(ROW()+12*(($AO1958-1)*3+$AP1958)-ROW())/12+5):INDIRECT("AF"&amp;(ROW()+12*(($AO1958-1)*3+$AP1958)-ROW())/12+5),AT1958)</f>
        <v>0</v>
      </c>
      <c r="AV1958" s="692">
        <f ca="1">IF(AND(AR1958+AT1958&gt;0,AS1958+AU1958&gt;0),COUNTIF(AV$6:AV1957,"&gt;0")+1,0)</f>
        <v>0</v>
      </c>
    </row>
    <row r="1959" spans="41:48">
      <c r="AO1959" s="692">
        <v>55</v>
      </c>
      <c r="AP1959" s="692">
        <v>1</v>
      </c>
      <c r="AQ1959" s="692">
        <v>10</v>
      </c>
      <c r="AR1959" s="693">
        <f ca="1">IF($AQ1959=1,IF(INDIRECT(ADDRESS(($AO1959-1)*3+$AP1959+5,$AQ1959+7))="",0,INDIRECT(ADDRESS(($AO1959-1)*3+$AP1959+5,$AQ1959+7))),IF(INDIRECT(ADDRESS(($AO1959-1)*3+$AP1959+5,$AQ1959+7))="",0,IF(COUNTIF(INDIRECT(ADDRESS(($AO1959-1)*36+($AP1959-1)*12+6,COLUMN())):INDIRECT(ADDRESS(($AO1959-1)*36+($AP1959-1)*12+$AQ1959+4,COLUMN())),INDIRECT(ADDRESS(($AO1959-1)*3+$AP1959+5,$AQ1959+7)))&gt;=1,0,INDIRECT(ADDRESS(($AO1959-1)*3+$AP1959+5,$AQ1959+7)))))</f>
        <v>0</v>
      </c>
      <c r="AS1959" s="692">
        <f ca="1">COUNTIF(INDIRECT("H"&amp;(ROW()+12*(($AO1959-1)*3+$AP1959)-ROW())/12+5):INDIRECT("S"&amp;(ROW()+12*(($AO1959-1)*3+$AP1959)-ROW())/12+5),AR1959)</f>
        <v>0</v>
      </c>
      <c r="AT1959" s="693">
        <f ca="1">IF($AQ1959=1,IF(INDIRECT(ADDRESS(($AO1959-1)*3+$AP1959+5,$AQ1959+20))="",0,INDIRECT(ADDRESS(($AO1959-1)*3+$AP1959+5,$AQ1959+20))),IF(INDIRECT(ADDRESS(($AO1959-1)*3+$AP1959+5,$AQ1959+20))="",0,IF(COUNTIF(INDIRECT(ADDRESS(($AO1959-1)*36+($AP1959-1)*12+6,COLUMN())):INDIRECT(ADDRESS(($AO1959-1)*36+($AP1959-1)*12+$AQ1959+4,COLUMN())),INDIRECT(ADDRESS(($AO1959-1)*3+$AP1959+5,$AQ1959+20)))&gt;=1,0,INDIRECT(ADDRESS(($AO1959-1)*3+$AP1959+5,$AQ1959+20)))))</f>
        <v>0</v>
      </c>
      <c r="AU1959" s="692">
        <f ca="1">COUNTIF(INDIRECT("U"&amp;(ROW()+12*(($AO1959-1)*3+$AP1959)-ROW())/12+5):INDIRECT("AF"&amp;(ROW()+12*(($AO1959-1)*3+$AP1959)-ROW())/12+5),AT1959)</f>
        <v>0</v>
      </c>
      <c r="AV1959" s="692">
        <f ca="1">IF(AND(AR1959+AT1959&gt;0,AS1959+AU1959&gt;0),COUNTIF(AV$6:AV1958,"&gt;0")+1,0)</f>
        <v>0</v>
      </c>
    </row>
    <row r="1960" spans="41:48">
      <c r="AO1960" s="692">
        <v>55</v>
      </c>
      <c r="AP1960" s="692">
        <v>1</v>
      </c>
      <c r="AQ1960" s="692">
        <v>11</v>
      </c>
      <c r="AR1960" s="693">
        <f ca="1">IF($AQ1960=1,IF(INDIRECT(ADDRESS(($AO1960-1)*3+$AP1960+5,$AQ1960+7))="",0,INDIRECT(ADDRESS(($AO1960-1)*3+$AP1960+5,$AQ1960+7))),IF(INDIRECT(ADDRESS(($AO1960-1)*3+$AP1960+5,$AQ1960+7))="",0,IF(COUNTIF(INDIRECT(ADDRESS(($AO1960-1)*36+($AP1960-1)*12+6,COLUMN())):INDIRECT(ADDRESS(($AO1960-1)*36+($AP1960-1)*12+$AQ1960+4,COLUMN())),INDIRECT(ADDRESS(($AO1960-1)*3+$AP1960+5,$AQ1960+7)))&gt;=1,0,INDIRECT(ADDRESS(($AO1960-1)*3+$AP1960+5,$AQ1960+7)))))</f>
        <v>0</v>
      </c>
      <c r="AS1960" s="692">
        <f ca="1">COUNTIF(INDIRECT("H"&amp;(ROW()+12*(($AO1960-1)*3+$AP1960)-ROW())/12+5):INDIRECT("S"&amp;(ROW()+12*(($AO1960-1)*3+$AP1960)-ROW())/12+5),AR1960)</f>
        <v>0</v>
      </c>
      <c r="AT1960" s="693">
        <f ca="1">IF($AQ1960=1,IF(INDIRECT(ADDRESS(($AO1960-1)*3+$AP1960+5,$AQ1960+20))="",0,INDIRECT(ADDRESS(($AO1960-1)*3+$AP1960+5,$AQ1960+20))),IF(INDIRECT(ADDRESS(($AO1960-1)*3+$AP1960+5,$AQ1960+20))="",0,IF(COUNTIF(INDIRECT(ADDRESS(($AO1960-1)*36+($AP1960-1)*12+6,COLUMN())):INDIRECT(ADDRESS(($AO1960-1)*36+($AP1960-1)*12+$AQ1960+4,COLUMN())),INDIRECT(ADDRESS(($AO1960-1)*3+$AP1960+5,$AQ1960+20)))&gt;=1,0,INDIRECT(ADDRESS(($AO1960-1)*3+$AP1960+5,$AQ1960+20)))))</f>
        <v>0</v>
      </c>
      <c r="AU1960" s="692">
        <f ca="1">COUNTIF(INDIRECT("U"&amp;(ROW()+12*(($AO1960-1)*3+$AP1960)-ROW())/12+5):INDIRECT("AF"&amp;(ROW()+12*(($AO1960-1)*3+$AP1960)-ROW())/12+5),AT1960)</f>
        <v>0</v>
      </c>
      <c r="AV1960" s="692">
        <f ca="1">IF(AND(AR1960+AT1960&gt;0,AS1960+AU1960&gt;0),COUNTIF(AV$6:AV1959,"&gt;0")+1,0)</f>
        <v>0</v>
      </c>
    </row>
    <row r="1961" spans="41:48">
      <c r="AO1961" s="692">
        <v>55</v>
      </c>
      <c r="AP1961" s="692">
        <v>1</v>
      </c>
      <c r="AQ1961" s="692">
        <v>12</v>
      </c>
      <c r="AR1961" s="693">
        <f ca="1">IF($AQ1961=1,IF(INDIRECT(ADDRESS(($AO1961-1)*3+$AP1961+5,$AQ1961+7))="",0,INDIRECT(ADDRESS(($AO1961-1)*3+$AP1961+5,$AQ1961+7))),IF(INDIRECT(ADDRESS(($AO1961-1)*3+$AP1961+5,$AQ1961+7))="",0,IF(COUNTIF(INDIRECT(ADDRESS(($AO1961-1)*36+($AP1961-1)*12+6,COLUMN())):INDIRECT(ADDRESS(($AO1961-1)*36+($AP1961-1)*12+$AQ1961+4,COLUMN())),INDIRECT(ADDRESS(($AO1961-1)*3+$AP1961+5,$AQ1961+7)))&gt;=1,0,INDIRECT(ADDRESS(($AO1961-1)*3+$AP1961+5,$AQ1961+7)))))</f>
        <v>0</v>
      </c>
      <c r="AS1961" s="692">
        <f ca="1">COUNTIF(INDIRECT("H"&amp;(ROW()+12*(($AO1961-1)*3+$AP1961)-ROW())/12+5):INDIRECT("S"&amp;(ROW()+12*(($AO1961-1)*3+$AP1961)-ROW())/12+5),AR1961)</f>
        <v>0</v>
      </c>
      <c r="AT1961" s="693">
        <f ca="1">IF($AQ1961=1,IF(INDIRECT(ADDRESS(($AO1961-1)*3+$AP1961+5,$AQ1961+20))="",0,INDIRECT(ADDRESS(($AO1961-1)*3+$AP1961+5,$AQ1961+20))),IF(INDIRECT(ADDRESS(($AO1961-1)*3+$AP1961+5,$AQ1961+20))="",0,IF(COUNTIF(INDIRECT(ADDRESS(($AO1961-1)*36+($AP1961-1)*12+6,COLUMN())):INDIRECT(ADDRESS(($AO1961-1)*36+($AP1961-1)*12+$AQ1961+4,COLUMN())),INDIRECT(ADDRESS(($AO1961-1)*3+$AP1961+5,$AQ1961+20)))&gt;=1,0,INDIRECT(ADDRESS(($AO1961-1)*3+$AP1961+5,$AQ1961+20)))))</f>
        <v>0</v>
      </c>
      <c r="AU1961" s="692">
        <f ca="1">COUNTIF(INDIRECT("U"&amp;(ROW()+12*(($AO1961-1)*3+$AP1961)-ROW())/12+5):INDIRECT("AF"&amp;(ROW()+12*(($AO1961-1)*3+$AP1961)-ROW())/12+5),AT1961)</f>
        <v>0</v>
      </c>
      <c r="AV1961" s="692">
        <f ca="1">IF(AND(AR1961+AT1961&gt;0,AS1961+AU1961&gt;0),COUNTIF(AV$6:AV1960,"&gt;0")+1,0)</f>
        <v>0</v>
      </c>
    </row>
    <row r="1962" spans="41:48">
      <c r="AO1962" s="692">
        <v>55</v>
      </c>
      <c r="AP1962" s="692">
        <v>2</v>
      </c>
      <c r="AQ1962" s="692">
        <v>1</v>
      </c>
      <c r="AR1962" s="693">
        <f ca="1">IF($AQ1962=1,IF(INDIRECT(ADDRESS(($AO1962-1)*3+$AP1962+5,$AQ1962+7))="",0,INDIRECT(ADDRESS(($AO1962-1)*3+$AP1962+5,$AQ1962+7))),IF(INDIRECT(ADDRESS(($AO1962-1)*3+$AP1962+5,$AQ1962+7))="",0,IF(COUNTIF(INDIRECT(ADDRESS(($AO1962-1)*36+($AP1962-1)*12+6,COLUMN())):INDIRECT(ADDRESS(($AO1962-1)*36+($AP1962-1)*12+$AQ1962+4,COLUMN())),INDIRECT(ADDRESS(($AO1962-1)*3+$AP1962+5,$AQ1962+7)))&gt;=1,0,INDIRECT(ADDRESS(($AO1962-1)*3+$AP1962+5,$AQ1962+7)))))</f>
        <v>0</v>
      </c>
      <c r="AS1962" s="692">
        <f ca="1">COUNTIF(INDIRECT("H"&amp;(ROW()+12*(($AO1962-1)*3+$AP1962)-ROW())/12+5):INDIRECT("S"&amp;(ROW()+12*(($AO1962-1)*3+$AP1962)-ROW())/12+5),AR1962)</f>
        <v>0</v>
      </c>
      <c r="AT1962" s="693">
        <f ca="1">IF($AQ1962=1,IF(INDIRECT(ADDRESS(($AO1962-1)*3+$AP1962+5,$AQ1962+20))="",0,INDIRECT(ADDRESS(($AO1962-1)*3+$AP1962+5,$AQ1962+20))),IF(INDIRECT(ADDRESS(($AO1962-1)*3+$AP1962+5,$AQ1962+20))="",0,IF(COUNTIF(INDIRECT(ADDRESS(($AO1962-1)*36+($AP1962-1)*12+6,COLUMN())):INDIRECT(ADDRESS(($AO1962-1)*36+($AP1962-1)*12+$AQ1962+4,COLUMN())),INDIRECT(ADDRESS(($AO1962-1)*3+$AP1962+5,$AQ1962+20)))&gt;=1,0,INDIRECT(ADDRESS(($AO1962-1)*3+$AP1962+5,$AQ1962+20)))))</f>
        <v>0</v>
      </c>
      <c r="AU1962" s="692">
        <f ca="1">COUNTIF(INDIRECT("U"&amp;(ROW()+12*(($AO1962-1)*3+$AP1962)-ROW())/12+5):INDIRECT("AF"&amp;(ROW()+12*(($AO1962-1)*3+$AP1962)-ROW())/12+5),AT1962)</f>
        <v>0</v>
      </c>
      <c r="AV1962" s="692">
        <f ca="1">IF(AND(AR1962+AT1962&gt;0,AS1962+AU1962&gt;0),COUNTIF(AV$6:AV1961,"&gt;0")+1,0)</f>
        <v>0</v>
      </c>
    </row>
    <row r="1963" spans="41:48">
      <c r="AO1963" s="692">
        <v>55</v>
      </c>
      <c r="AP1963" s="692">
        <v>2</v>
      </c>
      <c r="AQ1963" s="692">
        <v>2</v>
      </c>
      <c r="AR1963" s="693">
        <f ca="1">IF($AQ1963=1,IF(INDIRECT(ADDRESS(($AO1963-1)*3+$AP1963+5,$AQ1963+7))="",0,INDIRECT(ADDRESS(($AO1963-1)*3+$AP1963+5,$AQ1963+7))),IF(INDIRECT(ADDRESS(($AO1963-1)*3+$AP1963+5,$AQ1963+7))="",0,IF(COUNTIF(INDIRECT(ADDRESS(($AO1963-1)*36+($AP1963-1)*12+6,COLUMN())):INDIRECT(ADDRESS(($AO1963-1)*36+($AP1963-1)*12+$AQ1963+4,COLUMN())),INDIRECT(ADDRESS(($AO1963-1)*3+$AP1963+5,$AQ1963+7)))&gt;=1,0,INDIRECT(ADDRESS(($AO1963-1)*3+$AP1963+5,$AQ1963+7)))))</f>
        <v>0</v>
      </c>
      <c r="AS1963" s="692">
        <f ca="1">COUNTIF(INDIRECT("H"&amp;(ROW()+12*(($AO1963-1)*3+$AP1963)-ROW())/12+5):INDIRECT("S"&amp;(ROW()+12*(($AO1963-1)*3+$AP1963)-ROW())/12+5),AR1963)</f>
        <v>0</v>
      </c>
      <c r="AT1963" s="693">
        <f ca="1">IF($AQ1963=1,IF(INDIRECT(ADDRESS(($AO1963-1)*3+$AP1963+5,$AQ1963+20))="",0,INDIRECT(ADDRESS(($AO1963-1)*3+$AP1963+5,$AQ1963+20))),IF(INDIRECT(ADDRESS(($AO1963-1)*3+$AP1963+5,$AQ1963+20))="",0,IF(COUNTIF(INDIRECT(ADDRESS(($AO1963-1)*36+($AP1963-1)*12+6,COLUMN())):INDIRECT(ADDRESS(($AO1963-1)*36+($AP1963-1)*12+$AQ1963+4,COLUMN())),INDIRECT(ADDRESS(($AO1963-1)*3+$AP1963+5,$AQ1963+20)))&gt;=1,0,INDIRECT(ADDRESS(($AO1963-1)*3+$AP1963+5,$AQ1963+20)))))</f>
        <v>0</v>
      </c>
      <c r="AU1963" s="692">
        <f ca="1">COUNTIF(INDIRECT("U"&amp;(ROW()+12*(($AO1963-1)*3+$AP1963)-ROW())/12+5):INDIRECT("AF"&amp;(ROW()+12*(($AO1963-1)*3+$AP1963)-ROW())/12+5),AT1963)</f>
        <v>0</v>
      </c>
      <c r="AV1963" s="692">
        <f ca="1">IF(AND(AR1963+AT1963&gt;0,AS1963+AU1963&gt;0),COUNTIF(AV$6:AV1962,"&gt;0")+1,0)</f>
        <v>0</v>
      </c>
    </row>
    <row r="1964" spans="41:48">
      <c r="AO1964" s="692">
        <v>55</v>
      </c>
      <c r="AP1964" s="692">
        <v>2</v>
      </c>
      <c r="AQ1964" s="692">
        <v>3</v>
      </c>
      <c r="AR1964" s="693">
        <f ca="1">IF($AQ1964=1,IF(INDIRECT(ADDRESS(($AO1964-1)*3+$AP1964+5,$AQ1964+7))="",0,INDIRECT(ADDRESS(($AO1964-1)*3+$AP1964+5,$AQ1964+7))),IF(INDIRECT(ADDRESS(($AO1964-1)*3+$AP1964+5,$AQ1964+7))="",0,IF(COUNTIF(INDIRECT(ADDRESS(($AO1964-1)*36+($AP1964-1)*12+6,COLUMN())):INDIRECT(ADDRESS(($AO1964-1)*36+($AP1964-1)*12+$AQ1964+4,COLUMN())),INDIRECT(ADDRESS(($AO1964-1)*3+$AP1964+5,$AQ1964+7)))&gt;=1,0,INDIRECT(ADDRESS(($AO1964-1)*3+$AP1964+5,$AQ1964+7)))))</f>
        <v>0</v>
      </c>
      <c r="AS1964" s="692">
        <f ca="1">COUNTIF(INDIRECT("H"&amp;(ROW()+12*(($AO1964-1)*3+$AP1964)-ROW())/12+5):INDIRECT("S"&amp;(ROW()+12*(($AO1964-1)*3+$AP1964)-ROW())/12+5),AR1964)</f>
        <v>0</v>
      </c>
      <c r="AT1964" s="693">
        <f ca="1">IF($AQ1964=1,IF(INDIRECT(ADDRESS(($AO1964-1)*3+$AP1964+5,$AQ1964+20))="",0,INDIRECT(ADDRESS(($AO1964-1)*3+$AP1964+5,$AQ1964+20))),IF(INDIRECT(ADDRESS(($AO1964-1)*3+$AP1964+5,$AQ1964+20))="",0,IF(COUNTIF(INDIRECT(ADDRESS(($AO1964-1)*36+($AP1964-1)*12+6,COLUMN())):INDIRECT(ADDRESS(($AO1964-1)*36+($AP1964-1)*12+$AQ1964+4,COLUMN())),INDIRECT(ADDRESS(($AO1964-1)*3+$AP1964+5,$AQ1964+20)))&gt;=1,0,INDIRECT(ADDRESS(($AO1964-1)*3+$AP1964+5,$AQ1964+20)))))</f>
        <v>0</v>
      </c>
      <c r="AU1964" s="692">
        <f ca="1">COUNTIF(INDIRECT("U"&amp;(ROW()+12*(($AO1964-1)*3+$AP1964)-ROW())/12+5):INDIRECT("AF"&amp;(ROW()+12*(($AO1964-1)*3+$AP1964)-ROW())/12+5),AT1964)</f>
        <v>0</v>
      </c>
      <c r="AV1964" s="692">
        <f ca="1">IF(AND(AR1964+AT1964&gt;0,AS1964+AU1964&gt;0),COUNTIF(AV$6:AV1963,"&gt;0")+1,0)</f>
        <v>0</v>
      </c>
    </row>
    <row r="1965" spans="41:48">
      <c r="AO1965" s="692">
        <v>55</v>
      </c>
      <c r="AP1965" s="692">
        <v>2</v>
      </c>
      <c r="AQ1965" s="692">
        <v>4</v>
      </c>
      <c r="AR1965" s="693">
        <f ca="1">IF($AQ1965=1,IF(INDIRECT(ADDRESS(($AO1965-1)*3+$AP1965+5,$AQ1965+7))="",0,INDIRECT(ADDRESS(($AO1965-1)*3+$AP1965+5,$AQ1965+7))),IF(INDIRECT(ADDRESS(($AO1965-1)*3+$AP1965+5,$AQ1965+7))="",0,IF(COUNTIF(INDIRECT(ADDRESS(($AO1965-1)*36+($AP1965-1)*12+6,COLUMN())):INDIRECT(ADDRESS(($AO1965-1)*36+($AP1965-1)*12+$AQ1965+4,COLUMN())),INDIRECT(ADDRESS(($AO1965-1)*3+$AP1965+5,$AQ1965+7)))&gt;=1,0,INDIRECT(ADDRESS(($AO1965-1)*3+$AP1965+5,$AQ1965+7)))))</f>
        <v>0</v>
      </c>
      <c r="AS1965" s="692">
        <f ca="1">COUNTIF(INDIRECT("H"&amp;(ROW()+12*(($AO1965-1)*3+$AP1965)-ROW())/12+5):INDIRECT("S"&amp;(ROW()+12*(($AO1965-1)*3+$AP1965)-ROW())/12+5),AR1965)</f>
        <v>0</v>
      </c>
      <c r="AT1965" s="693">
        <f ca="1">IF($AQ1965=1,IF(INDIRECT(ADDRESS(($AO1965-1)*3+$AP1965+5,$AQ1965+20))="",0,INDIRECT(ADDRESS(($AO1965-1)*3+$AP1965+5,$AQ1965+20))),IF(INDIRECT(ADDRESS(($AO1965-1)*3+$AP1965+5,$AQ1965+20))="",0,IF(COUNTIF(INDIRECT(ADDRESS(($AO1965-1)*36+($AP1965-1)*12+6,COLUMN())):INDIRECT(ADDRESS(($AO1965-1)*36+($AP1965-1)*12+$AQ1965+4,COLUMN())),INDIRECT(ADDRESS(($AO1965-1)*3+$AP1965+5,$AQ1965+20)))&gt;=1,0,INDIRECT(ADDRESS(($AO1965-1)*3+$AP1965+5,$AQ1965+20)))))</f>
        <v>0</v>
      </c>
      <c r="AU1965" s="692">
        <f ca="1">COUNTIF(INDIRECT("U"&amp;(ROW()+12*(($AO1965-1)*3+$AP1965)-ROW())/12+5):INDIRECT("AF"&amp;(ROW()+12*(($AO1965-1)*3+$AP1965)-ROW())/12+5),AT1965)</f>
        <v>0</v>
      </c>
      <c r="AV1965" s="692">
        <f ca="1">IF(AND(AR1965+AT1965&gt;0,AS1965+AU1965&gt;0),COUNTIF(AV$6:AV1964,"&gt;0")+1,0)</f>
        <v>0</v>
      </c>
    </row>
    <row r="1966" spans="41:48">
      <c r="AO1966" s="692">
        <v>55</v>
      </c>
      <c r="AP1966" s="692">
        <v>2</v>
      </c>
      <c r="AQ1966" s="692">
        <v>5</v>
      </c>
      <c r="AR1966" s="693">
        <f ca="1">IF($AQ1966=1,IF(INDIRECT(ADDRESS(($AO1966-1)*3+$AP1966+5,$AQ1966+7))="",0,INDIRECT(ADDRESS(($AO1966-1)*3+$AP1966+5,$AQ1966+7))),IF(INDIRECT(ADDRESS(($AO1966-1)*3+$AP1966+5,$AQ1966+7))="",0,IF(COUNTIF(INDIRECT(ADDRESS(($AO1966-1)*36+($AP1966-1)*12+6,COLUMN())):INDIRECT(ADDRESS(($AO1966-1)*36+($AP1966-1)*12+$AQ1966+4,COLUMN())),INDIRECT(ADDRESS(($AO1966-1)*3+$AP1966+5,$AQ1966+7)))&gt;=1,0,INDIRECT(ADDRESS(($AO1966-1)*3+$AP1966+5,$AQ1966+7)))))</f>
        <v>0</v>
      </c>
      <c r="AS1966" s="692">
        <f ca="1">COUNTIF(INDIRECT("H"&amp;(ROW()+12*(($AO1966-1)*3+$AP1966)-ROW())/12+5):INDIRECT("S"&amp;(ROW()+12*(($AO1966-1)*3+$AP1966)-ROW())/12+5),AR1966)</f>
        <v>0</v>
      </c>
      <c r="AT1966" s="693">
        <f ca="1">IF($AQ1966=1,IF(INDIRECT(ADDRESS(($AO1966-1)*3+$AP1966+5,$AQ1966+20))="",0,INDIRECT(ADDRESS(($AO1966-1)*3+$AP1966+5,$AQ1966+20))),IF(INDIRECT(ADDRESS(($AO1966-1)*3+$AP1966+5,$AQ1966+20))="",0,IF(COUNTIF(INDIRECT(ADDRESS(($AO1966-1)*36+($AP1966-1)*12+6,COLUMN())):INDIRECT(ADDRESS(($AO1966-1)*36+($AP1966-1)*12+$AQ1966+4,COLUMN())),INDIRECT(ADDRESS(($AO1966-1)*3+$AP1966+5,$AQ1966+20)))&gt;=1,0,INDIRECT(ADDRESS(($AO1966-1)*3+$AP1966+5,$AQ1966+20)))))</f>
        <v>0</v>
      </c>
      <c r="AU1966" s="692">
        <f ca="1">COUNTIF(INDIRECT("U"&amp;(ROW()+12*(($AO1966-1)*3+$AP1966)-ROW())/12+5):INDIRECT("AF"&amp;(ROW()+12*(($AO1966-1)*3+$AP1966)-ROW())/12+5),AT1966)</f>
        <v>0</v>
      </c>
      <c r="AV1966" s="692">
        <f ca="1">IF(AND(AR1966+AT1966&gt;0,AS1966+AU1966&gt;0),COUNTIF(AV$6:AV1965,"&gt;0")+1,0)</f>
        <v>0</v>
      </c>
    </row>
    <row r="1967" spans="41:48">
      <c r="AO1967" s="692">
        <v>55</v>
      </c>
      <c r="AP1967" s="692">
        <v>2</v>
      </c>
      <c r="AQ1967" s="692">
        <v>6</v>
      </c>
      <c r="AR1967" s="693">
        <f ca="1">IF($AQ1967=1,IF(INDIRECT(ADDRESS(($AO1967-1)*3+$AP1967+5,$AQ1967+7))="",0,INDIRECT(ADDRESS(($AO1967-1)*3+$AP1967+5,$AQ1967+7))),IF(INDIRECT(ADDRESS(($AO1967-1)*3+$AP1967+5,$AQ1967+7))="",0,IF(COUNTIF(INDIRECT(ADDRESS(($AO1967-1)*36+($AP1967-1)*12+6,COLUMN())):INDIRECT(ADDRESS(($AO1967-1)*36+($AP1967-1)*12+$AQ1967+4,COLUMN())),INDIRECT(ADDRESS(($AO1967-1)*3+$AP1967+5,$AQ1967+7)))&gt;=1,0,INDIRECT(ADDRESS(($AO1967-1)*3+$AP1967+5,$AQ1967+7)))))</f>
        <v>0</v>
      </c>
      <c r="AS1967" s="692">
        <f ca="1">COUNTIF(INDIRECT("H"&amp;(ROW()+12*(($AO1967-1)*3+$AP1967)-ROW())/12+5):INDIRECT("S"&amp;(ROW()+12*(($AO1967-1)*3+$AP1967)-ROW())/12+5),AR1967)</f>
        <v>0</v>
      </c>
      <c r="AT1967" s="693">
        <f ca="1">IF($AQ1967=1,IF(INDIRECT(ADDRESS(($AO1967-1)*3+$AP1967+5,$AQ1967+20))="",0,INDIRECT(ADDRESS(($AO1967-1)*3+$AP1967+5,$AQ1967+20))),IF(INDIRECT(ADDRESS(($AO1967-1)*3+$AP1967+5,$AQ1967+20))="",0,IF(COUNTIF(INDIRECT(ADDRESS(($AO1967-1)*36+($AP1967-1)*12+6,COLUMN())):INDIRECT(ADDRESS(($AO1967-1)*36+($AP1967-1)*12+$AQ1967+4,COLUMN())),INDIRECT(ADDRESS(($AO1967-1)*3+$AP1967+5,$AQ1967+20)))&gt;=1,0,INDIRECT(ADDRESS(($AO1967-1)*3+$AP1967+5,$AQ1967+20)))))</f>
        <v>0</v>
      </c>
      <c r="AU1967" s="692">
        <f ca="1">COUNTIF(INDIRECT("U"&amp;(ROW()+12*(($AO1967-1)*3+$AP1967)-ROW())/12+5):INDIRECT("AF"&amp;(ROW()+12*(($AO1967-1)*3+$AP1967)-ROW())/12+5),AT1967)</f>
        <v>0</v>
      </c>
      <c r="AV1967" s="692">
        <f ca="1">IF(AND(AR1967+AT1967&gt;0,AS1967+AU1967&gt;0),COUNTIF(AV$6:AV1966,"&gt;0")+1,0)</f>
        <v>0</v>
      </c>
    </row>
    <row r="1968" spans="41:48">
      <c r="AO1968" s="692">
        <v>55</v>
      </c>
      <c r="AP1968" s="692">
        <v>2</v>
      </c>
      <c r="AQ1968" s="692">
        <v>7</v>
      </c>
      <c r="AR1968" s="693">
        <f ca="1">IF($AQ1968=1,IF(INDIRECT(ADDRESS(($AO1968-1)*3+$AP1968+5,$AQ1968+7))="",0,INDIRECT(ADDRESS(($AO1968-1)*3+$AP1968+5,$AQ1968+7))),IF(INDIRECT(ADDRESS(($AO1968-1)*3+$AP1968+5,$AQ1968+7))="",0,IF(COUNTIF(INDIRECT(ADDRESS(($AO1968-1)*36+($AP1968-1)*12+6,COLUMN())):INDIRECT(ADDRESS(($AO1968-1)*36+($AP1968-1)*12+$AQ1968+4,COLUMN())),INDIRECT(ADDRESS(($AO1968-1)*3+$AP1968+5,$AQ1968+7)))&gt;=1,0,INDIRECT(ADDRESS(($AO1968-1)*3+$AP1968+5,$AQ1968+7)))))</f>
        <v>0</v>
      </c>
      <c r="AS1968" s="692">
        <f ca="1">COUNTIF(INDIRECT("H"&amp;(ROW()+12*(($AO1968-1)*3+$AP1968)-ROW())/12+5):INDIRECT("S"&amp;(ROW()+12*(($AO1968-1)*3+$AP1968)-ROW())/12+5),AR1968)</f>
        <v>0</v>
      </c>
      <c r="AT1968" s="693">
        <f ca="1">IF($AQ1968=1,IF(INDIRECT(ADDRESS(($AO1968-1)*3+$AP1968+5,$AQ1968+20))="",0,INDIRECT(ADDRESS(($AO1968-1)*3+$AP1968+5,$AQ1968+20))),IF(INDIRECT(ADDRESS(($AO1968-1)*3+$AP1968+5,$AQ1968+20))="",0,IF(COUNTIF(INDIRECT(ADDRESS(($AO1968-1)*36+($AP1968-1)*12+6,COLUMN())):INDIRECT(ADDRESS(($AO1968-1)*36+($AP1968-1)*12+$AQ1968+4,COLUMN())),INDIRECT(ADDRESS(($AO1968-1)*3+$AP1968+5,$AQ1968+20)))&gt;=1,0,INDIRECT(ADDRESS(($AO1968-1)*3+$AP1968+5,$AQ1968+20)))))</f>
        <v>0</v>
      </c>
      <c r="AU1968" s="692">
        <f ca="1">COUNTIF(INDIRECT("U"&amp;(ROW()+12*(($AO1968-1)*3+$AP1968)-ROW())/12+5):INDIRECT("AF"&amp;(ROW()+12*(($AO1968-1)*3+$AP1968)-ROW())/12+5),AT1968)</f>
        <v>0</v>
      </c>
      <c r="AV1968" s="692">
        <f ca="1">IF(AND(AR1968+AT1968&gt;0,AS1968+AU1968&gt;0),COUNTIF(AV$6:AV1967,"&gt;0")+1,0)</f>
        <v>0</v>
      </c>
    </row>
    <row r="1969" spans="41:48">
      <c r="AO1969" s="692">
        <v>55</v>
      </c>
      <c r="AP1969" s="692">
        <v>2</v>
      </c>
      <c r="AQ1969" s="692">
        <v>8</v>
      </c>
      <c r="AR1969" s="693">
        <f ca="1">IF($AQ1969=1,IF(INDIRECT(ADDRESS(($AO1969-1)*3+$AP1969+5,$AQ1969+7))="",0,INDIRECT(ADDRESS(($AO1969-1)*3+$AP1969+5,$AQ1969+7))),IF(INDIRECT(ADDRESS(($AO1969-1)*3+$AP1969+5,$AQ1969+7))="",0,IF(COUNTIF(INDIRECT(ADDRESS(($AO1969-1)*36+($AP1969-1)*12+6,COLUMN())):INDIRECT(ADDRESS(($AO1969-1)*36+($AP1969-1)*12+$AQ1969+4,COLUMN())),INDIRECT(ADDRESS(($AO1969-1)*3+$AP1969+5,$AQ1969+7)))&gt;=1,0,INDIRECT(ADDRESS(($AO1969-1)*3+$AP1969+5,$AQ1969+7)))))</f>
        <v>0</v>
      </c>
      <c r="AS1969" s="692">
        <f ca="1">COUNTIF(INDIRECT("H"&amp;(ROW()+12*(($AO1969-1)*3+$AP1969)-ROW())/12+5):INDIRECT("S"&amp;(ROW()+12*(($AO1969-1)*3+$AP1969)-ROW())/12+5),AR1969)</f>
        <v>0</v>
      </c>
      <c r="AT1969" s="693">
        <f ca="1">IF($AQ1969=1,IF(INDIRECT(ADDRESS(($AO1969-1)*3+$AP1969+5,$AQ1969+20))="",0,INDIRECT(ADDRESS(($AO1969-1)*3+$AP1969+5,$AQ1969+20))),IF(INDIRECT(ADDRESS(($AO1969-1)*3+$AP1969+5,$AQ1969+20))="",0,IF(COUNTIF(INDIRECT(ADDRESS(($AO1969-1)*36+($AP1969-1)*12+6,COLUMN())):INDIRECT(ADDRESS(($AO1969-1)*36+($AP1969-1)*12+$AQ1969+4,COLUMN())),INDIRECT(ADDRESS(($AO1969-1)*3+$AP1969+5,$AQ1969+20)))&gt;=1,0,INDIRECT(ADDRESS(($AO1969-1)*3+$AP1969+5,$AQ1969+20)))))</f>
        <v>0</v>
      </c>
      <c r="AU1969" s="692">
        <f ca="1">COUNTIF(INDIRECT("U"&amp;(ROW()+12*(($AO1969-1)*3+$AP1969)-ROW())/12+5):INDIRECT("AF"&amp;(ROW()+12*(($AO1969-1)*3+$AP1969)-ROW())/12+5),AT1969)</f>
        <v>0</v>
      </c>
      <c r="AV1969" s="692">
        <f ca="1">IF(AND(AR1969+AT1969&gt;0,AS1969+AU1969&gt;0),COUNTIF(AV$6:AV1968,"&gt;0")+1,0)</f>
        <v>0</v>
      </c>
    </row>
    <row r="1970" spans="41:48">
      <c r="AO1970" s="692">
        <v>55</v>
      </c>
      <c r="AP1970" s="692">
        <v>2</v>
      </c>
      <c r="AQ1970" s="692">
        <v>9</v>
      </c>
      <c r="AR1970" s="693">
        <f ca="1">IF($AQ1970=1,IF(INDIRECT(ADDRESS(($AO1970-1)*3+$AP1970+5,$AQ1970+7))="",0,INDIRECT(ADDRESS(($AO1970-1)*3+$AP1970+5,$AQ1970+7))),IF(INDIRECT(ADDRESS(($AO1970-1)*3+$AP1970+5,$AQ1970+7))="",0,IF(COUNTIF(INDIRECT(ADDRESS(($AO1970-1)*36+($AP1970-1)*12+6,COLUMN())):INDIRECT(ADDRESS(($AO1970-1)*36+($AP1970-1)*12+$AQ1970+4,COLUMN())),INDIRECT(ADDRESS(($AO1970-1)*3+$AP1970+5,$AQ1970+7)))&gt;=1,0,INDIRECT(ADDRESS(($AO1970-1)*3+$AP1970+5,$AQ1970+7)))))</f>
        <v>0</v>
      </c>
      <c r="AS1970" s="692">
        <f ca="1">COUNTIF(INDIRECT("H"&amp;(ROW()+12*(($AO1970-1)*3+$AP1970)-ROW())/12+5):INDIRECT("S"&amp;(ROW()+12*(($AO1970-1)*3+$AP1970)-ROW())/12+5),AR1970)</f>
        <v>0</v>
      </c>
      <c r="AT1970" s="693">
        <f ca="1">IF($AQ1970=1,IF(INDIRECT(ADDRESS(($AO1970-1)*3+$AP1970+5,$AQ1970+20))="",0,INDIRECT(ADDRESS(($AO1970-1)*3+$AP1970+5,$AQ1970+20))),IF(INDIRECT(ADDRESS(($AO1970-1)*3+$AP1970+5,$AQ1970+20))="",0,IF(COUNTIF(INDIRECT(ADDRESS(($AO1970-1)*36+($AP1970-1)*12+6,COLUMN())):INDIRECT(ADDRESS(($AO1970-1)*36+($AP1970-1)*12+$AQ1970+4,COLUMN())),INDIRECT(ADDRESS(($AO1970-1)*3+$AP1970+5,$AQ1970+20)))&gt;=1,0,INDIRECT(ADDRESS(($AO1970-1)*3+$AP1970+5,$AQ1970+20)))))</f>
        <v>0</v>
      </c>
      <c r="AU1970" s="692">
        <f ca="1">COUNTIF(INDIRECT("U"&amp;(ROW()+12*(($AO1970-1)*3+$AP1970)-ROW())/12+5):INDIRECT("AF"&amp;(ROW()+12*(($AO1970-1)*3+$AP1970)-ROW())/12+5),AT1970)</f>
        <v>0</v>
      </c>
      <c r="AV1970" s="692">
        <f ca="1">IF(AND(AR1970+AT1970&gt;0,AS1970+AU1970&gt;0),COUNTIF(AV$6:AV1969,"&gt;0")+1,0)</f>
        <v>0</v>
      </c>
    </row>
    <row r="1971" spans="41:48">
      <c r="AO1971" s="692">
        <v>55</v>
      </c>
      <c r="AP1971" s="692">
        <v>2</v>
      </c>
      <c r="AQ1971" s="692">
        <v>10</v>
      </c>
      <c r="AR1971" s="693">
        <f ca="1">IF($AQ1971=1,IF(INDIRECT(ADDRESS(($AO1971-1)*3+$AP1971+5,$AQ1971+7))="",0,INDIRECT(ADDRESS(($AO1971-1)*3+$AP1971+5,$AQ1971+7))),IF(INDIRECT(ADDRESS(($AO1971-1)*3+$AP1971+5,$AQ1971+7))="",0,IF(COUNTIF(INDIRECT(ADDRESS(($AO1971-1)*36+($AP1971-1)*12+6,COLUMN())):INDIRECT(ADDRESS(($AO1971-1)*36+($AP1971-1)*12+$AQ1971+4,COLUMN())),INDIRECT(ADDRESS(($AO1971-1)*3+$AP1971+5,$AQ1971+7)))&gt;=1,0,INDIRECT(ADDRESS(($AO1971-1)*3+$AP1971+5,$AQ1971+7)))))</f>
        <v>0</v>
      </c>
      <c r="AS1971" s="692">
        <f ca="1">COUNTIF(INDIRECT("H"&amp;(ROW()+12*(($AO1971-1)*3+$AP1971)-ROW())/12+5):INDIRECT("S"&amp;(ROW()+12*(($AO1971-1)*3+$AP1971)-ROW())/12+5),AR1971)</f>
        <v>0</v>
      </c>
      <c r="AT1971" s="693">
        <f ca="1">IF($AQ1971=1,IF(INDIRECT(ADDRESS(($AO1971-1)*3+$AP1971+5,$AQ1971+20))="",0,INDIRECT(ADDRESS(($AO1971-1)*3+$AP1971+5,$AQ1971+20))),IF(INDIRECT(ADDRESS(($AO1971-1)*3+$AP1971+5,$AQ1971+20))="",0,IF(COUNTIF(INDIRECT(ADDRESS(($AO1971-1)*36+($AP1971-1)*12+6,COLUMN())):INDIRECT(ADDRESS(($AO1971-1)*36+($AP1971-1)*12+$AQ1971+4,COLUMN())),INDIRECT(ADDRESS(($AO1971-1)*3+$AP1971+5,$AQ1971+20)))&gt;=1,0,INDIRECT(ADDRESS(($AO1971-1)*3+$AP1971+5,$AQ1971+20)))))</f>
        <v>0</v>
      </c>
      <c r="AU1971" s="692">
        <f ca="1">COUNTIF(INDIRECT("U"&amp;(ROW()+12*(($AO1971-1)*3+$AP1971)-ROW())/12+5):INDIRECT("AF"&amp;(ROW()+12*(($AO1971-1)*3+$AP1971)-ROW())/12+5),AT1971)</f>
        <v>0</v>
      </c>
      <c r="AV1971" s="692">
        <f ca="1">IF(AND(AR1971+AT1971&gt;0,AS1971+AU1971&gt;0),COUNTIF(AV$6:AV1970,"&gt;0")+1,0)</f>
        <v>0</v>
      </c>
    </row>
    <row r="1972" spans="41:48">
      <c r="AO1972" s="692">
        <v>55</v>
      </c>
      <c r="AP1972" s="692">
        <v>2</v>
      </c>
      <c r="AQ1972" s="692">
        <v>11</v>
      </c>
      <c r="AR1972" s="693">
        <f ca="1">IF($AQ1972=1,IF(INDIRECT(ADDRESS(($AO1972-1)*3+$AP1972+5,$AQ1972+7))="",0,INDIRECT(ADDRESS(($AO1972-1)*3+$AP1972+5,$AQ1972+7))),IF(INDIRECT(ADDRESS(($AO1972-1)*3+$AP1972+5,$AQ1972+7))="",0,IF(COUNTIF(INDIRECT(ADDRESS(($AO1972-1)*36+($AP1972-1)*12+6,COLUMN())):INDIRECT(ADDRESS(($AO1972-1)*36+($AP1972-1)*12+$AQ1972+4,COLUMN())),INDIRECT(ADDRESS(($AO1972-1)*3+$AP1972+5,$AQ1972+7)))&gt;=1,0,INDIRECT(ADDRESS(($AO1972-1)*3+$AP1972+5,$AQ1972+7)))))</f>
        <v>0</v>
      </c>
      <c r="AS1972" s="692">
        <f ca="1">COUNTIF(INDIRECT("H"&amp;(ROW()+12*(($AO1972-1)*3+$AP1972)-ROW())/12+5):INDIRECT("S"&amp;(ROW()+12*(($AO1972-1)*3+$AP1972)-ROW())/12+5),AR1972)</f>
        <v>0</v>
      </c>
      <c r="AT1972" s="693">
        <f ca="1">IF($AQ1972=1,IF(INDIRECT(ADDRESS(($AO1972-1)*3+$AP1972+5,$AQ1972+20))="",0,INDIRECT(ADDRESS(($AO1972-1)*3+$AP1972+5,$AQ1972+20))),IF(INDIRECT(ADDRESS(($AO1972-1)*3+$AP1972+5,$AQ1972+20))="",0,IF(COUNTIF(INDIRECT(ADDRESS(($AO1972-1)*36+($AP1972-1)*12+6,COLUMN())):INDIRECT(ADDRESS(($AO1972-1)*36+($AP1972-1)*12+$AQ1972+4,COLUMN())),INDIRECT(ADDRESS(($AO1972-1)*3+$AP1972+5,$AQ1972+20)))&gt;=1,0,INDIRECT(ADDRESS(($AO1972-1)*3+$AP1972+5,$AQ1972+20)))))</f>
        <v>0</v>
      </c>
      <c r="AU1972" s="692">
        <f ca="1">COUNTIF(INDIRECT("U"&amp;(ROW()+12*(($AO1972-1)*3+$AP1972)-ROW())/12+5):INDIRECT("AF"&amp;(ROW()+12*(($AO1972-1)*3+$AP1972)-ROW())/12+5),AT1972)</f>
        <v>0</v>
      </c>
      <c r="AV1972" s="692">
        <f ca="1">IF(AND(AR1972+AT1972&gt;0,AS1972+AU1972&gt;0),COUNTIF(AV$6:AV1971,"&gt;0")+1,0)</f>
        <v>0</v>
      </c>
    </row>
    <row r="1973" spans="41:48">
      <c r="AO1973" s="692">
        <v>55</v>
      </c>
      <c r="AP1973" s="692">
        <v>2</v>
      </c>
      <c r="AQ1973" s="692">
        <v>12</v>
      </c>
      <c r="AR1973" s="693">
        <f ca="1">IF($AQ1973=1,IF(INDIRECT(ADDRESS(($AO1973-1)*3+$AP1973+5,$AQ1973+7))="",0,INDIRECT(ADDRESS(($AO1973-1)*3+$AP1973+5,$AQ1973+7))),IF(INDIRECT(ADDRESS(($AO1973-1)*3+$AP1973+5,$AQ1973+7))="",0,IF(COUNTIF(INDIRECT(ADDRESS(($AO1973-1)*36+($AP1973-1)*12+6,COLUMN())):INDIRECT(ADDRESS(($AO1973-1)*36+($AP1973-1)*12+$AQ1973+4,COLUMN())),INDIRECT(ADDRESS(($AO1973-1)*3+$AP1973+5,$AQ1973+7)))&gt;=1,0,INDIRECT(ADDRESS(($AO1973-1)*3+$AP1973+5,$AQ1973+7)))))</f>
        <v>0</v>
      </c>
      <c r="AS1973" s="692">
        <f ca="1">COUNTIF(INDIRECT("H"&amp;(ROW()+12*(($AO1973-1)*3+$AP1973)-ROW())/12+5):INDIRECT("S"&amp;(ROW()+12*(($AO1973-1)*3+$AP1973)-ROW())/12+5),AR1973)</f>
        <v>0</v>
      </c>
      <c r="AT1973" s="693">
        <f ca="1">IF($AQ1973=1,IF(INDIRECT(ADDRESS(($AO1973-1)*3+$AP1973+5,$AQ1973+20))="",0,INDIRECT(ADDRESS(($AO1973-1)*3+$AP1973+5,$AQ1973+20))),IF(INDIRECT(ADDRESS(($AO1973-1)*3+$AP1973+5,$AQ1973+20))="",0,IF(COUNTIF(INDIRECT(ADDRESS(($AO1973-1)*36+($AP1973-1)*12+6,COLUMN())):INDIRECT(ADDRESS(($AO1973-1)*36+($AP1973-1)*12+$AQ1973+4,COLUMN())),INDIRECT(ADDRESS(($AO1973-1)*3+$AP1973+5,$AQ1973+20)))&gt;=1,0,INDIRECT(ADDRESS(($AO1973-1)*3+$AP1973+5,$AQ1973+20)))))</f>
        <v>0</v>
      </c>
      <c r="AU1973" s="692">
        <f ca="1">COUNTIF(INDIRECT("U"&amp;(ROW()+12*(($AO1973-1)*3+$AP1973)-ROW())/12+5):INDIRECT("AF"&amp;(ROW()+12*(($AO1973-1)*3+$AP1973)-ROW())/12+5),AT1973)</f>
        <v>0</v>
      </c>
      <c r="AV1973" s="692">
        <f ca="1">IF(AND(AR1973+AT1973&gt;0,AS1973+AU1973&gt;0),COUNTIF(AV$6:AV1972,"&gt;0")+1,0)</f>
        <v>0</v>
      </c>
    </row>
    <row r="1974" spans="41:48">
      <c r="AO1974" s="692">
        <v>55</v>
      </c>
      <c r="AP1974" s="692">
        <v>3</v>
      </c>
      <c r="AQ1974" s="692">
        <v>1</v>
      </c>
      <c r="AR1974" s="693">
        <f ca="1">IF($AQ1974=1,IF(INDIRECT(ADDRESS(($AO1974-1)*3+$AP1974+5,$AQ1974+7))="",0,INDIRECT(ADDRESS(($AO1974-1)*3+$AP1974+5,$AQ1974+7))),IF(INDIRECT(ADDRESS(($AO1974-1)*3+$AP1974+5,$AQ1974+7))="",0,IF(COUNTIF(INDIRECT(ADDRESS(($AO1974-1)*36+($AP1974-1)*12+6,COLUMN())):INDIRECT(ADDRESS(($AO1974-1)*36+($AP1974-1)*12+$AQ1974+4,COLUMN())),INDIRECT(ADDRESS(($AO1974-1)*3+$AP1974+5,$AQ1974+7)))&gt;=1,0,INDIRECT(ADDRESS(($AO1974-1)*3+$AP1974+5,$AQ1974+7)))))</f>
        <v>0</v>
      </c>
      <c r="AS1974" s="692">
        <f ca="1">COUNTIF(INDIRECT("H"&amp;(ROW()+12*(($AO1974-1)*3+$AP1974)-ROW())/12+5):INDIRECT("S"&amp;(ROW()+12*(($AO1974-1)*3+$AP1974)-ROW())/12+5),AR1974)</f>
        <v>0</v>
      </c>
      <c r="AT1974" s="693">
        <f ca="1">IF($AQ1974=1,IF(INDIRECT(ADDRESS(($AO1974-1)*3+$AP1974+5,$AQ1974+20))="",0,INDIRECT(ADDRESS(($AO1974-1)*3+$AP1974+5,$AQ1974+20))),IF(INDIRECT(ADDRESS(($AO1974-1)*3+$AP1974+5,$AQ1974+20))="",0,IF(COUNTIF(INDIRECT(ADDRESS(($AO1974-1)*36+($AP1974-1)*12+6,COLUMN())):INDIRECT(ADDRESS(($AO1974-1)*36+($AP1974-1)*12+$AQ1974+4,COLUMN())),INDIRECT(ADDRESS(($AO1974-1)*3+$AP1974+5,$AQ1974+20)))&gt;=1,0,INDIRECT(ADDRESS(($AO1974-1)*3+$AP1974+5,$AQ1974+20)))))</f>
        <v>0</v>
      </c>
      <c r="AU1974" s="692">
        <f ca="1">COUNTIF(INDIRECT("U"&amp;(ROW()+12*(($AO1974-1)*3+$AP1974)-ROW())/12+5):INDIRECT("AF"&amp;(ROW()+12*(($AO1974-1)*3+$AP1974)-ROW())/12+5),AT1974)</f>
        <v>0</v>
      </c>
      <c r="AV1974" s="692">
        <f ca="1">IF(AND(AR1974+AT1974&gt;0,AS1974+AU1974&gt;0),COUNTIF(AV$6:AV1973,"&gt;0")+1,0)</f>
        <v>0</v>
      </c>
    </row>
    <row r="1975" spans="41:48">
      <c r="AO1975" s="692">
        <v>55</v>
      </c>
      <c r="AP1975" s="692">
        <v>3</v>
      </c>
      <c r="AQ1975" s="692">
        <v>2</v>
      </c>
      <c r="AR1975" s="693">
        <f ca="1">IF($AQ1975=1,IF(INDIRECT(ADDRESS(($AO1975-1)*3+$AP1975+5,$AQ1975+7))="",0,INDIRECT(ADDRESS(($AO1975-1)*3+$AP1975+5,$AQ1975+7))),IF(INDIRECT(ADDRESS(($AO1975-1)*3+$AP1975+5,$AQ1975+7))="",0,IF(COUNTIF(INDIRECT(ADDRESS(($AO1975-1)*36+($AP1975-1)*12+6,COLUMN())):INDIRECT(ADDRESS(($AO1975-1)*36+($AP1975-1)*12+$AQ1975+4,COLUMN())),INDIRECT(ADDRESS(($AO1975-1)*3+$AP1975+5,$AQ1975+7)))&gt;=1,0,INDIRECT(ADDRESS(($AO1975-1)*3+$AP1975+5,$AQ1975+7)))))</f>
        <v>0</v>
      </c>
      <c r="AS1975" s="692">
        <f ca="1">COUNTIF(INDIRECT("H"&amp;(ROW()+12*(($AO1975-1)*3+$AP1975)-ROW())/12+5):INDIRECT("S"&amp;(ROW()+12*(($AO1975-1)*3+$AP1975)-ROW())/12+5),AR1975)</f>
        <v>0</v>
      </c>
      <c r="AT1975" s="693">
        <f ca="1">IF($AQ1975=1,IF(INDIRECT(ADDRESS(($AO1975-1)*3+$AP1975+5,$AQ1975+20))="",0,INDIRECT(ADDRESS(($AO1975-1)*3+$AP1975+5,$AQ1975+20))),IF(INDIRECT(ADDRESS(($AO1975-1)*3+$AP1975+5,$AQ1975+20))="",0,IF(COUNTIF(INDIRECT(ADDRESS(($AO1975-1)*36+($AP1975-1)*12+6,COLUMN())):INDIRECT(ADDRESS(($AO1975-1)*36+($AP1975-1)*12+$AQ1975+4,COLUMN())),INDIRECT(ADDRESS(($AO1975-1)*3+$AP1975+5,$AQ1975+20)))&gt;=1,0,INDIRECT(ADDRESS(($AO1975-1)*3+$AP1975+5,$AQ1975+20)))))</f>
        <v>0</v>
      </c>
      <c r="AU1975" s="692">
        <f ca="1">COUNTIF(INDIRECT("U"&amp;(ROW()+12*(($AO1975-1)*3+$AP1975)-ROW())/12+5):INDIRECT("AF"&amp;(ROW()+12*(($AO1975-1)*3+$AP1975)-ROW())/12+5),AT1975)</f>
        <v>0</v>
      </c>
      <c r="AV1975" s="692">
        <f ca="1">IF(AND(AR1975+AT1975&gt;0,AS1975+AU1975&gt;0),COUNTIF(AV$6:AV1974,"&gt;0")+1,0)</f>
        <v>0</v>
      </c>
    </row>
    <row r="1976" spans="41:48">
      <c r="AO1976" s="692">
        <v>55</v>
      </c>
      <c r="AP1976" s="692">
        <v>3</v>
      </c>
      <c r="AQ1976" s="692">
        <v>3</v>
      </c>
      <c r="AR1976" s="693">
        <f ca="1">IF($AQ1976=1,IF(INDIRECT(ADDRESS(($AO1976-1)*3+$AP1976+5,$AQ1976+7))="",0,INDIRECT(ADDRESS(($AO1976-1)*3+$AP1976+5,$AQ1976+7))),IF(INDIRECT(ADDRESS(($AO1976-1)*3+$AP1976+5,$AQ1976+7))="",0,IF(COUNTIF(INDIRECT(ADDRESS(($AO1976-1)*36+($AP1976-1)*12+6,COLUMN())):INDIRECT(ADDRESS(($AO1976-1)*36+($AP1976-1)*12+$AQ1976+4,COLUMN())),INDIRECT(ADDRESS(($AO1976-1)*3+$AP1976+5,$AQ1976+7)))&gt;=1,0,INDIRECT(ADDRESS(($AO1976-1)*3+$AP1976+5,$AQ1976+7)))))</f>
        <v>0</v>
      </c>
      <c r="AS1976" s="692">
        <f ca="1">COUNTIF(INDIRECT("H"&amp;(ROW()+12*(($AO1976-1)*3+$AP1976)-ROW())/12+5):INDIRECT("S"&amp;(ROW()+12*(($AO1976-1)*3+$AP1976)-ROW())/12+5),AR1976)</f>
        <v>0</v>
      </c>
      <c r="AT1976" s="693">
        <f ca="1">IF($AQ1976=1,IF(INDIRECT(ADDRESS(($AO1976-1)*3+$AP1976+5,$AQ1976+20))="",0,INDIRECT(ADDRESS(($AO1976-1)*3+$AP1976+5,$AQ1976+20))),IF(INDIRECT(ADDRESS(($AO1976-1)*3+$AP1976+5,$AQ1976+20))="",0,IF(COUNTIF(INDIRECT(ADDRESS(($AO1976-1)*36+($AP1976-1)*12+6,COLUMN())):INDIRECT(ADDRESS(($AO1976-1)*36+($AP1976-1)*12+$AQ1976+4,COLUMN())),INDIRECT(ADDRESS(($AO1976-1)*3+$AP1976+5,$AQ1976+20)))&gt;=1,0,INDIRECT(ADDRESS(($AO1976-1)*3+$AP1976+5,$AQ1976+20)))))</f>
        <v>0</v>
      </c>
      <c r="AU1976" s="692">
        <f ca="1">COUNTIF(INDIRECT("U"&amp;(ROW()+12*(($AO1976-1)*3+$AP1976)-ROW())/12+5):INDIRECT("AF"&amp;(ROW()+12*(($AO1976-1)*3+$AP1976)-ROW())/12+5),AT1976)</f>
        <v>0</v>
      </c>
      <c r="AV1976" s="692">
        <f ca="1">IF(AND(AR1976+AT1976&gt;0,AS1976+AU1976&gt;0),COUNTIF(AV$6:AV1975,"&gt;0")+1,0)</f>
        <v>0</v>
      </c>
    </row>
    <row r="1977" spans="41:48">
      <c r="AO1977" s="692">
        <v>55</v>
      </c>
      <c r="AP1977" s="692">
        <v>3</v>
      </c>
      <c r="AQ1977" s="692">
        <v>4</v>
      </c>
      <c r="AR1977" s="693">
        <f ca="1">IF($AQ1977=1,IF(INDIRECT(ADDRESS(($AO1977-1)*3+$AP1977+5,$AQ1977+7))="",0,INDIRECT(ADDRESS(($AO1977-1)*3+$AP1977+5,$AQ1977+7))),IF(INDIRECT(ADDRESS(($AO1977-1)*3+$AP1977+5,$AQ1977+7))="",0,IF(COUNTIF(INDIRECT(ADDRESS(($AO1977-1)*36+($AP1977-1)*12+6,COLUMN())):INDIRECT(ADDRESS(($AO1977-1)*36+($AP1977-1)*12+$AQ1977+4,COLUMN())),INDIRECT(ADDRESS(($AO1977-1)*3+$AP1977+5,$AQ1977+7)))&gt;=1,0,INDIRECT(ADDRESS(($AO1977-1)*3+$AP1977+5,$AQ1977+7)))))</f>
        <v>0</v>
      </c>
      <c r="AS1977" s="692">
        <f ca="1">COUNTIF(INDIRECT("H"&amp;(ROW()+12*(($AO1977-1)*3+$AP1977)-ROW())/12+5):INDIRECT("S"&amp;(ROW()+12*(($AO1977-1)*3+$AP1977)-ROW())/12+5),AR1977)</f>
        <v>0</v>
      </c>
      <c r="AT1977" s="693">
        <f ca="1">IF($AQ1977=1,IF(INDIRECT(ADDRESS(($AO1977-1)*3+$AP1977+5,$AQ1977+20))="",0,INDIRECT(ADDRESS(($AO1977-1)*3+$AP1977+5,$AQ1977+20))),IF(INDIRECT(ADDRESS(($AO1977-1)*3+$AP1977+5,$AQ1977+20))="",0,IF(COUNTIF(INDIRECT(ADDRESS(($AO1977-1)*36+($AP1977-1)*12+6,COLUMN())):INDIRECT(ADDRESS(($AO1977-1)*36+($AP1977-1)*12+$AQ1977+4,COLUMN())),INDIRECT(ADDRESS(($AO1977-1)*3+$AP1977+5,$AQ1977+20)))&gt;=1,0,INDIRECT(ADDRESS(($AO1977-1)*3+$AP1977+5,$AQ1977+20)))))</f>
        <v>0</v>
      </c>
      <c r="AU1977" s="692">
        <f ca="1">COUNTIF(INDIRECT("U"&amp;(ROW()+12*(($AO1977-1)*3+$AP1977)-ROW())/12+5):INDIRECT("AF"&amp;(ROW()+12*(($AO1977-1)*3+$AP1977)-ROW())/12+5),AT1977)</f>
        <v>0</v>
      </c>
      <c r="AV1977" s="692">
        <f ca="1">IF(AND(AR1977+AT1977&gt;0,AS1977+AU1977&gt;0),COUNTIF(AV$6:AV1976,"&gt;0")+1,0)</f>
        <v>0</v>
      </c>
    </row>
    <row r="1978" spans="41:48">
      <c r="AO1978" s="692">
        <v>55</v>
      </c>
      <c r="AP1978" s="692">
        <v>3</v>
      </c>
      <c r="AQ1978" s="692">
        <v>5</v>
      </c>
      <c r="AR1978" s="693">
        <f ca="1">IF($AQ1978=1,IF(INDIRECT(ADDRESS(($AO1978-1)*3+$AP1978+5,$AQ1978+7))="",0,INDIRECT(ADDRESS(($AO1978-1)*3+$AP1978+5,$AQ1978+7))),IF(INDIRECT(ADDRESS(($AO1978-1)*3+$AP1978+5,$AQ1978+7))="",0,IF(COUNTIF(INDIRECT(ADDRESS(($AO1978-1)*36+($AP1978-1)*12+6,COLUMN())):INDIRECT(ADDRESS(($AO1978-1)*36+($AP1978-1)*12+$AQ1978+4,COLUMN())),INDIRECT(ADDRESS(($AO1978-1)*3+$AP1978+5,$AQ1978+7)))&gt;=1,0,INDIRECT(ADDRESS(($AO1978-1)*3+$AP1978+5,$AQ1978+7)))))</f>
        <v>0</v>
      </c>
      <c r="AS1978" s="692">
        <f ca="1">COUNTIF(INDIRECT("H"&amp;(ROW()+12*(($AO1978-1)*3+$AP1978)-ROW())/12+5):INDIRECT("S"&amp;(ROW()+12*(($AO1978-1)*3+$AP1978)-ROW())/12+5),AR1978)</f>
        <v>0</v>
      </c>
      <c r="AT1978" s="693">
        <f ca="1">IF($AQ1978=1,IF(INDIRECT(ADDRESS(($AO1978-1)*3+$AP1978+5,$AQ1978+20))="",0,INDIRECT(ADDRESS(($AO1978-1)*3+$AP1978+5,$AQ1978+20))),IF(INDIRECT(ADDRESS(($AO1978-1)*3+$AP1978+5,$AQ1978+20))="",0,IF(COUNTIF(INDIRECT(ADDRESS(($AO1978-1)*36+($AP1978-1)*12+6,COLUMN())):INDIRECT(ADDRESS(($AO1978-1)*36+($AP1978-1)*12+$AQ1978+4,COLUMN())),INDIRECT(ADDRESS(($AO1978-1)*3+$AP1978+5,$AQ1978+20)))&gt;=1,0,INDIRECT(ADDRESS(($AO1978-1)*3+$AP1978+5,$AQ1978+20)))))</f>
        <v>0</v>
      </c>
      <c r="AU1978" s="692">
        <f ca="1">COUNTIF(INDIRECT("U"&amp;(ROW()+12*(($AO1978-1)*3+$AP1978)-ROW())/12+5):INDIRECT("AF"&amp;(ROW()+12*(($AO1978-1)*3+$AP1978)-ROW())/12+5),AT1978)</f>
        <v>0</v>
      </c>
      <c r="AV1978" s="692">
        <f ca="1">IF(AND(AR1978+AT1978&gt;0,AS1978+AU1978&gt;0),COUNTIF(AV$6:AV1977,"&gt;0")+1,0)</f>
        <v>0</v>
      </c>
    </row>
    <row r="1979" spans="41:48">
      <c r="AO1979" s="692">
        <v>55</v>
      </c>
      <c r="AP1979" s="692">
        <v>3</v>
      </c>
      <c r="AQ1979" s="692">
        <v>6</v>
      </c>
      <c r="AR1979" s="693">
        <f ca="1">IF($AQ1979=1,IF(INDIRECT(ADDRESS(($AO1979-1)*3+$AP1979+5,$AQ1979+7))="",0,INDIRECT(ADDRESS(($AO1979-1)*3+$AP1979+5,$AQ1979+7))),IF(INDIRECT(ADDRESS(($AO1979-1)*3+$AP1979+5,$AQ1979+7))="",0,IF(COUNTIF(INDIRECT(ADDRESS(($AO1979-1)*36+($AP1979-1)*12+6,COLUMN())):INDIRECT(ADDRESS(($AO1979-1)*36+($AP1979-1)*12+$AQ1979+4,COLUMN())),INDIRECT(ADDRESS(($AO1979-1)*3+$AP1979+5,$AQ1979+7)))&gt;=1,0,INDIRECT(ADDRESS(($AO1979-1)*3+$AP1979+5,$AQ1979+7)))))</f>
        <v>0</v>
      </c>
      <c r="AS1979" s="692">
        <f ca="1">COUNTIF(INDIRECT("H"&amp;(ROW()+12*(($AO1979-1)*3+$AP1979)-ROW())/12+5):INDIRECT("S"&amp;(ROW()+12*(($AO1979-1)*3+$AP1979)-ROW())/12+5),AR1979)</f>
        <v>0</v>
      </c>
      <c r="AT1979" s="693">
        <f ca="1">IF($AQ1979=1,IF(INDIRECT(ADDRESS(($AO1979-1)*3+$AP1979+5,$AQ1979+20))="",0,INDIRECT(ADDRESS(($AO1979-1)*3+$AP1979+5,$AQ1979+20))),IF(INDIRECT(ADDRESS(($AO1979-1)*3+$AP1979+5,$AQ1979+20))="",0,IF(COUNTIF(INDIRECT(ADDRESS(($AO1979-1)*36+($AP1979-1)*12+6,COLUMN())):INDIRECT(ADDRESS(($AO1979-1)*36+($AP1979-1)*12+$AQ1979+4,COLUMN())),INDIRECT(ADDRESS(($AO1979-1)*3+$AP1979+5,$AQ1979+20)))&gt;=1,0,INDIRECT(ADDRESS(($AO1979-1)*3+$AP1979+5,$AQ1979+20)))))</f>
        <v>0</v>
      </c>
      <c r="AU1979" s="692">
        <f ca="1">COUNTIF(INDIRECT("U"&amp;(ROW()+12*(($AO1979-1)*3+$AP1979)-ROW())/12+5):INDIRECT("AF"&amp;(ROW()+12*(($AO1979-1)*3+$AP1979)-ROW())/12+5),AT1979)</f>
        <v>0</v>
      </c>
      <c r="AV1979" s="692">
        <f ca="1">IF(AND(AR1979+AT1979&gt;0,AS1979+AU1979&gt;0),COUNTIF(AV$6:AV1978,"&gt;0")+1,0)</f>
        <v>0</v>
      </c>
    </row>
    <row r="1980" spans="41:48">
      <c r="AO1980" s="692">
        <v>55</v>
      </c>
      <c r="AP1980" s="692">
        <v>3</v>
      </c>
      <c r="AQ1980" s="692">
        <v>7</v>
      </c>
      <c r="AR1980" s="693">
        <f ca="1">IF($AQ1980=1,IF(INDIRECT(ADDRESS(($AO1980-1)*3+$AP1980+5,$AQ1980+7))="",0,INDIRECT(ADDRESS(($AO1980-1)*3+$AP1980+5,$AQ1980+7))),IF(INDIRECT(ADDRESS(($AO1980-1)*3+$AP1980+5,$AQ1980+7))="",0,IF(COUNTIF(INDIRECT(ADDRESS(($AO1980-1)*36+($AP1980-1)*12+6,COLUMN())):INDIRECT(ADDRESS(($AO1980-1)*36+($AP1980-1)*12+$AQ1980+4,COLUMN())),INDIRECT(ADDRESS(($AO1980-1)*3+$AP1980+5,$AQ1980+7)))&gt;=1,0,INDIRECT(ADDRESS(($AO1980-1)*3+$AP1980+5,$AQ1980+7)))))</f>
        <v>0</v>
      </c>
      <c r="AS1980" s="692">
        <f ca="1">COUNTIF(INDIRECT("H"&amp;(ROW()+12*(($AO1980-1)*3+$AP1980)-ROW())/12+5):INDIRECT("S"&amp;(ROW()+12*(($AO1980-1)*3+$AP1980)-ROW())/12+5),AR1980)</f>
        <v>0</v>
      </c>
      <c r="AT1980" s="693">
        <f ca="1">IF($AQ1980=1,IF(INDIRECT(ADDRESS(($AO1980-1)*3+$AP1980+5,$AQ1980+20))="",0,INDIRECT(ADDRESS(($AO1980-1)*3+$AP1980+5,$AQ1980+20))),IF(INDIRECT(ADDRESS(($AO1980-1)*3+$AP1980+5,$AQ1980+20))="",0,IF(COUNTIF(INDIRECT(ADDRESS(($AO1980-1)*36+($AP1980-1)*12+6,COLUMN())):INDIRECT(ADDRESS(($AO1980-1)*36+($AP1980-1)*12+$AQ1980+4,COLUMN())),INDIRECT(ADDRESS(($AO1980-1)*3+$AP1980+5,$AQ1980+20)))&gt;=1,0,INDIRECT(ADDRESS(($AO1980-1)*3+$AP1980+5,$AQ1980+20)))))</f>
        <v>0</v>
      </c>
      <c r="AU1980" s="692">
        <f ca="1">COUNTIF(INDIRECT("U"&amp;(ROW()+12*(($AO1980-1)*3+$AP1980)-ROW())/12+5):INDIRECT("AF"&amp;(ROW()+12*(($AO1980-1)*3+$AP1980)-ROW())/12+5),AT1980)</f>
        <v>0</v>
      </c>
      <c r="AV1980" s="692">
        <f ca="1">IF(AND(AR1980+AT1980&gt;0,AS1980+AU1980&gt;0),COUNTIF(AV$6:AV1979,"&gt;0")+1,0)</f>
        <v>0</v>
      </c>
    </row>
    <row r="1981" spans="41:48">
      <c r="AO1981" s="692">
        <v>55</v>
      </c>
      <c r="AP1981" s="692">
        <v>3</v>
      </c>
      <c r="AQ1981" s="692">
        <v>8</v>
      </c>
      <c r="AR1981" s="693">
        <f ca="1">IF($AQ1981=1,IF(INDIRECT(ADDRESS(($AO1981-1)*3+$AP1981+5,$AQ1981+7))="",0,INDIRECT(ADDRESS(($AO1981-1)*3+$AP1981+5,$AQ1981+7))),IF(INDIRECT(ADDRESS(($AO1981-1)*3+$AP1981+5,$AQ1981+7))="",0,IF(COUNTIF(INDIRECT(ADDRESS(($AO1981-1)*36+($AP1981-1)*12+6,COLUMN())):INDIRECT(ADDRESS(($AO1981-1)*36+($AP1981-1)*12+$AQ1981+4,COLUMN())),INDIRECT(ADDRESS(($AO1981-1)*3+$AP1981+5,$AQ1981+7)))&gt;=1,0,INDIRECT(ADDRESS(($AO1981-1)*3+$AP1981+5,$AQ1981+7)))))</f>
        <v>0</v>
      </c>
      <c r="AS1981" s="692">
        <f ca="1">COUNTIF(INDIRECT("H"&amp;(ROW()+12*(($AO1981-1)*3+$AP1981)-ROW())/12+5):INDIRECT("S"&amp;(ROW()+12*(($AO1981-1)*3+$AP1981)-ROW())/12+5),AR1981)</f>
        <v>0</v>
      </c>
      <c r="AT1981" s="693">
        <f ca="1">IF($AQ1981=1,IF(INDIRECT(ADDRESS(($AO1981-1)*3+$AP1981+5,$AQ1981+20))="",0,INDIRECT(ADDRESS(($AO1981-1)*3+$AP1981+5,$AQ1981+20))),IF(INDIRECT(ADDRESS(($AO1981-1)*3+$AP1981+5,$AQ1981+20))="",0,IF(COUNTIF(INDIRECT(ADDRESS(($AO1981-1)*36+($AP1981-1)*12+6,COLUMN())):INDIRECT(ADDRESS(($AO1981-1)*36+($AP1981-1)*12+$AQ1981+4,COLUMN())),INDIRECT(ADDRESS(($AO1981-1)*3+$AP1981+5,$AQ1981+20)))&gt;=1,0,INDIRECT(ADDRESS(($AO1981-1)*3+$AP1981+5,$AQ1981+20)))))</f>
        <v>0</v>
      </c>
      <c r="AU1981" s="692">
        <f ca="1">COUNTIF(INDIRECT("U"&amp;(ROW()+12*(($AO1981-1)*3+$AP1981)-ROW())/12+5):INDIRECT("AF"&amp;(ROW()+12*(($AO1981-1)*3+$AP1981)-ROW())/12+5),AT1981)</f>
        <v>0</v>
      </c>
      <c r="AV1981" s="692">
        <f ca="1">IF(AND(AR1981+AT1981&gt;0,AS1981+AU1981&gt;0),COUNTIF(AV$6:AV1980,"&gt;0")+1,0)</f>
        <v>0</v>
      </c>
    </row>
    <row r="1982" spans="41:48">
      <c r="AO1982" s="692">
        <v>55</v>
      </c>
      <c r="AP1982" s="692">
        <v>3</v>
      </c>
      <c r="AQ1982" s="692">
        <v>9</v>
      </c>
      <c r="AR1982" s="693">
        <f ca="1">IF($AQ1982=1,IF(INDIRECT(ADDRESS(($AO1982-1)*3+$AP1982+5,$AQ1982+7))="",0,INDIRECT(ADDRESS(($AO1982-1)*3+$AP1982+5,$AQ1982+7))),IF(INDIRECT(ADDRESS(($AO1982-1)*3+$AP1982+5,$AQ1982+7))="",0,IF(COUNTIF(INDIRECT(ADDRESS(($AO1982-1)*36+($AP1982-1)*12+6,COLUMN())):INDIRECT(ADDRESS(($AO1982-1)*36+($AP1982-1)*12+$AQ1982+4,COLUMN())),INDIRECT(ADDRESS(($AO1982-1)*3+$AP1982+5,$AQ1982+7)))&gt;=1,0,INDIRECT(ADDRESS(($AO1982-1)*3+$AP1982+5,$AQ1982+7)))))</f>
        <v>0</v>
      </c>
      <c r="AS1982" s="692">
        <f ca="1">COUNTIF(INDIRECT("H"&amp;(ROW()+12*(($AO1982-1)*3+$AP1982)-ROW())/12+5):INDIRECT("S"&amp;(ROW()+12*(($AO1982-1)*3+$AP1982)-ROW())/12+5),AR1982)</f>
        <v>0</v>
      </c>
      <c r="AT1982" s="693">
        <f ca="1">IF($AQ1982=1,IF(INDIRECT(ADDRESS(($AO1982-1)*3+$AP1982+5,$AQ1982+20))="",0,INDIRECT(ADDRESS(($AO1982-1)*3+$AP1982+5,$AQ1982+20))),IF(INDIRECT(ADDRESS(($AO1982-1)*3+$AP1982+5,$AQ1982+20))="",0,IF(COUNTIF(INDIRECT(ADDRESS(($AO1982-1)*36+($AP1982-1)*12+6,COLUMN())):INDIRECT(ADDRESS(($AO1982-1)*36+($AP1982-1)*12+$AQ1982+4,COLUMN())),INDIRECT(ADDRESS(($AO1982-1)*3+$AP1982+5,$AQ1982+20)))&gt;=1,0,INDIRECT(ADDRESS(($AO1982-1)*3+$AP1982+5,$AQ1982+20)))))</f>
        <v>0</v>
      </c>
      <c r="AU1982" s="692">
        <f ca="1">COUNTIF(INDIRECT("U"&amp;(ROW()+12*(($AO1982-1)*3+$AP1982)-ROW())/12+5):INDIRECT("AF"&amp;(ROW()+12*(($AO1982-1)*3+$AP1982)-ROW())/12+5),AT1982)</f>
        <v>0</v>
      </c>
      <c r="AV1982" s="692">
        <f ca="1">IF(AND(AR1982+AT1982&gt;0,AS1982+AU1982&gt;0),COUNTIF(AV$6:AV1981,"&gt;0")+1,0)</f>
        <v>0</v>
      </c>
    </row>
    <row r="1983" spans="41:48">
      <c r="AO1983" s="692">
        <v>55</v>
      </c>
      <c r="AP1983" s="692">
        <v>3</v>
      </c>
      <c r="AQ1983" s="692">
        <v>10</v>
      </c>
      <c r="AR1983" s="693">
        <f ca="1">IF($AQ1983=1,IF(INDIRECT(ADDRESS(($AO1983-1)*3+$AP1983+5,$AQ1983+7))="",0,INDIRECT(ADDRESS(($AO1983-1)*3+$AP1983+5,$AQ1983+7))),IF(INDIRECT(ADDRESS(($AO1983-1)*3+$AP1983+5,$AQ1983+7))="",0,IF(COUNTIF(INDIRECT(ADDRESS(($AO1983-1)*36+($AP1983-1)*12+6,COLUMN())):INDIRECT(ADDRESS(($AO1983-1)*36+($AP1983-1)*12+$AQ1983+4,COLUMN())),INDIRECT(ADDRESS(($AO1983-1)*3+$AP1983+5,$AQ1983+7)))&gt;=1,0,INDIRECT(ADDRESS(($AO1983-1)*3+$AP1983+5,$AQ1983+7)))))</f>
        <v>0</v>
      </c>
      <c r="AS1983" s="692">
        <f ca="1">COUNTIF(INDIRECT("H"&amp;(ROW()+12*(($AO1983-1)*3+$AP1983)-ROW())/12+5):INDIRECT("S"&amp;(ROW()+12*(($AO1983-1)*3+$AP1983)-ROW())/12+5),AR1983)</f>
        <v>0</v>
      </c>
      <c r="AT1983" s="693">
        <f ca="1">IF($AQ1983=1,IF(INDIRECT(ADDRESS(($AO1983-1)*3+$AP1983+5,$AQ1983+20))="",0,INDIRECT(ADDRESS(($AO1983-1)*3+$AP1983+5,$AQ1983+20))),IF(INDIRECT(ADDRESS(($AO1983-1)*3+$AP1983+5,$AQ1983+20))="",0,IF(COUNTIF(INDIRECT(ADDRESS(($AO1983-1)*36+($AP1983-1)*12+6,COLUMN())):INDIRECT(ADDRESS(($AO1983-1)*36+($AP1983-1)*12+$AQ1983+4,COLUMN())),INDIRECT(ADDRESS(($AO1983-1)*3+$AP1983+5,$AQ1983+20)))&gt;=1,0,INDIRECT(ADDRESS(($AO1983-1)*3+$AP1983+5,$AQ1983+20)))))</f>
        <v>0</v>
      </c>
      <c r="AU1983" s="692">
        <f ca="1">COUNTIF(INDIRECT("U"&amp;(ROW()+12*(($AO1983-1)*3+$AP1983)-ROW())/12+5):INDIRECT("AF"&amp;(ROW()+12*(($AO1983-1)*3+$AP1983)-ROW())/12+5),AT1983)</f>
        <v>0</v>
      </c>
      <c r="AV1983" s="692">
        <f ca="1">IF(AND(AR1983+AT1983&gt;0,AS1983+AU1983&gt;0),COUNTIF(AV$6:AV1982,"&gt;0")+1,0)</f>
        <v>0</v>
      </c>
    </row>
    <row r="1984" spans="41:48">
      <c r="AO1984" s="692">
        <v>55</v>
      </c>
      <c r="AP1984" s="692">
        <v>3</v>
      </c>
      <c r="AQ1984" s="692">
        <v>11</v>
      </c>
      <c r="AR1984" s="693">
        <f ca="1">IF($AQ1984=1,IF(INDIRECT(ADDRESS(($AO1984-1)*3+$AP1984+5,$AQ1984+7))="",0,INDIRECT(ADDRESS(($AO1984-1)*3+$AP1984+5,$AQ1984+7))),IF(INDIRECT(ADDRESS(($AO1984-1)*3+$AP1984+5,$AQ1984+7))="",0,IF(COUNTIF(INDIRECT(ADDRESS(($AO1984-1)*36+($AP1984-1)*12+6,COLUMN())):INDIRECT(ADDRESS(($AO1984-1)*36+($AP1984-1)*12+$AQ1984+4,COLUMN())),INDIRECT(ADDRESS(($AO1984-1)*3+$AP1984+5,$AQ1984+7)))&gt;=1,0,INDIRECT(ADDRESS(($AO1984-1)*3+$AP1984+5,$AQ1984+7)))))</f>
        <v>0</v>
      </c>
      <c r="AS1984" s="692">
        <f ca="1">COUNTIF(INDIRECT("H"&amp;(ROW()+12*(($AO1984-1)*3+$AP1984)-ROW())/12+5):INDIRECT("S"&amp;(ROW()+12*(($AO1984-1)*3+$AP1984)-ROW())/12+5),AR1984)</f>
        <v>0</v>
      </c>
      <c r="AT1984" s="693">
        <f ca="1">IF($AQ1984=1,IF(INDIRECT(ADDRESS(($AO1984-1)*3+$AP1984+5,$AQ1984+20))="",0,INDIRECT(ADDRESS(($AO1984-1)*3+$AP1984+5,$AQ1984+20))),IF(INDIRECT(ADDRESS(($AO1984-1)*3+$AP1984+5,$AQ1984+20))="",0,IF(COUNTIF(INDIRECT(ADDRESS(($AO1984-1)*36+($AP1984-1)*12+6,COLUMN())):INDIRECT(ADDRESS(($AO1984-1)*36+($AP1984-1)*12+$AQ1984+4,COLUMN())),INDIRECT(ADDRESS(($AO1984-1)*3+$AP1984+5,$AQ1984+20)))&gt;=1,0,INDIRECT(ADDRESS(($AO1984-1)*3+$AP1984+5,$AQ1984+20)))))</f>
        <v>0</v>
      </c>
      <c r="AU1984" s="692">
        <f ca="1">COUNTIF(INDIRECT("U"&amp;(ROW()+12*(($AO1984-1)*3+$AP1984)-ROW())/12+5):INDIRECT("AF"&amp;(ROW()+12*(($AO1984-1)*3+$AP1984)-ROW())/12+5),AT1984)</f>
        <v>0</v>
      </c>
      <c r="AV1984" s="692">
        <f ca="1">IF(AND(AR1984+AT1984&gt;0,AS1984+AU1984&gt;0),COUNTIF(AV$6:AV1983,"&gt;0")+1,0)</f>
        <v>0</v>
      </c>
    </row>
    <row r="1985" spans="41:48">
      <c r="AO1985" s="692">
        <v>55</v>
      </c>
      <c r="AP1985" s="692">
        <v>3</v>
      </c>
      <c r="AQ1985" s="692">
        <v>12</v>
      </c>
      <c r="AR1985" s="693">
        <f ca="1">IF($AQ1985=1,IF(INDIRECT(ADDRESS(($AO1985-1)*3+$AP1985+5,$AQ1985+7))="",0,INDIRECT(ADDRESS(($AO1985-1)*3+$AP1985+5,$AQ1985+7))),IF(INDIRECT(ADDRESS(($AO1985-1)*3+$AP1985+5,$AQ1985+7))="",0,IF(COUNTIF(INDIRECT(ADDRESS(($AO1985-1)*36+($AP1985-1)*12+6,COLUMN())):INDIRECT(ADDRESS(($AO1985-1)*36+($AP1985-1)*12+$AQ1985+4,COLUMN())),INDIRECT(ADDRESS(($AO1985-1)*3+$AP1985+5,$AQ1985+7)))&gt;=1,0,INDIRECT(ADDRESS(($AO1985-1)*3+$AP1985+5,$AQ1985+7)))))</f>
        <v>0</v>
      </c>
      <c r="AS1985" s="692">
        <f ca="1">COUNTIF(INDIRECT("H"&amp;(ROW()+12*(($AO1985-1)*3+$AP1985)-ROW())/12+5):INDIRECT("S"&amp;(ROW()+12*(($AO1985-1)*3+$AP1985)-ROW())/12+5),AR1985)</f>
        <v>0</v>
      </c>
      <c r="AT1985" s="693">
        <f ca="1">IF($AQ1985=1,IF(INDIRECT(ADDRESS(($AO1985-1)*3+$AP1985+5,$AQ1985+20))="",0,INDIRECT(ADDRESS(($AO1985-1)*3+$AP1985+5,$AQ1985+20))),IF(INDIRECT(ADDRESS(($AO1985-1)*3+$AP1985+5,$AQ1985+20))="",0,IF(COUNTIF(INDIRECT(ADDRESS(($AO1985-1)*36+($AP1985-1)*12+6,COLUMN())):INDIRECT(ADDRESS(($AO1985-1)*36+($AP1985-1)*12+$AQ1985+4,COLUMN())),INDIRECT(ADDRESS(($AO1985-1)*3+$AP1985+5,$AQ1985+20)))&gt;=1,0,INDIRECT(ADDRESS(($AO1985-1)*3+$AP1985+5,$AQ1985+20)))))</f>
        <v>0</v>
      </c>
      <c r="AU1985" s="692">
        <f ca="1">COUNTIF(INDIRECT("U"&amp;(ROW()+12*(($AO1985-1)*3+$AP1985)-ROW())/12+5):INDIRECT("AF"&amp;(ROW()+12*(($AO1985-1)*3+$AP1985)-ROW())/12+5),AT1985)</f>
        <v>0</v>
      </c>
      <c r="AV1985" s="692">
        <f ca="1">IF(AND(AR1985+AT1985&gt;0,AS1985+AU1985&gt;0),COUNTIF(AV$6:AV1984,"&gt;0")+1,0)</f>
        <v>0</v>
      </c>
    </row>
    <row r="1986" spans="41:48">
      <c r="AO1986" s="692">
        <v>56</v>
      </c>
      <c r="AP1986" s="692">
        <v>1</v>
      </c>
      <c r="AQ1986" s="692">
        <v>1</v>
      </c>
      <c r="AR1986" s="693">
        <f ca="1">IF($AQ1986=1,IF(INDIRECT(ADDRESS(($AO1986-1)*3+$AP1986+5,$AQ1986+7))="",0,INDIRECT(ADDRESS(($AO1986-1)*3+$AP1986+5,$AQ1986+7))),IF(INDIRECT(ADDRESS(($AO1986-1)*3+$AP1986+5,$AQ1986+7))="",0,IF(COUNTIF(INDIRECT(ADDRESS(($AO1986-1)*36+($AP1986-1)*12+6,COLUMN())):INDIRECT(ADDRESS(($AO1986-1)*36+($AP1986-1)*12+$AQ1986+4,COLUMN())),INDIRECT(ADDRESS(($AO1986-1)*3+$AP1986+5,$AQ1986+7)))&gt;=1,0,INDIRECT(ADDRESS(($AO1986-1)*3+$AP1986+5,$AQ1986+7)))))</f>
        <v>0</v>
      </c>
      <c r="AS1986" s="692">
        <f ca="1">COUNTIF(INDIRECT("H"&amp;(ROW()+12*(($AO1986-1)*3+$AP1986)-ROW())/12+5):INDIRECT("S"&amp;(ROW()+12*(($AO1986-1)*3+$AP1986)-ROW())/12+5),AR1986)</f>
        <v>0</v>
      </c>
      <c r="AT1986" s="693">
        <f ca="1">IF($AQ1986=1,IF(INDIRECT(ADDRESS(($AO1986-1)*3+$AP1986+5,$AQ1986+20))="",0,INDIRECT(ADDRESS(($AO1986-1)*3+$AP1986+5,$AQ1986+20))),IF(INDIRECT(ADDRESS(($AO1986-1)*3+$AP1986+5,$AQ1986+20))="",0,IF(COUNTIF(INDIRECT(ADDRESS(($AO1986-1)*36+($AP1986-1)*12+6,COLUMN())):INDIRECT(ADDRESS(($AO1986-1)*36+($AP1986-1)*12+$AQ1986+4,COLUMN())),INDIRECT(ADDRESS(($AO1986-1)*3+$AP1986+5,$AQ1986+20)))&gt;=1,0,INDIRECT(ADDRESS(($AO1986-1)*3+$AP1986+5,$AQ1986+20)))))</f>
        <v>0</v>
      </c>
      <c r="AU1986" s="692">
        <f ca="1">COUNTIF(INDIRECT("U"&amp;(ROW()+12*(($AO1986-1)*3+$AP1986)-ROW())/12+5):INDIRECT("AF"&amp;(ROW()+12*(($AO1986-1)*3+$AP1986)-ROW())/12+5),AT1986)</f>
        <v>0</v>
      </c>
      <c r="AV1986" s="692">
        <f ca="1">IF(AND(AR1986+AT1986&gt;0,AS1986+AU1986&gt;0),COUNTIF(AV$6:AV1985,"&gt;0")+1,0)</f>
        <v>0</v>
      </c>
    </row>
    <row r="1987" spans="41:48">
      <c r="AO1987" s="692">
        <v>56</v>
      </c>
      <c r="AP1987" s="692">
        <v>1</v>
      </c>
      <c r="AQ1987" s="692">
        <v>2</v>
      </c>
      <c r="AR1987" s="693">
        <f ca="1">IF($AQ1987=1,IF(INDIRECT(ADDRESS(($AO1987-1)*3+$AP1987+5,$AQ1987+7))="",0,INDIRECT(ADDRESS(($AO1987-1)*3+$AP1987+5,$AQ1987+7))),IF(INDIRECT(ADDRESS(($AO1987-1)*3+$AP1987+5,$AQ1987+7))="",0,IF(COUNTIF(INDIRECT(ADDRESS(($AO1987-1)*36+($AP1987-1)*12+6,COLUMN())):INDIRECT(ADDRESS(($AO1987-1)*36+($AP1987-1)*12+$AQ1987+4,COLUMN())),INDIRECT(ADDRESS(($AO1987-1)*3+$AP1987+5,$AQ1987+7)))&gt;=1,0,INDIRECT(ADDRESS(($AO1987-1)*3+$AP1987+5,$AQ1987+7)))))</f>
        <v>0</v>
      </c>
      <c r="AS1987" s="692">
        <f ca="1">COUNTIF(INDIRECT("H"&amp;(ROW()+12*(($AO1987-1)*3+$AP1987)-ROW())/12+5):INDIRECT("S"&amp;(ROW()+12*(($AO1987-1)*3+$AP1987)-ROW())/12+5),AR1987)</f>
        <v>0</v>
      </c>
      <c r="AT1987" s="693">
        <f ca="1">IF($AQ1987=1,IF(INDIRECT(ADDRESS(($AO1987-1)*3+$AP1987+5,$AQ1987+20))="",0,INDIRECT(ADDRESS(($AO1987-1)*3+$AP1987+5,$AQ1987+20))),IF(INDIRECT(ADDRESS(($AO1987-1)*3+$AP1987+5,$AQ1987+20))="",0,IF(COUNTIF(INDIRECT(ADDRESS(($AO1987-1)*36+($AP1987-1)*12+6,COLUMN())):INDIRECT(ADDRESS(($AO1987-1)*36+($AP1987-1)*12+$AQ1987+4,COLUMN())),INDIRECT(ADDRESS(($AO1987-1)*3+$AP1987+5,$AQ1987+20)))&gt;=1,0,INDIRECT(ADDRESS(($AO1987-1)*3+$AP1987+5,$AQ1987+20)))))</f>
        <v>0</v>
      </c>
      <c r="AU1987" s="692">
        <f ca="1">COUNTIF(INDIRECT("U"&amp;(ROW()+12*(($AO1987-1)*3+$AP1987)-ROW())/12+5):INDIRECT("AF"&amp;(ROW()+12*(($AO1987-1)*3+$AP1987)-ROW())/12+5),AT1987)</f>
        <v>0</v>
      </c>
      <c r="AV1987" s="692">
        <f ca="1">IF(AND(AR1987+AT1987&gt;0,AS1987+AU1987&gt;0),COUNTIF(AV$6:AV1986,"&gt;0")+1,0)</f>
        <v>0</v>
      </c>
    </row>
    <row r="1988" spans="41:48">
      <c r="AO1988" s="692">
        <v>56</v>
      </c>
      <c r="AP1988" s="692">
        <v>1</v>
      </c>
      <c r="AQ1988" s="692">
        <v>3</v>
      </c>
      <c r="AR1988" s="693">
        <f ca="1">IF($AQ1988=1,IF(INDIRECT(ADDRESS(($AO1988-1)*3+$AP1988+5,$AQ1988+7))="",0,INDIRECT(ADDRESS(($AO1988-1)*3+$AP1988+5,$AQ1988+7))),IF(INDIRECT(ADDRESS(($AO1988-1)*3+$AP1988+5,$AQ1988+7))="",0,IF(COUNTIF(INDIRECT(ADDRESS(($AO1988-1)*36+($AP1988-1)*12+6,COLUMN())):INDIRECT(ADDRESS(($AO1988-1)*36+($AP1988-1)*12+$AQ1988+4,COLUMN())),INDIRECT(ADDRESS(($AO1988-1)*3+$AP1988+5,$AQ1988+7)))&gt;=1,0,INDIRECT(ADDRESS(($AO1988-1)*3+$AP1988+5,$AQ1988+7)))))</f>
        <v>0</v>
      </c>
      <c r="AS1988" s="692">
        <f ca="1">COUNTIF(INDIRECT("H"&amp;(ROW()+12*(($AO1988-1)*3+$AP1988)-ROW())/12+5):INDIRECT("S"&amp;(ROW()+12*(($AO1988-1)*3+$AP1988)-ROW())/12+5),AR1988)</f>
        <v>0</v>
      </c>
      <c r="AT1988" s="693">
        <f ca="1">IF($AQ1988=1,IF(INDIRECT(ADDRESS(($AO1988-1)*3+$AP1988+5,$AQ1988+20))="",0,INDIRECT(ADDRESS(($AO1988-1)*3+$AP1988+5,$AQ1988+20))),IF(INDIRECT(ADDRESS(($AO1988-1)*3+$AP1988+5,$AQ1988+20))="",0,IF(COUNTIF(INDIRECT(ADDRESS(($AO1988-1)*36+($AP1988-1)*12+6,COLUMN())):INDIRECT(ADDRESS(($AO1988-1)*36+($AP1988-1)*12+$AQ1988+4,COLUMN())),INDIRECT(ADDRESS(($AO1988-1)*3+$AP1988+5,$AQ1988+20)))&gt;=1,0,INDIRECT(ADDRESS(($AO1988-1)*3+$AP1988+5,$AQ1988+20)))))</f>
        <v>0</v>
      </c>
      <c r="AU1988" s="692">
        <f ca="1">COUNTIF(INDIRECT("U"&amp;(ROW()+12*(($AO1988-1)*3+$AP1988)-ROW())/12+5):INDIRECT("AF"&amp;(ROW()+12*(($AO1988-1)*3+$AP1988)-ROW())/12+5),AT1988)</f>
        <v>0</v>
      </c>
      <c r="AV1988" s="692">
        <f ca="1">IF(AND(AR1988+AT1988&gt;0,AS1988+AU1988&gt;0),COUNTIF(AV$6:AV1987,"&gt;0")+1,0)</f>
        <v>0</v>
      </c>
    </row>
    <row r="1989" spans="41:48">
      <c r="AO1989" s="692">
        <v>56</v>
      </c>
      <c r="AP1989" s="692">
        <v>1</v>
      </c>
      <c r="AQ1989" s="692">
        <v>4</v>
      </c>
      <c r="AR1989" s="693">
        <f ca="1">IF($AQ1989=1,IF(INDIRECT(ADDRESS(($AO1989-1)*3+$AP1989+5,$AQ1989+7))="",0,INDIRECT(ADDRESS(($AO1989-1)*3+$AP1989+5,$AQ1989+7))),IF(INDIRECT(ADDRESS(($AO1989-1)*3+$AP1989+5,$AQ1989+7))="",0,IF(COUNTIF(INDIRECT(ADDRESS(($AO1989-1)*36+($AP1989-1)*12+6,COLUMN())):INDIRECT(ADDRESS(($AO1989-1)*36+($AP1989-1)*12+$AQ1989+4,COLUMN())),INDIRECT(ADDRESS(($AO1989-1)*3+$AP1989+5,$AQ1989+7)))&gt;=1,0,INDIRECT(ADDRESS(($AO1989-1)*3+$AP1989+5,$AQ1989+7)))))</f>
        <v>0</v>
      </c>
      <c r="AS1989" s="692">
        <f ca="1">COUNTIF(INDIRECT("H"&amp;(ROW()+12*(($AO1989-1)*3+$AP1989)-ROW())/12+5):INDIRECT("S"&amp;(ROW()+12*(($AO1989-1)*3+$AP1989)-ROW())/12+5),AR1989)</f>
        <v>0</v>
      </c>
      <c r="AT1989" s="693">
        <f ca="1">IF($AQ1989=1,IF(INDIRECT(ADDRESS(($AO1989-1)*3+$AP1989+5,$AQ1989+20))="",0,INDIRECT(ADDRESS(($AO1989-1)*3+$AP1989+5,$AQ1989+20))),IF(INDIRECT(ADDRESS(($AO1989-1)*3+$AP1989+5,$AQ1989+20))="",0,IF(COUNTIF(INDIRECT(ADDRESS(($AO1989-1)*36+($AP1989-1)*12+6,COLUMN())):INDIRECT(ADDRESS(($AO1989-1)*36+($AP1989-1)*12+$AQ1989+4,COLUMN())),INDIRECT(ADDRESS(($AO1989-1)*3+$AP1989+5,$AQ1989+20)))&gt;=1,0,INDIRECT(ADDRESS(($AO1989-1)*3+$AP1989+5,$AQ1989+20)))))</f>
        <v>0</v>
      </c>
      <c r="AU1989" s="692">
        <f ca="1">COUNTIF(INDIRECT("U"&amp;(ROW()+12*(($AO1989-1)*3+$AP1989)-ROW())/12+5):INDIRECT("AF"&amp;(ROW()+12*(($AO1989-1)*3+$AP1989)-ROW())/12+5),AT1989)</f>
        <v>0</v>
      </c>
      <c r="AV1989" s="692">
        <f ca="1">IF(AND(AR1989+AT1989&gt;0,AS1989+AU1989&gt;0),COUNTIF(AV$6:AV1988,"&gt;0")+1,0)</f>
        <v>0</v>
      </c>
    </row>
    <row r="1990" spans="41:48">
      <c r="AO1990" s="692">
        <v>56</v>
      </c>
      <c r="AP1990" s="692">
        <v>1</v>
      </c>
      <c r="AQ1990" s="692">
        <v>5</v>
      </c>
      <c r="AR1990" s="693">
        <f ca="1">IF($AQ1990=1,IF(INDIRECT(ADDRESS(($AO1990-1)*3+$AP1990+5,$AQ1990+7))="",0,INDIRECT(ADDRESS(($AO1990-1)*3+$AP1990+5,$AQ1990+7))),IF(INDIRECT(ADDRESS(($AO1990-1)*3+$AP1990+5,$AQ1990+7))="",0,IF(COUNTIF(INDIRECT(ADDRESS(($AO1990-1)*36+($AP1990-1)*12+6,COLUMN())):INDIRECT(ADDRESS(($AO1990-1)*36+($AP1990-1)*12+$AQ1990+4,COLUMN())),INDIRECT(ADDRESS(($AO1990-1)*3+$AP1990+5,$AQ1990+7)))&gt;=1,0,INDIRECT(ADDRESS(($AO1990-1)*3+$AP1990+5,$AQ1990+7)))))</f>
        <v>0</v>
      </c>
      <c r="AS1990" s="692">
        <f ca="1">COUNTIF(INDIRECT("H"&amp;(ROW()+12*(($AO1990-1)*3+$AP1990)-ROW())/12+5):INDIRECT("S"&amp;(ROW()+12*(($AO1990-1)*3+$AP1990)-ROW())/12+5),AR1990)</f>
        <v>0</v>
      </c>
      <c r="AT1990" s="693">
        <f ca="1">IF($AQ1990=1,IF(INDIRECT(ADDRESS(($AO1990-1)*3+$AP1990+5,$AQ1990+20))="",0,INDIRECT(ADDRESS(($AO1990-1)*3+$AP1990+5,$AQ1990+20))),IF(INDIRECT(ADDRESS(($AO1990-1)*3+$AP1990+5,$AQ1990+20))="",0,IF(COUNTIF(INDIRECT(ADDRESS(($AO1990-1)*36+($AP1990-1)*12+6,COLUMN())):INDIRECT(ADDRESS(($AO1990-1)*36+($AP1990-1)*12+$AQ1990+4,COLUMN())),INDIRECT(ADDRESS(($AO1990-1)*3+$AP1990+5,$AQ1990+20)))&gt;=1,0,INDIRECT(ADDRESS(($AO1990-1)*3+$AP1990+5,$AQ1990+20)))))</f>
        <v>0</v>
      </c>
      <c r="AU1990" s="692">
        <f ca="1">COUNTIF(INDIRECT("U"&amp;(ROW()+12*(($AO1990-1)*3+$AP1990)-ROW())/12+5):INDIRECT("AF"&amp;(ROW()+12*(($AO1990-1)*3+$AP1990)-ROW())/12+5),AT1990)</f>
        <v>0</v>
      </c>
      <c r="AV1990" s="692">
        <f ca="1">IF(AND(AR1990+AT1990&gt;0,AS1990+AU1990&gt;0),COUNTIF(AV$6:AV1989,"&gt;0")+1,0)</f>
        <v>0</v>
      </c>
    </row>
    <row r="1991" spans="41:48">
      <c r="AO1991" s="692">
        <v>56</v>
      </c>
      <c r="AP1991" s="692">
        <v>1</v>
      </c>
      <c r="AQ1991" s="692">
        <v>6</v>
      </c>
      <c r="AR1991" s="693">
        <f ca="1">IF($AQ1991=1,IF(INDIRECT(ADDRESS(($AO1991-1)*3+$AP1991+5,$AQ1991+7))="",0,INDIRECT(ADDRESS(($AO1991-1)*3+$AP1991+5,$AQ1991+7))),IF(INDIRECT(ADDRESS(($AO1991-1)*3+$AP1991+5,$AQ1991+7))="",0,IF(COUNTIF(INDIRECT(ADDRESS(($AO1991-1)*36+($AP1991-1)*12+6,COLUMN())):INDIRECT(ADDRESS(($AO1991-1)*36+($AP1991-1)*12+$AQ1991+4,COLUMN())),INDIRECT(ADDRESS(($AO1991-1)*3+$AP1991+5,$AQ1991+7)))&gt;=1,0,INDIRECT(ADDRESS(($AO1991-1)*3+$AP1991+5,$AQ1991+7)))))</f>
        <v>0</v>
      </c>
      <c r="AS1991" s="692">
        <f ca="1">COUNTIF(INDIRECT("H"&amp;(ROW()+12*(($AO1991-1)*3+$AP1991)-ROW())/12+5):INDIRECT("S"&amp;(ROW()+12*(($AO1991-1)*3+$AP1991)-ROW())/12+5),AR1991)</f>
        <v>0</v>
      </c>
      <c r="AT1991" s="693">
        <f ca="1">IF($AQ1991=1,IF(INDIRECT(ADDRESS(($AO1991-1)*3+$AP1991+5,$AQ1991+20))="",0,INDIRECT(ADDRESS(($AO1991-1)*3+$AP1991+5,$AQ1991+20))),IF(INDIRECT(ADDRESS(($AO1991-1)*3+$AP1991+5,$AQ1991+20))="",0,IF(COUNTIF(INDIRECT(ADDRESS(($AO1991-1)*36+($AP1991-1)*12+6,COLUMN())):INDIRECT(ADDRESS(($AO1991-1)*36+($AP1991-1)*12+$AQ1991+4,COLUMN())),INDIRECT(ADDRESS(($AO1991-1)*3+$AP1991+5,$AQ1991+20)))&gt;=1,0,INDIRECT(ADDRESS(($AO1991-1)*3+$AP1991+5,$AQ1991+20)))))</f>
        <v>0</v>
      </c>
      <c r="AU1991" s="692">
        <f ca="1">COUNTIF(INDIRECT("U"&amp;(ROW()+12*(($AO1991-1)*3+$AP1991)-ROW())/12+5):INDIRECT("AF"&amp;(ROW()+12*(($AO1991-1)*3+$AP1991)-ROW())/12+5),AT1991)</f>
        <v>0</v>
      </c>
      <c r="AV1991" s="692">
        <f ca="1">IF(AND(AR1991+AT1991&gt;0,AS1991+AU1991&gt;0),COUNTIF(AV$6:AV1990,"&gt;0")+1,0)</f>
        <v>0</v>
      </c>
    </row>
    <row r="1992" spans="41:48">
      <c r="AO1992" s="692">
        <v>56</v>
      </c>
      <c r="AP1992" s="692">
        <v>1</v>
      </c>
      <c r="AQ1992" s="692">
        <v>7</v>
      </c>
      <c r="AR1992" s="693">
        <f ca="1">IF($AQ1992=1,IF(INDIRECT(ADDRESS(($AO1992-1)*3+$AP1992+5,$AQ1992+7))="",0,INDIRECT(ADDRESS(($AO1992-1)*3+$AP1992+5,$AQ1992+7))),IF(INDIRECT(ADDRESS(($AO1992-1)*3+$AP1992+5,$AQ1992+7))="",0,IF(COUNTIF(INDIRECT(ADDRESS(($AO1992-1)*36+($AP1992-1)*12+6,COLUMN())):INDIRECT(ADDRESS(($AO1992-1)*36+($AP1992-1)*12+$AQ1992+4,COLUMN())),INDIRECT(ADDRESS(($AO1992-1)*3+$AP1992+5,$AQ1992+7)))&gt;=1,0,INDIRECT(ADDRESS(($AO1992-1)*3+$AP1992+5,$AQ1992+7)))))</f>
        <v>0</v>
      </c>
      <c r="AS1992" s="692">
        <f ca="1">COUNTIF(INDIRECT("H"&amp;(ROW()+12*(($AO1992-1)*3+$AP1992)-ROW())/12+5):INDIRECT("S"&amp;(ROW()+12*(($AO1992-1)*3+$AP1992)-ROW())/12+5),AR1992)</f>
        <v>0</v>
      </c>
      <c r="AT1992" s="693">
        <f ca="1">IF($AQ1992=1,IF(INDIRECT(ADDRESS(($AO1992-1)*3+$AP1992+5,$AQ1992+20))="",0,INDIRECT(ADDRESS(($AO1992-1)*3+$AP1992+5,$AQ1992+20))),IF(INDIRECT(ADDRESS(($AO1992-1)*3+$AP1992+5,$AQ1992+20))="",0,IF(COUNTIF(INDIRECT(ADDRESS(($AO1992-1)*36+($AP1992-1)*12+6,COLUMN())):INDIRECT(ADDRESS(($AO1992-1)*36+($AP1992-1)*12+$AQ1992+4,COLUMN())),INDIRECT(ADDRESS(($AO1992-1)*3+$AP1992+5,$AQ1992+20)))&gt;=1,0,INDIRECT(ADDRESS(($AO1992-1)*3+$AP1992+5,$AQ1992+20)))))</f>
        <v>0</v>
      </c>
      <c r="AU1992" s="692">
        <f ca="1">COUNTIF(INDIRECT("U"&amp;(ROW()+12*(($AO1992-1)*3+$AP1992)-ROW())/12+5):INDIRECT("AF"&amp;(ROW()+12*(($AO1992-1)*3+$AP1992)-ROW())/12+5),AT1992)</f>
        <v>0</v>
      </c>
      <c r="AV1992" s="692">
        <f ca="1">IF(AND(AR1992+AT1992&gt;0,AS1992+AU1992&gt;0),COUNTIF(AV$6:AV1991,"&gt;0")+1,0)</f>
        <v>0</v>
      </c>
    </row>
    <row r="1993" spans="41:48">
      <c r="AO1993" s="692">
        <v>56</v>
      </c>
      <c r="AP1993" s="692">
        <v>1</v>
      </c>
      <c r="AQ1993" s="692">
        <v>8</v>
      </c>
      <c r="AR1993" s="693">
        <f ca="1">IF($AQ1993=1,IF(INDIRECT(ADDRESS(($AO1993-1)*3+$AP1993+5,$AQ1993+7))="",0,INDIRECT(ADDRESS(($AO1993-1)*3+$AP1993+5,$AQ1993+7))),IF(INDIRECT(ADDRESS(($AO1993-1)*3+$AP1993+5,$AQ1993+7))="",0,IF(COUNTIF(INDIRECT(ADDRESS(($AO1993-1)*36+($AP1993-1)*12+6,COLUMN())):INDIRECT(ADDRESS(($AO1993-1)*36+($AP1993-1)*12+$AQ1993+4,COLUMN())),INDIRECT(ADDRESS(($AO1993-1)*3+$AP1993+5,$AQ1993+7)))&gt;=1,0,INDIRECT(ADDRESS(($AO1993-1)*3+$AP1993+5,$AQ1993+7)))))</f>
        <v>0</v>
      </c>
      <c r="AS1993" s="692">
        <f ca="1">COUNTIF(INDIRECT("H"&amp;(ROW()+12*(($AO1993-1)*3+$AP1993)-ROW())/12+5):INDIRECT("S"&amp;(ROW()+12*(($AO1993-1)*3+$AP1993)-ROW())/12+5),AR1993)</f>
        <v>0</v>
      </c>
      <c r="AT1993" s="693">
        <f ca="1">IF($AQ1993=1,IF(INDIRECT(ADDRESS(($AO1993-1)*3+$AP1993+5,$AQ1993+20))="",0,INDIRECT(ADDRESS(($AO1993-1)*3+$AP1993+5,$AQ1993+20))),IF(INDIRECT(ADDRESS(($AO1993-1)*3+$AP1993+5,$AQ1993+20))="",0,IF(COUNTIF(INDIRECT(ADDRESS(($AO1993-1)*36+($AP1993-1)*12+6,COLUMN())):INDIRECT(ADDRESS(($AO1993-1)*36+($AP1993-1)*12+$AQ1993+4,COLUMN())),INDIRECT(ADDRESS(($AO1993-1)*3+$AP1993+5,$AQ1993+20)))&gt;=1,0,INDIRECT(ADDRESS(($AO1993-1)*3+$AP1993+5,$AQ1993+20)))))</f>
        <v>0</v>
      </c>
      <c r="AU1993" s="692">
        <f ca="1">COUNTIF(INDIRECT("U"&amp;(ROW()+12*(($AO1993-1)*3+$AP1993)-ROW())/12+5):INDIRECT("AF"&amp;(ROW()+12*(($AO1993-1)*3+$AP1993)-ROW())/12+5),AT1993)</f>
        <v>0</v>
      </c>
      <c r="AV1993" s="692">
        <f ca="1">IF(AND(AR1993+AT1993&gt;0,AS1993+AU1993&gt;0),COUNTIF(AV$6:AV1992,"&gt;0")+1,0)</f>
        <v>0</v>
      </c>
    </row>
    <row r="1994" spans="41:48">
      <c r="AO1994" s="692">
        <v>56</v>
      </c>
      <c r="AP1994" s="692">
        <v>1</v>
      </c>
      <c r="AQ1994" s="692">
        <v>9</v>
      </c>
      <c r="AR1994" s="693">
        <f ca="1">IF($AQ1994=1,IF(INDIRECT(ADDRESS(($AO1994-1)*3+$AP1994+5,$AQ1994+7))="",0,INDIRECT(ADDRESS(($AO1994-1)*3+$AP1994+5,$AQ1994+7))),IF(INDIRECT(ADDRESS(($AO1994-1)*3+$AP1994+5,$AQ1994+7))="",0,IF(COUNTIF(INDIRECT(ADDRESS(($AO1994-1)*36+($AP1994-1)*12+6,COLUMN())):INDIRECT(ADDRESS(($AO1994-1)*36+($AP1994-1)*12+$AQ1994+4,COLUMN())),INDIRECT(ADDRESS(($AO1994-1)*3+$AP1994+5,$AQ1994+7)))&gt;=1,0,INDIRECT(ADDRESS(($AO1994-1)*3+$AP1994+5,$AQ1994+7)))))</f>
        <v>0</v>
      </c>
      <c r="AS1994" s="692">
        <f ca="1">COUNTIF(INDIRECT("H"&amp;(ROW()+12*(($AO1994-1)*3+$AP1994)-ROW())/12+5):INDIRECT("S"&amp;(ROW()+12*(($AO1994-1)*3+$AP1994)-ROW())/12+5),AR1994)</f>
        <v>0</v>
      </c>
      <c r="AT1994" s="693">
        <f ca="1">IF($AQ1994=1,IF(INDIRECT(ADDRESS(($AO1994-1)*3+$AP1994+5,$AQ1994+20))="",0,INDIRECT(ADDRESS(($AO1994-1)*3+$AP1994+5,$AQ1994+20))),IF(INDIRECT(ADDRESS(($AO1994-1)*3+$AP1994+5,$AQ1994+20))="",0,IF(COUNTIF(INDIRECT(ADDRESS(($AO1994-1)*36+($AP1994-1)*12+6,COLUMN())):INDIRECT(ADDRESS(($AO1994-1)*36+($AP1994-1)*12+$AQ1994+4,COLUMN())),INDIRECT(ADDRESS(($AO1994-1)*3+$AP1994+5,$AQ1994+20)))&gt;=1,0,INDIRECT(ADDRESS(($AO1994-1)*3+$AP1994+5,$AQ1994+20)))))</f>
        <v>0</v>
      </c>
      <c r="AU1994" s="692">
        <f ca="1">COUNTIF(INDIRECT("U"&amp;(ROW()+12*(($AO1994-1)*3+$AP1994)-ROW())/12+5):INDIRECT("AF"&amp;(ROW()+12*(($AO1994-1)*3+$AP1994)-ROW())/12+5),AT1994)</f>
        <v>0</v>
      </c>
      <c r="AV1994" s="692">
        <f ca="1">IF(AND(AR1994+AT1994&gt;0,AS1994+AU1994&gt;0),COUNTIF(AV$6:AV1993,"&gt;0")+1,0)</f>
        <v>0</v>
      </c>
    </row>
    <row r="1995" spans="41:48">
      <c r="AO1995" s="692">
        <v>56</v>
      </c>
      <c r="AP1995" s="692">
        <v>1</v>
      </c>
      <c r="AQ1995" s="692">
        <v>10</v>
      </c>
      <c r="AR1995" s="693">
        <f ca="1">IF($AQ1995=1,IF(INDIRECT(ADDRESS(($AO1995-1)*3+$AP1995+5,$AQ1995+7))="",0,INDIRECT(ADDRESS(($AO1995-1)*3+$AP1995+5,$AQ1995+7))),IF(INDIRECT(ADDRESS(($AO1995-1)*3+$AP1995+5,$AQ1995+7))="",0,IF(COUNTIF(INDIRECT(ADDRESS(($AO1995-1)*36+($AP1995-1)*12+6,COLUMN())):INDIRECT(ADDRESS(($AO1995-1)*36+($AP1995-1)*12+$AQ1995+4,COLUMN())),INDIRECT(ADDRESS(($AO1995-1)*3+$AP1995+5,$AQ1995+7)))&gt;=1,0,INDIRECT(ADDRESS(($AO1995-1)*3+$AP1995+5,$AQ1995+7)))))</f>
        <v>0</v>
      </c>
      <c r="AS1995" s="692">
        <f ca="1">COUNTIF(INDIRECT("H"&amp;(ROW()+12*(($AO1995-1)*3+$AP1995)-ROW())/12+5):INDIRECT("S"&amp;(ROW()+12*(($AO1995-1)*3+$AP1995)-ROW())/12+5),AR1995)</f>
        <v>0</v>
      </c>
      <c r="AT1995" s="693">
        <f ca="1">IF($AQ1995=1,IF(INDIRECT(ADDRESS(($AO1995-1)*3+$AP1995+5,$AQ1995+20))="",0,INDIRECT(ADDRESS(($AO1995-1)*3+$AP1995+5,$AQ1995+20))),IF(INDIRECT(ADDRESS(($AO1995-1)*3+$AP1995+5,$AQ1995+20))="",0,IF(COUNTIF(INDIRECT(ADDRESS(($AO1995-1)*36+($AP1995-1)*12+6,COLUMN())):INDIRECT(ADDRESS(($AO1995-1)*36+($AP1995-1)*12+$AQ1995+4,COLUMN())),INDIRECT(ADDRESS(($AO1995-1)*3+$AP1995+5,$AQ1995+20)))&gt;=1,0,INDIRECT(ADDRESS(($AO1995-1)*3+$AP1995+5,$AQ1995+20)))))</f>
        <v>0</v>
      </c>
      <c r="AU1995" s="692">
        <f ca="1">COUNTIF(INDIRECT("U"&amp;(ROW()+12*(($AO1995-1)*3+$AP1995)-ROW())/12+5):INDIRECT("AF"&amp;(ROW()+12*(($AO1995-1)*3+$AP1995)-ROW())/12+5),AT1995)</f>
        <v>0</v>
      </c>
      <c r="AV1995" s="692">
        <f ca="1">IF(AND(AR1995+AT1995&gt;0,AS1995+AU1995&gt;0),COUNTIF(AV$6:AV1994,"&gt;0")+1,0)</f>
        <v>0</v>
      </c>
    </row>
    <row r="1996" spans="41:48">
      <c r="AO1996" s="692">
        <v>56</v>
      </c>
      <c r="AP1996" s="692">
        <v>1</v>
      </c>
      <c r="AQ1996" s="692">
        <v>11</v>
      </c>
      <c r="AR1996" s="693">
        <f ca="1">IF($AQ1996=1,IF(INDIRECT(ADDRESS(($AO1996-1)*3+$AP1996+5,$AQ1996+7))="",0,INDIRECT(ADDRESS(($AO1996-1)*3+$AP1996+5,$AQ1996+7))),IF(INDIRECT(ADDRESS(($AO1996-1)*3+$AP1996+5,$AQ1996+7))="",0,IF(COUNTIF(INDIRECT(ADDRESS(($AO1996-1)*36+($AP1996-1)*12+6,COLUMN())):INDIRECT(ADDRESS(($AO1996-1)*36+($AP1996-1)*12+$AQ1996+4,COLUMN())),INDIRECT(ADDRESS(($AO1996-1)*3+$AP1996+5,$AQ1996+7)))&gt;=1,0,INDIRECT(ADDRESS(($AO1996-1)*3+$AP1996+5,$AQ1996+7)))))</f>
        <v>0</v>
      </c>
      <c r="AS1996" s="692">
        <f ca="1">COUNTIF(INDIRECT("H"&amp;(ROW()+12*(($AO1996-1)*3+$AP1996)-ROW())/12+5):INDIRECT("S"&amp;(ROW()+12*(($AO1996-1)*3+$AP1996)-ROW())/12+5),AR1996)</f>
        <v>0</v>
      </c>
      <c r="AT1996" s="693">
        <f ca="1">IF($AQ1996=1,IF(INDIRECT(ADDRESS(($AO1996-1)*3+$AP1996+5,$AQ1996+20))="",0,INDIRECT(ADDRESS(($AO1996-1)*3+$AP1996+5,$AQ1996+20))),IF(INDIRECT(ADDRESS(($AO1996-1)*3+$AP1996+5,$AQ1996+20))="",0,IF(COUNTIF(INDIRECT(ADDRESS(($AO1996-1)*36+($AP1996-1)*12+6,COLUMN())):INDIRECT(ADDRESS(($AO1996-1)*36+($AP1996-1)*12+$AQ1996+4,COLUMN())),INDIRECT(ADDRESS(($AO1996-1)*3+$AP1996+5,$AQ1996+20)))&gt;=1,0,INDIRECT(ADDRESS(($AO1996-1)*3+$AP1996+5,$AQ1996+20)))))</f>
        <v>0</v>
      </c>
      <c r="AU1996" s="692">
        <f ca="1">COUNTIF(INDIRECT("U"&amp;(ROW()+12*(($AO1996-1)*3+$AP1996)-ROW())/12+5):INDIRECT("AF"&amp;(ROW()+12*(($AO1996-1)*3+$AP1996)-ROW())/12+5),AT1996)</f>
        <v>0</v>
      </c>
      <c r="AV1996" s="692">
        <f ca="1">IF(AND(AR1996+AT1996&gt;0,AS1996+AU1996&gt;0),COUNTIF(AV$6:AV1995,"&gt;0")+1,0)</f>
        <v>0</v>
      </c>
    </row>
    <row r="1997" spans="41:48">
      <c r="AO1997" s="692">
        <v>56</v>
      </c>
      <c r="AP1997" s="692">
        <v>1</v>
      </c>
      <c r="AQ1997" s="692">
        <v>12</v>
      </c>
      <c r="AR1997" s="693">
        <f ca="1">IF($AQ1997=1,IF(INDIRECT(ADDRESS(($AO1997-1)*3+$AP1997+5,$AQ1997+7))="",0,INDIRECT(ADDRESS(($AO1997-1)*3+$AP1997+5,$AQ1997+7))),IF(INDIRECT(ADDRESS(($AO1997-1)*3+$AP1997+5,$AQ1997+7))="",0,IF(COUNTIF(INDIRECT(ADDRESS(($AO1997-1)*36+($AP1997-1)*12+6,COLUMN())):INDIRECT(ADDRESS(($AO1997-1)*36+($AP1997-1)*12+$AQ1997+4,COLUMN())),INDIRECT(ADDRESS(($AO1997-1)*3+$AP1997+5,$AQ1997+7)))&gt;=1,0,INDIRECT(ADDRESS(($AO1997-1)*3+$AP1997+5,$AQ1997+7)))))</f>
        <v>0</v>
      </c>
      <c r="AS1997" s="692">
        <f ca="1">COUNTIF(INDIRECT("H"&amp;(ROW()+12*(($AO1997-1)*3+$AP1997)-ROW())/12+5):INDIRECT("S"&amp;(ROW()+12*(($AO1997-1)*3+$AP1997)-ROW())/12+5),AR1997)</f>
        <v>0</v>
      </c>
      <c r="AT1997" s="693">
        <f ca="1">IF($AQ1997=1,IF(INDIRECT(ADDRESS(($AO1997-1)*3+$AP1997+5,$AQ1997+20))="",0,INDIRECT(ADDRESS(($AO1997-1)*3+$AP1997+5,$AQ1997+20))),IF(INDIRECT(ADDRESS(($AO1997-1)*3+$AP1997+5,$AQ1997+20))="",0,IF(COUNTIF(INDIRECT(ADDRESS(($AO1997-1)*36+($AP1997-1)*12+6,COLUMN())):INDIRECT(ADDRESS(($AO1997-1)*36+($AP1997-1)*12+$AQ1997+4,COLUMN())),INDIRECT(ADDRESS(($AO1997-1)*3+$AP1997+5,$AQ1997+20)))&gt;=1,0,INDIRECT(ADDRESS(($AO1997-1)*3+$AP1997+5,$AQ1997+20)))))</f>
        <v>0</v>
      </c>
      <c r="AU1997" s="692">
        <f ca="1">COUNTIF(INDIRECT("U"&amp;(ROW()+12*(($AO1997-1)*3+$AP1997)-ROW())/12+5):INDIRECT("AF"&amp;(ROW()+12*(($AO1997-1)*3+$AP1997)-ROW())/12+5),AT1997)</f>
        <v>0</v>
      </c>
      <c r="AV1997" s="692">
        <f ca="1">IF(AND(AR1997+AT1997&gt;0,AS1997+AU1997&gt;0),COUNTIF(AV$6:AV1996,"&gt;0")+1,0)</f>
        <v>0</v>
      </c>
    </row>
    <row r="1998" spans="41:48">
      <c r="AO1998" s="692">
        <v>56</v>
      </c>
      <c r="AP1998" s="692">
        <v>2</v>
      </c>
      <c r="AQ1998" s="692">
        <v>1</v>
      </c>
      <c r="AR1998" s="693">
        <f ca="1">IF($AQ1998=1,IF(INDIRECT(ADDRESS(($AO1998-1)*3+$AP1998+5,$AQ1998+7))="",0,INDIRECT(ADDRESS(($AO1998-1)*3+$AP1998+5,$AQ1998+7))),IF(INDIRECT(ADDRESS(($AO1998-1)*3+$AP1998+5,$AQ1998+7))="",0,IF(COUNTIF(INDIRECT(ADDRESS(($AO1998-1)*36+($AP1998-1)*12+6,COLUMN())):INDIRECT(ADDRESS(($AO1998-1)*36+($AP1998-1)*12+$AQ1998+4,COLUMN())),INDIRECT(ADDRESS(($AO1998-1)*3+$AP1998+5,$AQ1998+7)))&gt;=1,0,INDIRECT(ADDRESS(($AO1998-1)*3+$AP1998+5,$AQ1998+7)))))</f>
        <v>0</v>
      </c>
      <c r="AS1998" s="692">
        <f ca="1">COUNTIF(INDIRECT("H"&amp;(ROW()+12*(($AO1998-1)*3+$AP1998)-ROW())/12+5):INDIRECT("S"&amp;(ROW()+12*(($AO1998-1)*3+$AP1998)-ROW())/12+5),AR1998)</f>
        <v>0</v>
      </c>
      <c r="AT1998" s="693">
        <f ca="1">IF($AQ1998=1,IF(INDIRECT(ADDRESS(($AO1998-1)*3+$AP1998+5,$AQ1998+20))="",0,INDIRECT(ADDRESS(($AO1998-1)*3+$AP1998+5,$AQ1998+20))),IF(INDIRECT(ADDRESS(($AO1998-1)*3+$AP1998+5,$AQ1998+20))="",0,IF(COUNTIF(INDIRECT(ADDRESS(($AO1998-1)*36+($AP1998-1)*12+6,COLUMN())):INDIRECT(ADDRESS(($AO1998-1)*36+($AP1998-1)*12+$AQ1998+4,COLUMN())),INDIRECT(ADDRESS(($AO1998-1)*3+$AP1998+5,$AQ1998+20)))&gt;=1,0,INDIRECT(ADDRESS(($AO1998-1)*3+$AP1998+5,$AQ1998+20)))))</f>
        <v>0</v>
      </c>
      <c r="AU1998" s="692">
        <f ca="1">COUNTIF(INDIRECT("U"&amp;(ROW()+12*(($AO1998-1)*3+$AP1998)-ROW())/12+5):INDIRECT("AF"&amp;(ROW()+12*(($AO1998-1)*3+$AP1998)-ROW())/12+5),AT1998)</f>
        <v>0</v>
      </c>
      <c r="AV1998" s="692">
        <f ca="1">IF(AND(AR1998+AT1998&gt;0,AS1998+AU1998&gt;0),COUNTIF(AV$6:AV1997,"&gt;0")+1,0)</f>
        <v>0</v>
      </c>
    </row>
    <row r="1999" spans="41:48">
      <c r="AO1999" s="692">
        <v>56</v>
      </c>
      <c r="AP1999" s="692">
        <v>2</v>
      </c>
      <c r="AQ1999" s="692">
        <v>2</v>
      </c>
      <c r="AR1999" s="693">
        <f ca="1">IF($AQ1999=1,IF(INDIRECT(ADDRESS(($AO1999-1)*3+$AP1999+5,$AQ1999+7))="",0,INDIRECT(ADDRESS(($AO1999-1)*3+$AP1999+5,$AQ1999+7))),IF(INDIRECT(ADDRESS(($AO1999-1)*3+$AP1999+5,$AQ1999+7))="",0,IF(COUNTIF(INDIRECT(ADDRESS(($AO1999-1)*36+($AP1999-1)*12+6,COLUMN())):INDIRECT(ADDRESS(($AO1999-1)*36+($AP1999-1)*12+$AQ1999+4,COLUMN())),INDIRECT(ADDRESS(($AO1999-1)*3+$AP1999+5,$AQ1999+7)))&gt;=1,0,INDIRECT(ADDRESS(($AO1999-1)*3+$AP1999+5,$AQ1999+7)))))</f>
        <v>0</v>
      </c>
      <c r="AS1999" s="692">
        <f ca="1">COUNTIF(INDIRECT("H"&amp;(ROW()+12*(($AO1999-1)*3+$AP1999)-ROW())/12+5):INDIRECT("S"&amp;(ROW()+12*(($AO1999-1)*3+$AP1999)-ROW())/12+5),AR1999)</f>
        <v>0</v>
      </c>
      <c r="AT1999" s="693">
        <f ca="1">IF($AQ1999=1,IF(INDIRECT(ADDRESS(($AO1999-1)*3+$AP1999+5,$AQ1999+20))="",0,INDIRECT(ADDRESS(($AO1999-1)*3+$AP1999+5,$AQ1999+20))),IF(INDIRECT(ADDRESS(($AO1999-1)*3+$AP1999+5,$AQ1999+20))="",0,IF(COUNTIF(INDIRECT(ADDRESS(($AO1999-1)*36+($AP1999-1)*12+6,COLUMN())):INDIRECT(ADDRESS(($AO1999-1)*36+($AP1999-1)*12+$AQ1999+4,COLUMN())),INDIRECT(ADDRESS(($AO1999-1)*3+$AP1999+5,$AQ1999+20)))&gt;=1,0,INDIRECT(ADDRESS(($AO1999-1)*3+$AP1999+5,$AQ1999+20)))))</f>
        <v>0</v>
      </c>
      <c r="AU1999" s="692">
        <f ca="1">COUNTIF(INDIRECT("U"&amp;(ROW()+12*(($AO1999-1)*3+$AP1999)-ROW())/12+5):INDIRECT("AF"&amp;(ROW()+12*(($AO1999-1)*3+$AP1999)-ROW())/12+5),AT1999)</f>
        <v>0</v>
      </c>
      <c r="AV1999" s="692">
        <f ca="1">IF(AND(AR1999+AT1999&gt;0,AS1999+AU1999&gt;0),COUNTIF(AV$6:AV1998,"&gt;0")+1,0)</f>
        <v>0</v>
      </c>
    </row>
    <row r="2000" spans="41:48">
      <c r="AO2000" s="692">
        <v>56</v>
      </c>
      <c r="AP2000" s="692">
        <v>2</v>
      </c>
      <c r="AQ2000" s="692">
        <v>3</v>
      </c>
      <c r="AR2000" s="693">
        <f ca="1">IF($AQ2000=1,IF(INDIRECT(ADDRESS(($AO2000-1)*3+$AP2000+5,$AQ2000+7))="",0,INDIRECT(ADDRESS(($AO2000-1)*3+$AP2000+5,$AQ2000+7))),IF(INDIRECT(ADDRESS(($AO2000-1)*3+$AP2000+5,$AQ2000+7))="",0,IF(COUNTIF(INDIRECT(ADDRESS(($AO2000-1)*36+($AP2000-1)*12+6,COLUMN())):INDIRECT(ADDRESS(($AO2000-1)*36+($AP2000-1)*12+$AQ2000+4,COLUMN())),INDIRECT(ADDRESS(($AO2000-1)*3+$AP2000+5,$AQ2000+7)))&gt;=1,0,INDIRECT(ADDRESS(($AO2000-1)*3+$AP2000+5,$AQ2000+7)))))</f>
        <v>0</v>
      </c>
      <c r="AS2000" s="692">
        <f ca="1">COUNTIF(INDIRECT("H"&amp;(ROW()+12*(($AO2000-1)*3+$AP2000)-ROW())/12+5):INDIRECT("S"&amp;(ROW()+12*(($AO2000-1)*3+$AP2000)-ROW())/12+5),AR2000)</f>
        <v>0</v>
      </c>
      <c r="AT2000" s="693">
        <f ca="1">IF($AQ2000=1,IF(INDIRECT(ADDRESS(($AO2000-1)*3+$AP2000+5,$AQ2000+20))="",0,INDIRECT(ADDRESS(($AO2000-1)*3+$AP2000+5,$AQ2000+20))),IF(INDIRECT(ADDRESS(($AO2000-1)*3+$AP2000+5,$AQ2000+20))="",0,IF(COUNTIF(INDIRECT(ADDRESS(($AO2000-1)*36+($AP2000-1)*12+6,COLUMN())):INDIRECT(ADDRESS(($AO2000-1)*36+($AP2000-1)*12+$AQ2000+4,COLUMN())),INDIRECT(ADDRESS(($AO2000-1)*3+$AP2000+5,$AQ2000+20)))&gt;=1,0,INDIRECT(ADDRESS(($AO2000-1)*3+$AP2000+5,$AQ2000+20)))))</f>
        <v>0</v>
      </c>
      <c r="AU2000" s="692">
        <f ca="1">COUNTIF(INDIRECT("U"&amp;(ROW()+12*(($AO2000-1)*3+$AP2000)-ROW())/12+5):INDIRECT("AF"&amp;(ROW()+12*(($AO2000-1)*3+$AP2000)-ROW())/12+5),AT2000)</f>
        <v>0</v>
      </c>
      <c r="AV2000" s="692">
        <f ca="1">IF(AND(AR2000+AT2000&gt;0,AS2000+AU2000&gt;0),COUNTIF(AV$6:AV1999,"&gt;0")+1,0)</f>
        <v>0</v>
      </c>
    </row>
    <row r="2001" spans="41:48">
      <c r="AO2001" s="692">
        <v>56</v>
      </c>
      <c r="AP2001" s="692">
        <v>2</v>
      </c>
      <c r="AQ2001" s="692">
        <v>4</v>
      </c>
      <c r="AR2001" s="693">
        <f ca="1">IF($AQ2001=1,IF(INDIRECT(ADDRESS(($AO2001-1)*3+$AP2001+5,$AQ2001+7))="",0,INDIRECT(ADDRESS(($AO2001-1)*3+$AP2001+5,$AQ2001+7))),IF(INDIRECT(ADDRESS(($AO2001-1)*3+$AP2001+5,$AQ2001+7))="",0,IF(COUNTIF(INDIRECT(ADDRESS(($AO2001-1)*36+($AP2001-1)*12+6,COLUMN())):INDIRECT(ADDRESS(($AO2001-1)*36+($AP2001-1)*12+$AQ2001+4,COLUMN())),INDIRECT(ADDRESS(($AO2001-1)*3+$AP2001+5,$AQ2001+7)))&gt;=1,0,INDIRECT(ADDRESS(($AO2001-1)*3+$AP2001+5,$AQ2001+7)))))</f>
        <v>0</v>
      </c>
      <c r="AS2001" s="692">
        <f ca="1">COUNTIF(INDIRECT("H"&amp;(ROW()+12*(($AO2001-1)*3+$AP2001)-ROW())/12+5):INDIRECT("S"&amp;(ROW()+12*(($AO2001-1)*3+$AP2001)-ROW())/12+5),AR2001)</f>
        <v>0</v>
      </c>
      <c r="AT2001" s="693">
        <f ca="1">IF($AQ2001=1,IF(INDIRECT(ADDRESS(($AO2001-1)*3+$AP2001+5,$AQ2001+20))="",0,INDIRECT(ADDRESS(($AO2001-1)*3+$AP2001+5,$AQ2001+20))),IF(INDIRECT(ADDRESS(($AO2001-1)*3+$AP2001+5,$AQ2001+20))="",0,IF(COUNTIF(INDIRECT(ADDRESS(($AO2001-1)*36+($AP2001-1)*12+6,COLUMN())):INDIRECT(ADDRESS(($AO2001-1)*36+($AP2001-1)*12+$AQ2001+4,COLUMN())),INDIRECT(ADDRESS(($AO2001-1)*3+$AP2001+5,$AQ2001+20)))&gt;=1,0,INDIRECT(ADDRESS(($AO2001-1)*3+$AP2001+5,$AQ2001+20)))))</f>
        <v>0</v>
      </c>
      <c r="AU2001" s="692">
        <f ca="1">COUNTIF(INDIRECT("U"&amp;(ROW()+12*(($AO2001-1)*3+$AP2001)-ROW())/12+5):INDIRECT("AF"&amp;(ROW()+12*(($AO2001-1)*3+$AP2001)-ROW())/12+5),AT2001)</f>
        <v>0</v>
      </c>
      <c r="AV2001" s="692">
        <f ca="1">IF(AND(AR2001+AT2001&gt;0,AS2001+AU2001&gt;0),COUNTIF(AV$6:AV2000,"&gt;0")+1,0)</f>
        <v>0</v>
      </c>
    </row>
    <row r="2002" spans="41:48">
      <c r="AO2002" s="692">
        <v>56</v>
      </c>
      <c r="AP2002" s="692">
        <v>2</v>
      </c>
      <c r="AQ2002" s="692">
        <v>5</v>
      </c>
      <c r="AR2002" s="693">
        <f ca="1">IF($AQ2002=1,IF(INDIRECT(ADDRESS(($AO2002-1)*3+$AP2002+5,$AQ2002+7))="",0,INDIRECT(ADDRESS(($AO2002-1)*3+$AP2002+5,$AQ2002+7))),IF(INDIRECT(ADDRESS(($AO2002-1)*3+$AP2002+5,$AQ2002+7))="",0,IF(COUNTIF(INDIRECT(ADDRESS(($AO2002-1)*36+($AP2002-1)*12+6,COLUMN())):INDIRECT(ADDRESS(($AO2002-1)*36+($AP2002-1)*12+$AQ2002+4,COLUMN())),INDIRECT(ADDRESS(($AO2002-1)*3+$AP2002+5,$AQ2002+7)))&gt;=1,0,INDIRECT(ADDRESS(($AO2002-1)*3+$AP2002+5,$AQ2002+7)))))</f>
        <v>0</v>
      </c>
      <c r="AS2002" s="692">
        <f ca="1">COUNTIF(INDIRECT("H"&amp;(ROW()+12*(($AO2002-1)*3+$AP2002)-ROW())/12+5):INDIRECT("S"&amp;(ROW()+12*(($AO2002-1)*3+$AP2002)-ROW())/12+5),AR2002)</f>
        <v>0</v>
      </c>
      <c r="AT2002" s="693">
        <f ca="1">IF($AQ2002=1,IF(INDIRECT(ADDRESS(($AO2002-1)*3+$AP2002+5,$AQ2002+20))="",0,INDIRECT(ADDRESS(($AO2002-1)*3+$AP2002+5,$AQ2002+20))),IF(INDIRECT(ADDRESS(($AO2002-1)*3+$AP2002+5,$AQ2002+20))="",0,IF(COUNTIF(INDIRECT(ADDRESS(($AO2002-1)*36+($AP2002-1)*12+6,COLUMN())):INDIRECT(ADDRESS(($AO2002-1)*36+($AP2002-1)*12+$AQ2002+4,COLUMN())),INDIRECT(ADDRESS(($AO2002-1)*3+$AP2002+5,$AQ2002+20)))&gt;=1,0,INDIRECT(ADDRESS(($AO2002-1)*3+$AP2002+5,$AQ2002+20)))))</f>
        <v>0</v>
      </c>
      <c r="AU2002" s="692">
        <f ca="1">COUNTIF(INDIRECT("U"&amp;(ROW()+12*(($AO2002-1)*3+$AP2002)-ROW())/12+5):INDIRECT("AF"&amp;(ROW()+12*(($AO2002-1)*3+$AP2002)-ROW())/12+5),AT2002)</f>
        <v>0</v>
      </c>
      <c r="AV2002" s="692">
        <f ca="1">IF(AND(AR2002+AT2002&gt;0,AS2002+AU2002&gt;0),COUNTIF(AV$6:AV2001,"&gt;0")+1,0)</f>
        <v>0</v>
      </c>
    </row>
    <row r="2003" spans="41:48">
      <c r="AO2003" s="692">
        <v>56</v>
      </c>
      <c r="AP2003" s="692">
        <v>2</v>
      </c>
      <c r="AQ2003" s="692">
        <v>6</v>
      </c>
      <c r="AR2003" s="693">
        <f ca="1">IF($AQ2003=1,IF(INDIRECT(ADDRESS(($AO2003-1)*3+$AP2003+5,$AQ2003+7))="",0,INDIRECT(ADDRESS(($AO2003-1)*3+$AP2003+5,$AQ2003+7))),IF(INDIRECT(ADDRESS(($AO2003-1)*3+$AP2003+5,$AQ2003+7))="",0,IF(COUNTIF(INDIRECT(ADDRESS(($AO2003-1)*36+($AP2003-1)*12+6,COLUMN())):INDIRECT(ADDRESS(($AO2003-1)*36+($AP2003-1)*12+$AQ2003+4,COLUMN())),INDIRECT(ADDRESS(($AO2003-1)*3+$AP2003+5,$AQ2003+7)))&gt;=1,0,INDIRECT(ADDRESS(($AO2003-1)*3+$AP2003+5,$AQ2003+7)))))</f>
        <v>0</v>
      </c>
      <c r="AS2003" s="692">
        <f ca="1">COUNTIF(INDIRECT("H"&amp;(ROW()+12*(($AO2003-1)*3+$AP2003)-ROW())/12+5):INDIRECT("S"&amp;(ROW()+12*(($AO2003-1)*3+$AP2003)-ROW())/12+5),AR2003)</f>
        <v>0</v>
      </c>
      <c r="AT2003" s="693">
        <f ca="1">IF($AQ2003=1,IF(INDIRECT(ADDRESS(($AO2003-1)*3+$AP2003+5,$AQ2003+20))="",0,INDIRECT(ADDRESS(($AO2003-1)*3+$AP2003+5,$AQ2003+20))),IF(INDIRECT(ADDRESS(($AO2003-1)*3+$AP2003+5,$AQ2003+20))="",0,IF(COUNTIF(INDIRECT(ADDRESS(($AO2003-1)*36+($AP2003-1)*12+6,COLUMN())):INDIRECT(ADDRESS(($AO2003-1)*36+($AP2003-1)*12+$AQ2003+4,COLUMN())),INDIRECT(ADDRESS(($AO2003-1)*3+$AP2003+5,$AQ2003+20)))&gt;=1,0,INDIRECT(ADDRESS(($AO2003-1)*3+$AP2003+5,$AQ2003+20)))))</f>
        <v>0</v>
      </c>
      <c r="AU2003" s="692">
        <f ca="1">COUNTIF(INDIRECT("U"&amp;(ROW()+12*(($AO2003-1)*3+$AP2003)-ROW())/12+5):INDIRECT("AF"&amp;(ROW()+12*(($AO2003-1)*3+$AP2003)-ROW())/12+5),AT2003)</f>
        <v>0</v>
      </c>
      <c r="AV2003" s="692">
        <f ca="1">IF(AND(AR2003+AT2003&gt;0,AS2003+AU2003&gt;0),COUNTIF(AV$6:AV2002,"&gt;0")+1,0)</f>
        <v>0</v>
      </c>
    </row>
    <row r="2004" spans="41:48">
      <c r="AO2004" s="692">
        <v>56</v>
      </c>
      <c r="AP2004" s="692">
        <v>2</v>
      </c>
      <c r="AQ2004" s="692">
        <v>7</v>
      </c>
      <c r="AR2004" s="693">
        <f ca="1">IF($AQ2004=1,IF(INDIRECT(ADDRESS(($AO2004-1)*3+$AP2004+5,$AQ2004+7))="",0,INDIRECT(ADDRESS(($AO2004-1)*3+$AP2004+5,$AQ2004+7))),IF(INDIRECT(ADDRESS(($AO2004-1)*3+$AP2004+5,$AQ2004+7))="",0,IF(COUNTIF(INDIRECT(ADDRESS(($AO2004-1)*36+($AP2004-1)*12+6,COLUMN())):INDIRECT(ADDRESS(($AO2004-1)*36+($AP2004-1)*12+$AQ2004+4,COLUMN())),INDIRECT(ADDRESS(($AO2004-1)*3+$AP2004+5,$AQ2004+7)))&gt;=1,0,INDIRECT(ADDRESS(($AO2004-1)*3+$AP2004+5,$AQ2004+7)))))</f>
        <v>0</v>
      </c>
      <c r="AS2004" s="692">
        <f ca="1">COUNTIF(INDIRECT("H"&amp;(ROW()+12*(($AO2004-1)*3+$AP2004)-ROW())/12+5):INDIRECT("S"&amp;(ROW()+12*(($AO2004-1)*3+$AP2004)-ROW())/12+5),AR2004)</f>
        <v>0</v>
      </c>
      <c r="AT2004" s="693">
        <f ca="1">IF($AQ2004=1,IF(INDIRECT(ADDRESS(($AO2004-1)*3+$AP2004+5,$AQ2004+20))="",0,INDIRECT(ADDRESS(($AO2004-1)*3+$AP2004+5,$AQ2004+20))),IF(INDIRECT(ADDRESS(($AO2004-1)*3+$AP2004+5,$AQ2004+20))="",0,IF(COUNTIF(INDIRECT(ADDRESS(($AO2004-1)*36+($AP2004-1)*12+6,COLUMN())):INDIRECT(ADDRESS(($AO2004-1)*36+($AP2004-1)*12+$AQ2004+4,COLUMN())),INDIRECT(ADDRESS(($AO2004-1)*3+$AP2004+5,$AQ2004+20)))&gt;=1,0,INDIRECT(ADDRESS(($AO2004-1)*3+$AP2004+5,$AQ2004+20)))))</f>
        <v>0</v>
      </c>
      <c r="AU2004" s="692">
        <f ca="1">COUNTIF(INDIRECT("U"&amp;(ROW()+12*(($AO2004-1)*3+$AP2004)-ROW())/12+5):INDIRECT("AF"&amp;(ROW()+12*(($AO2004-1)*3+$AP2004)-ROW())/12+5),AT2004)</f>
        <v>0</v>
      </c>
      <c r="AV2004" s="692">
        <f ca="1">IF(AND(AR2004+AT2004&gt;0,AS2004+AU2004&gt;0),COUNTIF(AV$6:AV2003,"&gt;0")+1,0)</f>
        <v>0</v>
      </c>
    </row>
    <row r="2005" spans="41:48">
      <c r="AO2005" s="692">
        <v>56</v>
      </c>
      <c r="AP2005" s="692">
        <v>2</v>
      </c>
      <c r="AQ2005" s="692">
        <v>8</v>
      </c>
      <c r="AR2005" s="693">
        <f ca="1">IF($AQ2005=1,IF(INDIRECT(ADDRESS(($AO2005-1)*3+$AP2005+5,$AQ2005+7))="",0,INDIRECT(ADDRESS(($AO2005-1)*3+$AP2005+5,$AQ2005+7))),IF(INDIRECT(ADDRESS(($AO2005-1)*3+$AP2005+5,$AQ2005+7))="",0,IF(COUNTIF(INDIRECT(ADDRESS(($AO2005-1)*36+($AP2005-1)*12+6,COLUMN())):INDIRECT(ADDRESS(($AO2005-1)*36+($AP2005-1)*12+$AQ2005+4,COLUMN())),INDIRECT(ADDRESS(($AO2005-1)*3+$AP2005+5,$AQ2005+7)))&gt;=1,0,INDIRECT(ADDRESS(($AO2005-1)*3+$AP2005+5,$AQ2005+7)))))</f>
        <v>0</v>
      </c>
      <c r="AS2005" s="692">
        <f ca="1">COUNTIF(INDIRECT("H"&amp;(ROW()+12*(($AO2005-1)*3+$AP2005)-ROW())/12+5):INDIRECT("S"&amp;(ROW()+12*(($AO2005-1)*3+$AP2005)-ROW())/12+5),AR2005)</f>
        <v>0</v>
      </c>
      <c r="AT2005" s="693">
        <f ca="1">IF($AQ2005=1,IF(INDIRECT(ADDRESS(($AO2005-1)*3+$AP2005+5,$AQ2005+20))="",0,INDIRECT(ADDRESS(($AO2005-1)*3+$AP2005+5,$AQ2005+20))),IF(INDIRECT(ADDRESS(($AO2005-1)*3+$AP2005+5,$AQ2005+20))="",0,IF(COUNTIF(INDIRECT(ADDRESS(($AO2005-1)*36+($AP2005-1)*12+6,COLUMN())):INDIRECT(ADDRESS(($AO2005-1)*36+($AP2005-1)*12+$AQ2005+4,COLUMN())),INDIRECT(ADDRESS(($AO2005-1)*3+$AP2005+5,$AQ2005+20)))&gt;=1,0,INDIRECT(ADDRESS(($AO2005-1)*3+$AP2005+5,$AQ2005+20)))))</f>
        <v>0</v>
      </c>
      <c r="AU2005" s="692">
        <f ca="1">COUNTIF(INDIRECT("U"&amp;(ROW()+12*(($AO2005-1)*3+$AP2005)-ROW())/12+5):INDIRECT("AF"&amp;(ROW()+12*(($AO2005-1)*3+$AP2005)-ROW())/12+5),AT2005)</f>
        <v>0</v>
      </c>
      <c r="AV2005" s="692">
        <f ca="1">IF(AND(AR2005+AT2005&gt;0,AS2005+AU2005&gt;0),COUNTIF(AV$6:AV2004,"&gt;0")+1,0)</f>
        <v>0</v>
      </c>
    </row>
    <row r="2006" spans="41:48">
      <c r="AO2006" s="692">
        <v>56</v>
      </c>
      <c r="AP2006" s="692">
        <v>2</v>
      </c>
      <c r="AQ2006" s="692">
        <v>9</v>
      </c>
      <c r="AR2006" s="693">
        <f ca="1">IF($AQ2006=1,IF(INDIRECT(ADDRESS(($AO2006-1)*3+$AP2006+5,$AQ2006+7))="",0,INDIRECT(ADDRESS(($AO2006-1)*3+$AP2006+5,$AQ2006+7))),IF(INDIRECT(ADDRESS(($AO2006-1)*3+$AP2006+5,$AQ2006+7))="",0,IF(COUNTIF(INDIRECT(ADDRESS(($AO2006-1)*36+($AP2006-1)*12+6,COLUMN())):INDIRECT(ADDRESS(($AO2006-1)*36+($AP2006-1)*12+$AQ2006+4,COLUMN())),INDIRECT(ADDRESS(($AO2006-1)*3+$AP2006+5,$AQ2006+7)))&gt;=1,0,INDIRECT(ADDRESS(($AO2006-1)*3+$AP2006+5,$AQ2006+7)))))</f>
        <v>0</v>
      </c>
      <c r="AS2006" s="692">
        <f ca="1">COUNTIF(INDIRECT("H"&amp;(ROW()+12*(($AO2006-1)*3+$AP2006)-ROW())/12+5):INDIRECT("S"&amp;(ROW()+12*(($AO2006-1)*3+$AP2006)-ROW())/12+5),AR2006)</f>
        <v>0</v>
      </c>
      <c r="AT2006" s="693">
        <f ca="1">IF($AQ2006=1,IF(INDIRECT(ADDRESS(($AO2006-1)*3+$AP2006+5,$AQ2006+20))="",0,INDIRECT(ADDRESS(($AO2006-1)*3+$AP2006+5,$AQ2006+20))),IF(INDIRECT(ADDRESS(($AO2006-1)*3+$AP2006+5,$AQ2006+20))="",0,IF(COUNTIF(INDIRECT(ADDRESS(($AO2006-1)*36+($AP2006-1)*12+6,COLUMN())):INDIRECT(ADDRESS(($AO2006-1)*36+($AP2006-1)*12+$AQ2006+4,COLUMN())),INDIRECT(ADDRESS(($AO2006-1)*3+$AP2006+5,$AQ2006+20)))&gt;=1,0,INDIRECT(ADDRESS(($AO2006-1)*3+$AP2006+5,$AQ2006+20)))))</f>
        <v>0</v>
      </c>
      <c r="AU2006" s="692">
        <f ca="1">COUNTIF(INDIRECT("U"&amp;(ROW()+12*(($AO2006-1)*3+$AP2006)-ROW())/12+5):INDIRECT("AF"&amp;(ROW()+12*(($AO2006-1)*3+$AP2006)-ROW())/12+5),AT2006)</f>
        <v>0</v>
      </c>
      <c r="AV2006" s="692">
        <f ca="1">IF(AND(AR2006+AT2006&gt;0,AS2006+AU2006&gt;0),COUNTIF(AV$6:AV2005,"&gt;0")+1,0)</f>
        <v>0</v>
      </c>
    </row>
    <row r="2007" spans="41:48">
      <c r="AO2007" s="692">
        <v>56</v>
      </c>
      <c r="AP2007" s="692">
        <v>2</v>
      </c>
      <c r="AQ2007" s="692">
        <v>10</v>
      </c>
      <c r="AR2007" s="693">
        <f ca="1">IF($AQ2007=1,IF(INDIRECT(ADDRESS(($AO2007-1)*3+$AP2007+5,$AQ2007+7))="",0,INDIRECT(ADDRESS(($AO2007-1)*3+$AP2007+5,$AQ2007+7))),IF(INDIRECT(ADDRESS(($AO2007-1)*3+$AP2007+5,$AQ2007+7))="",0,IF(COUNTIF(INDIRECT(ADDRESS(($AO2007-1)*36+($AP2007-1)*12+6,COLUMN())):INDIRECT(ADDRESS(($AO2007-1)*36+($AP2007-1)*12+$AQ2007+4,COLUMN())),INDIRECT(ADDRESS(($AO2007-1)*3+$AP2007+5,$AQ2007+7)))&gt;=1,0,INDIRECT(ADDRESS(($AO2007-1)*3+$AP2007+5,$AQ2007+7)))))</f>
        <v>0</v>
      </c>
      <c r="AS2007" s="692">
        <f ca="1">COUNTIF(INDIRECT("H"&amp;(ROW()+12*(($AO2007-1)*3+$AP2007)-ROW())/12+5):INDIRECT("S"&amp;(ROW()+12*(($AO2007-1)*3+$AP2007)-ROW())/12+5),AR2007)</f>
        <v>0</v>
      </c>
      <c r="AT2007" s="693">
        <f ca="1">IF($AQ2007=1,IF(INDIRECT(ADDRESS(($AO2007-1)*3+$AP2007+5,$AQ2007+20))="",0,INDIRECT(ADDRESS(($AO2007-1)*3+$AP2007+5,$AQ2007+20))),IF(INDIRECT(ADDRESS(($AO2007-1)*3+$AP2007+5,$AQ2007+20))="",0,IF(COUNTIF(INDIRECT(ADDRESS(($AO2007-1)*36+($AP2007-1)*12+6,COLUMN())):INDIRECT(ADDRESS(($AO2007-1)*36+($AP2007-1)*12+$AQ2007+4,COLUMN())),INDIRECT(ADDRESS(($AO2007-1)*3+$AP2007+5,$AQ2007+20)))&gt;=1,0,INDIRECT(ADDRESS(($AO2007-1)*3+$AP2007+5,$AQ2007+20)))))</f>
        <v>0</v>
      </c>
      <c r="AU2007" s="692">
        <f ca="1">COUNTIF(INDIRECT("U"&amp;(ROW()+12*(($AO2007-1)*3+$AP2007)-ROW())/12+5):INDIRECT("AF"&amp;(ROW()+12*(($AO2007-1)*3+$AP2007)-ROW())/12+5),AT2007)</f>
        <v>0</v>
      </c>
      <c r="AV2007" s="692">
        <f ca="1">IF(AND(AR2007+AT2007&gt;0,AS2007+AU2007&gt;0),COUNTIF(AV$6:AV2006,"&gt;0")+1,0)</f>
        <v>0</v>
      </c>
    </row>
    <row r="2008" spans="41:48">
      <c r="AO2008" s="692">
        <v>56</v>
      </c>
      <c r="AP2008" s="692">
        <v>2</v>
      </c>
      <c r="AQ2008" s="692">
        <v>11</v>
      </c>
      <c r="AR2008" s="693">
        <f ca="1">IF($AQ2008=1,IF(INDIRECT(ADDRESS(($AO2008-1)*3+$AP2008+5,$AQ2008+7))="",0,INDIRECT(ADDRESS(($AO2008-1)*3+$AP2008+5,$AQ2008+7))),IF(INDIRECT(ADDRESS(($AO2008-1)*3+$AP2008+5,$AQ2008+7))="",0,IF(COUNTIF(INDIRECT(ADDRESS(($AO2008-1)*36+($AP2008-1)*12+6,COLUMN())):INDIRECT(ADDRESS(($AO2008-1)*36+($AP2008-1)*12+$AQ2008+4,COLUMN())),INDIRECT(ADDRESS(($AO2008-1)*3+$AP2008+5,$AQ2008+7)))&gt;=1,0,INDIRECT(ADDRESS(($AO2008-1)*3+$AP2008+5,$AQ2008+7)))))</f>
        <v>0</v>
      </c>
      <c r="AS2008" s="692">
        <f ca="1">COUNTIF(INDIRECT("H"&amp;(ROW()+12*(($AO2008-1)*3+$AP2008)-ROW())/12+5):INDIRECT("S"&amp;(ROW()+12*(($AO2008-1)*3+$AP2008)-ROW())/12+5),AR2008)</f>
        <v>0</v>
      </c>
      <c r="AT2008" s="693">
        <f ca="1">IF($AQ2008=1,IF(INDIRECT(ADDRESS(($AO2008-1)*3+$AP2008+5,$AQ2008+20))="",0,INDIRECT(ADDRESS(($AO2008-1)*3+$AP2008+5,$AQ2008+20))),IF(INDIRECT(ADDRESS(($AO2008-1)*3+$AP2008+5,$AQ2008+20))="",0,IF(COUNTIF(INDIRECT(ADDRESS(($AO2008-1)*36+($AP2008-1)*12+6,COLUMN())):INDIRECT(ADDRESS(($AO2008-1)*36+($AP2008-1)*12+$AQ2008+4,COLUMN())),INDIRECT(ADDRESS(($AO2008-1)*3+$AP2008+5,$AQ2008+20)))&gt;=1,0,INDIRECT(ADDRESS(($AO2008-1)*3+$AP2008+5,$AQ2008+20)))))</f>
        <v>0</v>
      </c>
      <c r="AU2008" s="692">
        <f ca="1">COUNTIF(INDIRECT("U"&amp;(ROW()+12*(($AO2008-1)*3+$AP2008)-ROW())/12+5):INDIRECT("AF"&amp;(ROW()+12*(($AO2008-1)*3+$AP2008)-ROW())/12+5),AT2008)</f>
        <v>0</v>
      </c>
      <c r="AV2008" s="692">
        <f ca="1">IF(AND(AR2008+AT2008&gt;0,AS2008+AU2008&gt;0),COUNTIF(AV$6:AV2007,"&gt;0")+1,0)</f>
        <v>0</v>
      </c>
    </row>
    <row r="2009" spans="41:48">
      <c r="AO2009" s="692">
        <v>56</v>
      </c>
      <c r="AP2009" s="692">
        <v>2</v>
      </c>
      <c r="AQ2009" s="692">
        <v>12</v>
      </c>
      <c r="AR2009" s="693">
        <f ca="1">IF($AQ2009=1,IF(INDIRECT(ADDRESS(($AO2009-1)*3+$AP2009+5,$AQ2009+7))="",0,INDIRECT(ADDRESS(($AO2009-1)*3+$AP2009+5,$AQ2009+7))),IF(INDIRECT(ADDRESS(($AO2009-1)*3+$AP2009+5,$AQ2009+7))="",0,IF(COUNTIF(INDIRECT(ADDRESS(($AO2009-1)*36+($AP2009-1)*12+6,COLUMN())):INDIRECT(ADDRESS(($AO2009-1)*36+($AP2009-1)*12+$AQ2009+4,COLUMN())),INDIRECT(ADDRESS(($AO2009-1)*3+$AP2009+5,$AQ2009+7)))&gt;=1,0,INDIRECT(ADDRESS(($AO2009-1)*3+$AP2009+5,$AQ2009+7)))))</f>
        <v>0</v>
      </c>
      <c r="AS2009" s="692">
        <f ca="1">COUNTIF(INDIRECT("H"&amp;(ROW()+12*(($AO2009-1)*3+$AP2009)-ROW())/12+5):INDIRECT("S"&amp;(ROW()+12*(($AO2009-1)*3+$AP2009)-ROW())/12+5),AR2009)</f>
        <v>0</v>
      </c>
      <c r="AT2009" s="693">
        <f ca="1">IF($AQ2009=1,IF(INDIRECT(ADDRESS(($AO2009-1)*3+$AP2009+5,$AQ2009+20))="",0,INDIRECT(ADDRESS(($AO2009-1)*3+$AP2009+5,$AQ2009+20))),IF(INDIRECT(ADDRESS(($AO2009-1)*3+$AP2009+5,$AQ2009+20))="",0,IF(COUNTIF(INDIRECT(ADDRESS(($AO2009-1)*36+($AP2009-1)*12+6,COLUMN())):INDIRECT(ADDRESS(($AO2009-1)*36+($AP2009-1)*12+$AQ2009+4,COLUMN())),INDIRECT(ADDRESS(($AO2009-1)*3+$AP2009+5,$AQ2009+20)))&gt;=1,0,INDIRECT(ADDRESS(($AO2009-1)*3+$AP2009+5,$AQ2009+20)))))</f>
        <v>0</v>
      </c>
      <c r="AU2009" s="692">
        <f ca="1">COUNTIF(INDIRECT("U"&amp;(ROW()+12*(($AO2009-1)*3+$AP2009)-ROW())/12+5):INDIRECT("AF"&amp;(ROW()+12*(($AO2009-1)*3+$AP2009)-ROW())/12+5),AT2009)</f>
        <v>0</v>
      </c>
      <c r="AV2009" s="692">
        <f ca="1">IF(AND(AR2009+AT2009&gt;0,AS2009+AU2009&gt;0),COUNTIF(AV$6:AV2008,"&gt;0")+1,0)</f>
        <v>0</v>
      </c>
    </row>
    <row r="2010" spans="41:48">
      <c r="AO2010" s="692">
        <v>56</v>
      </c>
      <c r="AP2010" s="692">
        <v>3</v>
      </c>
      <c r="AQ2010" s="692">
        <v>1</v>
      </c>
      <c r="AR2010" s="693">
        <f ca="1">IF($AQ2010=1,IF(INDIRECT(ADDRESS(($AO2010-1)*3+$AP2010+5,$AQ2010+7))="",0,INDIRECT(ADDRESS(($AO2010-1)*3+$AP2010+5,$AQ2010+7))),IF(INDIRECT(ADDRESS(($AO2010-1)*3+$AP2010+5,$AQ2010+7))="",0,IF(COUNTIF(INDIRECT(ADDRESS(($AO2010-1)*36+($AP2010-1)*12+6,COLUMN())):INDIRECT(ADDRESS(($AO2010-1)*36+($AP2010-1)*12+$AQ2010+4,COLUMN())),INDIRECT(ADDRESS(($AO2010-1)*3+$AP2010+5,$AQ2010+7)))&gt;=1,0,INDIRECT(ADDRESS(($AO2010-1)*3+$AP2010+5,$AQ2010+7)))))</f>
        <v>0</v>
      </c>
      <c r="AS2010" s="692">
        <f ca="1">COUNTIF(INDIRECT("H"&amp;(ROW()+12*(($AO2010-1)*3+$AP2010)-ROW())/12+5):INDIRECT("S"&amp;(ROW()+12*(($AO2010-1)*3+$AP2010)-ROW())/12+5),AR2010)</f>
        <v>0</v>
      </c>
      <c r="AT2010" s="693">
        <f ca="1">IF($AQ2010=1,IF(INDIRECT(ADDRESS(($AO2010-1)*3+$AP2010+5,$AQ2010+20))="",0,INDIRECT(ADDRESS(($AO2010-1)*3+$AP2010+5,$AQ2010+20))),IF(INDIRECT(ADDRESS(($AO2010-1)*3+$AP2010+5,$AQ2010+20))="",0,IF(COUNTIF(INDIRECT(ADDRESS(($AO2010-1)*36+($AP2010-1)*12+6,COLUMN())):INDIRECT(ADDRESS(($AO2010-1)*36+($AP2010-1)*12+$AQ2010+4,COLUMN())),INDIRECT(ADDRESS(($AO2010-1)*3+$AP2010+5,$AQ2010+20)))&gt;=1,0,INDIRECT(ADDRESS(($AO2010-1)*3+$AP2010+5,$AQ2010+20)))))</f>
        <v>0</v>
      </c>
      <c r="AU2010" s="692">
        <f ca="1">COUNTIF(INDIRECT("U"&amp;(ROW()+12*(($AO2010-1)*3+$AP2010)-ROW())/12+5):INDIRECT("AF"&amp;(ROW()+12*(($AO2010-1)*3+$AP2010)-ROW())/12+5),AT2010)</f>
        <v>0</v>
      </c>
      <c r="AV2010" s="692">
        <f ca="1">IF(AND(AR2010+AT2010&gt;0,AS2010+AU2010&gt;0),COUNTIF(AV$6:AV2009,"&gt;0")+1,0)</f>
        <v>0</v>
      </c>
    </row>
    <row r="2011" spans="41:48">
      <c r="AO2011" s="692">
        <v>56</v>
      </c>
      <c r="AP2011" s="692">
        <v>3</v>
      </c>
      <c r="AQ2011" s="692">
        <v>2</v>
      </c>
      <c r="AR2011" s="693">
        <f ca="1">IF($AQ2011=1,IF(INDIRECT(ADDRESS(($AO2011-1)*3+$AP2011+5,$AQ2011+7))="",0,INDIRECT(ADDRESS(($AO2011-1)*3+$AP2011+5,$AQ2011+7))),IF(INDIRECT(ADDRESS(($AO2011-1)*3+$AP2011+5,$AQ2011+7))="",0,IF(COUNTIF(INDIRECT(ADDRESS(($AO2011-1)*36+($AP2011-1)*12+6,COLUMN())):INDIRECT(ADDRESS(($AO2011-1)*36+($AP2011-1)*12+$AQ2011+4,COLUMN())),INDIRECT(ADDRESS(($AO2011-1)*3+$AP2011+5,$AQ2011+7)))&gt;=1,0,INDIRECT(ADDRESS(($AO2011-1)*3+$AP2011+5,$AQ2011+7)))))</f>
        <v>0</v>
      </c>
      <c r="AS2011" s="692">
        <f ca="1">COUNTIF(INDIRECT("H"&amp;(ROW()+12*(($AO2011-1)*3+$AP2011)-ROW())/12+5):INDIRECT("S"&amp;(ROW()+12*(($AO2011-1)*3+$AP2011)-ROW())/12+5),AR2011)</f>
        <v>0</v>
      </c>
      <c r="AT2011" s="693">
        <f ca="1">IF($AQ2011=1,IF(INDIRECT(ADDRESS(($AO2011-1)*3+$AP2011+5,$AQ2011+20))="",0,INDIRECT(ADDRESS(($AO2011-1)*3+$AP2011+5,$AQ2011+20))),IF(INDIRECT(ADDRESS(($AO2011-1)*3+$AP2011+5,$AQ2011+20))="",0,IF(COUNTIF(INDIRECT(ADDRESS(($AO2011-1)*36+($AP2011-1)*12+6,COLUMN())):INDIRECT(ADDRESS(($AO2011-1)*36+($AP2011-1)*12+$AQ2011+4,COLUMN())),INDIRECT(ADDRESS(($AO2011-1)*3+$AP2011+5,$AQ2011+20)))&gt;=1,0,INDIRECT(ADDRESS(($AO2011-1)*3+$AP2011+5,$AQ2011+20)))))</f>
        <v>0</v>
      </c>
      <c r="AU2011" s="692">
        <f ca="1">COUNTIF(INDIRECT("U"&amp;(ROW()+12*(($AO2011-1)*3+$AP2011)-ROW())/12+5):INDIRECT("AF"&amp;(ROW()+12*(($AO2011-1)*3+$AP2011)-ROW())/12+5),AT2011)</f>
        <v>0</v>
      </c>
      <c r="AV2011" s="692">
        <f ca="1">IF(AND(AR2011+AT2011&gt;0,AS2011+AU2011&gt;0),COUNTIF(AV$6:AV2010,"&gt;0")+1,0)</f>
        <v>0</v>
      </c>
    </row>
    <row r="2012" spans="41:48">
      <c r="AO2012" s="692">
        <v>56</v>
      </c>
      <c r="AP2012" s="692">
        <v>3</v>
      </c>
      <c r="AQ2012" s="692">
        <v>3</v>
      </c>
      <c r="AR2012" s="693">
        <f ca="1">IF($AQ2012=1,IF(INDIRECT(ADDRESS(($AO2012-1)*3+$AP2012+5,$AQ2012+7))="",0,INDIRECT(ADDRESS(($AO2012-1)*3+$AP2012+5,$AQ2012+7))),IF(INDIRECT(ADDRESS(($AO2012-1)*3+$AP2012+5,$AQ2012+7))="",0,IF(COUNTIF(INDIRECT(ADDRESS(($AO2012-1)*36+($AP2012-1)*12+6,COLUMN())):INDIRECT(ADDRESS(($AO2012-1)*36+($AP2012-1)*12+$AQ2012+4,COLUMN())),INDIRECT(ADDRESS(($AO2012-1)*3+$AP2012+5,$AQ2012+7)))&gt;=1,0,INDIRECT(ADDRESS(($AO2012-1)*3+$AP2012+5,$AQ2012+7)))))</f>
        <v>0</v>
      </c>
      <c r="AS2012" s="692">
        <f ca="1">COUNTIF(INDIRECT("H"&amp;(ROW()+12*(($AO2012-1)*3+$AP2012)-ROW())/12+5):INDIRECT("S"&amp;(ROW()+12*(($AO2012-1)*3+$AP2012)-ROW())/12+5),AR2012)</f>
        <v>0</v>
      </c>
      <c r="AT2012" s="693">
        <f ca="1">IF($AQ2012=1,IF(INDIRECT(ADDRESS(($AO2012-1)*3+$AP2012+5,$AQ2012+20))="",0,INDIRECT(ADDRESS(($AO2012-1)*3+$AP2012+5,$AQ2012+20))),IF(INDIRECT(ADDRESS(($AO2012-1)*3+$AP2012+5,$AQ2012+20))="",0,IF(COUNTIF(INDIRECT(ADDRESS(($AO2012-1)*36+($AP2012-1)*12+6,COLUMN())):INDIRECT(ADDRESS(($AO2012-1)*36+($AP2012-1)*12+$AQ2012+4,COLUMN())),INDIRECT(ADDRESS(($AO2012-1)*3+$AP2012+5,$AQ2012+20)))&gt;=1,0,INDIRECT(ADDRESS(($AO2012-1)*3+$AP2012+5,$AQ2012+20)))))</f>
        <v>0</v>
      </c>
      <c r="AU2012" s="692">
        <f ca="1">COUNTIF(INDIRECT("U"&amp;(ROW()+12*(($AO2012-1)*3+$AP2012)-ROW())/12+5):INDIRECT("AF"&amp;(ROW()+12*(($AO2012-1)*3+$AP2012)-ROW())/12+5),AT2012)</f>
        <v>0</v>
      </c>
      <c r="AV2012" s="692">
        <f ca="1">IF(AND(AR2012+AT2012&gt;0,AS2012+AU2012&gt;0),COUNTIF(AV$6:AV2011,"&gt;0")+1,0)</f>
        <v>0</v>
      </c>
    </row>
    <row r="2013" spans="41:48">
      <c r="AO2013" s="692">
        <v>56</v>
      </c>
      <c r="AP2013" s="692">
        <v>3</v>
      </c>
      <c r="AQ2013" s="692">
        <v>4</v>
      </c>
      <c r="AR2013" s="693">
        <f ca="1">IF($AQ2013=1,IF(INDIRECT(ADDRESS(($AO2013-1)*3+$AP2013+5,$AQ2013+7))="",0,INDIRECT(ADDRESS(($AO2013-1)*3+$AP2013+5,$AQ2013+7))),IF(INDIRECT(ADDRESS(($AO2013-1)*3+$AP2013+5,$AQ2013+7))="",0,IF(COUNTIF(INDIRECT(ADDRESS(($AO2013-1)*36+($AP2013-1)*12+6,COLUMN())):INDIRECT(ADDRESS(($AO2013-1)*36+($AP2013-1)*12+$AQ2013+4,COLUMN())),INDIRECT(ADDRESS(($AO2013-1)*3+$AP2013+5,$AQ2013+7)))&gt;=1,0,INDIRECT(ADDRESS(($AO2013-1)*3+$AP2013+5,$AQ2013+7)))))</f>
        <v>0</v>
      </c>
      <c r="AS2013" s="692">
        <f ca="1">COUNTIF(INDIRECT("H"&amp;(ROW()+12*(($AO2013-1)*3+$AP2013)-ROW())/12+5):INDIRECT("S"&amp;(ROW()+12*(($AO2013-1)*3+$AP2013)-ROW())/12+5),AR2013)</f>
        <v>0</v>
      </c>
      <c r="AT2013" s="693">
        <f ca="1">IF($AQ2013=1,IF(INDIRECT(ADDRESS(($AO2013-1)*3+$AP2013+5,$AQ2013+20))="",0,INDIRECT(ADDRESS(($AO2013-1)*3+$AP2013+5,$AQ2013+20))),IF(INDIRECT(ADDRESS(($AO2013-1)*3+$AP2013+5,$AQ2013+20))="",0,IF(COUNTIF(INDIRECT(ADDRESS(($AO2013-1)*36+($AP2013-1)*12+6,COLUMN())):INDIRECT(ADDRESS(($AO2013-1)*36+($AP2013-1)*12+$AQ2013+4,COLUMN())),INDIRECT(ADDRESS(($AO2013-1)*3+$AP2013+5,$AQ2013+20)))&gt;=1,0,INDIRECT(ADDRESS(($AO2013-1)*3+$AP2013+5,$AQ2013+20)))))</f>
        <v>0</v>
      </c>
      <c r="AU2013" s="692">
        <f ca="1">COUNTIF(INDIRECT("U"&amp;(ROW()+12*(($AO2013-1)*3+$AP2013)-ROW())/12+5):INDIRECT("AF"&amp;(ROW()+12*(($AO2013-1)*3+$AP2013)-ROW())/12+5),AT2013)</f>
        <v>0</v>
      </c>
      <c r="AV2013" s="692">
        <f ca="1">IF(AND(AR2013+AT2013&gt;0,AS2013+AU2013&gt;0),COUNTIF(AV$6:AV2012,"&gt;0")+1,0)</f>
        <v>0</v>
      </c>
    </row>
    <row r="2014" spans="41:48">
      <c r="AO2014" s="692">
        <v>56</v>
      </c>
      <c r="AP2014" s="692">
        <v>3</v>
      </c>
      <c r="AQ2014" s="692">
        <v>5</v>
      </c>
      <c r="AR2014" s="693">
        <f ca="1">IF($AQ2014=1,IF(INDIRECT(ADDRESS(($AO2014-1)*3+$AP2014+5,$AQ2014+7))="",0,INDIRECT(ADDRESS(($AO2014-1)*3+$AP2014+5,$AQ2014+7))),IF(INDIRECT(ADDRESS(($AO2014-1)*3+$AP2014+5,$AQ2014+7))="",0,IF(COUNTIF(INDIRECT(ADDRESS(($AO2014-1)*36+($AP2014-1)*12+6,COLUMN())):INDIRECT(ADDRESS(($AO2014-1)*36+($AP2014-1)*12+$AQ2014+4,COLUMN())),INDIRECT(ADDRESS(($AO2014-1)*3+$AP2014+5,$AQ2014+7)))&gt;=1,0,INDIRECT(ADDRESS(($AO2014-1)*3+$AP2014+5,$AQ2014+7)))))</f>
        <v>0</v>
      </c>
      <c r="AS2014" s="692">
        <f ca="1">COUNTIF(INDIRECT("H"&amp;(ROW()+12*(($AO2014-1)*3+$AP2014)-ROW())/12+5):INDIRECT("S"&amp;(ROW()+12*(($AO2014-1)*3+$AP2014)-ROW())/12+5),AR2014)</f>
        <v>0</v>
      </c>
      <c r="AT2014" s="693">
        <f ca="1">IF($AQ2014=1,IF(INDIRECT(ADDRESS(($AO2014-1)*3+$AP2014+5,$AQ2014+20))="",0,INDIRECT(ADDRESS(($AO2014-1)*3+$AP2014+5,$AQ2014+20))),IF(INDIRECT(ADDRESS(($AO2014-1)*3+$AP2014+5,$AQ2014+20))="",0,IF(COUNTIF(INDIRECT(ADDRESS(($AO2014-1)*36+($AP2014-1)*12+6,COLUMN())):INDIRECT(ADDRESS(($AO2014-1)*36+($AP2014-1)*12+$AQ2014+4,COLUMN())),INDIRECT(ADDRESS(($AO2014-1)*3+$AP2014+5,$AQ2014+20)))&gt;=1,0,INDIRECT(ADDRESS(($AO2014-1)*3+$AP2014+5,$AQ2014+20)))))</f>
        <v>0</v>
      </c>
      <c r="AU2014" s="692">
        <f ca="1">COUNTIF(INDIRECT("U"&amp;(ROW()+12*(($AO2014-1)*3+$AP2014)-ROW())/12+5):INDIRECT("AF"&amp;(ROW()+12*(($AO2014-1)*3+$AP2014)-ROW())/12+5),AT2014)</f>
        <v>0</v>
      </c>
      <c r="AV2014" s="692">
        <f ca="1">IF(AND(AR2014+AT2014&gt;0,AS2014+AU2014&gt;0),COUNTIF(AV$6:AV2013,"&gt;0")+1,0)</f>
        <v>0</v>
      </c>
    </row>
    <row r="2015" spans="41:48">
      <c r="AO2015" s="692">
        <v>56</v>
      </c>
      <c r="AP2015" s="692">
        <v>3</v>
      </c>
      <c r="AQ2015" s="692">
        <v>6</v>
      </c>
      <c r="AR2015" s="693">
        <f ca="1">IF($AQ2015=1,IF(INDIRECT(ADDRESS(($AO2015-1)*3+$AP2015+5,$AQ2015+7))="",0,INDIRECT(ADDRESS(($AO2015-1)*3+$AP2015+5,$AQ2015+7))),IF(INDIRECT(ADDRESS(($AO2015-1)*3+$AP2015+5,$AQ2015+7))="",0,IF(COUNTIF(INDIRECT(ADDRESS(($AO2015-1)*36+($AP2015-1)*12+6,COLUMN())):INDIRECT(ADDRESS(($AO2015-1)*36+($AP2015-1)*12+$AQ2015+4,COLUMN())),INDIRECT(ADDRESS(($AO2015-1)*3+$AP2015+5,$AQ2015+7)))&gt;=1,0,INDIRECT(ADDRESS(($AO2015-1)*3+$AP2015+5,$AQ2015+7)))))</f>
        <v>0</v>
      </c>
      <c r="AS2015" s="692">
        <f ca="1">COUNTIF(INDIRECT("H"&amp;(ROW()+12*(($AO2015-1)*3+$AP2015)-ROW())/12+5):INDIRECT("S"&amp;(ROW()+12*(($AO2015-1)*3+$AP2015)-ROW())/12+5),AR2015)</f>
        <v>0</v>
      </c>
      <c r="AT2015" s="693">
        <f ca="1">IF($AQ2015=1,IF(INDIRECT(ADDRESS(($AO2015-1)*3+$AP2015+5,$AQ2015+20))="",0,INDIRECT(ADDRESS(($AO2015-1)*3+$AP2015+5,$AQ2015+20))),IF(INDIRECT(ADDRESS(($AO2015-1)*3+$AP2015+5,$AQ2015+20))="",0,IF(COUNTIF(INDIRECT(ADDRESS(($AO2015-1)*36+($AP2015-1)*12+6,COLUMN())):INDIRECT(ADDRESS(($AO2015-1)*36+($AP2015-1)*12+$AQ2015+4,COLUMN())),INDIRECT(ADDRESS(($AO2015-1)*3+$AP2015+5,$AQ2015+20)))&gt;=1,0,INDIRECT(ADDRESS(($AO2015-1)*3+$AP2015+5,$AQ2015+20)))))</f>
        <v>0</v>
      </c>
      <c r="AU2015" s="692">
        <f ca="1">COUNTIF(INDIRECT("U"&amp;(ROW()+12*(($AO2015-1)*3+$AP2015)-ROW())/12+5):INDIRECT("AF"&amp;(ROW()+12*(($AO2015-1)*3+$AP2015)-ROW())/12+5),AT2015)</f>
        <v>0</v>
      </c>
      <c r="AV2015" s="692">
        <f ca="1">IF(AND(AR2015+AT2015&gt;0,AS2015+AU2015&gt;0),COUNTIF(AV$6:AV2014,"&gt;0")+1,0)</f>
        <v>0</v>
      </c>
    </row>
    <row r="2016" spans="41:48">
      <c r="AO2016" s="692">
        <v>56</v>
      </c>
      <c r="AP2016" s="692">
        <v>3</v>
      </c>
      <c r="AQ2016" s="692">
        <v>7</v>
      </c>
      <c r="AR2016" s="693">
        <f ca="1">IF($AQ2016=1,IF(INDIRECT(ADDRESS(($AO2016-1)*3+$AP2016+5,$AQ2016+7))="",0,INDIRECT(ADDRESS(($AO2016-1)*3+$AP2016+5,$AQ2016+7))),IF(INDIRECT(ADDRESS(($AO2016-1)*3+$AP2016+5,$AQ2016+7))="",0,IF(COUNTIF(INDIRECT(ADDRESS(($AO2016-1)*36+($AP2016-1)*12+6,COLUMN())):INDIRECT(ADDRESS(($AO2016-1)*36+($AP2016-1)*12+$AQ2016+4,COLUMN())),INDIRECT(ADDRESS(($AO2016-1)*3+$AP2016+5,$AQ2016+7)))&gt;=1,0,INDIRECT(ADDRESS(($AO2016-1)*3+$AP2016+5,$AQ2016+7)))))</f>
        <v>0</v>
      </c>
      <c r="AS2016" s="692">
        <f ca="1">COUNTIF(INDIRECT("H"&amp;(ROW()+12*(($AO2016-1)*3+$AP2016)-ROW())/12+5):INDIRECT("S"&amp;(ROW()+12*(($AO2016-1)*3+$AP2016)-ROW())/12+5),AR2016)</f>
        <v>0</v>
      </c>
      <c r="AT2016" s="693">
        <f ca="1">IF($AQ2016=1,IF(INDIRECT(ADDRESS(($AO2016-1)*3+$AP2016+5,$AQ2016+20))="",0,INDIRECT(ADDRESS(($AO2016-1)*3+$AP2016+5,$AQ2016+20))),IF(INDIRECT(ADDRESS(($AO2016-1)*3+$AP2016+5,$AQ2016+20))="",0,IF(COUNTIF(INDIRECT(ADDRESS(($AO2016-1)*36+($AP2016-1)*12+6,COLUMN())):INDIRECT(ADDRESS(($AO2016-1)*36+($AP2016-1)*12+$AQ2016+4,COLUMN())),INDIRECT(ADDRESS(($AO2016-1)*3+$AP2016+5,$AQ2016+20)))&gt;=1,0,INDIRECT(ADDRESS(($AO2016-1)*3+$AP2016+5,$AQ2016+20)))))</f>
        <v>0</v>
      </c>
      <c r="AU2016" s="692">
        <f ca="1">COUNTIF(INDIRECT("U"&amp;(ROW()+12*(($AO2016-1)*3+$AP2016)-ROW())/12+5):INDIRECT("AF"&amp;(ROW()+12*(($AO2016-1)*3+$AP2016)-ROW())/12+5),AT2016)</f>
        <v>0</v>
      </c>
      <c r="AV2016" s="692">
        <f ca="1">IF(AND(AR2016+AT2016&gt;0,AS2016+AU2016&gt;0),COUNTIF(AV$6:AV2015,"&gt;0")+1,0)</f>
        <v>0</v>
      </c>
    </row>
    <row r="2017" spans="41:48">
      <c r="AO2017" s="692">
        <v>56</v>
      </c>
      <c r="AP2017" s="692">
        <v>3</v>
      </c>
      <c r="AQ2017" s="692">
        <v>8</v>
      </c>
      <c r="AR2017" s="693">
        <f ca="1">IF($AQ2017=1,IF(INDIRECT(ADDRESS(($AO2017-1)*3+$AP2017+5,$AQ2017+7))="",0,INDIRECT(ADDRESS(($AO2017-1)*3+$AP2017+5,$AQ2017+7))),IF(INDIRECT(ADDRESS(($AO2017-1)*3+$AP2017+5,$AQ2017+7))="",0,IF(COUNTIF(INDIRECT(ADDRESS(($AO2017-1)*36+($AP2017-1)*12+6,COLUMN())):INDIRECT(ADDRESS(($AO2017-1)*36+($AP2017-1)*12+$AQ2017+4,COLUMN())),INDIRECT(ADDRESS(($AO2017-1)*3+$AP2017+5,$AQ2017+7)))&gt;=1,0,INDIRECT(ADDRESS(($AO2017-1)*3+$AP2017+5,$AQ2017+7)))))</f>
        <v>0</v>
      </c>
      <c r="AS2017" s="692">
        <f ca="1">COUNTIF(INDIRECT("H"&amp;(ROW()+12*(($AO2017-1)*3+$AP2017)-ROW())/12+5):INDIRECT("S"&amp;(ROW()+12*(($AO2017-1)*3+$AP2017)-ROW())/12+5),AR2017)</f>
        <v>0</v>
      </c>
      <c r="AT2017" s="693">
        <f ca="1">IF($AQ2017=1,IF(INDIRECT(ADDRESS(($AO2017-1)*3+$AP2017+5,$AQ2017+20))="",0,INDIRECT(ADDRESS(($AO2017-1)*3+$AP2017+5,$AQ2017+20))),IF(INDIRECT(ADDRESS(($AO2017-1)*3+$AP2017+5,$AQ2017+20))="",0,IF(COUNTIF(INDIRECT(ADDRESS(($AO2017-1)*36+($AP2017-1)*12+6,COLUMN())):INDIRECT(ADDRESS(($AO2017-1)*36+($AP2017-1)*12+$AQ2017+4,COLUMN())),INDIRECT(ADDRESS(($AO2017-1)*3+$AP2017+5,$AQ2017+20)))&gt;=1,0,INDIRECT(ADDRESS(($AO2017-1)*3+$AP2017+5,$AQ2017+20)))))</f>
        <v>0</v>
      </c>
      <c r="AU2017" s="692">
        <f ca="1">COUNTIF(INDIRECT("U"&amp;(ROW()+12*(($AO2017-1)*3+$AP2017)-ROW())/12+5):INDIRECT("AF"&amp;(ROW()+12*(($AO2017-1)*3+$AP2017)-ROW())/12+5),AT2017)</f>
        <v>0</v>
      </c>
      <c r="AV2017" s="692">
        <f ca="1">IF(AND(AR2017+AT2017&gt;0,AS2017+AU2017&gt;0),COUNTIF(AV$6:AV2016,"&gt;0")+1,0)</f>
        <v>0</v>
      </c>
    </row>
    <row r="2018" spans="41:48">
      <c r="AO2018" s="692">
        <v>56</v>
      </c>
      <c r="AP2018" s="692">
        <v>3</v>
      </c>
      <c r="AQ2018" s="692">
        <v>9</v>
      </c>
      <c r="AR2018" s="693">
        <f ca="1">IF($AQ2018=1,IF(INDIRECT(ADDRESS(($AO2018-1)*3+$AP2018+5,$AQ2018+7))="",0,INDIRECT(ADDRESS(($AO2018-1)*3+$AP2018+5,$AQ2018+7))),IF(INDIRECT(ADDRESS(($AO2018-1)*3+$AP2018+5,$AQ2018+7))="",0,IF(COUNTIF(INDIRECT(ADDRESS(($AO2018-1)*36+($AP2018-1)*12+6,COLUMN())):INDIRECT(ADDRESS(($AO2018-1)*36+($AP2018-1)*12+$AQ2018+4,COLUMN())),INDIRECT(ADDRESS(($AO2018-1)*3+$AP2018+5,$AQ2018+7)))&gt;=1,0,INDIRECT(ADDRESS(($AO2018-1)*3+$AP2018+5,$AQ2018+7)))))</f>
        <v>0</v>
      </c>
      <c r="AS2018" s="692">
        <f ca="1">COUNTIF(INDIRECT("H"&amp;(ROW()+12*(($AO2018-1)*3+$AP2018)-ROW())/12+5):INDIRECT("S"&amp;(ROW()+12*(($AO2018-1)*3+$AP2018)-ROW())/12+5),AR2018)</f>
        <v>0</v>
      </c>
      <c r="AT2018" s="693">
        <f ca="1">IF($AQ2018=1,IF(INDIRECT(ADDRESS(($AO2018-1)*3+$AP2018+5,$AQ2018+20))="",0,INDIRECT(ADDRESS(($AO2018-1)*3+$AP2018+5,$AQ2018+20))),IF(INDIRECT(ADDRESS(($AO2018-1)*3+$AP2018+5,$AQ2018+20))="",0,IF(COUNTIF(INDIRECT(ADDRESS(($AO2018-1)*36+($AP2018-1)*12+6,COLUMN())):INDIRECT(ADDRESS(($AO2018-1)*36+($AP2018-1)*12+$AQ2018+4,COLUMN())),INDIRECT(ADDRESS(($AO2018-1)*3+$AP2018+5,$AQ2018+20)))&gt;=1,0,INDIRECT(ADDRESS(($AO2018-1)*3+$AP2018+5,$AQ2018+20)))))</f>
        <v>0</v>
      </c>
      <c r="AU2018" s="692">
        <f ca="1">COUNTIF(INDIRECT("U"&amp;(ROW()+12*(($AO2018-1)*3+$AP2018)-ROW())/12+5):INDIRECT("AF"&amp;(ROW()+12*(($AO2018-1)*3+$AP2018)-ROW())/12+5),AT2018)</f>
        <v>0</v>
      </c>
      <c r="AV2018" s="692">
        <f ca="1">IF(AND(AR2018+AT2018&gt;0,AS2018+AU2018&gt;0),COUNTIF(AV$6:AV2017,"&gt;0")+1,0)</f>
        <v>0</v>
      </c>
    </row>
    <row r="2019" spans="41:48">
      <c r="AO2019" s="692">
        <v>56</v>
      </c>
      <c r="AP2019" s="692">
        <v>3</v>
      </c>
      <c r="AQ2019" s="692">
        <v>10</v>
      </c>
      <c r="AR2019" s="693">
        <f ca="1">IF($AQ2019=1,IF(INDIRECT(ADDRESS(($AO2019-1)*3+$AP2019+5,$AQ2019+7))="",0,INDIRECT(ADDRESS(($AO2019-1)*3+$AP2019+5,$AQ2019+7))),IF(INDIRECT(ADDRESS(($AO2019-1)*3+$AP2019+5,$AQ2019+7))="",0,IF(COUNTIF(INDIRECT(ADDRESS(($AO2019-1)*36+($AP2019-1)*12+6,COLUMN())):INDIRECT(ADDRESS(($AO2019-1)*36+($AP2019-1)*12+$AQ2019+4,COLUMN())),INDIRECT(ADDRESS(($AO2019-1)*3+$AP2019+5,$AQ2019+7)))&gt;=1,0,INDIRECT(ADDRESS(($AO2019-1)*3+$AP2019+5,$AQ2019+7)))))</f>
        <v>0</v>
      </c>
      <c r="AS2019" s="692">
        <f ca="1">COUNTIF(INDIRECT("H"&amp;(ROW()+12*(($AO2019-1)*3+$AP2019)-ROW())/12+5):INDIRECT("S"&amp;(ROW()+12*(($AO2019-1)*3+$AP2019)-ROW())/12+5),AR2019)</f>
        <v>0</v>
      </c>
      <c r="AT2019" s="693">
        <f ca="1">IF($AQ2019=1,IF(INDIRECT(ADDRESS(($AO2019-1)*3+$AP2019+5,$AQ2019+20))="",0,INDIRECT(ADDRESS(($AO2019-1)*3+$AP2019+5,$AQ2019+20))),IF(INDIRECT(ADDRESS(($AO2019-1)*3+$AP2019+5,$AQ2019+20))="",0,IF(COUNTIF(INDIRECT(ADDRESS(($AO2019-1)*36+($AP2019-1)*12+6,COLUMN())):INDIRECT(ADDRESS(($AO2019-1)*36+($AP2019-1)*12+$AQ2019+4,COLUMN())),INDIRECT(ADDRESS(($AO2019-1)*3+$AP2019+5,$AQ2019+20)))&gt;=1,0,INDIRECT(ADDRESS(($AO2019-1)*3+$AP2019+5,$AQ2019+20)))))</f>
        <v>0</v>
      </c>
      <c r="AU2019" s="692">
        <f ca="1">COUNTIF(INDIRECT("U"&amp;(ROW()+12*(($AO2019-1)*3+$AP2019)-ROW())/12+5):INDIRECT("AF"&amp;(ROW()+12*(($AO2019-1)*3+$AP2019)-ROW())/12+5),AT2019)</f>
        <v>0</v>
      </c>
      <c r="AV2019" s="692">
        <f ca="1">IF(AND(AR2019+AT2019&gt;0,AS2019+AU2019&gt;0),COUNTIF(AV$6:AV2018,"&gt;0")+1,0)</f>
        <v>0</v>
      </c>
    </row>
    <row r="2020" spans="41:48">
      <c r="AO2020" s="692">
        <v>56</v>
      </c>
      <c r="AP2020" s="692">
        <v>3</v>
      </c>
      <c r="AQ2020" s="692">
        <v>11</v>
      </c>
      <c r="AR2020" s="693">
        <f ca="1">IF($AQ2020=1,IF(INDIRECT(ADDRESS(($AO2020-1)*3+$AP2020+5,$AQ2020+7))="",0,INDIRECT(ADDRESS(($AO2020-1)*3+$AP2020+5,$AQ2020+7))),IF(INDIRECT(ADDRESS(($AO2020-1)*3+$AP2020+5,$AQ2020+7))="",0,IF(COUNTIF(INDIRECT(ADDRESS(($AO2020-1)*36+($AP2020-1)*12+6,COLUMN())):INDIRECT(ADDRESS(($AO2020-1)*36+($AP2020-1)*12+$AQ2020+4,COLUMN())),INDIRECT(ADDRESS(($AO2020-1)*3+$AP2020+5,$AQ2020+7)))&gt;=1,0,INDIRECT(ADDRESS(($AO2020-1)*3+$AP2020+5,$AQ2020+7)))))</f>
        <v>0</v>
      </c>
      <c r="AS2020" s="692">
        <f ca="1">COUNTIF(INDIRECT("H"&amp;(ROW()+12*(($AO2020-1)*3+$AP2020)-ROW())/12+5):INDIRECT("S"&amp;(ROW()+12*(($AO2020-1)*3+$AP2020)-ROW())/12+5),AR2020)</f>
        <v>0</v>
      </c>
      <c r="AT2020" s="693">
        <f ca="1">IF($AQ2020=1,IF(INDIRECT(ADDRESS(($AO2020-1)*3+$AP2020+5,$AQ2020+20))="",0,INDIRECT(ADDRESS(($AO2020-1)*3+$AP2020+5,$AQ2020+20))),IF(INDIRECT(ADDRESS(($AO2020-1)*3+$AP2020+5,$AQ2020+20))="",0,IF(COUNTIF(INDIRECT(ADDRESS(($AO2020-1)*36+($AP2020-1)*12+6,COLUMN())):INDIRECT(ADDRESS(($AO2020-1)*36+($AP2020-1)*12+$AQ2020+4,COLUMN())),INDIRECT(ADDRESS(($AO2020-1)*3+$AP2020+5,$AQ2020+20)))&gt;=1,0,INDIRECT(ADDRESS(($AO2020-1)*3+$AP2020+5,$AQ2020+20)))))</f>
        <v>0</v>
      </c>
      <c r="AU2020" s="692">
        <f ca="1">COUNTIF(INDIRECT("U"&amp;(ROW()+12*(($AO2020-1)*3+$AP2020)-ROW())/12+5):INDIRECT("AF"&amp;(ROW()+12*(($AO2020-1)*3+$AP2020)-ROW())/12+5),AT2020)</f>
        <v>0</v>
      </c>
      <c r="AV2020" s="692">
        <f ca="1">IF(AND(AR2020+AT2020&gt;0,AS2020+AU2020&gt;0),COUNTIF(AV$6:AV2019,"&gt;0")+1,0)</f>
        <v>0</v>
      </c>
    </row>
    <row r="2021" spans="41:48">
      <c r="AO2021" s="692">
        <v>56</v>
      </c>
      <c r="AP2021" s="692">
        <v>3</v>
      </c>
      <c r="AQ2021" s="692">
        <v>12</v>
      </c>
      <c r="AR2021" s="693">
        <f ca="1">IF($AQ2021=1,IF(INDIRECT(ADDRESS(($AO2021-1)*3+$AP2021+5,$AQ2021+7))="",0,INDIRECT(ADDRESS(($AO2021-1)*3+$AP2021+5,$AQ2021+7))),IF(INDIRECT(ADDRESS(($AO2021-1)*3+$AP2021+5,$AQ2021+7))="",0,IF(COUNTIF(INDIRECT(ADDRESS(($AO2021-1)*36+($AP2021-1)*12+6,COLUMN())):INDIRECT(ADDRESS(($AO2021-1)*36+($AP2021-1)*12+$AQ2021+4,COLUMN())),INDIRECT(ADDRESS(($AO2021-1)*3+$AP2021+5,$AQ2021+7)))&gt;=1,0,INDIRECT(ADDRESS(($AO2021-1)*3+$AP2021+5,$AQ2021+7)))))</f>
        <v>0</v>
      </c>
      <c r="AS2021" s="692">
        <f ca="1">COUNTIF(INDIRECT("H"&amp;(ROW()+12*(($AO2021-1)*3+$AP2021)-ROW())/12+5):INDIRECT("S"&amp;(ROW()+12*(($AO2021-1)*3+$AP2021)-ROW())/12+5),AR2021)</f>
        <v>0</v>
      </c>
      <c r="AT2021" s="693">
        <f ca="1">IF($AQ2021=1,IF(INDIRECT(ADDRESS(($AO2021-1)*3+$AP2021+5,$AQ2021+20))="",0,INDIRECT(ADDRESS(($AO2021-1)*3+$AP2021+5,$AQ2021+20))),IF(INDIRECT(ADDRESS(($AO2021-1)*3+$AP2021+5,$AQ2021+20))="",0,IF(COUNTIF(INDIRECT(ADDRESS(($AO2021-1)*36+($AP2021-1)*12+6,COLUMN())):INDIRECT(ADDRESS(($AO2021-1)*36+($AP2021-1)*12+$AQ2021+4,COLUMN())),INDIRECT(ADDRESS(($AO2021-1)*3+$AP2021+5,$AQ2021+20)))&gt;=1,0,INDIRECT(ADDRESS(($AO2021-1)*3+$AP2021+5,$AQ2021+20)))))</f>
        <v>0</v>
      </c>
      <c r="AU2021" s="692">
        <f ca="1">COUNTIF(INDIRECT("U"&amp;(ROW()+12*(($AO2021-1)*3+$AP2021)-ROW())/12+5):INDIRECT("AF"&amp;(ROW()+12*(($AO2021-1)*3+$AP2021)-ROW())/12+5),AT2021)</f>
        <v>0</v>
      </c>
      <c r="AV2021" s="692">
        <f ca="1">IF(AND(AR2021+AT2021&gt;0,AS2021+AU2021&gt;0),COUNTIF(AV$6:AV2020,"&gt;0")+1,0)</f>
        <v>0</v>
      </c>
    </row>
    <row r="2022" spans="41:48">
      <c r="AO2022" s="692">
        <v>57</v>
      </c>
      <c r="AP2022" s="692">
        <v>1</v>
      </c>
      <c r="AQ2022" s="692">
        <v>1</v>
      </c>
      <c r="AR2022" s="693">
        <f ca="1">IF($AQ2022=1,IF(INDIRECT(ADDRESS(($AO2022-1)*3+$AP2022+5,$AQ2022+7))="",0,INDIRECT(ADDRESS(($AO2022-1)*3+$AP2022+5,$AQ2022+7))),IF(INDIRECT(ADDRESS(($AO2022-1)*3+$AP2022+5,$AQ2022+7))="",0,IF(COUNTIF(INDIRECT(ADDRESS(($AO2022-1)*36+($AP2022-1)*12+6,COLUMN())):INDIRECT(ADDRESS(($AO2022-1)*36+($AP2022-1)*12+$AQ2022+4,COLUMN())),INDIRECT(ADDRESS(($AO2022-1)*3+$AP2022+5,$AQ2022+7)))&gt;=1,0,INDIRECT(ADDRESS(($AO2022-1)*3+$AP2022+5,$AQ2022+7)))))</f>
        <v>0</v>
      </c>
      <c r="AS2022" s="692">
        <f ca="1">COUNTIF(INDIRECT("H"&amp;(ROW()+12*(($AO2022-1)*3+$AP2022)-ROW())/12+5):INDIRECT("S"&amp;(ROW()+12*(($AO2022-1)*3+$AP2022)-ROW())/12+5),AR2022)</f>
        <v>0</v>
      </c>
      <c r="AT2022" s="693">
        <f ca="1">IF($AQ2022=1,IF(INDIRECT(ADDRESS(($AO2022-1)*3+$AP2022+5,$AQ2022+20))="",0,INDIRECT(ADDRESS(($AO2022-1)*3+$AP2022+5,$AQ2022+20))),IF(INDIRECT(ADDRESS(($AO2022-1)*3+$AP2022+5,$AQ2022+20))="",0,IF(COUNTIF(INDIRECT(ADDRESS(($AO2022-1)*36+($AP2022-1)*12+6,COLUMN())):INDIRECT(ADDRESS(($AO2022-1)*36+($AP2022-1)*12+$AQ2022+4,COLUMN())),INDIRECT(ADDRESS(($AO2022-1)*3+$AP2022+5,$AQ2022+20)))&gt;=1,0,INDIRECT(ADDRESS(($AO2022-1)*3+$AP2022+5,$AQ2022+20)))))</f>
        <v>0</v>
      </c>
      <c r="AU2022" s="692">
        <f ca="1">COUNTIF(INDIRECT("U"&amp;(ROW()+12*(($AO2022-1)*3+$AP2022)-ROW())/12+5):INDIRECT("AF"&amp;(ROW()+12*(($AO2022-1)*3+$AP2022)-ROW())/12+5),AT2022)</f>
        <v>0</v>
      </c>
      <c r="AV2022" s="692">
        <f ca="1">IF(AND(AR2022+AT2022&gt;0,AS2022+AU2022&gt;0),COUNTIF(AV$6:AV2021,"&gt;0")+1,0)</f>
        <v>0</v>
      </c>
    </row>
    <row r="2023" spans="41:48">
      <c r="AO2023" s="692">
        <v>57</v>
      </c>
      <c r="AP2023" s="692">
        <v>1</v>
      </c>
      <c r="AQ2023" s="692">
        <v>2</v>
      </c>
      <c r="AR2023" s="693">
        <f ca="1">IF($AQ2023=1,IF(INDIRECT(ADDRESS(($AO2023-1)*3+$AP2023+5,$AQ2023+7))="",0,INDIRECT(ADDRESS(($AO2023-1)*3+$AP2023+5,$AQ2023+7))),IF(INDIRECT(ADDRESS(($AO2023-1)*3+$AP2023+5,$AQ2023+7))="",0,IF(COUNTIF(INDIRECT(ADDRESS(($AO2023-1)*36+($AP2023-1)*12+6,COLUMN())):INDIRECT(ADDRESS(($AO2023-1)*36+($AP2023-1)*12+$AQ2023+4,COLUMN())),INDIRECT(ADDRESS(($AO2023-1)*3+$AP2023+5,$AQ2023+7)))&gt;=1,0,INDIRECT(ADDRESS(($AO2023-1)*3+$AP2023+5,$AQ2023+7)))))</f>
        <v>0</v>
      </c>
      <c r="AS2023" s="692">
        <f ca="1">COUNTIF(INDIRECT("H"&amp;(ROW()+12*(($AO2023-1)*3+$AP2023)-ROW())/12+5):INDIRECT("S"&amp;(ROW()+12*(($AO2023-1)*3+$AP2023)-ROW())/12+5),AR2023)</f>
        <v>0</v>
      </c>
      <c r="AT2023" s="693">
        <f ca="1">IF($AQ2023=1,IF(INDIRECT(ADDRESS(($AO2023-1)*3+$AP2023+5,$AQ2023+20))="",0,INDIRECT(ADDRESS(($AO2023-1)*3+$AP2023+5,$AQ2023+20))),IF(INDIRECT(ADDRESS(($AO2023-1)*3+$AP2023+5,$AQ2023+20))="",0,IF(COUNTIF(INDIRECT(ADDRESS(($AO2023-1)*36+($AP2023-1)*12+6,COLUMN())):INDIRECT(ADDRESS(($AO2023-1)*36+($AP2023-1)*12+$AQ2023+4,COLUMN())),INDIRECT(ADDRESS(($AO2023-1)*3+$AP2023+5,$AQ2023+20)))&gt;=1,0,INDIRECT(ADDRESS(($AO2023-1)*3+$AP2023+5,$AQ2023+20)))))</f>
        <v>0</v>
      </c>
      <c r="AU2023" s="692">
        <f ca="1">COUNTIF(INDIRECT("U"&amp;(ROW()+12*(($AO2023-1)*3+$AP2023)-ROW())/12+5):INDIRECT("AF"&amp;(ROW()+12*(($AO2023-1)*3+$AP2023)-ROW())/12+5),AT2023)</f>
        <v>0</v>
      </c>
      <c r="AV2023" s="692">
        <f ca="1">IF(AND(AR2023+AT2023&gt;0,AS2023+AU2023&gt;0),COUNTIF(AV$6:AV2022,"&gt;0")+1,0)</f>
        <v>0</v>
      </c>
    </row>
    <row r="2024" spans="41:48">
      <c r="AO2024" s="692">
        <v>57</v>
      </c>
      <c r="AP2024" s="692">
        <v>1</v>
      </c>
      <c r="AQ2024" s="692">
        <v>3</v>
      </c>
      <c r="AR2024" s="693">
        <f ca="1">IF($AQ2024=1,IF(INDIRECT(ADDRESS(($AO2024-1)*3+$AP2024+5,$AQ2024+7))="",0,INDIRECT(ADDRESS(($AO2024-1)*3+$AP2024+5,$AQ2024+7))),IF(INDIRECT(ADDRESS(($AO2024-1)*3+$AP2024+5,$AQ2024+7))="",0,IF(COUNTIF(INDIRECT(ADDRESS(($AO2024-1)*36+($AP2024-1)*12+6,COLUMN())):INDIRECT(ADDRESS(($AO2024-1)*36+($AP2024-1)*12+$AQ2024+4,COLUMN())),INDIRECT(ADDRESS(($AO2024-1)*3+$AP2024+5,$AQ2024+7)))&gt;=1,0,INDIRECT(ADDRESS(($AO2024-1)*3+$AP2024+5,$AQ2024+7)))))</f>
        <v>0</v>
      </c>
      <c r="AS2024" s="692">
        <f ca="1">COUNTIF(INDIRECT("H"&amp;(ROW()+12*(($AO2024-1)*3+$AP2024)-ROW())/12+5):INDIRECT("S"&amp;(ROW()+12*(($AO2024-1)*3+$AP2024)-ROW())/12+5),AR2024)</f>
        <v>0</v>
      </c>
      <c r="AT2024" s="693">
        <f ca="1">IF($AQ2024=1,IF(INDIRECT(ADDRESS(($AO2024-1)*3+$AP2024+5,$AQ2024+20))="",0,INDIRECT(ADDRESS(($AO2024-1)*3+$AP2024+5,$AQ2024+20))),IF(INDIRECT(ADDRESS(($AO2024-1)*3+$AP2024+5,$AQ2024+20))="",0,IF(COUNTIF(INDIRECT(ADDRESS(($AO2024-1)*36+($AP2024-1)*12+6,COLUMN())):INDIRECT(ADDRESS(($AO2024-1)*36+($AP2024-1)*12+$AQ2024+4,COLUMN())),INDIRECT(ADDRESS(($AO2024-1)*3+$AP2024+5,$AQ2024+20)))&gt;=1,0,INDIRECT(ADDRESS(($AO2024-1)*3+$AP2024+5,$AQ2024+20)))))</f>
        <v>0</v>
      </c>
      <c r="AU2024" s="692">
        <f ca="1">COUNTIF(INDIRECT("U"&amp;(ROW()+12*(($AO2024-1)*3+$AP2024)-ROW())/12+5):INDIRECT("AF"&amp;(ROW()+12*(($AO2024-1)*3+$AP2024)-ROW())/12+5),AT2024)</f>
        <v>0</v>
      </c>
      <c r="AV2024" s="692">
        <f ca="1">IF(AND(AR2024+AT2024&gt;0,AS2024+AU2024&gt;0),COUNTIF(AV$6:AV2023,"&gt;0")+1,0)</f>
        <v>0</v>
      </c>
    </row>
    <row r="2025" spans="41:48">
      <c r="AO2025" s="692">
        <v>57</v>
      </c>
      <c r="AP2025" s="692">
        <v>1</v>
      </c>
      <c r="AQ2025" s="692">
        <v>4</v>
      </c>
      <c r="AR2025" s="693">
        <f ca="1">IF($AQ2025=1,IF(INDIRECT(ADDRESS(($AO2025-1)*3+$AP2025+5,$AQ2025+7))="",0,INDIRECT(ADDRESS(($AO2025-1)*3+$AP2025+5,$AQ2025+7))),IF(INDIRECT(ADDRESS(($AO2025-1)*3+$AP2025+5,$AQ2025+7))="",0,IF(COUNTIF(INDIRECT(ADDRESS(($AO2025-1)*36+($AP2025-1)*12+6,COLUMN())):INDIRECT(ADDRESS(($AO2025-1)*36+($AP2025-1)*12+$AQ2025+4,COLUMN())),INDIRECT(ADDRESS(($AO2025-1)*3+$AP2025+5,$AQ2025+7)))&gt;=1,0,INDIRECT(ADDRESS(($AO2025-1)*3+$AP2025+5,$AQ2025+7)))))</f>
        <v>0</v>
      </c>
      <c r="AS2025" s="692">
        <f ca="1">COUNTIF(INDIRECT("H"&amp;(ROW()+12*(($AO2025-1)*3+$AP2025)-ROW())/12+5):INDIRECT("S"&amp;(ROW()+12*(($AO2025-1)*3+$AP2025)-ROW())/12+5),AR2025)</f>
        <v>0</v>
      </c>
      <c r="AT2025" s="693">
        <f ca="1">IF($AQ2025=1,IF(INDIRECT(ADDRESS(($AO2025-1)*3+$AP2025+5,$AQ2025+20))="",0,INDIRECT(ADDRESS(($AO2025-1)*3+$AP2025+5,$AQ2025+20))),IF(INDIRECT(ADDRESS(($AO2025-1)*3+$AP2025+5,$AQ2025+20))="",0,IF(COUNTIF(INDIRECT(ADDRESS(($AO2025-1)*36+($AP2025-1)*12+6,COLUMN())):INDIRECT(ADDRESS(($AO2025-1)*36+($AP2025-1)*12+$AQ2025+4,COLUMN())),INDIRECT(ADDRESS(($AO2025-1)*3+$AP2025+5,$AQ2025+20)))&gt;=1,0,INDIRECT(ADDRESS(($AO2025-1)*3+$AP2025+5,$AQ2025+20)))))</f>
        <v>0</v>
      </c>
      <c r="AU2025" s="692">
        <f ca="1">COUNTIF(INDIRECT("U"&amp;(ROW()+12*(($AO2025-1)*3+$AP2025)-ROW())/12+5):INDIRECT("AF"&amp;(ROW()+12*(($AO2025-1)*3+$AP2025)-ROW())/12+5),AT2025)</f>
        <v>0</v>
      </c>
      <c r="AV2025" s="692">
        <f ca="1">IF(AND(AR2025+AT2025&gt;0,AS2025+AU2025&gt;0),COUNTIF(AV$6:AV2024,"&gt;0")+1,0)</f>
        <v>0</v>
      </c>
    </row>
    <row r="2026" spans="41:48">
      <c r="AO2026" s="692">
        <v>57</v>
      </c>
      <c r="AP2026" s="692">
        <v>1</v>
      </c>
      <c r="AQ2026" s="692">
        <v>5</v>
      </c>
      <c r="AR2026" s="693">
        <f ca="1">IF($AQ2026=1,IF(INDIRECT(ADDRESS(($AO2026-1)*3+$AP2026+5,$AQ2026+7))="",0,INDIRECT(ADDRESS(($AO2026-1)*3+$AP2026+5,$AQ2026+7))),IF(INDIRECT(ADDRESS(($AO2026-1)*3+$AP2026+5,$AQ2026+7))="",0,IF(COUNTIF(INDIRECT(ADDRESS(($AO2026-1)*36+($AP2026-1)*12+6,COLUMN())):INDIRECT(ADDRESS(($AO2026-1)*36+($AP2026-1)*12+$AQ2026+4,COLUMN())),INDIRECT(ADDRESS(($AO2026-1)*3+$AP2026+5,$AQ2026+7)))&gt;=1,0,INDIRECT(ADDRESS(($AO2026-1)*3+$AP2026+5,$AQ2026+7)))))</f>
        <v>0</v>
      </c>
      <c r="AS2026" s="692">
        <f ca="1">COUNTIF(INDIRECT("H"&amp;(ROW()+12*(($AO2026-1)*3+$AP2026)-ROW())/12+5):INDIRECT("S"&amp;(ROW()+12*(($AO2026-1)*3+$AP2026)-ROW())/12+5),AR2026)</f>
        <v>0</v>
      </c>
      <c r="AT2026" s="693">
        <f ca="1">IF($AQ2026=1,IF(INDIRECT(ADDRESS(($AO2026-1)*3+$AP2026+5,$AQ2026+20))="",0,INDIRECT(ADDRESS(($AO2026-1)*3+$AP2026+5,$AQ2026+20))),IF(INDIRECT(ADDRESS(($AO2026-1)*3+$AP2026+5,$AQ2026+20))="",0,IF(COUNTIF(INDIRECT(ADDRESS(($AO2026-1)*36+($AP2026-1)*12+6,COLUMN())):INDIRECT(ADDRESS(($AO2026-1)*36+($AP2026-1)*12+$AQ2026+4,COLUMN())),INDIRECT(ADDRESS(($AO2026-1)*3+$AP2026+5,$AQ2026+20)))&gt;=1,0,INDIRECT(ADDRESS(($AO2026-1)*3+$AP2026+5,$AQ2026+20)))))</f>
        <v>0</v>
      </c>
      <c r="AU2026" s="692">
        <f ca="1">COUNTIF(INDIRECT("U"&amp;(ROW()+12*(($AO2026-1)*3+$AP2026)-ROW())/12+5):INDIRECT("AF"&amp;(ROW()+12*(($AO2026-1)*3+$AP2026)-ROW())/12+5),AT2026)</f>
        <v>0</v>
      </c>
      <c r="AV2026" s="692">
        <f ca="1">IF(AND(AR2026+AT2026&gt;0,AS2026+AU2026&gt;0),COUNTIF(AV$6:AV2025,"&gt;0")+1,0)</f>
        <v>0</v>
      </c>
    </row>
    <row r="2027" spans="41:48">
      <c r="AO2027" s="692">
        <v>57</v>
      </c>
      <c r="AP2027" s="692">
        <v>1</v>
      </c>
      <c r="AQ2027" s="692">
        <v>6</v>
      </c>
      <c r="AR2027" s="693">
        <f ca="1">IF($AQ2027=1,IF(INDIRECT(ADDRESS(($AO2027-1)*3+$AP2027+5,$AQ2027+7))="",0,INDIRECT(ADDRESS(($AO2027-1)*3+$AP2027+5,$AQ2027+7))),IF(INDIRECT(ADDRESS(($AO2027-1)*3+$AP2027+5,$AQ2027+7))="",0,IF(COUNTIF(INDIRECT(ADDRESS(($AO2027-1)*36+($AP2027-1)*12+6,COLUMN())):INDIRECT(ADDRESS(($AO2027-1)*36+($AP2027-1)*12+$AQ2027+4,COLUMN())),INDIRECT(ADDRESS(($AO2027-1)*3+$AP2027+5,$AQ2027+7)))&gt;=1,0,INDIRECT(ADDRESS(($AO2027-1)*3+$AP2027+5,$AQ2027+7)))))</f>
        <v>0</v>
      </c>
      <c r="AS2027" s="692">
        <f ca="1">COUNTIF(INDIRECT("H"&amp;(ROW()+12*(($AO2027-1)*3+$AP2027)-ROW())/12+5):INDIRECT("S"&amp;(ROW()+12*(($AO2027-1)*3+$AP2027)-ROW())/12+5),AR2027)</f>
        <v>0</v>
      </c>
      <c r="AT2027" s="693">
        <f ca="1">IF($AQ2027=1,IF(INDIRECT(ADDRESS(($AO2027-1)*3+$AP2027+5,$AQ2027+20))="",0,INDIRECT(ADDRESS(($AO2027-1)*3+$AP2027+5,$AQ2027+20))),IF(INDIRECT(ADDRESS(($AO2027-1)*3+$AP2027+5,$AQ2027+20))="",0,IF(COUNTIF(INDIRECT(ADDRESS(($AO2027-1)*36+($AP2027-1)*12+6,COLUMN())):INDIRECT(ADDRESS(($AO2027-1)*36+($AP2027-1)*12+$AQ2027+4,COLUMN())),INDIRECT(ADDRESS(($AO2027-1)*3+$AP2027+5,$AQ2027+20)))&gt;=1,0,INDIRECT(ADDRESS(($AO2027-1)*3+$AP2027+5,$AQ2027+20)))))</f>
        <v>0</v>
      </c>
      <c r="AU2027" s="692">
        <f ca="1">COUNTIF(INDIRECT("U"&amp;(ROW()+12*(($AO2027-1)*3+$AP2027)-ROW())/12+5):INDIRECT("AF"&amp;(ROW()+12*(($AO2027-1)*3+$AP2027)-ROW())/12+5),AT2027)</f>
        <v>0</v>
      </c>
      <c r="AV2027" s="692">
        <f ca="1">IF(AND(AR2027+AT2027&gt;0,AS2027+AU2027&gt;0),COUNTIF(AV$6:AV2026,"&gt;0")+1,0)</f>
        <v>0</v>
      </c>
    </row>
    <row r="2028" spans="41:48">
      <c r="AO2028" s="692">
        <v>57</v>
      </c>
      <c r="AP2028" s="692">
        <v>1</v>
      </c>
      <c r="AQ2028" s="692">
        <v>7</v>
      </c>
      <c r="AR2028" s="693">
        <f ca="1">IF($AQ2028=1,IF(INDIRECT(ADDRESS(($AO2028-1)*3+$AP2028+5,$AQ2028+7))="",0,INDIRECT(ADDRESS(($AO2028-1)*3+$AP2028+5,$AQ2028+7))),IF(INDIRECT(ADDRESS(($AO2028-1)*3+$AP2028+5,$AQ2028+7))="",0,IF(COUNTIF(INDIRECT(ADDRESS(($AO2028-1)*36+($AP2028-1)*12+6,COLUMN())):INDIRECT(ADDRESS(($AO2028-1)*36+($AP2028-1)*12+$AQ2028+4,COLUMN())),INDIRECT(ADDRESS(($AO2028-1)*3+$AP2028+5,$AQ2028+7)))&gt;=1,0,INDIRECT(ADDRESS(($AO2028-1)*3+$AP2028+5,$AQ2028+7)))))</f>
        <v>0</v>
      </c>
      <c r="AS2028" s="692">
        <f ca="1">COUNTIF(INDIRECT("H"&amp;(ROW()+12*(($AO2028-1)*3+$AP2028)-ROW())/12+5):INDIRECT("S"&amp;(ROW()+12*(($AO2028-1)*3+$AP2028)-ROW())/12+5),AR2028)</f>
        <v>0</v>
      </c>
      <c r="AT2028" s="693">
        <f ca="1">IF($AQ2028=1,IF(INDIRECT(ADDRESS(($AO2028-1)*3+$AP2028+5,$AQ2028+20))="",0,INDIRECT(ADDRESS(($AO2028-1)*3+$AP2028+5,$AQ2028+20))),IF(INDIRECT(ADDRESS(($AO2028-1)*3+$AP2028+5,$AQ2028+20))="",0,IF(COUNTIF(INDIRECT(ADDRESS(($AO2028-1)*36+($AP2028-1)*12+6,COLUMN())):INDIRECT(ADDRESS(($AO2028-1)*36+($AP2028-1)*12+$AQ2028+4,COLUMN())),INDIRECT(ADDRESS(($AO2028-1)*3+$AP2028+5,$AQ2028+20)))&gt;=1,0,INDIRECT(ADDRESS(($AO2028-1)*3+$AP2028+5,$AQ2028+20)))))</f>
        <v>0</v>
      </c>
      <c r="AU2028" s="692">
        <f ca="1">COUNTIF(INDIRECT("U"&amp;(ROW()+12*(($AO2028-1)*3+$AP2028)-ROW())/12+5):INDIRECT("AF"&amp;(ROW()+12*(($AO2028-1)*3+$AP2028)-ROW())/12+5),AT2028)</f>
        <v>0</v>
      </c>
      <c r="AV2028" s="692">
        <f ca="1">IF(AND(AR2028+AT2028&gt;0,AS2028+AU2028&gt;0),COUNTIF(AV$6:AV2027,"&gt;0")+1,0)</f>
        <v>0</v>
      </c>
    </row>
    <row r="2029" spans="41:48">
      <c r="AO2029" s="692">
        <v>57</v>
      </c>
      <c r="AP2029" s="692">
        <v>1</v>
      </c>
      <c r="AQ2029" s="692">
        <v>8</v>
      </c>
      <c r="AR2029" s="693">
        <f ca="1">IF($AQ2029=1,IF(INDIRECT(ADDRESS(($AO2029-1)*3+$AP2029+5,$AQ2029+7))="",0,INDIRECT(ADDRESS(($AO2029-1)*3+$AP2029+5,$AQ2029+7))),IF(INDIRECT(ADDRESS(($AO2029-1)*3+$AP2029+5,$AQ2029+7))="",0,IF(COUNTIF(INDIRECT(ADDRESS(($AO2029-1)*36+($AP2029-1)*12+6,COLUMN())):INDIRECT(ADDRESS(($AO2029-1)*36+($AP2029-1)*12+$AQ2029+4,COLUMN())),INDIRECT(ADDRESS(($AO2029-1)*3+$AP2029+5,$AQ2029+7)))&gt;=1,0,INDIRECT(ADDRESS(($AO2029-1)*3+$AP2029+5,$AQ2029+7)))))</f>
        <v>0</v>
      </c>
      <c r="AS2029" s="692">
        <f ca="1">COUNTIF(INDIRECT("H"&amp;(ROW()+12*(($AO2029-1)*3+$AP2029)-ROW())/12+5):INDIRECT("S"&amp;(ROW()+12*(($AO2029-1)*3+$AP2029)-ROW())/12+5),AR2029)</f>
        <v>0</v>
      </c>
      <c r="AT2029" s="693">
        <f ca="1">IF($AQ2029=1,IF(INDIRECT(ADDRESS(($AO2029-1)*3+$AP2029+5,$AQ2029+20))="",0,INDIRECT(ADDRESS(($AO2029-1)*3+$AP2029+5,$AQ2029+20))),IF(INDIRECT(ADDRESS(($AO2029-1)*3+$AP2029+5,$AQ2029+20))="",0,IF(COUNTIF(INDIRECT(ADDRESS(($AO2029-1)*36+($AP2029-1)*12+6,COLUMN())):INDIRECT(ADDRESS(($AO2029-1)*36+($AP2029-1)*12+$AQ2029+4,COLUMN())),INDIRECT(ADDRESS(($AO2029-1)*3+$AP2029+5,$AQ2029+20)))&gt;=1,0,INDIRECT(ADDRESS(($AO2029-1)*3+$AP2029+5,$AQ2029+20)))))</f>
        <v>0</v>
      </c>
      <c r="AU2029" s="692">
        <f ca="1">COUNTIF(INDIRECT("U"&amp;(ROW()+12*(($AO2029-1)*3+$AP2029)-ROW())/12+5):INDIRECT("AF"&amp;(ROW()+12*(($AO2029-1)*3+$AP2029)-ROW())/12+5),AT2029)</f>
        <v>0</v>
      </c>
      <c r="AV2029" s="692">
        <f ca="1">IF(AND(AR2029+AT2029&gt;0,AS2029+AU2029&gt;0),COUNTIF(AV$6:AV2028,"&gt;0")+1,0)</f>
        <v>0</v>
      </c>
    </row>
    <row r="2030" spans="41:48">
      <c r="AO2030" s="692">
        <v>57</v>
      </c>
      <c r="AP2030" s="692">
        <v>1</v>
      </c>
      <c r="AQ2030" s="692">
        <v>9</v>
      </c>
      <c r="AR2030" s="693">
        <f ca="1">IF($AQ2030=1,IF(INDIRECT(ADDRESS(($AO2030-1)*3+$AP2030+5,$AQ2030+7))="",0,INDIRECT(ADDRESS(($AO2030-1)*3+$AP2030+5,$AQ2030+7))),IF(INDIRECT(ADDRESS(($AO2030-1)*3+$AP2030+5,$AQ2030+7))="",0,IF(COUNTIF(INDIRECT(ADDRESS(($AO2030-1)*36+($AP2030-1)*12+6,COLUMN())):INDIRECT(ADDRESS(($AO2030-1)*36+($AP2030-1)*12+$AQ2030+4,COLUMN())),INDIRECT(ADDRESS(($AO2030-1)*3+$AP2030+5,$AQ2030+7)))&gt;=1,0,INDIRECT(ADDRESS(($AO2030-1)*3+$AP2030+5,$AQ2030+7)))))</f>
        <v>0</v>
      </c>
      <c r="AS2030" s="692">
        <f ca="1">COUNTIF(INDIRECT("H"&amp;(ROW()+12*(($AO2030-1)*3+$AP2030)-ROW())/12+5):INDIRECT("S"&amp;(ROW()+12*(($AO2030-1)*3+$AP2030)-ROW())/12+5),AR2030)</f>
        <v>0</v>
      </c>
      <c r="AT2030" s="693">
        <f ca="1">IF($AQ2030=1,IF(INDIRECT(ADDRESS(($AO2030-1)*3+$AP2030+5,$AQ2030+20))="",0,INDIRECT(ADDRESS(($AO2030-1)*3+$AP2030+5,$AQ2030+20))),IF(INDIRECT(ADDRESS(($AO2030-1)*3+$AP2030+5,$AQ2030+20))="",0,IF(COUNTIF(INDIRECT(ADDRESS(($AO2030-1)*36+($AP2030-1)*12+6,COLUMN())):INDIRECT(ADDRESS(($AO2030-1)*36+($AP2030-1)*12+$AQ2030+4,COLUMN())),INDIRECT(ADDRESS(($AO2030-1)*3+$AP2030+5,$AQ2030+20)))&gt;=1,0,INDIRECT(ADDRESS(($AO2030-1)*3+$AP2030+5,$AQ2030+20)))))</f>
        <v>0</v>
      </c>
      <c r="AU2030" s="692">
        <f ca="1">COUNTIF(INDIRECT("U"&amp;(ROW()+12*(($AO2030-1)*3+$AP2030)-ROW())/12+5):INDIRECT("AF"&amp;(ROW()+12*(($AO2030-1)*3+$AP2030)-ROW())/12+5),AT2030)</f>
        <v>0</v>
      </c>
      <c r="AV2030" s="692">
        <f ca="1">IF(AND(AR2030+AT2030&gt;0,AS2030+AU2030&gt;0),COUNTIF(AV$6:AV2029,"&gt;0")+1,0)</f>
        <v>0</v>
      </c>
    </row>
    <row r="2031" spans="41:48">
      <c r="AO2031" s="692">
        <v>57</v>
      </c>
      <c r="AP2031" s="692">
        <v>1</v>
      </c>
      <c r="AQ2031" s="692">
        <v>10</v>
      </c>
      <c r="AR2031" s="693">
        <f ca="1">IF($AQ2031=1,IF(INDIRECT(ADDRESS(($AO2031-1)*3+$AP2031+5,$AQ2031+7))="",0,INDIRECT(ADDRESS(($AO2031-1)*3+$AP2031+5,$AQ2031+7))),IF(INDIRECT(ADDRESS(($AO2031-1)*3+$AP2031+5,$AQ2031+7))="",0,IF(COUNTIF(INDIRECT(ADDRESS(($AO2031-1)*36+($AP2031-1)*12+6,COLUMN())):INDIRECT(ADDRESS(($AO2031-1)*36+($AP2031-1)*12+$AQ2031+4,COLUMN())),INDIRECT(ADDRESS(($AO2031-1)*3+$AP2031+5,$AQ2031+7)))&gt;=1,0,INDIRECT(ADDRESS(($AO2031-1)*3+$AP2031+5,$AQ2031+7)))))</f>
        <v>0</v>
      </c>
      <c r="AS2031" s="692">
        <f ca="1">COUNTIF(INDIRECT("H"&amp;(ROW()+12*(($AO2031-1)*3+$AP2031)-ROW())/12+5):INDIRECT("S"&amp;(ROW()+12*(($AO2031-1)*3+$AP2031)-ROW())/12+5),AR2031)</f>
        <v>0</v>
      </c>
      <c r="AT2031" s="693">
        <f ca="1">IF($AQ2031=1,IF(INDIRECT(ADDRESS(($AO2031-1)*3+$AP2031+5,$AQ2031+20))="",0,INDIRECT(ADDRESS(($AO2031-1)*3+$AP2031+5,$AQ2031+20))),IF(INDIRECT(ADDRESS(($AO2031-1)*3+$AP2031+5,$AQ2031+20))="",0,IF(COUNTIF(INDIRECT(ADDRESS(($AO2031-1)*36+($AP2031-1)*12+6,COLUMN())):INDIRECT(ADDRESS(($AO2031-1)*36+($AP2031-1)*12+$AQ2031+4,COLUMN())),INDIRECT(ADDRESS(($AO2031-1)*3+$AP2031+5,$AQ2031+20)))&gt;=1,0,INDIRECT(ADDRESS(($AO2031-1)*3+$AP2031+5,$AQ2031+20)))))</f>
        <v>0</v>
      </c>
      <c r="AU2031" s="692">
        <f ca="1">COUNTIF(INDIRECT("U"&amp;(ROW()+12*(($AO2031-1)*3+$AP2031)-ROW())/12+5):INDIRECT("AF"&amp;(ROW()+12*(($AO2031-1)*3+$AP2031)-ROW())/12+5),AT2031)</f>
        <v>0</v>
      </c>
      <c r="AV2031" s="692">
        <f ca="1">IF(AND(AR2031+AT2031&gt;0,AS2031+AU2031&gt;0),COUNTIF(AV$6:AV2030,"&gt;0")+1,0)</f>
        <v>0</v>
      </c>
    </row>
    <row r="2032" spans="41:48">
      <c r="AO2032" s="692">
        <v>57</v>
      </c>
      <c r="AP2032" s="692">
        <v>1</v>
      </c>
      <c r="AQ2032" s="692">
        <v>11</v>
      </c>
      <c r="AR2032" s="693">
        <f ca="1">IF($AQ2032=1,IF(INDIRECT(ADDRESS(($AO2032-1)*3+$AP2032+5,$AQ2032+7))="",0,INDIRECT(ADDRESS(($AO2032-1)*3+$AP2032+5,$AQ2032+7))),IF(INDIRECT(ADDRESS(($AO2032-1)*3+$AP2032+5,$AQ2032+7))="",0,IF(COUNTIF(INDIRECT(ADDRESS(($AO2032-1)*36+($AP2032-1)*12+6,COLUMN())):INDIRECT(ADDRESS(($AO2032-1)*36+($AP2032-1)*12+$AQ2032+4,COLUMN())),INDIRECT(ADDRESS(($AO2032-1)*3+$AP2032+5,$AQ2032+7)))&gt;=1,0,INDIRECT(ADDRESS(($AO2032-1)*3+$AP2032+5,$AQ2032+7)))))</f>
        <v>0</v>
      </c>
      <c r="AS2032" s="692">
        <f ca="1">COUNTIF(INDIRECT("H"&amp;(ROW()+12*(($AO2032-1)*3+$AP2032)-ROW())/12+5):INDIRECT("S"&amp;(ROW()+12*(($AO2032-1)*3+$AP2032)-ROW())/12+5),AR2032)</f>
        <v>0</v>
      </c>
      <c r="AT2032" s="693">
        <f ca="1">IF($AQ2032=1,IF(INDIRECT(ADDRESS(($AO2032-1)*3+$AP2032+5,$AQ2032+20))="",0,INDIRECT(ADDRESS(($AO2032-1)*3+$AP2032+5,$AQ2032+20))),IF(INDIRECT(ADDRESS(($AO2032-1)*3+$AP2032+5,$AQ2032+20))="",0,IF(COUNTIF(INDIRECT(ADDRESS(($AO2032-1)*36+($AP2032-1)*12+6,COLUMN())):INDIRECT(ADDRESS(($AO2032-1)*36+($AP2032-1)*12+$AQ2032+4,COLUMN())),INDIRECT(ADDRESS(($AO2032-1)*3+$AP2032+5,$AQ2032+20)))&gt;=1,0,INDIRECT(ADDRESS(($AO2032-1)*3+$AP2032+5,$AQ2032+20)))))</f>
        <v>0</v>
      </c>
      <c r="AU2032" s="692">
        <f ca="1">COUNTIF(INDIRECT("U"&amp;(ROW()+12*(($AO2032-1)*3+$AP2032)-ROW())/12+5):INDIRECT("AF"&amp;(ROW()+12*(($AO2032-1)*3+$AP2032)-ROW())/12+5),AT2032)</f>
        <v>0</v>
      </c>
      <c r="AV2032" s="692">
        <f ca="1">IF(AND(AR2032+AT2032&gt;0,AS2032+AU2032&gt;0),COUNTIF(AV$6:AV2031,"&gt;0")+1,0)</f>
        <v>0</v>
      </c>
    </row>
    <row r="2033" spans="41:48">
      <c r="AO2033" s="692">
        <v>57</v>
      </c>
      <c r="AP2033" s="692">
        <v>1</v>
      </c>
      <c r="AQ2033" s="692">
        <v>12</v>
      </c>
      <c r="AR2033" s="693">
        <f ca="1">IF($AQ2033=1,IF(INDIRECT(ADDRESS(($AO2033-1)*3+$AP2033+5,$AQ2033+7))="",0,INDIRECT(ADDRESS(($AO2033-1)*3+$AP2033+5,$AQ2033+7))),IF(INDIRECT(ADDRESS(($AO2033-1)*3+$AP2033+5,$AQ2033+7))="",0,IF(COUNTIF(INDIRECT(ADDRESS(($AO2033-1)*36+($AP2033-1)*12+6,COLUMN())):INDIRECT(ADDRESS(($AO2033-1)*36+($AP2033-1)*12+$AQ2033+4,COLUMN())),INDIRECT(ADDRESS(($AO2033-1)*3+$AP2033+5,$AQ2033+7)))&gt;=1,0,INDIRECT(ADDRESS(($AO2033-1)*3+$AP2033+5,$AQ2033+7)))))</f>
        <v>0</v>
      </c>
      <c r="AS2033" s="692">
        <f ca="1">COUNTIF(INDIRECT("H"&amp;(ROW()+12*(($AO2033-1)*3+$AP2033)-ROW())/12+5):INDIRECT("S"&amp;(ROW()+12*(($AO2033-1)*3+$AP2033)-ROW())/12+5),AR2033)</f>
        <v>0</v>
      </c>
      <c r="AT2033" s="693">
        <f ca="1">IF($AQ2033=1,IF(INDIRECT(ADDRESS(($AO2033-1)*3+$AP2033+5,$AQ2033+20))="",0,INDIRECT(ADDRESS(($AO2033-1)*3+$AP2033+5,$AQ2033+20))),IF(INDIRECT(ADDRESS(($AO2033-1)*3+$AP2033+5,$AQ2033+20))="",0,IF(COUNTIF(INDIRECT(ADDRESS(($AO2033-1)*36+($AP2033-1)*12+6,COLUMN())):INDIRECT(ADDRESS(($AO2033-1)*36+($AP2033-1)*12+$AQ2033+4,COLUMN())),INDIRECT(ADDRESS(($AO2033-1)*3+$AP2033+5,$AQ2033+20)))&gt;=1,0,INDIRECT(ADDRESS(($AO2033-1)*3+$AP2033+5,$AQ2033+20)))))</f>
        <v>0</v>
      </c>
      <c r="AU2033" s="692">
        <f ca="1">COUNTIF(INDIRECT("U"&amp;(ROW()+12*(($AO2033-1)*3+$AP2033)-ROW())/12+5):INDIRECT("AF"&amp;(ROW()+12*(($AO2033-1)*3+$AP2033)-ROW())/12+5),AT2033)</f>
        <v>0</v>
      </c>
      <c r="AV2033" s="692">
        <f ca="1">IF(AND(AR2033+AT2033&gt;0,AS2033+AU2033&gt;0),COUNTIF(AV$6:AV2032,"&gt;0")+1,0)</f>
        <v>0</v>
      </c>
    </row>
    <row r="2034" spans="41:48">
      <c r="AO2034" s="692">
        <v>57</v>
      </c>
      <c r="AP2034" s="692">
        <v>2</v>
      </c>
      <c r="AQ2034" s="692">
        <v>1</v>
      </c>
      <c r="AR2034" s="693">
        <f ca="1">IF($AQ2034=1,IF(INDIRECT(ADDRESS(($AO2034-1)*3+$AP2034+5,$AQ2034+7))="",0,INDIRECT(ADDRESS(($AO2034-1)*3+$AP2034+5,$AQ2034+7))),IF(INDIRECT(ADDRESS(($AO2034-1)*3+$AP2034+5,$AQ2034+7))="",0,IF(COUNTIF(INDIRECT(ADDRESS(($AO2034-1)*36+($AP2034-1)*12+6,COLUMN())):INDIRECT(ADDRESS(($AO2034-1)*36+($AP2034-1)*12+$AQ2034+4,COLUMN())),INDIRECT(ADDRESS(($AO2034-1)*3+$AP2034+5,$AQ2034+7)))&gt;=1,0,INDIRECT(ADDRESS(($AO2034-1)*3+$AP2034+5,$AQ2034+7)))))</f>
        <v>0</v>
      </c>
      <c r="AS2034" s="692">
        <f ca="1">COUNTIF(INDIRECT("H"&amp;(ROW()+12*(($AO2034-1)*3+$AP2034)-ROW())/12+5):INDIRECT("S"&amp;(ROW()+12*(($AO2034-1)*3+$AP2034)-ROW())/12+5),AR2034)</f>
        <v>0</v>
      </c>
      <c r="AT2034" s="693">
        <f ca="1">IF($AQ2034=1,IF(INDIRECT(ADDRESS(($AO2034-1)*3+$AP2034+5,$AQ2034+20))="",0,INDIRECT(ADDRESS(($AO2034-1)*3+$AP2034+5,$AQ2034+20))),IF(INDIRECT(ADDRESS(($AO2034-1)*3+$AP2034+5,$AQ2034+20))="",0,IF(COUNTIF(INDIRECT(ADDRESS(($AO2034-1)*36+($AP2034-1)*12+6,COLUMN())):INDIRECT(ADDRESS(($AO2034-1)*36+($AP2034-1)*12+$AQ2034+4,COLUMN())),INDIRECT(ADDRESS(($AO2034-1)*3+$AP2034+5,$AQ2034+20)))&gt;=1,0,INDIRECT(ADDRESS(($AO2034-1)*3+$AP2034+5,$AQ2034+20)))))</f>
        <v>0</v>
      </c>
      <c r="AU2034" s="692">
        <f ca="1">COUNTIF(INDIRECT("U"&amp;(ROW()+12*(($AO2034-1)*3+$AP2034)-ROW())/12+5):INDIRECT("AF"&amp;(ROW()+12*(($AO2034-1)*3+$AP2034)-ROW())/12+5),AT2034)</f>
        <v>0</v>
      </c>
      <c r="AV2034" s="692">
        <f ca="1">IF(AND(AR2034+AT2034&gt;0,AS2034+AU2034&gt;0),COUNTIF(AV$6:AV2033,"&gt;0")+1,0)</f>
        <v>0</v>
      </c>
    </row>
    <row r="2035" spans="41:48">
      <c r="AO2035" s="692">
        <v>57</v>
      </c>
      <c r="AP2035" s="692">
        <v>2</v>
      </c>
      <c r="AQ2035" s="692">
        <v>2</v>
      </c>
      <c r="AR2035" s="693">
        <f ca="1">IF($AQ2035=1,IF(INDIRECT(ADDRESS(($AO2035-1)*3+$AP2035+5,$AQ2035+7))="",0,INDIRECT(ADDRESS(($AO2035-1)*3+$AP2035+5,$AQ2035+7))),IF(INDIRECT(ADDRESS(($AO2035-1)*3+$AP2035+5,$AQ2035+7))="",0,IF(COUNTIF(INDIRECT(ADDRESS(($AO2035-1)*36+($AP2035-1)*12+6,COLUMN())):INDIRECT(ADDRESS(($AO2035-1)*36+($AP2035-1)*12+$AQ2035+4,COLUMN())),INDIRECT(ADDRESS(($AO2035-1)*3+$AP2035+5,$AQ2035+7)))&gt;=1,0,INDIRECT(ADDRESS(($AO2035-1)*3+$AP2035+5,$AQ2035+7)))))</f>
        <v>0</v>
      </c>
      <c r="AS2035" s="692">
        <f ca="1">COUNTIF(INDIRECT("H"&amp;(ROW()+12*(($AO2035-1)*3+$AP2035)-ROW())/12+5):INDIRECT("S"&amp;(ROW()+12*(($AO2035-1)*3+$AP2035)-ROW())/12+5),AR2035)</f>
        <v>0</v>
      </c>
      <c r="AT2035" s="693">
        <f ca="1">IF($AQ2035=1,IF(INDIRECT(ADDRESS(($AO2035-1)*3+$AP2035+5,$AQ2035+20))="",0,INDIRECT(ADDRESS(($AO2035-1)*3+$AP2035+5,$AQ2035+20))),IF(INDIRECT(ADDRESS(($AO2035-1)*3+$AP2035+5,$AQ2035+20))="",0,IF(COUNTIF(INDIRECT(ADDRESS(($AO2035-1)*36+($AP2035-1)*12+6,COLUMN())):INDIRECT(ADDRESS(($AO2035-1)*36+($AP2035-1)*12+$AQ2035+4,COLUMN())),INDIRECT(ADDRESS(($AO2035-1)*3+$AP2035+5,$AQ2035+20)))&gt;=1,0,INDIRECT(ADDRESS(($AO2035-1)*3+$AP2035+5,$AQ2035+20)))))</f>
        <v>0</v>
      </c>
      <c r="AU2035" s="692">
        <f ca="1">COUNTIF(INDIRECT("U"&amp;(ROW()+12*(($AO2035-1)*3+$AP2035)-ROW())/12+5):INDIRECT("AF"&amp;(ROW()+12*(($AO2035-1)*3+$AP2035)-ROW())/12+5),AT2035)</f>
        <v>0</v>
      </c>
      <c r="AV2035" s="692">
        <f ca="1">IF(AND(AR2035+AT2035&gt;0,AS2035+AU2035&gt;0),COUNTIF(AV$6:AV2034,"&gt;0")+1,0)</f>
        <v>0</v>
      </c>
    </row>
    <row r="2036" spans="41:48">
      <c r="AO2036" s="692">
        <v>57</v>
      </c>
      <c r="AP2036" s="692">
        <v>2</v>
      </c>
      <c r="AQ2036" s="692">
        <v>3</v>
      </c>
      <c r="AR2036" s="693">
        <f ca="1">IF($AQ2036=1,IF(INDIRECT(ADDRESS(($AO2036-1)*3+$AP2036+5,$AQ2036+7))="",0,INDIRECT(ADDRESS(($AO2036-1)*3+$AP2036+5,$AQ2036+7))),IF(INDIRECT(ADDRESS(($AO2036-1)*3+$AP2036+5,$AQ2036+7))="",0,IF(COUNTIF(INDIRECT(ADDRESS(($AO2036-1)*36+($AP2036-1)*12+6,COLUMN())):INDIRECT(ADDRESS(($AO2036-1)*36+($AP2036-1)*12+$AQ2036+4,COLUMN())),INDIRECT(ADDRESS(($AO2036-1)*3+$AP2036+5,$AQ2036+7)))&gt;=1,0,INDIRECT(ADDRESS(($AO2036-1)*3+$AP2036+5,$AQ2036+7)))))</f>
        <v>0</v>
      </c>
      <c r="AS2036" s="692">
        <f ca="1">COUNTIF(INDIRECT("H"&amp;(ROW()+12*(($AO2036-1)*3+$AP2036)-ROW())/12+5):INDIRECT("S"&amp;(ROW()+12*(($AO2036-1)*3+$AP2036)-ROW())/12+5),AR2036)</f>
        <v>0</v>
      </c>
      <c r="AT2036" s="693">
        <f ca="1">IF($AQ2036=1,IF(INDIRECT(ADDRESS(($AO2036-1)*3+$AP2036+5,$AQ2036+20))="",0,INDIRECT(ADDRESS(($AO2036-1)*3+$AP2036+5,$AQ2036+20))),IF(INDIRECT(ADDRESS(($AO2036-1)*3+$AP2036+5,$AQ2036+20))="",0,IF(COUNTIF(INDIRECT(ADDRESS(($AO2036-1)*36+($AP2036-1)*12+6,COLUMN())):INDIRECT(ADDRESS(($AO2036-1)*36+($AP2036-1)*12+$AQ2036+4,COLUMN())),INDIRECT(ADDRESS(($AO2036-1)*3+$AP2036+5,$AQ2036+20)))&gt;=1,0,INDIRECT(ADDRESS(($AO2036-1)*3+$AP2036+5,$AQ2036+20)))))</f>
        <v>0</v>
      </c>
      <c r="AU2036" s="692">
        <f ca="1">COUNTIF(INDIRECT("U"&amp;(ROW()+12*(($AO2036-1)*3+$AP2036)-ROW())/12+5):INDIRECT("AF"&amp;(ROW()+12*(($AO2036-1)*3+$AP2036)-ROW())/12+5),AT2036)</f>
        <v>0</v>
      </c>
      <c r="AV2036" s="692">
        <f ca="1">IF(AND(AR2036+AT2036&gt;0,AS2036+AU2036&gt;0),COUNTIF(AV$6:AV2035,"&gt;0")+1,0)</f>
        <v>0</v>
      </c>
    </row>
    <row r="2037" spans="41:48">
      <c r="AO2037" s="692">
        <v>57</v>
      </c>
      <c r="AP2037" s="692">
        <v>2</v>
      </c>
      <c r="AQ2037" s="692">
        <v>4</v>
      </c>
      <c r="AR2037" s="693">
        <f ca="1">IF($AQ2037=1,IF(INDIRECT(ADDRESS(($AO2037-1)*3+$AP2037+5,$AQ2037+7))="",0,INDIRECT(ADDRESS(($AO2037-1)*3+$AP2037+5,$AQ2037+7))),IF(INDIRECT(ADDRESS(($AO2037-1)*3+$AP2037+5,$AQ2037+7))="",0,IF(COUNTIF(INDIRECT(ADDRESS(($AO2037-1)*36+($AP2037-1)*12+6,COLUMN())):INDIRECT(ADDRESS(($AO2037-1)*36+($AP2037-1)*12+$AQ2037+4,COLUMN())),INDIRECT(ADDRESS(($AO2037-1)*3+$AP2037+5,$AQ2037+7)))&gt;=1,0,INDIRECT(ADDRESS(($AO2037-1)*3+$AP2037+5,$AQ2037+7)))))</f>
        <v>0</v>
      </c>
      <c r="AS2037" s="692">
        <f ca="1">COUNTIF(INDIRECT("H"&amp;(ROW()+12*(($AO2037-1)*3+$AP2037)-ROW())/12+5):INDIRECT("S"&amp;(ROW()+12*(($AO2037-1)*3+$AP2037)-ROW())/12+5),AR2037)</f>
        <v>0</v>
      </c>
      <c r="AT2037" s="693">
        <f ca="1">IF($AQ2037=1,IF(INDIRECT(ADDRESS(($AO2037-1)*3+$AP2037+5,$AQ2037+20))="",0,INDIRECT(ADDRESS(($AO2037-1)*3+$AP2037+5,$AQ2037+20))),IF(INDIRECT(ADDRESS(($AO2037-1)*3+$AP2037+5,$AQ2037+20))="",0,IF(COUNTIF(INDIRECT(ADDRESS(($AO2037-1)*36+($AP2037-1)*12+6,COLUMN())):INDIRECT(ADDRESS(($AO2037-1)*36+($AP2037-1)*12+$AQ2037+4,COLUMN())),INDIRECT(ADDRESS(($AO2037-1)*3+$AP2037+5,$AQ2037+20)))&gt;=1,0,INDIRECT(ADDRESS(($AO2037-1)*3+$AP2037+5,$AQ2037+20)))))</f>
        <v>0</v>
      </c>
      <c r="AU2037" s="692">
        <f ca="1">COUNTIF(INDIRECT("U"&amp;(ROW()+12*(($AO2037-1)*3+$AP2037)-ROW())/12+5):INDIRECT("AF"&amp;(ROW()+12*(($AO2037-1)*3+$AP2037)-ROW())/12+5),AT2037)</f>
        <v>0</v>
      </c>
      <c r="AV2037" s="692">
        <f ca="1">IF(AND(AR2037+AT2037&gt;0,AS2037+AU2037&gt;0),COUNTIF(AV$6:AV2036,"&gt;0")+1,0)</f>
        <v>0</v>
      </c>
    </row>
    <row r="2038" spans="41:48">
      <c r="AO2038" s="692">
        <v>57</v>
      </c>
      <c r="AP2038" s="692">
        <v>2</v>
      </c>
      <c r="AQ2038" s="692">
        <v>5</v>
      </c>
      <c r="AR2038" s="693">
        <f ca="1">IF($AQ2038=1,IF(INDIRECT(ADDRESS(($AO2038-1)*3+$AP2038+5,$AQ2038+7))="",0,INDIRECT(ADDRESS(($AO2038-1)*3+$AP2038+5,$AQ2038+7))),IF(INDIRECT(ADDRESS(($AO2038-1)*3+$AP2038+5,$AQ2038+7))="",0,IF(COUNTIF(INDIRECT(ADDRESS(($AO2038-1)*36+($AP2038-1)*12+6,COLUMN())):INDIRECT(ADDRESS(($AO2038-1)*36+($AP2038-1)*12+$AQ2038+4,COLUMN())),INDIRECT(ADDRESS(($AO2038-1)*3+$AP2038+5,$AQ2038+7)))&gt;=1,0,INDIRECT(ADDRESS(($AO2038-1)*3+$AP2038+5,$AQ2038+7)))))</f>
        <v>0</v>
      </c>
      <c r="AS2038" s="692">
        <f ca="1">COUNTIF(INDIRECT("H"&amp;(ROW()+12*(($AO2038-1)*3+$AP2038)-ROW())/12+5):INDIRECT("S"&amp;(ROW()+12*(($AO2038-1)*3+$AP2038)-ROW())/12+5),AR2038)</f>
        <v>0</v>
      </c>
      <c r="AT2038" s="693">
        <f ca="1">IF($AQ2038=1,IF(INDIRECT(ADDRESS(($AO2038-1)*3+$AP2038+5,$AQ2038+20))="",0,INDIRECT(ADDRESS(($AO2038-1)*3+$AP2038+5,$AQ2038+20))),IF(INDIRECT(ADDRESS(($AO2038-1)*3+$AP2038+5,$AQ2038+20))="",0,IF(COUNTIF(INDIRECT(ADDRESS(($AO2038-1)*36+($AP2038-1)*12+6,COLUMN())):INDIRECT(ADDRESS(($AO2038-1)*36+($AP2038-1)*12+$AQ2038+4,COLUMN())),INDIRECT(ADDRESS(($AO2038-1)*3+$AP2038+5,$AQ2038+20)))&gt;=1,0,INDIRECT(ADDRESS(($AO2038-1)*3+$AP2038+5,$AQ2038+20)))))</f>
        <v>0</v>
      </c>
      <c r="AU2038" s="692">
        <f ca="1">COUNTIF(INDIRECT("U"&amp;(ROW()+12*(($AO2038-1)*3+$AP2038)-ROW())/12+5):INDIRECT("AF"&amp;(ROW()+12*(($AO2038-1)*3+$AP2038)-ROW())/12+5),AT2038)</f>
        <v>0</v>
      </c>
      <c r="AV2038" s="692">
        <f ca="1">IF(AND(AR2038+AT2038&gt;0,AS2038+AU2038&gt;0),COUNTIF(AV$6:AV2037,"&gt;0")+1,0)</f>
        <v>0</v>
      </c>
    </row>
    <row r="2039" spans="41:48">
      <c r="AO2039" s="692">
        <v>57</v>
      </c>
      <c r="AP2039" s="692">
        <v>2</v>
      </c>
      <c r="AQ2039" s="692">
        <v>6</v>
      </c>
      <c r="AR2039" s="693">
        <f ca="1">IF($AQ2039=1,IF(INDIRECT(ADDRESS(($AO2039-1)*3+$AP2039+5,$AQ2039+7))="",0,INDIRECT(ADDRESS(($AO2039-1)*3+$AP2039+5,$AQ2039+7))),IF(INDIRECT(ADDRESS(($AO2039-1)*3+$AP2039+5,$AQ2039+7))="",0,IF(COUNTIF(INDIRECT(ADDRESS(($AO2039-1)*36+($AP2039-1)*12+6,COLUMN())):INDIRECT(ADDRESS(($AO2039-1)*36+($AP2039-1)*12+$AQ2039+4,COLUMN())),INDIRECT(ADDRESS(($AO2039-1)*3+$AP2039+5,$AQ2039+7)))&gt;=1,0,INDIRECT(ADDRESS(($AO2039-1)*3+$AP2039+5,$AQ2039+7)))))</f>
        <v>0</v>
      </c>
      <c r="AS2039" s="692">
        <f ca="1">COUNTIF(INDIRECT("H"&amp;(ROW()+12*(($AO2039-1)*3+$AP2039)-ROW())/12+5):INDIRECT("S"&amp;(ROW()+12*(($AO2039-1)*3+$AP2039)-ROW())/12+5),AR2039)</f>
        <v>0</v>
      </c>
      <c r="AT2039" s="693">
        <f ca="1">IF($AQ2039=1,IF(INDIRECT(ADDRESS(($AO2039-1)*3+$AP2039+5,$AQ2039+20))="",0,INDIRECT(ADDRESS(($AO2039-1)*3+$AP2039+5,$AQ2039+20))),IF(INDIRECT(ADDRESS(($AO2039-1)*3+$AP2039+5,$AQ2039+20))="",0,IF(COUNTIF(INDIRECT(ADDRESS(($AO2039-1)*36+($AP2039-1)*12+6,COLUMN())):INDIRECT(ADDRESS(($AO2039-1)*36+($AP2039-1)*12+$AQ2039+4,COLUMN())),INDIRECT(ADDRESS(($AO2039-1)*3+$AP2039+5,$AQ2039+20)))&gt;=1,0,INDIRECT(ADDRESS(($AO2039-1)*3+$AP2039+5,$AQ2039+20)))))</f>
        <v>0</v>
      </c>
      <c r="AU2039" s="692">
        <f ca="1">COUNTIF(INDIRECT("U"&amp;(ROW()+12*(($AO2039-1)*3+$AP2039)-ROW())/12+5):INDIRECT("AF"&amp;(ROW()+12*(($AO2039-1)*3+$AP2039)-ROW())/12+5),AT2039)</f>
        <v>0</v>
      </c>
      <c r="AV2039" s="692">
        <f ca="1">IF(AND(AR2039+AT2039&gt;0,AS2039+AU2039&gt;0),COUNTIF(AV$6:AV2038,"&gt;0")+1,0)</f>
        <v>0</v>
      </c>
    </row>
    <row r="2040" spans="41:48">
      <c r="AO2040" s="692">
        <v>57</v>
      </c>
      <c r="AP2040" s="692">
        <v>2</v>
      </c>
      <c r="AQ2040" s="692">
        <v>7</v>
      </c>
      <c r="AR2040" s="693">
        <f ca="1">IF($AQ2040=1,IF(INDIRECT(ADDRESS(($AO2040-1)*3+$AP2040+5,$AQ2040+7))="",0,INDIRECT(ADDRESS(($AO2040-1)*3+$AP2040+5,$AQ2040+7))),IF(INDIRECT(ADDRESS(($AO2040-1)*3+$AP2040+5,$AQ2040+7))="",0,IF(COUNTIF(INDIRECT(ADDRESS(($AO2040-1)*36+($AP2040-1)*12+6,COLUMN())):INDIRECT(ADDRESS(($AO2040-1)*36+($AP2040-1)*12+$AQ2040+4,COLUMN())),INDIRECT(ADDRESS(($AO2040-1)*3+$AP2040+5,$AQ2040+7)))&gt;=1,0,INDIRECT(ADDRESS(($AO2040-1)*3+$AP2040+5,$AQ2040+7)))))</f>
        <v>0</v>
      </c>
      <c r="AS2040" s="692">
        <f ca="1">COUNTIF(INDIRECT("H"&amp;(ROW()+12*(($AO2040-1)*3+$AP2040)-ROW())/12+5):INDIRECT("S"&amp;(ROW()+12*(($AO2040-1)*3+$AP2040)-ROW())/12+5),AR2040)</f>
        <v>0</v>
      </c>
      <c r="AT2040" s="693">
        <f ca="1">IF($AQ2040=1,IF(INDIRECT(ADDRESS(($AO2040-1)*3+$AP2040+5,$AQ2040+20))="",0,INDIRECT(ADDRESS(($AO2040-1)*3+$AP2040+5,$AQ2040+20))),IF(INDIRECT(ADDRESS(($AO2040-1)*3+$AP2040+5,$AQ2040+20))="",0,IF(COUNTIF(INDIRECT(ADDRESS(($AO2040-1)*36+($AP2040-1)*12+6,COLUMN())):INDIRECT(ADDRESS(($AO2040-1)*36+($AP2040-1)*12+$AQ2040+4,COLUMN())),INDIRECT(ADDRESS(($AO2040-1)*3+$AP2040+5,$AQ2040+20)))&gt;=1,0,INDIRECT(ADDRESS(($AO2040-1)*3+$AP2040+5,$AQ2040+20)))))</f>
        <v>0</v>
      </c>
      <c r="AU2040" s="692">
        <f ca="1">COUNTIF(INDIRECT("U"&amp;(ROW()+12*(($AO2040-1)*3+$AP2040)-ROW())/12+5):INDIRECT("AF"&amp;(ROW()+12*(($AO2040-1)*3+$AP2040)-ROW())/12+5),AT2040)</f>
        <v>0</v>
      </c>
      <c r="AV2040" s="692">
        <f ca="1">IF(AND(AR2040+AT2040&gt;0,AS2040+AU2040&gt;0),COUNTIF(AV$6:AV2039,"&gt;0")+1,0)</f>
        <v>0</v>
      </c>
    </row>
    <row r="2041" spans="41:48">
      <c r="AO2041" s="692">
        <v>57</v>
      </c>
      <c r="AP2041" s="692">
        <v>2</v>
      </c>
      <c r="AQ2041" s="692">
        <v>8</v>
      </c>
      <c r="AR2041" s="693">
        <f ca="1">IF($AQ2041=1,IF(INDIRECT(ADDRESS(($AO2041-1)*3+$AP2041+5,$AQ2041+7))="",0,INDIRECT(ADDRESS(($AO2041-1)*3+$AP2041+5,$AQ2041+7))),IF(INDIRECT(ADDRESS(($AO2041-1)*3+$AP2041+5,$AQ2041+7))="",0,IF(COUNTIF(INDIRECT(ADDRESS(($AO2041-1)*36+($AP2041-1)*12+6,COLUMN())):INDIRECT(ADDRESS(($AO2041-1)*36+($AP2041-1)*12+$AQ2041+4,COLUMN())),INDIRECT(ADDRESS(($AO2041-1)*3+$AP2041+5,$AQ2041+7)))&gt;=1,0,INDIRECT(ADDRESS(($AO2041-1)*3+$AP2041+5,$AQ2041+7)))))</f>
        <v>0</v>
      </c>
      <c r="AS2041" s="692">
        <f ca="1">COUNTIF(INDIRECT("H"&amp;(ROW()+12*(($AO2041-1)*3+$AP2041)-ROW())/12+5):INDIRECT("S"&amp;(ROW()+12*(($AO2041-1)*3+$AP2041)-ROW())/12+5),AR2041)</f>
        <v>0</v>
      </c>
      <c r="AT2041" s="693">
        <f ca="1">IF($AQ2041=1,IF(INDIRECT(ADDRESS(($AO2041-1)*3+$AP2041+5,$AQ2041+20))="",0,INDIRECT(ADDRESS(($AO2041-1)*3+$AP2041+5,$AQ2041+20))),IF(INDIRECT(ADDRESS(($AO2041-1)*3+$AP2041+5,$AQ2041+20))="",0,IF(COUNTIF(INDIRECT(ADDRESS(($AO2041-1)*36+($AP2041-1)*12+6,COLUMN())):INDIRECT(ADDRESS(($AO2041-1)*36+($AP2041-1)*12+$AQ2041+4,COLUMN())),INDIRECT(ADDRESS(($AO2041-1)*3+$AP2041+5,$AQ2041+20)))&gt;=1,0,INDIRECT(ADDRESS(($AO2041-1)*3+$AP2041+5,$AQ2041+20)))))</f>
        <v>0</v>
      </c>
      <c r="AU2041" s="692">
        <f ca="1">COUNTIF(INDIRECT("U"&amp;(ROW()+12*(($AO2041-1)*3+$AP2041)-ROW())/12+5):INDIRECT("AF"&amp;(ROW()+12*(($AO2041-1)*3+$AP2041)-ROW())/12+5),AT2041)</f>
        <v>0</v>
      </c>
      <c r="AV2041" s="692">
        <f ca="1">IF(AND(AR2041+AT2041&gt;0,AS2041+AU2041&gt;0),COUNTIF(AV$6:AV2040,"&gt;0")+1,0)</f>
        <v>0</v>
      </c>
    </row>
    <row r="2042" spans="41:48">
      <c r="AO2042" s="692">
        <v>57</v>
      </c>
      <c r="AP2042" s="692">
        <v>2</v>
      </c>
      <c r="AQ2042" s="692">
        <v>9</v>
      </c>
      <c r="AR2042" s="693">
        <f ca="1">IF($AQ2042=1,IF(INDIRECT(ADDRESS(($AO2042-1)*3+$AP2042+5,$AQ2042+7))="",0,INDIRECT(ADDRESS(($AO2042-1)*3+$AP2042+5,$AQ2042+7))),IF(INDIRECT(ADDRESS(($AO2042-1)*3+$AP2042+5,$AQ2042+7))="",0,IF(COUNTIF(INDIRECT(ADDRESS(($AO2042-1)*36+($AP2042-1)*12+6,COLUMN())):INDIRECT(ADDRESS(($AO2042-1)*36+($AP2042-1)*12+$AQ2042+4,COLUMN())),INDIRECT(ADDRESS(($AO2042-1)*3+$AP2042+5,$AQ2042+7)))&gt;=1,0,INDIRECT(ADDRESS(($AO2042-1)*3+$AP2042+5,$AQ2042+7)))))</f>
        <v>0</v>
      </c>
      <c r="AS2042" s="692">
        <f ca="1">COUNTIF(INDIRECT("H"&amp;(ROW()+12*(($AO2042-1)*3+$AP2042)-ROW())/12+5):INDIRECT("S"&amp;(ROW()+12*(($AO2042-1)*3+$AP2042)-ROW())/12+5),AR2042)</f>
        <v>0</v>
      </c>
      <c r="AT2042" s="693">
        <f ca="1">IF($AQ2042=1,IF(INDIRECT(ADDRESS(($AO2042-1)*3+$AP2042+5,$AQ2042+20))="",0,INDIRECT(ADDRESS(($AO2042-1)*3+$AP2042+5,$AQ2042+20))),IF(INDIRECT(ADDRESS(($AO2042-1)*3+$AP2042+5,$AQ2042+20))="",0,IF(COUNTIF(INDIRECT(ADDRESS(($AO2042-1)*36+($AP2042-1)*12+6,COLUMN())):INDIRECT(ADDRESS(($AO2042-1)*36+($AP2042-1)*12+$AQ2042+4,COLUMN())),INDIRECT(ADDRESS(($AO2042-1)*3+$AP2042+5,$AQ2042+20)))&gt;=1,0,INDIRECT(ADDRESS(($AO2042-1)*3+$AP2042+5,$AQ2042+20)))))</f>
        <v>0</v>
      </c>
      <c r="AU2042" s="692">
        <f ca="1">COUNTIF(INDIRECT("U"&amp;(ROW()+12*(($AO2042-1)*3+$AP2042)-ROW())/12+5):INDIRECT("AF"&amp;(ROW()+12*(($AO2042-1)*3+$AP2042)-ROW())/12+5),AT2042)</f>
        <v>0</v>
      </c>
      <c r="AV2042" s="692">
        <f ca="1">IF(AND(AR2042+AT2042&gt;0,AS2042+AU2042&gt;0),COUNTIF(AV$6:AV2041,"&gt;0")+1,0)</f>
        <v>0</v>
      </c>
    </row>
    <row r="2043" spans="41:48">
      <c r="AO2043" s="692">
        <v>57</v>
      </c>
      <c r="AP2043" s="692">
        <v>2</v>
      </c>
      <c r="AQ2043" s="692">
        <v>10</v>
      </c>
      <c r="AR2043" s="693">
        <f ca="1">IF($AQ2043=1,IF(INDIRECT(ADDRESS(($AO2043-1)*3+$AP2043+5,$AQ2043+7))="",0,INDIRECT(ADDRESS(($AO2043-1)*3+$AP2043+5,$AQ2043+7))),IF(INDIRECT(ADDRESS(($AO2043-1)*3+$AP2043+5,$AQ2043+7))="",0,IF(COUNTIF(INDIRECT(ADDRESS(($AO2043-1)*36+($AP2043-1)*12+6,COLUMN())):INDIRECT(ADDRESS(($AO2043-1)*36+($AP2043-1)*12+$AQ2043+4,COLUMN())),INDIRECT(ADDRESS(($AO2043-1)*3+$AP2043+5,$AQ2043+7)))&gt;=1,0,INDIRECT(ADDRESS(($AO2043-1)*3+$AP2043+5,$AQ2043+7)))))</f>
        <v>0</v>
      </c>
      <c r="AS2043" s="692">
        <f ca="1">COUNTIF(INDIRECT("H"&amp;(ROW()+12*(($AO2043-1)*3+$AP2043)-ROW())/12+5):INDIRECT("S"&amp;(ROW()+12*(($AO2043-1)*3+$AP2043)-ROW())/12+5),AR2043)</f>
        <v>0</v>
      </c>
      <c r="AT2043" s="693">
        <f ca="1">IF($AQ2043=1,IF(INDIRECT(ADDRESS(($AO2043-1)*3+$AP2043+5,$AQ2043+20))="",0,INDIRECT(ADDRESS(($AO2043-1)*3+$AP2043+5,$AQ2043+20))),IF(INDIRECT(ADDRESS(($AO2043-1)*3+$AP2043+5,$AQ2043+20))="",0,IF(COUNTIF(INDIRECT(ADDRESS(($AO2043-1)*36+($AP2043-1)*12+6,COLUMN())):INDIRECT(ADDRESS(($AO2043-1)*36+($AP2043-1)*12+$AQ2043+4,COLUMN())),INDIRECT(ADDRESS(($AO2043-1)*3+$AP2043+5,$AQ2043+20)))&gt;=1,0,INDIRECT(ADDRESS(($AO2043-1)*3+$AP2043+5,$AQ2043+20)))))</f>
        <v>0</v>
      </c>
      <c r="AU2043" s="692">
        <f ca="1">COUNTIF(INDIRECT("U"&amp;(ROW()+12*(($AO2043-1)*3+$AP2043)-ROW())/12+5):INDIRECT("AF"&amp;(ROW()+12*(($AO2043-1)*3+$AP2043)-ROW())/12+5),AT2043)</f>
        <v>0</v>
      </c>
      <c r="AV2043" s="692">
        <f ca="1">IF(AND(AR2043+AT2043&gt;0,AS2043+AU2043&gt;0),COUNTIF(AV$6:AV2042,"&gt;0")+1,0)</f>
        <v>0</v>
      </c>
    </row>
    <row r="2044" spans="41:48">
      <c r="AO2044" s="692">
        <v>57</v>
      </c>
      <c r="AP2044" s="692">
        <v>2</v>
      </c>
      <c r="AQ2044" s="692">
        <v>11</v>
      </c>
      <c r="AR2044" s="693">
        <f ca="1">IF($AQ2044=1,IF(INDIRECT(ADDRESS(($AO2044-1)*3+$AP2044+5,$AQ2044+7))="",0,INDIRECT(ADDRESS(($AO2044-1)*3+$AP2044+5,$AQ2044+7))),IF(INDIRECT(ADDRESS(($AO2044-1)*3+$AP2044+5,$AQ2044+7))="",0,IF(COUNTIF(INDIRECT(ADDRESS(($AO2044-1)*36+($AP2044-1)*12+6,COLUMN())):INDIRECT(ADDRESS(($AO2044-1)*36+($AP2044-1)*12+$AQ2044+4,COLUMN())),INDIRECT(ADDRESS(($AO2044-1)*3+$AP2044+5,$AQ2044+7)))&gt;=1,0,INDIRECT(ADDRESS(($AO2044-1)*3+$AP2044+5,$AQ2044+7)))))</f>
        <v>0</v>
      </c>
      <c r="AS2044" s="692">
        <f ca="1">COUNTIF(INDIRECT("H"&amp;(ROW()+12*(($AO2044-1)*3+$AP2044)-ROW())/12+5):INDIRECT("S"&amp;(ROW()+12*(($AO2044-1)*3+$AP2044)-ROW())/12+5),AR2044)</f>
        <v>0</v>
      </c>
      <c r="AT2044" s="693">
        <f ca="1">IF($AQ2044=1,IF(INDIRECT(ADDRESS(($AO2044-1)*3+$AP2044+5,$AQ2044+20))="",0,INDIRECT(ADDRESS(($AO2044-1)*3+$AP2044+5,$AQ2044+20))),IF(INDIRECT(ADDRESS(($AO2044-1)*3+$AP2044+5,$AQ2044+20))="",0,IF(COUNTIF(INDIRECT(ADDRESS(($AO2044-1)*36+($AP2044-1)*12+6,COLUMN())):INDIRECT(ADDRESS(($AO2044-1)*36+($AP2044-1)*12+$AQ2044+4,COLUMN())),INDIRECT(ADDRESS(($AO2044-1)*3+$AP2044+5,$AQ2044+20)))&gt;=1,0,INDIRECT(ADDRESS(($AO2044-1)*3+$AP2044+5,$AQ2044+20)))))</f>
        <v>0</v>
      </c>
      <c r="AU2044" s="692">
        <f ca="1">COUNTIF(INDIRECT("U"&amp;(ROW()+12*(($AO2044-1)*3+$AP2044)-ROW())/12+5):INDIRECT("AF"&amp;(ROW()+12*(($AO2044-1)*3+$AP2044)-ROW())/12+5),AT2044)</f>
        <v>0</v>
      </c>
      <c r="AV2044" s="692">
        <f ca="1">IF(AND(AR2044+AT2044&gt;0,AS2044+AU2044&gt;0),COUNTIF(AV$6:AV2043,"&gt;0")+1,0)</f>
        <v>0</v>
      </c>
    </row>
    <row r="2045" spans="41:48">
      <c r="AO2045" s="692">
        <v>57</v>
      </c>
      <c r="AP2045" s="692">
        <v>2</v>
      </c>
      <c r="AQ2045" s="692">
        <v>12</v>
      </c>
      <c r="AR2045" s="693">
        <f ca="1">IF($AQ2045=1,IF(INDIRECT(ADDRESS(($AO2045-1)*3+$AP2045+5,$AQ2045+7))="",0,INDIRECT(ADDRESS(($AO2045-1)*3+$AP2045+5,$AQ2045+7))),IF(INDIRECT(ADDRESS(($AO2045-1)*3+$AP2045+5,$AQ2045+7))="",0,IF(COUNTIF(INDIRECT(ADDRESS(($AO2045-1)*36+($AP2045-1)*12+6,COLUMN())):INDIRECT(ADDRESS(($AO2045-1)*36+($AP2045-1)*12+$AQ2045+4,COLUMN())),INDIRECT(ADDRESS(($AO2045-1)*3+$AP2045+5,$AQ2045+7)))&gt;=1,0,INDIRECT(ADDRESS(($AO2045-1)*3+$AP2045+5,$AQ2045+7)))))</f>
        <v>0</v>
      </c>
      <c r="AS2045" s="692">
        <f ca="1">COUNTIF(INDIRECT("H"&amp;(ROW()+12*(($AO2045-1)*3+$AP2045)-ROW())/12+5):INDIRECT("S"&amp;(ROW()+12*(($AO2045-1)*3+$AP2045)-ROW())/12+5),AR2045)</f>
        <v>0</v>
      </c>
      <c r="AT2045" s="693">
        <f ca="1">IF($AQ2045=1,IF(INDIRECT(ADDRESS(($AO2045-1)*3+$AP2045+5,$AQ2045+20))="",0,INDIRECT(ADDRESS(($AO2045-1)*3+$AP2045+5,$AQ2045+20))),IF(INDIRECT(ADDRESS(($AO2045-1)*3+$AP2045+5,$AQ2045+20))="",0,IF(COUNTIF(INDIRECT(ADDRESS(($AO2045-1)*36+($AP2045-1)*12+6,COLUMN())):INDIRECT(ADDRESS(($AO2045-1)*36+($AP2045-1)*12+$AQ2045+4,COLUMN())),INDIRECT(ADDRESS(($AO2045-1)*3+$AP2045+5,$AQ2045+20)))&gt;=1,0,INDIRECT(ADDRESS(($AO2045-1)*3+$AP2045+5,$AQ2045+20)))))</f>
        <v>0</v>
      </c>
      <c r="AU2045" s="692">
        <f ca="1">COUNTIF(INDIRECT("U"&amp;(ROW()+12*(($AO2045-1)*3+$AP2045)-ROW())/12+5):INDIRECT("AF"&amp;(ROW()+12*(($AO2045-1)*3+$AP2045)-ROW())/12+5),AT2045)</f>
        <v>0</v>
      </c>
      <c r="AV2045" s="692">
        <f ca="1">IF(AND(AR2045+AT2045&gt;0,AS2045+AU2045&gt;0),COUNTIF(AV$6:AV2044,"&gt;0")+1,0)</f>
        <v>0</v>
      </c>
    </row>
    <row r="2046" spans="41:48">
      <c r="AO2046" s="692">
        <v>57</v>
      </c>
      <c r="AP2046" s="692">
        <v>3</v>
      </c>
      <c r="AQ2046" s="692">
        <v>1</v>
      </c>
      <c r="AR2046" s="693">
        <f ca="1">IF($AQ2046=1,IF(INDIRECT(ADDRESS(($AO2046-1)*3+$AP2046+5,$AQ2046+7))="",0,INDIRECT(ADDRESS(($AO2046-1)*3+$AP2046+5,$AQ2046+7))),IF(INDIRECT(ADDRESS(($AO2046-1)*3+$AP2046+5,$AQ2046+7))="",0,IF(COUNTIF(INDIRECT(ADDRESS(($AO2046-1)*36+($AP2046-1)*12+6,COLUMN())):INDIRECT(ADDRESS(($AO2046-1)*36+($AP2046-1)*12+$AQ2046+4,COLUMN())),INDIRECT(ADDRESS(($AO2046-1)*3+$AP2046+5,$AQ2046+7)))&gt;=1,0,INDIRECT(ADDRESS(($AO2046-1)*3+$AP2046+5,$AQ2046+7)))))</f>
        <v>0</v>
      </c>
      <c r="AS2046" s="692">
        <f ca="1">COUNTIF(INDIRECT("H"&amp;(ROW()+12*(($AO2046-1)*3+$AP2046)-ROW())/12+5):INDIRECT("S"&amp;(ROW()+12*(($AO2046-1)*3+$AP2046)-ROW())/12+5),AR2046)</f>
        <v>0</v>
      </c>
      <c r="AT2046" s="693">
        <f ca="1">IF($AQ2046=1,IF(INDIRECT(ADDRESS(($AO2046-1)*3+$AP2046+5,$AQ2046+20))="",0,INDIRECT(ADDRESS(($AO2046-1)*3+$AP2046+5,$AQ2046+20))),IF(INDIRECT(ADDRESS(($AO2046-1)*3+$AP2046+5,$AQ2046+20))="",0,IF(COUNTIF(INDIRECT(ADDRESS(($AO2046-1)*36+($AP2046-1)*12+6,COLUMN())):INDIRECT(ADDRESS(($AO2046-1)*36+($AP2046-1)*12+$AQ2046+4,COLUMN())),INDIRECT(ADDRESS(($AO2046-1)*3+$AP2046+5,$AQ2046+20)))&gt;=1,0,INDIRECT(ADDRESS(($AO2046-1)*3+$AP2046+5,$AQ2046+20)))))</f>
        <v>0</v>
      </c>
      <c r="AU2046" s="692">
        <f ca="1">COUNTIF(INDIRECT("U"&amp;(ROW()+12*(($AO2046-1)*3+$AP2046)-ROW())/12+5):INDIRECT("AF"&amp;(ROW()+12*(($AO2046-1)*3+$AP2046)-ROW())/12+5),AT2046)</f>
        <v>0</v>
      </c>
      <c r="AV2046" s="692">
        <f ca="1">IF(AND(AR2046+AT2046&gt;0,AS2046+AU2046&gt;0),COUNTIF(AV$6:AV2045,"&gt;0")+1,0)</f>
        <v>0</v>
      </c>
    </row>
    <row r="2047" spans="41:48">
      <c r="AO2047" s="692">
        <v>57</v>
      </c>
      <c r="AP2047" s="692">
        <v>3</v>
      </c>
      <c r="AQ2047" s="692">
        <v>2</v>
      </c>
      <c r="AR2047" s="693">
        <f ca="1">IF($AQ2047=1,IF(INDIRECT(ADDRESS(($AO2047-1)*3+$AP2047+5,$AQ2047+7))="",0,INDIRECT(ADDRESS(($AO2047-1)*3+$AP2047+5,$AQ2047+7))),IF(INDIRECT(ADDRESS(($AO2047-1)*3+$AP2047+5,$AQ2047+7))="",0,IF(COUNTIF(INDIRECT(ADDRESS(($AO2047-1)*36+($AP2047-1)*12+6,COLUMN())):INDIRECT(ADDRESS(($AO2047-1)*36+($AP2047-1)*12+$AQ2047+4,COLUMN())),INDIRECT(ADDRESS(($AO2047-1)*3+$AP2047+5,$AQ2047+7)))&gt;=1,0,INDIRECT(ADDRESS(($AO2047-1)*3+$AP2047+5,$AQ2047+7)))))</f>
        <v>0</v>
      </c>
      <c r="AS2047" s="692">
        <f ca="1">COUNTIF(INDIRECT("H"&amp;(ROW()+12*(($AO2047-1)*3+$AP2047)-ROW())/12+5):INDIRECT("S"&amp;(ROW()+12*(($AO2047-1)*3+$AP2047)-ROW())/12+5),AR2047)</f>
        <v>0</v>
      </c>
      <c r="AT2047" s="693">
        <f ca="1">IF($AQ2047=1,IF(INDIRECT(ADDRESS(($AO2047-1)*3+$AP2047+5,$AQ2047+20))="",0,INDIRECT(ADDRESS(($AO2047-1)*3+$AP2047+5,$AQ2047+20))),IF(INDIRECT(ADDRESS(($AO2047-1)*3+$AP2047+5,$AQ2047+20))="",0,IF(COUNTIF(INDIRECT(ADDRESS(($AO2047-1)*36+($AP2047-1)*12+6,COLUMN())):INDIRECT(ADDRESS(($AO2047-1)*36+($AP2047-1)*12+$AQ2047+4,COLUMN())),INDIRECT(ADDRESS(($AO2047-1)*3+$AP2047+5,$AQ2047+20)))&gt;=1,0,INDIRECT(ADDRESS(($AO2047-1)*3+$AP2047+5,$AQ2047+20)))))</f>
        <v>0</v>
      </c>
      <c r="AU2047" s="692">
        <f ca="1">COUNTIF(INDIRECT("U"&amp;(ROW()+12*(($AO2047-1)*3+$AP2047)-ROW())/12+5):INDIRECT("AF"&amp;(ROW()+12*(($AO2047-1)*3+$AP2047)-ROW())/12+5),AT2047)</f>
        <v>0</v>
      </c>
      <c r="AV2047" s="692">
        <f ca="1">IF(AND(AR2047+AT2047&gt;0,AS2047+AU2047&gt;0),COUNTIF(AV$6:AV2046,"&gt;0")+1,0)</f>
        <v>0</v>
      </c>
    </row>
    <row r="2048" spans="41:48">
      <c r="AO2048" s="692">
        <v>57</v>
      </c>
      <c r="AP2048" s="692">
        <v>3</v>
      </c>
      <c r="AQ2048" s="692">
        <v>3</v>
      </c>
      <c r="AR2048" s="693">
        <f ca="1">IF($AQ2048=1,IF(INDIRECT(ADDRESS(($AO2048-1)*3+$AP2048+5,$AQ2048+7))="",0,INDIRECT(ADDRESS(($AO2048-1)*3+$AP2048+5,$AQ2048+7))),IF(INDIRECT(ADDRESS(($AO2048-1)*3+$AP2048+5,$AQ2048+7))="",0,IF(COUNTIF(INDIRECT(ADDRESS(($AO2048-1)*36+($AP2048-1)*12+6,COLUMN())):INDIRECT(ADDRESS(($AO2048-1)*36+($AP2048-1)*12+$AQ2048+4,COLUMN())),INDIRECT(ADDRESS(($AO2048-1)*3+$AP2048+5,$AQ2048+7)))&gt;=1,0,INDIRECT(ADDRESS(($AO2048-1)*3+$AP2048+5,$AQ2048+7)))))</f>
        <v>0</v>
      </c>
      <c r="AS2048" s="692">
        <f ca="1">COUNTIF(INDIRECT("H"&amp;(ROW()+12*(($AO2048-1)*3+$AP2048)-ROW())/12+5):INDIRECT("S"&amp;(ROW()+12*(($AO2048-1)*3+$AP2048)-ROW())/12+5),AR2048)</f>
        <v>0</v>
      </c>
      <c r="AT2048" s="693">
        <f ca="1">IF($AQ2048=1,IF(INDIRECT(ADDRESS(($AO2048-1)*3+$AP2048+5,$AQ2048+20))="",0,INDIRECT(ADDRESS(($AO2048-1)*3+$AP2048+5,$AQ2048+20))),IF(INDIRECT(ADDRESS(($AO2048-1)*3+$AP2048+5,$AQ2048+20))="",0,IF(COUNTIF(INDIRECT(ADDRESS(($AO2048-1)*36+($AP2048-1)*12+6,COLUMN())):INDIRECT(ADDRESS(($AO2048-1)*36+($AP2048-1)*12+$AQ2048+4,COLUMN())),INDIRECT(ADDRESS(($AO2048-1)*3+$AP2048+5,$AQ2048+20)))&gt;=1,0,INDIRECT(ADDRESS(($AO2048-1)*3+$AP2048+5,$AQ2048+20)))))</f>
        <v>0</v>
      </c>
      <c r="AU2048" s="692">
        <f ca="1">COUNTIF(INDIRECT("U"&amp;(ROW()+12*(($AO2048-1)*3+$AP2048)-ROW())/12+5):INDIRECT("AF"&amp;(ROW()+12*(($AO2048-1)*3+$AP2048)-ROW())/12+5),AT2048)</f>
        <v>0</v>
      </c>
      <c r="AV2048" s="692">
        <f ca="1">IF(AND(AR2048+AT2048&gt;0,AS2048+AU2048&gt;0),COUNTIF(AV$6:AV2047,"&gt;0")+1,0)</f>
        <v>0</v>
      </c>
    </row>
    <row r="2049" spans="41:48">
      <c r="AO2049" s="692">
        <v>57</v>
      </c>
      <c r="AP2049" s="692">
        <v>3</v>
      </c>
      <c r="AQ2049" s="692">
        <v>4</v>
      </c>
      <c r="AR2049" s="693">
        <f ca="1">IF($AQ2049=1,IF(INDIRECT(ADDRESS(($AO2049-1)*3+$AP2049+5,$AQ2049+7))="",0,INDIRECT(ADDRESS(($AO2049-1)*3+$AP2049+5,$AQ2049+7))),IF(INDIRECT(ADDRESS(($AO2049-1)*3+$AP2049+5,$AQ2049+7))="",0,IF(COUNTIF(INDIRECT(ADDRESS(($AO2049-1)*36+($AP2049-1)*12+6,COLUMN())):INDIRECT(ADDRESS(($AO2049-1)*36+($AP2049-1)*12+$AQ2049+4,COLUMN())),INDIRECT(ADDRESS(($AO2049-1)*3+$AP2049+5,$AQ2049+7)))&gt;=1,0,INDIRECT(ADDRESS(($AO2049-1)*3+$AP2049+5,$AQ2049+7)))))</f>
        <v>0</v>
      </c>
      <c r="AS2049" s="692">
        <f ca="1">COUNTIF(INDIRECT("H"&amp;(ROW()+12*(($AO2049-1)*3+$AP2049)-ROW())/12+5):INDIRECT("S"&amp;(ROW()+12*(($AO2049-1)*3+$AP2049)-ROW())/12+5),AR2049)</f>
        <v>0</v>
      </c>
      <c r="AT2049" s="693">
        <f ca="1">IF($AQ2049=1,IF(INDIRECT(ADDRESS(($AO2049-1)*3+$AP2049+5,$AQ2049+20))="",0,INDIRECT(ADDRESS(($AO2049-1)*3+$AP2049+5,$AQ2049+20))),IF(INDIRECT(ADDRESS(($AO2049-1)*3+$AP2049+5,$AQ2049+20))="",0,IF(COUNTIF(INDIRECT(ADDRESS(($AO2049-1)*36+($AP2049-1)*12+6,COLUMN())):INDIRECT(ADDRESS(($AO2049-1)*36+($AP2049-1)*12+$AQ2049+4,COLUMN())),INDIRECT(ADDRESS(($AO2049-1)*3+$AP2049+5,$AQ2049+20)))&gt;=1,0,INDIRECT(ADDRESS(($AO2049-1)*3+$AP2049+5,$AQ2049+20)))))</f>
        <v>0</v>
      </c>
      <c r="AU2049" s="692">
        <f ca="1">COUNTIF(INDIRECT("U"&amp;(ROW()+12*(($AO2049-1)*3+$AP2049)-ROW())/12+5):INDIRECT("AF"&amp;(ROW()+12*(($AO2049-1)*3+$AP2049)-ROW())/12+5),AT2049)</f>
        <v>0</v>
      </c>
      <c r="AV2049" s="692">
        <f ca="1">IF(AND(AR2049+AT2049&gt;0,AS2049+AU2049&gt;0),COUNTIF(AV$6:AV2048,"&gt;0")+1,0)</f>
        <v>0</v>
      </c>
    </row>
    <row r="2050" spans="41:48">
      <c r="AO2050" s="692">
        <v>57</v>
      </c>
      <c r="AP2050" s="692">
        <v>3</v>
      </c>
      <c r="AQ2050" s="692">
        <v>5</v>
      </c>
      <c r="AR2050" s="693">
        <f ca="1">IF($AQ2050=1,IF(INDIRECT(ADDRESS(($AO2050-1)*3+$AP2050+5,$AQ2050+7))="",0,INDIRECT(ADDRESS(($AO2050-1)*3+$AP2050+5,$AQ2050+7))),IF(INDIRECT(ADDRESS(($AO2050-1)*3+$AP2050+5,$AQ2050+7))="",0,IF(COUNTIF(INDIRECT(ADDRESS(($AO2050-1)*36+($AP2050-1)*12+6,COLUMN())):INDIRECT(ADDRESS(($AO2050-1)*36+($AP2050-1)*12+$AQ2050+4,COLUMN())),INDIRECT(ADDRESS(($AO2050-1)*3+$AP2050+5,$AQ2050+7)))&gt;=1,0,INDIRECT(ADDRESS(($AO2050-1)*3+$AP2050+5,$AQ2050+7)))))</f>
        <v>0</v>
      </c>
      <c r="AS2050" s="692">
        <f ca="1">COUNTIF(INDIRECT("H"&amp;(ROW()+12*(($AO2050-1)*3+$AP2050)-ROW())/12+5):INDIRECT("S"&amp;(ROW()+12*(($AO2050-1)*3+$AP2050)-ROW())/12+5),AR2050)</f>
        <v>0</v>
      </c>
      <c r="AT2050" s="693">
        <f ca="1">IF($AQ2050=1,IF(INDIRECT(ADDRESS(($AO2050-1)*3+$AP2050+5,$AQ2050+20))="",0,INDIRECT(ADDRESS(($AO2050-1)*3+$AP2050+5,$AQ2050+20))),IF(INDIRECT(ADDRESS(($AO2050-1)*3+$AP2050+5,$AQ2050+20))="",0,IF(COUNTIF(INDIRECT(ADDRESS(($AO2050-1)*36+($AP2050-1)*12+6,COLUMN())):INDIRECT(ADDRESS(($AO2050-1)*36+($AP2050-1)*12+$AQ2050+4,COLUMN())),INDIRECT(ADDRESS(($AO2050-1)*3+$AP2050+5,$AQ2050+20)))&gt;=1,0,INDIRECT(ADDRESS(($AO2050-1)*3+$AP2050+5,$AQ2050+20)))))</f>
        <v>0</v>
      </c>
      <c r="AU2050" s="692">
        <f ca="1">COUNTIF(INDIRECT("U"&amp;(ROW()+12*(($AO2050-1)*3+$AP2050)-ROW())/12+5):INDIRECT("AF"&amp;(ROW()+12*(($AO2050-1)*3+$AP2050)-ROW())/12+5),AT2050)</f>
        <v>0</v>
      </c>
      <c r="AV2050" s="692">
        <f ca="1">IF(AND(AR2050+AT2050&gt;0,AS2050+AU2050&gt;0),COUNTIF(AV$6:AV2049,"&gt;0")+1,0)</f>
        <v>0</v>
      </c>
    </row>
    <row r="2051" spans="41:48">
      <c r="AO2051" s="692">
        <v>57</v>
      </c>
      <c r="AP2051" s="692">
        <v>3</v>
      </c>
      <c r="AQ2051" s="692">
        <v>6</v>
      </c>
      <c r="AR2051" s="693">
        <f ca="1">IF($AQ2051=1,IF(INDIRECT(ADDRESS(($AO2051-1)*3+$AP2051+5,$AQ2051+7))="",0,INDIRECT(ADDRESS(($AO2051-1)*3+$AP2051+5,$AQ2051+7))),IF(INDIRECT(ADDRESS(($AO2051-1)*3+$AP2051+5,$AQ2051+7))="",0,IF(COUNTIF(INDIRECT(ADDRESS(($AO2051-1)*36+($AP2051-1)*12+6,COLUMN())):INDIRECT(ADDRESS(($AO2051-1)*36+($AP2051-1)*12+$AQ2051+4,COLUMN())),INDIRECT(ADDRESS(($AO2051-1)*3+$AP2051+5,$AQ2051+7)))&gt;=1,0,INDIRECT(ADDRESS(($AO2051-1)*3+$AP2051+5,$AQ2051+7)))))</f>
        <v>0</v>
      </c>
      <c r="AS2051" s="692">
        <f ca="1">COUNTIF(INDIRECT("H"&amp;(ROW()+12*(($AO2051-1)*3+$AP2051)-ROW())/12+5):INDIRECT("S"&amp;(ROW()+12*(($AO2051-1)*3+$AP2051)-ROW())/12+5),AR2051)</f>
        <v>0</v>
      </c>
      <c r="AT2051" s="693">
        <f ca="1">IF($AQ2051=1,IF(INDIRECT(ADDRESS(($AO2051-1)*3+$AP2051+5,$AQ2051+20))="",0,INDIRECT(ADDRESS(($AO2051-1)*3+$AP2051+5,$AQ2051+20))),IF(INDIRECT(ADDRESS(($AO2051-1)*3+$AP2051+5,$AQ2051+20))="",0,IF(COUNTIF(INDIRECT(ADDRESS(($AO2051-1)*36+($AP2051-1)*12+6,COLUMN())):INDIRECT(ADDRESS(($AO2051-1)*36+($AP2051-1)*12+$AQ2051+4,COLUMN())),INDIRECT(ADDRESS(($AO2051-1)*3+$AP2051+5,$AQ2051+20)))&gt;=1,0,INDIRECT(ADDRESS(($AO2051-1)*3+$AP2051+5,$AQ2051+20)))))</f>
        <v>0</v>
      </c>
      <c r="AU2051" s="692">
        <f ca="1">COUNTIF(INDIRECT("U"&amp;(ROW()+12*(($AO2051-1)*3+$AP2051)-ROW())/12+5):INDIRECT("AF"&amp;(ROW()+12*(($AO2051-1)*3+$AP2051)-ROW())/12+5),AT2051)</f>
        <v>0</v>
      </c>
      <c r="AV2051" s="692">
        <f ca="1">IF(AND(AR2051+AT2051&gt;0,AS2051+AU2051&gt;0),COUNTIF(AV$6:AV2050,"&gt;0")+1,0)</f>
        <v>0</v>
      </c>
    </row>
    <row r="2052" spans="41:48">
      <c r="AO2052" s="692">
        <v>57</v>
      </c>
      <c r="AP2052" s="692">
        <v>3</v>
      </c>
      <c r="AQ2052" s="692">
        <v>7</v>
      </c>
      <c r="AR2052" s="693">
        <f ca="1">IF($AQ2052=1,IF(INDIRECT(ADDRESS(($AO2052-1)*3+$AP2052+5,$AQ2052+7))="",0,INDIRECT(ADDRESS(($AO2052-1)*3+$AP2052+5,$AQ2052+7))),IF(INDIRECT(ADDRESS(($AO2052-1)*3+$AP2052+5,$AQ2052+7))="",0,IF(COUNTIF(INDIRECT(ADDRESS(($AO2052-1)*36+($AP2052-1)*12+6,COLUMN())):INDIRECT(ADDRESS(($AO2052-1)*36+($AP2052-1)*12+$AQ2052+4,COLUMN())),INDIRECT(ADDRESS(($AO2052-1)*3+$AP2052+5,$AQ2052+7)))&gt;=1,0,INDIRECT(ADDRESS(($AO2052-1)*3+$AP2052+5,$AQ2052+7)))))</f>
        <v>0</v>
      </c>
      <c r="AS2052" s="692">
        <f ca="1">COUNTIF(INDIRECT("H"&amp;(ROW()+12*(($AO2052-1)*3+$AP2052)-ROW())/12+5):INDIRECT("S"&amp;(ROW()+12*(($AO2052-1)*3+$AP2052)-ROW())/12+5),AR2052)</f>
        <v>0</v>
      </c>
      <c r="AT2052" s="693">
        <f ca="1">IF($AQ2052=1,IF(INDIRECT(ADDRESS(($AO2052-1)*3+$AP2052+5,$AQ2052+20))="",0,INDIRECT(ADDRESS(($AO2052-1)*3+$AP2052+5,$AQ2052+20))),IF(INDIRECT(ADDRESS(($AO2052-1)*3+$AP2052+5,$AQ2052+20))="",0,IF(COUNTIF(INDIRECT(ADDRESS(($AO2052-1)*36+($AP2052-1)*12+6,COLUMN())):INDIRECT(ADDRESS(($AO2052-1)*36+($AP2052-1)*12+$AQ2052+4,COLUMN())),INDIRECT(ADDRESS(($AO2052-1)*3+$AP2052+5,$AQ2052+20)))&gt;=1,0,INDIRECT(ADDRESS(($AO2052-1)*3+$AP2052+5,$AQ2052+20)))))</f>
        <v>0</v>
      </c>
      <c r="AU2052" s="692">
        <f ca="1">COUNTIF(INDIRECT("U"&amp;(ROW()+12*(($AO2052-1)*3+$AP2052)-ROW())/12+5):INDIRECT("AF"&amp;(ROW()+12*(($AO2052-1)*3+$AP2052)-ROW())/12+5),AT2052)</f>
        <v>0</v>
      </c>
      <c r="AV2052" s="692">
        <f ca="1">IF(AND(AR2052+AT2052&gt;0,AS2052+AU2052&gt;0),COUNTIF(AV$6:AV2051,"&gt;0")+1,0)</f>
        <v>0</v>
      </c>
    </row>
    <row r="2053" spans="41:48">
      <c r="AO2053" s="692">
        <v>57</v>
      </c>
      <c r="AP2053" s="692">
        <v>3</v>
      </c>
      <c r="AQ2053" s="692">
        <v>8</v>
      </c>
      <c r="AR2053" s="693">
        <f ca="1">IF($AQ2053=1,IF(INDIRECT(ADDRESS(($AO2053-1)*3+$AP2053+5,$AQ2053+7))="",0,INDIRECT(ADDRESS(($AO2053-1)*3+$AP2053+5,$AQ2053+7))),IF(INDIRECT(ADDRESS(($AO2053-1)*3+$AP2053+5,$AQ2053+7))="",0,IF(COUNTIF(INDIRECT(ADDRESS(($AO2053-1)*36+($AP2053-1)*12+6,COLUMN())):INDIRECT(ADDRESS(($AO2053-1)*36+($AP2053-1)*12+$AQ2053+4,COLUMN())),INDIRECT(ADDRESS(($AO2053-1)*3+$AP2053+5,$AQ2053+7)))&gt;=1,0,INDIRECT(ADDRESS(($AO2053-1)*3+$AP2053+5,$AQ2053+7)))))</f>
        <v>0</v>
      </c>
      <c r="AS2053" s="692">
        <f ca="1">COUNTIF(INDIRECT("H"&amp;(ROW()+12*(($AO2053-1)*3+$AP2053)-ROW())/12+5):INDIRECT("S"&amp;(ROW()+12*(($AO2053-1)*3+$AP2053)-ROW())/12+5),AR2053)</f>
        <v>0</v>
      </c>
      <c r="AT2053" s="693">
        <f ca="1">IF($AQ2053=1,IF(INDIRECT(ADDRESS(($AO2053-1)*3+$AP2053+5,$AQ2053+20))="",0,INDIRECT(ADDRESS(($AO2053-1)*3+$AP2053+5,$AQ2053+20))),IF(INDIRECT(ADDRESS(($AO2053-1)*3+$AP2053+5,$AQ2053+20))="",0,IF(COUNTIF(INDIRECT(ADDRESS(($AO2053-1)*36+($AP2053-1)*12+6,COLUMN())):INDIRECT(ADDRESS(($AO2053-1)*36+($AP2053-1)*12+$AQ2053+4,COLUMN())),INDIRECT(ADDRESS(($AO2053-1)*3+$AP2053+5,$AQ2053+20)))&gt;=1,0,INDIRECT(ADDRESS(($AO2053-1)*3+$AP2053+5,$AQ2053+20)))))</f>
        <v>0</v>
      </c>
      <c r="AU2053" s="692">
        <f ca="1">COUNTIF(INDIRECT("U"&amp;(ROW()+12*(($AO2053-1)*3+$AP2053)-ROW())/12+5):INDIRECT("AF"&amp;(ROW()+12*(($AO2053-1)*3+$AP2053)-ROW())/12+5),AT2053)</f>
        <v>0</v>
      </c>
      <c r="AV2053" s="692">
        <f ca="1">IF(AND(AR2053+AT2053&gt;0,AS2053+AU2053&gt;0),COUNTIF(AV$6:AV2052,"&gt;0")+1,0)</f>
        <v>0</v>
      </c>
    </row>
    <row r="2054" spans="41:48">
      <c r="AO2054" s="692">
        <v>57</v>
      </c>
      <c r="AP2054" s="692">
        <v>3</v>
      </c>
      <c r="AQ2054" s="692">
        <v>9</v>
      </c>
      <c r="AR2054" s="693">
        <f ca="1">IF($AQ2054=1,IF(INDIRECT(ADDRESS(($AO2054-1)*3+$AP2054+5,$AQ2054+7))="",0,INDIRECT(ADDRESS(($AO2054-1)*3+$AP2054+5,$AQ2054+7))),IF(INDIRECT(ADDRESS(($AO2054-1)*3+$AP2054+5,$AQ2054+7))="",0,IF(COUNTIF(INDIRECT(ADDRESS(($AO2054-1)*36+($AP2054-1)*12+6,COLUMN())):INDIRECT(ADDRESS(($AO2054-1)*36+($AP2054-1)*12+$AQ2054+4,COLUMN())),INDIRECT(ADDRESS(($AO2054-1)*3+$AP2054+5,$AQ2054+7)))&gt;=1,0,INDIRECT(ADDRESS(($AO2054-1)*3+$AP2054+5,$AQ2054+7)))))</f>
        <v>0</v>
      </c>
      <c r="AS2054" s="692">
        <f ca="1">COUNTIF(INDIRECT("H"&amp;(ROW()+12*(($AO2054-1)*3+$AP2054)-ROW())/12+5):INDIRECT("S"&amp;(ROW()+12*(($AO2054-1)*3+$AP2054)-ROW())/12+5),AR2054)</f>
        <v>0</v>
      </c>
      <c r="AT2054" s="693">
        <f ca="1">IF($AQ2054=1,IF(INDIRECT(ADDRESS(($AO2054-1)*3+$AP2054+5,$AQ2054+20))="",0,INDIRECT(ADDRESS(($AO2054-1)*3+$AP2054+5,$AQ2054+20))),IF(INDIRECT(ADDRESS(($AO2054-1)*3+$AP2054+5,$AQ2054+20))="",0,IF(COUNTIF(INDIRECT(ADDRESS(($AO2054-1)*36+($AP2054-1)*12+6,COLUMN())):INDIRECT(ADDRESS(($AO2054-1)*36+($AP2054-1)*12+$AQ2054+4,COLUMN())),INDIRECT(ADDRESS(($AO2054-1)*3+$AP2054+5,$AQ2054+20)))&gt;=1,0,INDIRECT(ADDRESS(($AO2054-1)*3+$AP2054+5,$AQ2054+20)))))</f>
        <v>0</v>
      </c>
      <c r="AU2054" s="692">
        <f ca="1">COUNTIF(INDIRECT("U"&amp;(ROW()+12*(($AO2054-1)*3+$AP2054)-ROW())/12+5):INDIRECT("AF"&amp;(ROW()+12*(($AO2054-1)*3+$AP2054)-ROW())/12+5),AT2054)</f>
        <v>0</v>
      </c>
      <c r="AV2054" s="692">
        <f ca="1">IF(AND(AR2054+AT2054&gt;0,AS2054+AU2054&gt;0),COUNTIF(AV$6:AV2053,"&gt;0")+1,0)</f>
        <v>0</v>
      </c>
    </row>
    <row r="2055" spans="41:48">
      <c r="AO2055" s="692">
        <v>57</v>
      </c>
      <c r="AP2055" s="692">
        <v>3</v>
      </c>
      <c r="AQ2055" s="692">
        <v>10</v>
      </c>
      <c r="AR2055" s="693">
        <f ca="1">IF($AQ2055=1,IF(INDIRECT(ADDRESS(($AO2055-1)*3+$AP2055+5,$AQ2055+7))="",0,INDIRECT(ADDRESS(($AO2055-1)*3+$AP2055+5,$AQ2055+7))),IF(INDIRECT(ADDRESS(($AO2055-1)*3+$AP2055+5,$AQ2055+7))="",0,IF(COUNTIF(INDIRECT(ADDRESS(($AO2055-1)*36+($AP2055-1)*12+6,COLUMN())):INDIRECT(ADDRESS(($AO2055-1)*36+($AP2055-1)*12+$AQ2055+4,COLUMN())),INDIRECT(ADDRESS(($AO2055-1)*3+$AP2055+5,$AQ2055+7)))&gt;=1,0,INDIRECT(ADDRESS(($AO2055-1)*3+$AP2055+5,$AQ2055+7)))))</f>
        <v>0</v>
      </c>
      <c r="AS2055" s="692">
        <f ca="1">COUNTIF(INDIRECT("H"&amp;(ROW()+12*(($AO2055-1)*3+$AP2055)-ROW())/12+5):INDIRECT("S"&amp;(ROW()+12*(($AO2055-1)*3+$AP2055)-ROW())/12+5),AR2055)</f>
        <v>0</v>
      </c>
      <c r="AT2055" s="693">
        <f ca="1">IF($AQ2055=1,IF(INDIRECT(ADDRESS(($AO2055-1)*3+$AP2055+5,$AQ2055+20))="",0,INDIRECT(ADDRESS(($AO2055-1)*3+$AP2055+5,$AQ2055+20))),IF(INDIRECT(ADDRESS(($AO2055-1)*3+$AP2055+5,$AQ2055+20))="",0,IF(COUNTIF(INDIRECT(ADDRESS(($AO2055-1)*36+($AP2055-1)*12+6,COLUMN())):INDIRECT(ADDRESS(($AO2055-1)*36+($AP2055-1)*12+$AQ2055+4,COLUMN())),INDIRECT(ADDRESS(($AO2055-1)*3+$AP2055+5,$AQ2055+20)))&gt;=1,0,INDIRECT(ADDRESS(($AO2055-1)*3+$AP2055+5,$AQ2055+20)))))</f>
        <v>0</v>
      </c>
      <c r="AU2055" s="692">
        <f ca="1">COUNTIF(INDIRECT("U"&amp;(ROW()+12*(($AO2055-1)*3+$AP2055)-ROW())/12+5):INDIRECT("AF"&amp;(ROW()+12*(($AO2055-1)*3+$AP2055)-ROW())/12+5),AT2055)</f>
        <v>0</v>
      </c>
      <c r="AV2055" s="692">
        <f ca="1">IF(AND(AR2055+AT2055&gt;0,AS2055+AU2055&gt;0),COUNTIF(AV$6:AV2054,"&gt;0")+1,0)</f>
        <v>0</v>
      </c>
    </row>
    <row r="2056" spans="41:48">
      <c r="AO2056" s="692">
        <v>57</v>
      </c>
      <c r="AP2056" s="692">
        <v>3</v>
      </c>
      <c r="AQ2056" s="692">
        <v>11</v>
      </c>
      <c r="AR2056" s="693">
        <f ca="1">IF($AQ2056=1,IF(INDIRECT(ADDRESS(($AO2056-1)*3+$AP2056+5,$AQ2056+7))="",0,INDIRECT(ADDRESS(($AO2056-1)*3+$AP2056+5,$AQ2056+7))),IF(INDIRECT(ADDRESS(($AO2056-1)*3+$AP2056+5,$AQ2056+7))="",0,IF(COUNTIF(INDIRECT(ADDRESS(($AO2056-1)*36+($AP2056-1)*12+6,COLUMN())):INDIRECT(ADDRESS(($AO2056-1)*36+($AP2056-1)*12+$AQ2056+4,COLUMN())),INDIRECT(ADDRESS(($AO2056-1)*3+$AP2056+5,$AQ2056+7)))&gt;=1,0,INDIRECT(ADDRESS(($AO2056-1)*3+$AP2056+5,$AQ2056+7)))))</f>
        <v>0</v>
      </c>
      <c r="AS2056" s="692">
        <f ca="1">COUNTIF(INDIRECT("H"&amp;(ROW()+12*(($AO2056-1)*3+$AP2056)-ROW())/12+5):INDIRECT("S"&amp;(ROW()+12*(($AO2056-1)*3+$AP2056)-ROW())/12+5),AR2056)</f>
        <v>0</v>
      </c>
      <c r="AT2056" s="693">
        <f ca="1">IF($AQ2056=1,IF(INDIRECT(ADDRESS(($AO2056-1)*3+$AP2056+5,$AQ2056+20))="",0,INDIRECT(ADDRESS(($AO2056-1)*3+$AP2056+5,$AQ2056+20))),IF(INDIRECT(ADDRESS(($AO2056-1)*3+$AP2056+5,$AQ2056+20))="",0,IF(COUNTIF(INDIRECT(ADDRESS(($AO2056-1)*36+($AP2056-1)*12+6,COLUMN())):INDIRECT(ADDRESS(($AO2056-1)*36+($AP2056-1)*12+$AQ2056+4,COLUMN())),INDIRECT(ADDRESS(($AO2056-1)*3+$AP2056+5,$AQ2056+20)))&gt;=1,0,INDIRECT(ADDRESS(($AO2056-1)*3+$AP2056+5,$AQ2056+20)))))</f>
        <v>0</v>
      </c>
      <c r="AU2056" s="692">
        <f ca="1">COUNTIF(INDIRECT("U"&amp;(ROW()+12*(($AO2056-1)*3+$AP2056)-ROW())/12+5):INDIRECT("AF"&amp;(ROW()+12*(($AO2056-1)*3+$AP2056)-ROW())/12+5),AT2056)</f>
        <v>0</v>
      </c>
      <c r="AV2056" s="692">
        <f ca="1">IF(AND(AR2056+AT2056&gt;0,AS2056+AU2056&gt;0),COUNTIF(AV$6:AV2055,"&gt;0")+1,0)</f>
        <v>0</v>
      </c>
    </row>
    <row r="2057" spans="41:48">
      <c r="AO2057" s="692">
        <v>57</v>
      </c>
      <c r="AP2057" s="692">
        <v>3</v>
      </c>
      <c r="AQ2057" s="692">
        <v>12</v>
      </c>
      <c r="AR2057" s="693">
        <f ca="1">IF($AQ2057=1,IF(INDIRECT(ADDRESS(($AO2057-1)*3+$AP2057+5,$AQ2057+7))="",0,INDIRECT(ADDRESS(($AO2057-1)*3+$AP2057+5,$AQ2057+7))),IF(INDIRECT(ADDRESS(($AO2057-1)*3+$AP2057+5,$AQ2057+7))="",0,IF(COUNTIF(INDIRECT(ADDRESS(($AO2057-1)*36+($AP2057-1)*12+6,COLUMN())):INDIRECT(ADDRESS(($AO2057-1)*36+($AP2057-1)*12+$AQ2057+4,COLUMN())),INDIRECT(ADDRESS(($AO2057-1)*3+$AP2057+5,$AQ2057+7)))&gt;=1,0,INDIRECT(ADDRESS(($AO2057-1)*3+$AP2057+5,$AQ2057+7)))))</f>
        <v>0</v>
      </c>
      <c r="AS2057" s="692">
        <f ca="1">COUNTIF(INDIRECT("H"&amp;(ROW()+12*(($AO2057-1)*3+$AP2057)-ROW())/12+5):INDIRECT("S"&amp;(ROW()+12*(($AO2057-1)*3+$AP2057)-ROW())/12+5),AR2057)</f>
        <v>0</v>
      </c>
      <c r="AT2057" s="693">
        <f ca="1">IF($AQ2057=1,IF(INDIRECT(ADDRESS(($AO2057-1)*3+$AP2057+5,$AQ2057+20))="",0,INDIRECT(ADDRESS(($AO2057-1)*3+$AP2057+5,$AQ2057+20))),IF(INDIRECT(ADDRESS(($AO2057-1)*3+$AP2057+5,$AQ2057+20))="",0,IF(COUNTIF(INDIRECT(ADDRESS(($AO2057-1)*36+($AP2057-1)*12+6,COLUMN())):INDIRECT(ADDRESS(($AO2057-1)*36+($AP2057-1)*12+$AQ2057+4,COLUMN())),INDIRECT(ADDRESS(($AO2057-1)*3+$AP2057+5,$AQ2057+20)))&gt;=1,0,INDIRECT(ADDRESS(($AO2057-1)*3+$AP2057+5,$AQ2057+20)))))</f>
        <v>0</v>
      </c>
      <c r="AU2057" s="692">
        <f ca="1">COUNTIF(INDIRECT("U"&amp;(ROW()+12*(($AO2057-1)*3+$AP2057)-ROW())/12+5):INDIRECT("AF"&amp;(ROW()+12*(($AO2057-1)*3+$AP2057)-ROW())/12+5),AT2057)</f>
        <v>0</v>
      </c>
      <c r="AV2057" s="692">
        <f ca="1">IF(AND(AR2057+AT2057&gt;0,AS2057+AU2057&gt;0),COUNTIF(AV$6:AV2056,"&gt;0")+1,0)</f>
        <v>0</v>
      </c>
    </row>
    <row r="2058" spans="41:48">
      <c r="AO2058" s="692">
        <v>58</v>
      </c>
      <c r="AP2058" s="692">
        <v>1</v>
      </c>
      <c r="AQ2058" s="692">
        <v>1</v>
      </c>
      <c r="AR2058" s="693">
        <f ca="1">IF($AQ2058=1,IF(INDIRECT(ADDRESS(($AO2058-1)*3+$AP2058+5,$AQ2058+7))="",0,INDIRECT(ADDRESS(($AO2058-1)*3+$AP2058+5,$AQ2058+7))),IF(INDIRECT(ADDRESS(($AO2058-1)*3+$AP2058+5,$AQ2058+7))="",0,IF(COUNTIF(INDIRECT(ADDRESS(($AO2058-1)*36+($AP2058-1)*12+6,COLUMN())):INDIRECT(ADDRESS(($AO2058-1)*36+($AP2058-1)*12+$AQ2058+4,COLUMN())),INDIRECT(ADDRESS(($AO2058-1)*3+$AP2058+5,$AQ2058+7)))&gt;=1,0,INDIRECT(ADDRESS(($AO2058-1)*3+$AP2058+5,$AQ2058+7)))))</f>
        <v>0</v>
      </c>
      <c r="AS2058" s="692">
        <f ca="1">COUNTIF(INDIRECT("H"&amp;(ROW()+12*(($AO2058-1)*3+$AP2058)-ROW())/12+5):INDIRECT("S"&amp;(ROW()+12*(($AO2058-1)*3+$AP2058)-ROW())/12+5),AR2058)</f>
        <v>0</v>
      </c>
      <c r="AT2058" s="693">
        <f ca="1">IF($AQ2058=1,IF(INDIRECT(ADDRESS(($AO2058-1)*3+$AP2058+5,$AQ2058+20))="",0,INDIRECT(ADDRESS(($AO2058-1)*3+$AP2058+5,$AQ2058+20))),IF(INDIRECT(ADDRESS(($AO2058-1)*3+$AP2058+5,$AQ2058+20))="",0,IF(COUNTIF(INDIRECT(ADDRESS(($AO2058-1)*36+($AP2058-1)*12+6,COLUMN())):INDIRECT(ADDRESS(($AO2058-1)*36+($AP2058-1)*12+$AQ2058+4,COLUMN())),INDIRECT(ADDRESS(($AO2058-1)*3+$AP2058+5,$AQ2058+20)))&gt;=1,0,INDIRECT(ADDRESS(($AO2058-1)*3+$AP2058+5,$AQ2058+20)))))</f>
        <v>0</v>
      </c>
      <c r="AU2058" s="692">
        <f ca="1">COUNTIF(INDIRECT("U"&amp;(ROW()+12*(($AO2058-1)*3+$AP2058)-ROW())/12+5):INDIRECT("AF"&amp;(ROW()+12*(($AO2058-1)*3+$AP2058)-ROW())/12+5),AT2058)</f>
        <v>0</v>
      </c>
      <c r="AV2058" s="692">
        <f ca="1">IF(AND(AR2058+AT2058&gt;0,AS2058+AU2058&gt;0),COUNTIF(AV$6:AV2057,"&gt;0")+1,0)</f>
        <v>0</v>
      </c>
    </row>
    <row r="2059" spans="41:48">
      <c r="AO2059" s="692">
        <v>58</v>
      </c>
      <c r="AP2059" s="692">
        <v>1</v>
      </c>
      <c r="AQ2059" s="692">
        <v>2</v>
      </c>
      <c r="AR2059" s="693">
        <f ca="1">IF($AQ2059=1,IF(INDIRECT(ADDRESS(($AO2059-1)*3+$AP2059+5,$AQ2059+7))="",0,INDIRECT(ADDRESS(($AO2059-1)*3+$AP2059+5,$AQ2059+7))),IF(INDIRECT(ADDRESS(($AO2059-1)*3+$AP2059+5,$AQ2059+7))="",0,IF(COUNTIF(INDIRECT(ADDRESS(($AO2059-1)*36+($AP2059-1)*12+6,COLUMN())):INDIRECT(ADDRESS(($AO2059-1)*36+($AP2059-1)*12+$AQ2059+4,COLUMN())),INDIRECT(ADDRESS(($AO2059-1)*3+$AP2059+5,$AQ2059+7)))&gt;=1,0,INDIRECT(ADDRESS(($AO2059-1)*3+$AP2059+5,$AQ2059+7)))))</f>
        <v>0</v>
      </c>
      <c r="AS2059" s="692">
        <f ca="1">COUNTIF(INDIRECT("H"&amp;(ROW()+12*(($AO2059-1)*3+$AP2059)-ROW())/12+5):INDIRECT("S"&amp;(ROW()+12*(($AO2059-1)*3+$AP2059)-ROW())/12+5),AR2059)</f>
        <v>0</v>
      </c>
      <c r="AT2059" s="693">
        <f ca="1">IF($AQ2059=1,IF(INDIRECT(ADDRESS(($AO2059-1)*3+$AP2059+5,$AQ2059+20))="",0,INDIRECT(ADDRESS(($AO2059-1)*3+$AP2059+5,$AQ2059+20))),IF(INDIRECT(ADDRESS(($AO2059-1)*3+$AP2059+5,$AQ2059+20))="",0,IF(COUNTIF(INDIRECT(ADDRESS(($AO2059-1)*36+($AP2059-1)*12+6,COLUMN())):INDIRECT(ADDRESS(($AO2059-1)*36+($AP2059-1)*12+$AQ2059+4,COLUMN())),INDIRECT(ADDRESS(($AO2059-1)*3+$AP2059+5,$AQ2059+20)))&gt;=1,0,INDIRECT(ADDRESS(($AO2059-1)*3+$AP2059+5,$AQ2059+20)))))</f>
        <v>0</v>
      </c>
      <c r="AU2059" s="692">
        <f ca="1">COUNTIF(INDIRECT("U"&amp;(ROW()+12*(($AO2059-1)*3+$AP2059)-ROW())/12+5):INDIRECT("AF"&amp;(ROW()+12*(($AO2059-1)*3+$AP2059)-ROW())/12+5),AT2059)</f>
        <v>0</v>
      </c>
      <c r="AV2059" s="692">
        <f ca="1">IF(AND(AR2059+AT2059&gt;0,AS2059+AU2059&gt;0),COUNTIF(AV$6:AV2058,"&gt;0")+1,0)</f>
        <v>0</v>
      </c>
    </row>
    <row r="2060" spans="41:48">
      <c r="AO2060" s="692">
        <v>58</v>
      </c>
      <c r="AP2060" s="692">
        <v>1</v>
      </c>
      <c r="AQ2060" s="692">
        <v>3</v>
      </c>
      <c r="AR2060" s="693">
        <f ca="1">IF($AQ2060=1,IF(INDIRECT(ADDRESS(($AO2060-1)*3+$AP2060+5,$AQ2060+7))="",0,INDIRECT(ADDRESS(($AO2060-1)*3+$AP2060+5,$AQ2060+7))),IF(INDIRECT(ADDRESS(($AO2060-1)*3+$AP2060+5,$AQ2060+7))="",0,IF(COUNTIF(INDIRECT(ADDRESS(($AO2060-1)*36+($AP2060-1)*12+6,COLUMN())):INDIRECT(ADDRESS(($AO2060-1)*36+($AP2060-1)*12+$AQ2060+4,COLUMN())),INDIRECT(ADDRESS(($AO2060-1)*3+$AP2060+5,$AQ2060+7)))&gt;=1,0,INDIRECT(ADDRESS(($AO2060-1)*3+$AP2060+5,$AQ2060+7)))))</f>
        <v>0</v>
      </c>
      <c r="AS2060" s="692">
        <f ca="1">COUNTIF(INDIRECT("H"&amp;(ROW()+12*(($AO2060-1)*3+$AP2060)-ROW())/12+5):INDIRECT("S"&amp;(ROW()+12*(($AO2060-1)*3+$AP2060)-ROW())/12+5),AR2060)</f>
        <v>0</v>
      </c>
      <c r="AT2060" s="693">
        <f ca="1">IF($AQ2060=1,IF(INDIRECT(ADDRESS(($AO2060-1)*3+$AP2060+5,$AQ2060+20))="",0,INDIRECT(ADDRESS(($AO2060-1)*3+$AP2060+5,$AQ2060+20))),IF(INDIRECT(ADDRESS(($AO2060-1)*3+$AP2060+5,$AQ2060+20))="",0,IF(COUNTIF(INDIRECT(ADDRESS(($AO2060-1)*36+($AP2060-1)*12+6,COLUMN())):INDIRECT(ADDRESS(($AO2060-1)*36+($AP2060-1)*12+$AQ2060+4,COLUMN())),INDIRECT(ADDRESS(($AO2060-1)*3+$AP2060+5,$AQ2060+20)))&gt;=1,0,INDIRECT(ADDRESS(($AO2060-1)*3+$AP2060+5,$AQ2060+20)))))</f>
        <v>0</v>
      </c>
      <c r="AU2060" s="692">
        <f ca="1">COUNTIF(INDIRECT("U"&amp;(ROW()+12*(($AO2060-1)*3+$AP2060)-ROW())/12+5):INDIRECT("AF"&amp;(ROW()+12*(($AO2060-1)*3+$AP2060)-ROW())/12+5),AT2060)</f>
        <v>0</v>
      </c>
      <c r="AV2060" s="692">
        <f ca="1">IF(AND(AR2060+AT2060&gt;0,AS2060+AU2060&gt;0),COUNTIF(AV$6:AV2059,"&gt;0")+1,0)</f>
        <v>0</v>
      </c>
    </row>
    <row r="2061" spans="41:48">
      <c r="AO2061" s="692">
        <v>58</v>
      </c>
      <c r="AP2061" s="692">
        <v>1</v>
      </c>
      <c r="AQ2061" s="692">
        <v>4</v>
      </c>
      <c r="AR2061" s="693">
        <f ca="1">IF($AQ2061=1,IF(INDIRECT(ADDRESS(($AO2061-1)*3+$AP2061+5,$AQ2061+7))="",0,INDIRECT(ADDRESS(($AO2061-1)*3+$AP2061+5,$AQ2061+7))),IF(INDIRECT(ADDRESS(($AO2061-1)*3+$AP2061+5,$AQ2061+7))="",0,IF(COUNTIF(INDIRECT(ADDRESS(($AO2061-1)*36+($AP2061-1)*12+6,COLUMN())):INDIRECT(ADDRESS(($AO2061-1)*36+($AP2061-1)*12+$AQ2061+4,COLUMN())),INDIRECT(ADDRESS(($AO2061-1)*3+$AP2061+5,$AQ2061+7)))&gt;=1,0,INDIRECT(ADDRESS(($AO2061-1)*3+$AP2061+5,$AQ2061+7)))))</f>
        <v>0</v>
      </c>
      <c r="AS2061" s="692">
        <f ca="1">COUNTIF(INDIRECT("H"&amp;(ROW()+12*(($AO2061-1)*3+$AP2061)-ROW())/12+5):INDIRECT("S"&amp;(ROW()+12*(($AO2061-1)*3+$AP2061)-ROW())/12+5),AR2061)</f>
        <v>0</v>
      </c>
      <c r="AT2061" s="693">
        <f ca="1">IF($AQ2061=1,IF(INDIRECT(ADDRESS(($AO2061-1)*3+$AP2061+5,$AQ2061+20))="",0,INDIRECT(ADDRESS(($AO2061-1)*3+$AP2061+5,$AQ2061+20))),IF(INDIRECT(ADDRESS(($AO2061-1)*3+$AP2061+5,$AQ2061+20))="",0,IF(COUNTIF(INDIRECT(ADDRESS(($AO2061-1)*36+($AP2061-1)*12+6,COLUMN())):INDIRECT(ADDRESS(($AO2061-1)*36+($AP2061-1)*12+$AQ2061+4,COLUMN())),INDIRECT(ADDRESS(($AO2061-1)*3+$AP2061+5,$AQ2061+20)))&gt;=1,0,INDIRECT(ADDRESS(($AO2061-1)*3+$AP2061+5,$AQ2061+20)))))</f>
        <v>0</v>
      </c>
      <c r="AU2061" s="692">
        <f ca="1">COUNTIF(INDIRECT("U"&amp;(ROW()+12*(($AO2061-1)*3+$AP2061)-ROW())/12+5):INDIRECT("AF"&amp;(ROW()+12*(($AO2061-1)*3+$AP2061)-ROW())/12+5),AT2061)</f>
        <v>0</v>
      </c>
      <c r="AV2061" s="692">
        <f ca="1">IF(AND(AR2061+AT2061&gt;0,AS2061+AU2061&gt;0),COUNTIF(AV$6:AV2060,"&gt;0")+1,0)</f>
        <v>0</v>
      </c>
    </row>
    <row r="2062" spans="41:48">
      <c r="AO2062" s="692">
        <v>58</v>
      </c>
      <c r="AP2062" s="692">
        <v>1</v>
      </c>
      <c r="AQ2062" s="692">
        <v>5</v>
      </c>
      <c r="AR2062" s="693">
        <f ca="1">IF($AQ2062=1,IF(INDIRECT(ADDRESS(($AO2062-1)*3+$AP2062+5,$AQ2062+7))="",0,INDIRECT(ADDRESS(($AO2062-1)*3+$AP2062+5,$AQ2062+7))),IF(INDIRECT(ADDRESS(($AO2062-1)*3+$AP2062+5,$AQ2062+7))="",0,IF(COUNTIF(INDIRECT(ADDRESS(($AO2062-1)*36+($AP2062-1)*12+6,COLUMN())):INDIRECT(ADDRESS(($AO2062-1)*36+($AP2062-1)*12+$AQ2062+4,COLUMN())),INDIRECT(ADDRESS(($AO2062-1)*3+$AP2062+5,$AQ2062+7)))&gt;=1,0,INDIRECT(ADDRESS(($AO2062-1)*3+$AP2062+5,$AQ2062+7)))))</f>
        <v>0</v>
      </c>
      <c r="AS2062" s="692">
        <f ca="1">COUNTIF(INDIRECT("H"&amp;(ROW()+12*(($AO2062-1)*3+$AP2062)-ROW())/12+5):INDIRECT("S"&amp;(ROW()+12*(($AO2062-1)*3+$AP2062)-ROW())/12+5),AR2062)</f>
        <v>0</v>
      </c>
      <c r="AT2062" s="693">
        <f ca="1">IF($AQ2062=1,IF(INDIRECT(ADDRESS(($AO2062-1)*3+$AP2062+5,$AQ2062+20))="",0,INDIRECT(ADDRESS(($AO2062-1)*3+$AP2062+5,$AQ2062+20))),IF(INDIRECT(ADDRESS(($AO2062-1)*3+$AP2062+5,$AQ2062+20))="",0,IF(COUNTIF(INDIRECT(ADDRESS(($AO2062-1)*36+($AP2062-1)*12+6,COLUMN())):INDIRECT(ADDRESS(($AO2062-1)*36+($AP2062-1)*12+$AQ2062+4,COLUMN())),INDIRECT(ADDRESS(($AO2062-1)*3+$AP2062+5,$AQ2062+20)))&gt;=1,0,INDIRECT(ADDRESS(($AO2062-1)*3+$AP2062+5,$AQ2062+20)))))</f>
        <v>0</v>
      </c>
      <c r="AU2062" s="692">
        <f ca="1">COUNTIF(INDIRECT("U"&amp;(ROW()+12*(($AO2062-1)*3+$AP2062)-ROW())/12+5):INDIRECT("AF"&amp;(ROW()+12*(($AO2062-1)*3+$AP2062)-ROW())/12+5),AT2062)</f>
        <v>0</v>
      </c>
      <c r="AV2062" s="692">
        <f ca="1">IF(AND(AR2062+AT2062&gt;0,AS2062+AU2062&gt;0),COUNTIF(AV$6:AV2061,"&gt;0")+1,0)</f>
        <v>0</v>
      </c>
    </row>
    <row r="2063" spans="41:48">
      <c r="AO2063" s="692">
        <v>58</v>
      </c>
      <c r="AP2063" s="692">
        <v>1</v>
      </c>
      <c r="AQ2063" s="692">
        <v>6</v>
      </c>
      <c r="AR2063" s="693">
        <f ca="1">IF($AQ2063=1,IF(INDIRECT(ADDRESS(($AO2063-1)*3+$AP2063+5,$AQ2063+7))="",0,INDIRECT(ADDRESS(($AO2063-1)*3+$AP2063+5,$AQ2063+7))),IF(INDIRECT(ADDRESS(($AO2063-1)*3+$AP2063+5,$AQ2063+7))="",0,IF(COUNTIF(INDIRECT(ADDRESS(($AO2063-1)*36+($AP2063-1)*12+6,COLUMN())):INDIRECT(ADDRESS(($AO2063-1)*36+($AP2063-1)*12+$AQ2063+4,COLUMN())),INDIRECT(ADDRESS(($AO2063-1)*3+$AP2063+5,$AQ2063+7)))&gt;=1,0,INDIRECT(ADDRESS(($AO2063-1)*3+$AP2063+5,$AQ2063+7)))))</f>
        <v>0</v>
      </c>
      <c r="AS2063" s="692">
        <f ca="1">COUNTIF(INDIRECT("H"&amp;(ROW()+12*(($AO2063-1)*3+$AP2063)-ROW())/12+5):INDIRECT("S"&amp;(ROW()+12*(($AO2063-1)*3+$AP2063)-ROW())/12+5),AR2063)</f>
        <v>0</v>
      </c>
      <c r="AT2063" s="693">
        <f ca="1">IF($AQ2063=1,IF(INDIRECT(ADDRESS(($AO2063-1)*3+$AP2063+5,$AQ2063+20))="",0,INDIRECT(ADDRESS(($AO2063-1)*3+$AP2063+5,$AQ2063+20))),IF(INDIRECT(ADDRESS(($AO2063-1)*3+$AP2063+5,$AQ2063+20))="",0,IF(COUNTIF(INDIRECT(ADDRESS(($AO2063-1)*36+($AP2063-1)*12+6,COLUMN())):INDIRECT(ADDRESS(($AO2063-1)*36+($AP2063-1)*12+$AQ2063+4,COLUMN())),INDIRECT(ADDRESS(($AO2063-1)*3+$AP2063+5,$AQ2063+20)))&gt;=1,0,INDIRECT(ADDRESS(($AO2063-1)*3+$AP2063+5,$AQ2063+20)))))</f>
        <v>0</v>
      </c>
      <c r="AU2063" s="692">
        <f ca="1">COUNTIF(INDIRECT("U"&amp;(ROW()+12*(($AO2063-1)*3+$AP2063)-ROW())/12+5):INDIRECT("AF"&amp;(ROW()+12*(($AO2063-1)*3+$AP2063)-ROW())/12+5),AT2063)</f>
        <v>0</v>
      </c>
      <c r="AV2063" s="692">
        <f ca="1">IF(AND(AR2063+AT2063&gt;0,AS2063+AU2063&gt;0),COUNTIF(AV$6:AV2062,"&gt;0")+1,0)</f>
        <v>0</v>
      </c>
    </row>
    <row r="2064" spans="41:48">
      <c r="AO2064" s="692">
        <v>58</v>
      </c>
      <c r="AP2064" s="692">
        <v>1</v>
      </c>
      <c r="AQ2064" s="692">
        <v>7</v>
      </c>
      <c r="AR2064" s="693">
        <f ca="1">IF($AQ2064=1,IF(INDIRECT(ADDRESS(($AO2064-1)*3+$AP2064+5,$AQ2064+7))="",0,INDIRECT(ADDRESS(($AO2064-1)*3+$AP2064+5,$AQ2064+7))),IF(INDIRECT(ADDRESS(($AO2064-1)*3+$AP2064+5,$AQ2064+7))="",0,IF(COUNTIF(INDIRECT(ADDRESS(($AO2064-1)*36+($AP2064-1)*12+6,COLUMN())):INDIRECT(ADDRESS(($AO2064-1)*36+($AP2064-1)*12+$AQ2064+4,COLUMN())),INDIRECT(ADDRESS(($AO2064-1)*3+$AP2064+5,$AQ2064+7)))&gt;=1,0,INDIRECT(ADDRESS(($AO2064-1)*3+$AP2064+5,$AQ2064+7)))))</f>
        <v>0</v>
      </c>
      <c r="AS2064" s="692">
        <f ca="1">COUNTIF(INDIRECT("H"&amp;(ROW()+12*(($AO2064-1)*3+$AP2064)-ROW())/12+5):INDIRECT("S"&amp;(ROW()+12*(($AO2064-1)*3+$AP2064)-ROW())/12+5),AR2064)</f>
        <v>0</v>
      </c>
      <c r="AT2064" s="693">
        <f ca="1">IF($AQ2064=1,IF(INDIRECT(ADDRESS(($AO2064-1)*3+$AP2064+5,$AQ2064+20))="",0,INDIRECT(ADDRESS(($AO2064-1)*3+$AP2064+5,$AQ2064+20))),IF(INDIRECT(ADDRESS(($AO2064-1)*3+$AP2064+5,$AQ2064+20))="",0,IF(COUNTIF(INDIRECT(ADDRESS(($AO2064-1)*36+($AP2064-1)*12+6,COLUMN())):INDIRECT(ADDRESS(($AO2064-1)*36+($AP2064-1)*12+$AQ2064+4,COLUMN())),INDIRECT(ADDRESS(($AO2064-1)*3+$AP2064+5,$AQ2064+20)))&gt;=1,0,INDIRECT(ADDRESS(($AO2064-1)*3+$AP2064+5,$AQ2064+20)))))</f>
        <v>0</v>
      </c>
      <c r="AU2064" s="692">
        <f ca="1">COUNTIF(INDIRECT("U"&amp;(ROW()+12*(($AO2064-1)*3+$AP2064)-ROW())/12+5):INDIRECT("AF"&amp;(ROW()+12*(($AO2064-1)*3+$AP2064)-ROW())/12+5),AT2064)</f>
        <v>0</v>
      </c>
      <c r="AV2064" s="692">
        <f ca="1">IF(AND(AR2064+AT2064&gt;0,AS2064+AU2064&gt;0),COUNTIF(AV$6:AV2063,"&gt;0")+1,0)</f>
        <v>0</v>
      </c>
    </row>
    <row r="2065" spans="41:48">
      <c r="AO2065" s="692">
        <v>58</v>
      </c>
      <c r="AP2065" s="692">
        <v>1</v>
      </c>
      <c r="AQ2065" s="692">
        <v>8</v>
      </c>
      <c r="AR2065" s="693">
        <f ca="1">IF($AQ2065=1,IF(INDIRECT(ADDRESS(($AO2065-1)*3+$AP2065+5,$AQ2065+7))="",0,INDIRECT(ADDRESS(($AO2065-1)*3+$AP2065+5,$AQ2065+7))),IF(INDIRECT(ADDRESS(($AO2065-1)*3+$AP2065+5,$AQ2065+7))="",0,IF(COUNTIF(INDIRECT(ADDRESS(($AO2065-1)*36+($AP2065-1)*12+6,COLUMN())):INDIRECT(ADDRESS(($AO2065-1)*36+($AP2065-1)*12+$AQ2065+4,COLUMN())),INDIRECT(ADDRESS(($AO2065-1)*3+$AP2065+5,$AQ2065+7)))&gt;=1,0,INDIRECT(ADDRESS(($AO2065-1)*3+$AP2065+5,$AQ2065+7)))))</f>
        <v>0</v>
      </c>
      <c r="AS2065" s="692">
        <f ca="1">COUNTIF(INDIRECT("H"&amp;(ROW()+12*(($AO2065-1)*3+$AP2065)-ROW())/12+5):INDIRECT("S"&amp;(ROW()+12*(($AO2065-1)*3+$AP2065)-ROW())/12+5),AR2065)</f>
        <v>0</v>
      </c>
      <c r="AT2065" s="693">
        <f ca="1">IF($AQ2065=1,IF(INDIRECT(ADDRESS(($AO2065-1)*3+$AP2065+5,$AQ2065+20))="",0,INDIRECT(ADDRESS(($AO2065-1)*3+$AP2065+5,$AQ2065+20))),IF(INDIRECT(ADDRESS(($AO2065-1)*3+$AP2065+5,$AQ2065+20))="",0,IF(COUNTIF(INDIRECT(ADDRESS(($AO2065-1)*36+($AP2065-1)*12+6,COLUMN())):INDIRECT(ADDRESS(($AO2065-1)*36+($AP2065-1)*12+$AQ2065+4,COLUMN())),INDIRECT(ADDRESS(($AO2065-1)*3+$AP2065+5,$AQ2065+20)))&gt;=1,0,INDIRECT(ADDRESS(($AO2065-1)*3+$AP2065+5,$AQ2065+20)))))</f>
        <v>0</v>
      </c>
      <c r="AU2065" s="692">
        <f ca="1">COUNTIF(INDIRECT("U"&amp;(ROW()+12*(($AO2065-1)*3+$AP2065)-ROW())/12+5):INDIRECT("AF"&amp;(ROW()+12*(($AO2065-1)*3+$AP2065)-ROW())/12+5),AT2065)</f>
        <v>0</v>
      </c>
      <c r="AV2065" s="692">
        <f ca="1">IF(AND(AR2065+AT2065&gt;0,AS2065+AU2065&gt;0),COUNTIF(AV$6:AV2064,"&gt;0")+1,0)</f>
        <v>0</v>
      </c>
    </row>
    <row r="2066" spans="41:48">
      <c r="AO2066" s="692">
        <v>58</v>
      </c>
      <c r="AP2066" s="692">
        <v>1</v>
      </c>
      <c r="AQ2066" s="692">
        <v>9</v>
      </c>
      <c r="AR2066" s="693">
        <f ca="1">IF($AQ2066=1,IF(INDIRECT(ADDRESS(($AO2066-1)*3+$AP2066+5,$AQ2066+7))="",0,INDIRECT(ADDRESS(($AO2066-1)*3+$AP2066+5,$AQ2066+7))),IF(INDIRECT(ADDRESS(($AO2066-1)*3+$AP2066+5,$AQ2066+7))="",0,IF(COUNTIF(INDIRECT(ADDRESS(($AO2066-1)*36+($AP2066-1)*12+6,COLUMN())):INDIRECT(ADDRESS(($AO2066-1)*36+($AP2066-1)*12+$AQ2066+4,COLUMN())),INDIRECT(ADDRESS(($AO2066-1)*3+$AP2066+5,$AQ2066+7)))&gt;=1,0,INDIRECT(ADDRESS(($AO2066-1)*3+$AP2066+5,$AQ2066+7)))))</f>
        <v>0</v>
      </c>
      <c r="AS2066" s="692">
        <f ca="1">COUNTIF(INDIRECT("H"&amp;(ROW()+12*(($AO2066-1)*3+$AP2066)-ROW())/12+5):INDIRECT("S"&amp;(ROW()+12*(($AO2066-1)*3+$AP2066)-ROW())/12+5),AR2066)</f>
        <v>0</v>
      </c>
      <c r="AT2066" s="693">
        <f ca="1">IF($AQ2066=1,IF(INDIRECT(ADDRESS(($AO2066-1)*3+$AP2066+5,$AQ2066+20))="",0,INDIRECT(ADDRESS(($AO2066-1)*3+$AP2066+5,$AQ2066+20))),IF(INDIRECT(ADDRESS(($AO2066-1)*3+$AP2066+5,$AQ2066+20))="",0,IF(COUNTIF(INDIRECT(ADDRESS(($AO2066-1)*36+($AP2066-1)*12+6,COLUMN())):INDIRECT(ADDRESS(($AO2066-1)*36+($AP2066-1)*12+$AQ2066+4,COLUMN())),INDIRECT(ADDRESS(($AO2066-1)*3+$AP2066+5,$AQ2066+20)))&gt;=1,0,INDIRECT(ADDRESS(($AO2066-1)*3+$AP2066+5,$AQ2066+20)))))</f>
        <v>0</v>
      </c>
      <c r="AU2066" s="692">
        <f ca="1">COUNTIF(INDIRECT("U"&amp;(ROW()+12*(($AO2066-1)*3+$AP2066)-ROW())/12+5):INDIRECT("AF"&amp;(ROW()+12*(($AO2066-1)*3+$AP2066)-ROW())/12+5),AT2066)</f>
        <v>0</v>
      </c>
      <c r="AV2066" s="692">
        <f ca="1">IF(AND(AR2066+AT2066&gt;0,AS2066+AU2066&gt;0),COUNTIF(AV$6:AV2065,"&gt;0")+1,0)</f>
        <v>0</v>
      </c>
    </row>
    <row r="2067" spans="41:48">
      <c r="AO2067" s="692">
        <v>58</v>
      </c>
      <c r="AP2067" s="692">
        <v>1</v>
      </c>
      <c r="AQ2067" s="692">
        <v>10</v>
      </c>
      <c r="AR2067" s="693">
        <f ca="1">IF($AQ2067=1,IF(INDIRECT(ADDRESS(($AO2067-1)*3+$AP2067+5,$AQ2067+7))="",0,INDIRECT(ADDRESS(($AO2067-1)*3+$AP2067+5,$AQ2067+7))),IF(INDIRECT(ADDRESS(($AO2067-1)*3+$AP2067+5,$AQ2067+7))="",0,IF(COUNTIF(INDIRECT(ADDRESS(($AO2067-1)*36+($AP2067-1)*12+6,COLUMN())):INDIRECT(ADDRESS(($AO2067-1)*36+($AP2067-1)*12+$AQ2067+4,COLUMN())),INDIRECT(ADDRESS(($AO2067-1)*3+$AP2067+5,$AQ2067+7)))&gt;=1,0,INDIRECT(ADDRESS(($AO2067-1)*3+$AP2067+5,$AQ2067+7)))))</f>
        <v>0</v>
      </c>
      <c r="AS2067" s="692">
        <f ca="1">COUNTIF(INDIRECT("H"&amp;(ROW()+12*(($AO2067-1)*3+$AP2067)-ROW())/12+5):INDIRECT("S"&amp;(ROW()+12*(($AO2067-1)*3+$AP2067)-ROW())/12+5),AR2067)</f>
        <v>0</v>
      </c>
      <c r="AT2067" s="693">
        <f ca="1">IF($AQ2067=1,IF(INDIRECT(ADDRESS(($AO2067-1)*3+$AP2067+5,$AQ2067+20))="",0,INDIRECT(ADDRESS(($AO2067-1)*3+$AP2067+5,$AQ2067+20))),IF(INDIRECT(ADDRESS(($AO2067-1)*3+$AP2067+5,$AQ2067+20))="",0,IF(COUNTIF(INDIRECT(ADDRESS(($AO2067-1)*36+($AP2067-1)*12+6,COLUMN())):INDIRECT(ADDRESS(($AO2067-1)*36+($AP2067-1)*12+$AQ2067+4,COLUMN())),INDIRECT(ADDRESS(($AO2067-1)*3+$AP2067+5,$AQ2067+20)))&gt;=1,0,INDIRECT(ADDRESS(($AO2067-1)*3+$AP2067+5,$AQ2067+20)))))</f>
        <v>0</v>
      </c>
      <c r="AU2067" s="692">
        <f ca="1">COUNTIF(INDIRECT("U"&amp;(ROW()+12*(($AO2067-1)*3+$AP2067)-ROW())/12+5):INDIRECT("AF"&amp;(ROW()+12*(($AO2067-1)*3+$AP2067)-ROW())/12+5),AT2067)</f>
        <v>0</v>
      </c>
      <c r="AV2067" s="692">
        <f ca="1">IF(AND(AR2067+AT2067&gt;0,AS2067+AU2067&gt;0),COUNTIF(AV$6:AV2066,"&gt;0")+1,0)</f>
        <v>0</v>
      </c>
    </row>
    <row r="2068" spans="41:48">
      <c r="AO2068" s="692">
        <v>58</v>
      </c>
      <c r="AP2068" s="692">
        <v>1</v>
      </c>
      <c r="AQ2068" s="692">
        <v>11</v>
      </c>
      <c r="AR2068" s="693">
        <f ca="1">IF($AQ2068=1,IF(INDIRECT(ADDRESS(($AO2068-1)*3+$AP2068+5,$AQ2068+7))="",0,INDIRECT(ADDRESS(($AO2068-1)*3+$AP2068+5,$AQ2068+7))),IF(INDIRECT(ADDRESS(($AO2068-1)*3+$AP2068+5,$AQ2068+7))="",0,IF(COUNTIF(INDIRECT(ADDRESS(($AO2068-1)*36+($AP2068-1)*12+6,COLUMN())):INDIRECT(ADDRESS(($AO2068-1)*36+($AP2068-1)*12+$AQ2068+4,COLUMN())),INDIRECT(ADDRESS(($AO2068-1)*3+$AP2068+5,$AQ2068+7)))&gt;=1,0,INDIRECT(ADDRESS(($AO2068-1)*3+$AP2068+5,$AQ2068+7)))))</f>
        <v>0</v>
      </c>
      <c r="AS2068" s="692">
        <f ca="1">COUNTIF(INDIRECT("H"&amp;(ROW()+12*(($AO2068-1)*3+$AP2068)-ROW())/12+5):INDIRECT("S"&amp;(ROW()+12*(($AO2068-1)*3+$AP2068)-ROW())/12+5),AR2068)</f>
        <v>0</v>
      </c>
      <c r="AT2068" s="693">
        <f ca="1">IF($AQ2068=1,IF(INDIRECT(ADDRESS(($AO2068-1)*3+$AP2068+5,$AQ2068+20))="",0,INDIRECT(ADDRESS(($AO2068-1)*3+$AP2068+5,$AQ2068+20))),IF(INDIRECT(ADDRESS(($AO2068-1)*3+$AP2068+5,$AQ2068+20))="",0,IF(COUNTIF(INDIRECT(ADDRESS(($AO2068-1)*36+($AP2068-1)*12+6,COLUMN())):INDIRECT(ADDRESS(($AO2068-1)*36+($AP2068-1)*12+$AQ2068+4,COLUMN())),INDIRECT(ADDRESS(($AO2068-1)*3+$AP2068+5,$AQ2068+20)))&gt;=1,0,INDIRECT(ADDRESS(($AO2068-1)*3+$AP2068+5,$AQ2068+20)))))</f>
        <v>0</v>
      </c>
      <c r="AU2068" s="692">
        <f ca="1">COUNTIF(INDIRECT("U"&amp;(ROW()+12*(($AO2068-1)*3+$AP2068)-ROW())/12+5):INDIRECT("AF"&amp;(ROW()+12*(($AO2068-1)*3+$AP2068)-ROW())/12+5),AT2068)</f>
        <v>0</v>
      </c>
      <c r="AV2068" s="692">
        <f ca="1">IF(AND(AR2068+AT2068&gt;0,AS2068+AU2068&gt;0),COUNTIF(AV$6:AV2067,"&gt;0")+1,0)</f>
        <v>0</v>
      </c>
    </row>
    <row r="2069" spans="41:48">
      <c r="AO2069" s="692">
        <v>58</v>
      </c>
      <c r="AP2069" s="692">
        <v>1</v>
      </c>
      <c r="AQ2069" s="692">
        <v>12</v>
      </c>
      <c r="AR2069" s="693">
        <f ca="1">IF($AQ2069=1,IF(INDIRECT(ADDRESS(($AO2069-1)*3+$AP2069+5,$AQ2069+7))="",0,INDIRECT(ADDRESS(($AO2069-1)*3+$AP2069+5,$AQ2069+7))),IF(INDIRECT(ADDRESS(($AO2069-1)*3+$AP2069+5,$AQ2069+7))="",0,IF(COUNTIF(INDIRECT(ADDRESS(($AO2069-1)*36+($AP2069-1)*12+6,COLUMN())):INDIRECT(ADDRESS(($AO2069-1)*36+($AP2069-1)*12+$AQ2069+4,COLUMN())),INDIRECT(ADDRESS(($AO2069-1)*3+$AP2069+5,$AQ2069+7)))&gt;=1,0,INDIRECT(ADDRESS(($AO2069-1)*3+$AP2069+5,$AQ2069+7)))))</f>
        <v>0</v>
      </c>
      <c r="AS2069" s="692">
        <f ca="1">COUNTIF(INDIRECT("H"&amp;(ROW()+12*(($AO2069-1)*3+$AP2069)-ROW())/12+5):INDIRECT("S"&amp;(ROW()+12*(($AO2069-1)*3+$AP2069)-ROW())/12+5),AR2069)</f>
        <v>0</v>
      </c>
      <c r="AT2069" s="693">
        <f ca="1">IF($AQ2069=1,IF(INDIRECT(ADDRESS(($AO2069-1)*3+$AP2069+5,$AQ2069+20))="",0,INDIRECT(ADDRESS(($AO2069-1)*3+$AP2069+5,$AQ2069+20))),IF(INDIRECT(ADDRESS(($AO2069-1)*3+$AP2069+5,$AQ2069+20))="",0,IF(COUNTIF(INDIRECT(ADDRESS(($AO2069-1)*36+($AP2069-1)*12+6,COLUMN())):INDIRECT(ADDRESS(($AO2069-1)*36+($AP2069-1)*12+$AQ2069+4,COLUMN())),INDIRECT(ADDRESS(($AO2069-1)*3+$AP2069+5,$AQ2069+20)))&gt;=1,0,INDIRECT(ADDRESS(($AO2069-1)*3+$AP2069+5,$AQ2069+20)))))</f>
        <v>0</v>
      </c>
      <c r="AU2069" s="692">
        <f ca="1">COUNTIF(INDIRECT("U"&amp;(ROW()+12*(($AO2069-1)*3+$AP2069)-ROW())/12+5):INDIRECT("AF"&amp;(ROW()+12*(($AO2069-1)*3+$AP2069)-ROW())/12+5),AT2069)</f>
        <v>0</v>
      </c>
      <c r="AV2069" s="692">
        <f ca="1">IF(AND(AR2069+AT2069&gt;0,AS2069+AU2069&gt;0),COUNTIF(AV$6:AV2068,"&gt;0")+1,0)</f>
        <v>0</v>
      </c>
    </row>
    <row r="2070" spans="41:48">
      <c r="AO2070" s="692">
        <v>58</v>
      </c>
      <c r="AP2070" s="692">
        <v>2</v>
      </c>
      <c r="AQ2070" s="692">
        <v>1</v>
      </c>
      <c r="AR2070" s="693">
        <f ca="1">IF($AQ2070=1,IF(INDIRECT(ADDRESS(($AO2070-1)*3+$AP2070+5,$AQ2070+7))="",0,INDIRECT(ADDRESS(($AO2070-1)*3+$AP2070+5,$AQ2070+7))),IF(INDIRECT(ADDRESS(($AO2070-1)*3+$AP2070+5,$AQ2070+7))="",0,IF(COUNTIF(INDIRECT(ADDRESS(($AO2070-1)*36+($AP2070-1)*12+6,COLUMN())):INDIRECT(ADDRESS(($AO2070-1)*36+($AP2070-1)*12+$AQ2070+4,COLUMN())),INDIRECT(ADDRESS(($AO2070-1)*3+$AP2070+5,$AQ2070+7)))&gt;=1,0,INDIRECT(ADDRESS(($AO2070-1)*3+$AP2070+5,$AQ2070+7)))))</f>
        <v>0</v>
      </c>
      <c r="AS2070" s="692">
        <f ca="1">COUNTIF(INDIRECT("H"&amp;(ROW()+12*(($AO2070-1)*3+$AP2070)-ROW())/12+5):INDIRECT("S"&amp;(ROW()+12*(($AO2070-1)*3+$AP2070)-ROW())/12+5),AR2070)</f>
        <v>0</v>
      </c>
      <c r="AT2070" s="693">
        <f ca="1">IF($AQ2070=1,IF(INDIRECT(ADDRESS(($AO2070-1)*3+$AP2070+5,$AQ2070+20))="",0,INDIRECT(ADDRESS(($AO2070-1)*3+$AP2070+5,$AQ2070+20))),IF(INDIRECT(ADDRESS(($AO2070-1)*3+$AP2070+5,$AQ2070+20))="",0,IF(COUNTIF(INDIRECT(ADDRESS(($AO2070-1)*36+($AP2070-1)*12+6,COLUMN())):INDIRECT(ADDRESS(($AO2070-1)*36+($AP2070-1)*12+$AQ2070+4,COLUMN())),INDIRECT(ADDRESS(($AO2070-1)*3+$AP2070+5,$AQ2070+20)))&gt;=1,0,INDIRECT(ADDRESS(($AO2070-1)*3+$AP2070+5,$AQ2070+20)))))</f>
        <v>0</v>
      </c>
      <c r="AU2070" s="692">
        <f ca="1">COUNTIF(INDIRECT("U"&amp;(ROW()+12*(($AO2070-1)*3+$AP2070)-ROW())/12+5):INDIRECT("AF"&amp;(ROW()+12*(($AO2070-1)*3+$AP2070)-ROW())/12+5),AT2070)</f>
        <v>0</v>
      </c>
      <c r="AV2070" s="692">
        <f ca="1">IF(AND(AR2070+AT2070&gt;0,AS2070+AU2070&gt;0),COUNTIF(AV$6:AV2069,"&gt;0")+1,0)</f>
        <v>0</v>
      </c>
    </row>
    <row r="2071" spans="41:48">
      <c r="AO2071" s="692">
        <v>58</v>
      </c>
      <c r="AP2071" s="692">
        <v>2</v>
      </c>
      <c r="AQ2071" s="692">
        <v>2</v>
      </c>
      <c r="AR2071" s="693">
        <f ca="1">IF($AQ2071=1,IF(INDIRECT(ADDRESS(($AO2071-1)*3+$AP2071+5,$AQ2071+7))="",0,INDIRECT(ADDRESS(($AO2071-1)*3+$AP2071+5,$AQ2071+7))),IF(INDIRECT(ADDRESS(($AO2071-1)*3+$AP2071+5,$AQ2071+7))="",0,IF(COUNTIF(INDIRECT(ADDRESS(($AO2071-1)*36+($AP2071-1)*12+6,COLUMN())):INDIRECT(ADDRESS(($AO2071-1)*36+($AP2071-1)*12+$AQ2071+4,COLUMN())),INDIRECT(ADDRESS(($AO2071-1)*3+$AP2071+5,$AQ2071+7)))&gt;=1,0,INDIRECT(ADDRESS(($AO2071-1)*3+$AP2071+5,$AQ2071+7)))))</f>
        <v>0</v>
      </c>
      <c r="AS2071" s="692">
        <f ca="1">COUNTIF(INDIRECT("H"&amp;(ROW()+12*(($AO2071-1)*3+$AP2071)-ROW())/12+5):INDIRECT("S"&amp;(ROW()+12*(($AO2071-1)*3+$AP2071)-ROW())/12+5),AR2071)</f>
        <v>0</v>
      </c>
      <c r="AT2071" s="693">
        <f ca="1">IF($AQ2071=1,IF(INDIRECT(ADDRESS(($AO2071-1)*3+$AP2071+5,$AQ2071+20))="",0,INDIRECT(ADDRESS(($AO2071-1)*3+$AP2071+5,$AQ2071+20))),IF(INDIRECT(ADDRESS(($AO2071-1)*3+$AP2071+5,$AQ2071+20))="",0,IF(COUNTIF(INDIRECT(ADDRESS(($AO2071-1)*36+($AP2071-1)*12+6,COLUMN())):INDIRECT(ADDRESS(($AO2071-1)*36+($AP2071-1)*12+$AQ2071+4,COLUMN())),INDIRECT(ADDRESS(($AO2071-1)*3+$AP2071+5,$AQ2071+20)))&gt;=1,0,INDIRECT(ADDRESS(($AO2071-1)*3+$AP2071+5,$AQ2071+20)))))</f>
        <v>0</v>
      </c>
      <c r="AU2071" s="692">
        <f ca="1">COUNTIF(INDIRECT("U"&amp;(ROW()+12*(($AO2071-1)*3+$AP2071)-ROW())/12+5):INDIRECT("AF"&amp;(ROW()+12*(($AO2071-1)*3+$AP2071)-ROW())/12+5),AT2071)</f>
        <v>0</v>
      </c>
      <c r="AV2071" s="692">
        <f ca="1">IF(AND(AR2071+AT2071&gt;0,AS2071+AU2071&gt;0),COUNTIF(AV$6:AV2070,"&gt;0")+1,0)</f>
        <v>0</v>
      </c>
    </row>
    <row r="2072" spans="41:48">
      <c r="AO2072" s="692">
        <v>58</v>
      </c>
      <c r="AP2072" s="692">
        <v>2</v>
      </c>
      <c r="AQ2072" s="692">
        <v>3</v>
      </c>
      <c r="AR2072" s="693">
        <f ca="1">IF($AQ2072=1,IF(INDIRECT(ADDRESS(($AO2072-1)*3+$AP2072+5,$AQ2072+7))="",0,INDIRECT(ADDRESS(($AO2072-1)*3+$AP2072+5,$AQ2072+7))),IF(INDIRECT(ADDRESS(($AO2072-1)*3+$AP2072+5,$AQ2072+7))="",0,IF(COUNTIF(INDIRECT(ADDRESS(($AO2072-1)*36+($AP2072-1)*12+6,COLUMN())):INDIRECT(ADDRESS(($AO2072-1)*36+($AP2072-1)*12+$AQ2072+4,COLUMN())),INDIRECT(ADDRESS(($AO2072-1)*3+$AP2072+5,$AQ2072+7)))&gt;=1,0,INDIRECT(ADDRESS(($AO2072-1)*3+$AP2072+5,$AQ2072+7)))))</f>
        <v>0</v>
      </c>
      <c r="AS2072" s="692">
        <f ca="1">COUNTIF(INDIRECT("H"&amp;(ROW()+12*(($AO2072-1)*3+$AP2072)-ROW())/12+5):INDIRECT("S"&amp;(ROW()+12*(($AO2072-1)*3+$AP2072)-ROW())/12+5),AR2072)</f>
        <v>0</v>
      </c>
      <c r="AT2072" s="693">
        <f ca="1">IF($AQ2072=1,IF(INDIRECT(ADDRESS(($AO2072-1)*3+$AP2072+5,$AQ2072+20))="",0,INDIRECT(ADDRESS(($AO2072-1)*3+$AP2072+5,$AQ2072+20))),IF(INDIRECT(ADDRESS(($AO2072-1)*3+$AP2072+5,$AQ2072+20))="",0,IF(COUNTIF(INDIRECT(ADDRESS(($AO2072-1)*36+($AP2072-1)*12+6,COLUMN())):INDIRECT(ADDRESS(($AO2072-1)*36+($AP2072-1)*12+$AQ2072+4,COLUMN())),INDIRECT(ADDRESS(($AO2072-1)*3+$AP2072+5,$AQ2072+20)))&gt;=1,0,INDIRECT(ADDRESS(($AO2072-1)*3+$AP2072+5,$AQ2072+20)))))</f>
        <v>0</v>
      </c>
      <c r="AU2072" s="692">
        <f ca="1">COUNTIF(INDIRECT("U"&amp;(ROW()+12*(($AO2072-1)*3+$AP2072)-ROW())/12+5):INDIRECT("AF"&amp;(ROW()+12*(($AO2072-1)*3+$AP2072)-ROW())/12+5),AT2072)</f>
        <v>0</v>
      </c>
      <c r="AV2072" s="692">
        <f ca="1">IF(AND(AR2072+AT2072&gt;0,AS2072+AU2072&gt;0),COUNTIF(AV$6:AV2071,"&gt;0")+1,0)</f>
        <v>0</v>
      </c>
    </row>
    <row r="2073" spans="41:48">
      <c r="AO2073" s="692">
        <v>58</v>
      </c>
      <c r="AP2073" s="692">
        <v>2</v>
      </c>
      <c r="AQ2073" s="692">
        <v>4</v>
      </c>
      <c r="AR2073" s="693">
        <f ca="1">IF($AQ2073=1,IF(INDIRECT(ADDRESS(($AO2073-1)*3+$AP2073+5,$AQ2073+7))="",0,INDIRECT(ADDRESS(($AO2073-1)*3+$AP2073+5,$AQ2073+7))),IF(INDIRECT(ADDRESS(($AO2073-1)*3+$AP2073+5,$AQ2073+7))="",0,IF(COUNTIF(INDIRECT(ADDRESS(($AO2073-1)*36+($AP2073-1)*12+6,COLUMN())):INDIRECT(ADDRESS(($AO2073-1)*36+($AP2073-1)*12+$AQ2073+4,COLUMN())),INDIRECT(ADDRESS(($AO2073-1)*3+$AP2073+5,$AQ2073+7)))&gt;=1,0,INDIRECT(ADDRESS(($AO2073-1)*3+$AP2073+5,$AQ2073+7)))))</f>
        <v>0</v>
      </c>
      <c r="AS2073" s="692">
        <f ca="1">COUNTIF(INDIRECT("H"&amp;(ROW()+12*(($AO2073-1)*3+$AP2073)-ROW())/12+5):INDIRECT("S"&amp;(ROW()+12*(($AO2073-1)*3+$AP2073)-ROW())/12+5),AR2073)</f>
        <v>0</v>
      </c>
      <c r="AT2073" s="693">
        <f ca="1">IF($AQ2073=1,IF(INDIRECT(ADDRESS(($AO2073-1)*3+$AP2073+5,$AQ2073+20))="",0,INDIRECT(ADDRESS(($AO2073-1)*3+$AP2073+5,$AQ2073+20))),IF(INDIRECT(ADDRESS(($AO2073-1)*3+$AP2073+5,$AQ2073+20))="",0,IF(COUNTIF(INDIRECT(ADDRESS(($AO2073-1)*36+($AP2073-1)*12+6,COLUMN())):INDIRECT(ADDRESS(($AO2073-1)*36+($AP2073-1)*12+$AQ2073+4,COLUMN())),INDIRECT(ADDRESS(($AO2073-1)*3+$AP2073+5,$AQ2073+20)))&gt;=1,0,INDIRECT(ADDRESS(($AO2073-1)*3+$AP2073+5,$AQ2073+20)))))</f>
        <v>0</v>
      </c>
      <c r="AU2073" s="692">
        <f ca="1">COUNTIF(INDIRECT("U"&amp;(ROW()+12*(($AO2073-1)*3+$AP2073)-ROW())/12+5):INDIRECT("AF"&amp;(ROW()+12*(($AO2073-1)*3+$AP2073)-ROW())/12+5),AT2073)</f>
        <v>0</v>
      </c>
      <c r="AV2073" s="692">
        <f ca="1">IF(AND(AR2073+AT2073&gt;0,AS2073+AU2073&gt;0),COUNTIF(AV$6:AV2072,"&gt;0")+1,0)</f>
        <v>0</v>
      </c>
    </row>
    <row r="2074" spans="41:48">
      <c r="AO2074" s="692">
        <v>58</v>
      </c>
      <c r="AP2074" s="692">
        <v>2</v>
      </c>
      <c r="AQ2074" s="692">
        <v>5</v>
      </c>
      <c r="AR2074" s="693">
        <f ca="1">IF($AQ2074=1,IF(INDIRECT(ADDRESS(($AO2074-1)*3+$AP2074+5,$AQ2074+7))="",0,INDIRECT(ADDRESS(($AO2074-1)*3+$AP2074+5,$AQ2074+7))),IF(INDIRECT(ADDRESS(($AO2074-1)*3+$AP2074+5,$AQ2074+7))="",0,IF(COUNTIF(INDIRECT(ADDRESS(($AO2074-1)*36+($AP2074-1)*12+6,COLUMN())):INDIRECT(ADDRESS(($AO2074-1)*36+($AP2074-1)*12+$AQ2074+4,COLUMN())),INDIRECT(ADDRESS(($AO2074-1)*3+$AP2074+5,$AQ2074+7)))&gt;=1,0,INDIRECT(ADDRESS(($AO2074-1)*3+$AP2074+5,$AQ2074+7)))))</f>
        <v>0</v>
      </c>
      <c r="AS2074" s="692">
        <f ca="1">COUNTIF(INDIRECT("H"&amp;(ROW()+12*(($AO2074-1)*3+$AP2074)-ROW())/12+5):INDIRECT("S"&amp;(ROW()+12*(($AO2074-1)*3+$AP2074)-ROW())/12+5),AR2074)</f>
        <v>0</v>
      </c>
      <c r="AT2074" s="693">
        <f ca="1">IF($AQ2074=1,IF(INDIRECT(ADDRESS(($AO2074-1)*3+$AP2074+5,$AQ2074+20))="",0,INDIRECT(ADDRESS(($AO2074-1)*3+$AP2074+5,$AQ2074+20))),IF(INDIRECT(ADDRESS(($AO2074-1)*3+$AP2074+5,$AQ2074+20))="",0,IF(COUNTIF(INDIRECT(ADDRESS(($AO2074-1)*36+($AP2074-1)*12+6,COLUMN())):INDIRECT(ADDRESS(($AO2074-1)*36+($AP2074-1)*12+$AQ2074+4,COLUMN())),INDIRECT(ADDRESS(($AO2074-1)*3+$AP2074+5,$AQ2074+20)))&gt;=1,0,INDIRECT(ADDRESS(($AO2074-1)*3+$AP2074+5,$AQ2074+20)))))</f>
        <v>0</v>
      </c>
      <c r="AU2074" s="692">
        <f ca="1">COUNTIF(INDIRECT("U"&amp;(ROW()+12*(($AO2074-1)*3+$AP2074)-ROW())/12+5):INDIRECT("AF"&amp;(ROW()+12*(($AO2074-1)*3+$AP2074)-ROW())/12+5),AT2074)</f>
        <v>0</v>
      </c>
      <c r="AV2074" s="692">
        <f ca="1">IF(AND(AR2074+AT2074&gt;0,AS2074+AU2074&gt;0),COUNTIF(AV$6:AV2073,"&gt;0")+1,0)</f>
        <v>0</v>
      </c>
    </row>
    <row r="2075" spans="41:48">
      <c r="AO2075" s="692">
        <v>58</v>
      </c>
      <c r="AP2075" s="692">
        <v>2</v>
      </c>
      <c r="AQ2075" s="692">
        <v>6</v>
      </c>
      <c r="AR2075" s="693">
        <f ca="1">IF($AQ2075=1,IF(INDIRECT(ADDRESS(($AO2075-1)*3+$AP2075+5,$AQ2075+7))="",0,INDIRECT(ADDRESS(($AO2075-1)*3+$AP2075+5,$AQ2075+7))),IF(INDIRECT(ADDRESS(($AO2075-1)*3+$AP2075+5,$AQ2075+7))="",0,IF(COUNTIF(INDIRECT(ADDRESS(($AO2075-1)*36+($AP2075-1)*12+6,COLUMN())):INDIRECT(ADDRESS(($AO2075-1)*36+($AP2075-1)*12+$AQ2075+4,COLUMN())),INDIRECT(ADDRESS(($AO2075-1)*3+$AP2075+5,$AQ2075+7)))&gt;=1,0,INDIRECT(ADDRESS(($AO2075-1)*3+$AP2075+5,$AQ2075+7)))))</f>
        <v>0</v>
      </c>
      <c r="AS2075" s="692">
        <f ca="1">COUNTIF(INDIRECT("H"&amp;(ROW()+12*(($AO2075-1)*3+$AP2075)-ROW())/12+5):INDIRECT("S"&amp;(ROW()+12*(($AO2075-1)*3+$AP2075)-ROW())/12+5),AR2075)</f>
        <v>0</v>
      </c>
      <c r="AT2075" s="693">
        <f ca="1">IF($AQ2075=1,IF(INDIRECT(ADDRESS(($AO2075-1)*3+$AP2075+5,$AQ2075+20))="",0,INDIRECT(ADDRESS(($AO2075-1)*3+$AP2075+5,$AQ2075+20))),IF(INDIRECT(ADDRESS(($AO2075-1)*3+$AP2075+5,$AQ2075+20))="",0,IF(COUNTIF(INDIRECT(ADDRESS(($AO2075-1)*36+($AP2075-1)*12+6,COLUMN())):INDIRECT(ADDRESS(($AO2075-1)*36+($AP2075-1)*12+$AQ2075+4,COLUMN())),INDIRECT(ADDRESS(($AO2075-1)*3+$AP2075+5,$AQ2075+20)))&gt;=1,0,INDIRECT(ADDRESS(($AO2075-1)*3+$AP2075+5,$AQ2075+20)))))</f>
        <v>0</v>
      </c>
      <c r="AU2075" s="692">
        <f ca="1">COUNTIF(INDIRECT("U"&amp;(ROW()+12*(($AO2075-1)*3+$AP2075)-ROW())/12+5):INDIRECT("AF"&amp;(ROW()+12*(($AO2075-1)*3+$AP2075)-ROW())/12+5),AT2075)</f>
        <v>0</v>
      </c>
      <c r="AV2075" s="692">
        <f ca="1">IF(AND(AR2075+AT2075&gt;0,AS2075+AU2075&gt;0),COUNTIF(AV$6:AV2074,"&gt;0")+1,0)</f>
        <v>0</v>
      </c>
    </row>
    <row r="2076" spans="41:48">
      <c r="AO2076" s="692">
        <v>58</v>
      </c>
      <c r="AP2076" s="692">
        <v>2</v>
      </c>
      <c r="AQ2076" s="692">
        <v>7</v>
      </c>
      <c r="AR2076" s="693">
        <f ca="1">IF($AQ2076=1,IF(INDIRECT(ADDRESS(($AO2076-1)*3+$AP2076+5,$AQ2076+7))="",0,INDIRECT(ADDRESS(($AO2076-1)*3+$AP2076+5,$AQ2076+7))),IF(INDIRECT(ADDRESS(($AO2076-1)*3+$AP2076+5,$AQ2076+7))="",0,IF(COUNTIF(INDIRECT(ADDRESS(($AO2076-1)*36+($AP2076-1)*12+6,COLUMN())):INDIRECT(ADDRESS(($AO2076-1)*36+($AP2076-1)*12+$AQ2076+4,COLUMN())),INDIRECT(ADDRESS(($AO2076-1)*3+$AP2076+5,$AQ2076+7)))&gt;=1,0,INDIRECT(ADDRESS(($AO2076-1)*3+$AP2076+5,$AQ2076+7)))))</f>
        <v>0</v>
      </c>
      <c r="AS2076" s="692">
        <f ca="1">COUNTIF(INDIRECT("H"&amp;(ROW()+12*(($AO2076-1)*3+$AP2076)-ROW())/12+5):INDIRECT("S"&amp;(ROW()+12*(($AO2076-1)*3+$AP2076)-ROW())/12+5),AR2076)</f>
        <v>0</v>
      </c>
      <c r="AT2076" s="693">
        <f ca="1">IF($AQ2076=1,IF(INDIRECT(ADDRESS(($AO2076-1)*3+$AP2076+5,$AQ2076+20))="",0,INDIRECT(ADDRESS(($AO2076-1)*3+$AP2076+5,$AQ2076+20))),IF(INDIRECT(ADDRESS(($AO2076-1)*3+$AP2076+5,$AQ2076+20))="",0,IF(COUNTIF(INDIRECT(ADDRESS(($AO2076-1)*36+($AP2076-1)*12+6,COLUMN())):INDIRECT(ADDRESS(($AO2076-1)*36+($AP2076-1)*12+$AQ2076+4,COLUMN())),INDIRECT(ADDRESS(($AO2076-1)*3+$AP2076+5,$AQ2076+20)))&gt;=1,0,INDIRECT(ADDRESS(($AO2076-1)*3+$AP2076+5,$AQ2076+20)))))</f>
        <v>0</v>
      </c>
      <c r="AU2076" s="692">
        <f ca="1">COUNTIF(INDIRECT("U"&amp;(ROW()+12*(($AO2076-1)*3+$AP2076)-ROW())/12+5):INDIRECT("AF"&amp;(ROW()+12*(($AO2076-1)*3+$AP2076)-ROW())/12+5),AT2076)</f>
        <v>0</v>
      </c>
      <c r="AV2076" s="692">
        <f ca="1">IF(AND(AR2076+AT2076&gt;0,AS2076+AU2076&gt;0),COUNTIF(AV$6:AV2075,"&gt;0")+1,0)</f>
        <v>0</v>
      </c>
    </row>
    <row r="2077" spans="41:48">
      <c r="AO2077" s="692">
        <v>58</v>
      </c>
      <c r="AP2077" s="692">
        <v>2</v>
      </c>
      <c r="AQ2077" s="692">
        <v>8</v>
      </c>
      <c r="AR2077" s="693">
        <f ca="1">IF($AQ2077=1,IF(INDIRECT(ADDRESS(($AO2077-1)*3+$AP2077+5,$AQ2077+7))="",0,INDIRECT(ADDRESS(($AO2077-1)*3+$AP2077+5,$AQ2077+7))),IF(INDIRECT(ADDRESS(($AO2077-1)*3+$AP2077+5,$AQ2077+7))="",0,IF(COUNTIF(INDIRECT(ADDRESS(($AO2077-1)*36+($AP2077-1)*12+6,COLUMN())):INDIRECT(ADDRESS(($AO2077-1)*36+($AP2077-1)*12+$AQ2077+4,COLUMN())),INDIRECT(ADDRESS(($AO2077-1)*3+$AP2077+5,$AQ2077+7)))&gt;=1,0,INDIRECT(ADDRESS(($AO2077-1)*3+$AP2077+5,$AQ2077+7)))))</f>
        <v>0</v>
      </c>
      <c r="AS2077" s="692">
        <f ca="1">COUNTIF(INDIRECT("H"&amp;(ROW()+12*(($AO2077-1)*3+$AP2077)-ROW())/12+5):INDIRECT("S"&amp;(ROW()+12*(($AO2077-1)*3+$AP2077)-ROW())/12+5),AR2077)</f>
        <v>0</v>
      </c>
      <c r="AT2077" s="693">
        <f ca="1">IF($AQ2077=1,IF(INDIRECT(ADDRESS(($AO2077-1)*3+$AP2077+5,$AQ2077+20))="",0,INDIRECT(ADDRESS(($AO2077-1)*3+$AP2077+5,$AQ2077+20))),IF(INDIRECT(ADDRESS(($AO2077-1)*3+$AP2077+5,$AQ2077+20))="",0,IF(COUNTIF(INDIRECT(ADDRESS(($AO2077-1)*36+($AP2077-1)*12+6,COLUMN())):INDIRECT(ADDRESS(($AO2077-1)*36+($AP2077-1)*12+$AQ2077+4,COLUMN())),INDIRECT(ADDRESS(($AO2077-1)*3+$AP2077+5,$AQ2077+20)))&gt;=1,0,INDIRECT(ADDRESS(($AO2077-1)*3+$AP2077+5,$AQ2077+20)))))</f>
        <v>0</v>
      </c>
      <c r="AU2077" s="692">
        <f ca="1">COUNTIF(INDIRECT("U"&amp;(ROW()+12*(($AO2077-1)*3+$AP2077)-ROW())/12+5):INDIRECT("AF"&amp;(ROW()+12*(($AO2077-1)*3+$AP2077)-ROW())/12+5),AT2077)</f>
        <v>0</v>
      </c>
      <c r="AV2077" s="692">
        <f ca="1">IF(AND(AR2077+AT2077&gt;0,AS2077+AU2077&gt;0),COUNTIF(AV$6:AV2076,"&gt;0")+1,0)</f>
        <v>0</v>
      </c>
    </row>
    <row r="2078" spans="41:48">
      <c r="AO2078" s="692">
        <v>58</v>
      </c>
      <c r="AP2078" s="692">
        <v>2</v>
      </c>
      <c r="AQ2078" s="692">
        <v>9</v>
      </c>
      <c r="AR2078" s="693">
        <f ca="1">IF($AQ2078=1,IF(INDIRECT(ADDRESS(($AO2078-1)*3+$AP2078+5,$AQ2078+7))="",0,INDIRECT(ADDRESS(($AO2078-1)*3+$AP2078+5,$AQ2078+7))),IF(INDIRECT(ADDRESS(($AO2078-1)*3+$AP2078+5,$AQ2078+7))="",0,IF(COUNTIF(INDIRECT(ADDRESS(($AO2078-1)*36+($AP2078-1)*12+6,COLUMN())):INDIRECT(ADDRESS(($AO2078-1)*36+($AP2078-1)*12+$AQ2078+4,COLUMN())),INDIRECT(ADDRESS(($AO2078-1)*3+$AP2078+5,$AQ2078+7)))&gt;=1,0,INDIRECT(ADDRESS(($AO2078-1)*3+$AP2078+5,$AQ2078+7)))))</f>
        <v>0</v>
      </c>
      <c r="AS2078" s="692">
        <f ca="1">COUNTIF(INDIRECT("H"&amp;(ROW()+12*(($AO2078-1)*3+$AP2078)-ROW())/12+5):INDIRECT("S"&amp;(ROW()+12*(($AO2078-1)*3+$AP2078)-ROW())/12+5),AR2078)</f>
        <v>0</v>
      </c>
      <c r="AT2078" s="693">
        <f ca="1">IF($AQ2078=1,IF(INDIRECT(ADDRESS(($AO2078-1)*3+$AP2078+5,$AQ2078+20))="",0,INDIRECT(ADDRESS(($AO2078-1)*3+$AP2078+5,$AQ2078+20))),IF(INDIRECT(ADDRESS(($AO2078-1)*3+$AP2078+5,$AQ2078+20))="",0,IF(COUNTIF(INDIRECT(ADDRESS(($AO2078-1)*36+($AP2078-1)*12+6,COLUMN())):INDIRECT(ADDRESS(($AO2078-1)*36+($AP2078-1)*12+$AQ2078+4,COLUMN())),INDIRECT(ADDRESS(($AO2078-1)*3+$AP2078+5,$AQ2078+20)))&gt;=1,0,INDIRECT(ADDRESS(($AO2078-1)*3+$AP2078+5,$AQ2078+20)))))</f>
        <v>0</v>
      </c>
      <c r="AU2078" s="692">
        <f ca="1">COUNTIF(INDIRECT("U"&amp;(ROW()+12*(($AO2078-1)*3+$AP2078)-ROW())/12+5):INDIRECT("AF"&amp;(ROW()+12*(($AO2078-1)*3+$AP2078)-ROW())/12+5),AT2078)</f>
        <v>0</v>
      </c>
      <c r="AV2078" s="692">
        <f ca="1">IF(AND(AR2078+AT2078&gt;0,AS2078+AU2078&gt;0),COUNTIF(AV$6:AV2077,"&gt;0")+1,0)</f>
        <v>0</v>
      </c>
    </row>
    <row r="2079" spans="41:48">
      <c r="AO2079" s="692">
        <v>58</v>
      </c>
      <c r="AP2079" s="692">
        <v>2</v>
      </c>
      <c r="AQ2079" s="692">
        <v>10</v>
      </c>
      <c r="AR2079" s="693">
        <f ca="1">IF($AQ2079=1,IF(INDIRECT(ADDRESS(($AO2079-1)*3+$AP2079+5,$AQ2079+7))="",0,INDIRECT(ADDRESS(($AO2079-1)*3+$AP2079+5,$AQ2079+7))),IF(INDIRECT(ADDRESS(($AO2079-1)*3+$AP2079+5,$AQ2079+7))="",0,IF(COUNTIF(INDIRECT(ADDRESS(($AO2079-1)*36+($AP2079-1)*12+6,COLUMN())):INDIRECT(ADDRESS(($AO2079-1)*36+($AP2079-1)*12+$AQ2079+4,COLUMN())),INDIRECT(ADDRESS(($AO2079-1)*3+$AP2079+5,$AQ2079+7)))&gt;=1,0,INDIRECT(ADDRESS(($AO2079-1)*3+$AP2079+5,$AQ2079+7)))))</f>
        <v>0</v>
      </c>
      <c r="AS2079" s="692">
        <f ca="1">COUNTIF(INDIRECT("H"&amp;(ROW()+12*(($AO2079-1)*3+$AP2079)-ROW())/12+5):INDIRECT("S"&amp;(ROW()+12*(($AO2079-1)*3+$AP2079)-ROW())/12+5),AR2079)</f>
        <v>0</v>
      </c>
      <c r="AT2079" s="693">
        <f ca="1">IF($AQ2079=1,IF(INDIRECT(ADDRESS(($AO2079-1)*3+$AP2079+5,$AQ2079+20))="",0,INDIRECT(ADDRESS(($AO2079-1)*3+$AP2079+5,$AQ2079+20))),IF(INDIRECT(ADDRESS(($AO2079-1)*3+$AP2079+5,$AQ2079+20))="",0,IF(COUNTIF(INDIRECT(ADDRESS(($AO2079-1)*36+($AP2079-1)*12+6,COLUMN())):INDIRECT(ADDRESS(($AO2079-1)*36+($AP2079-1)*12+$AQ2079+4,COLUMN())),INDIRECT(ADDRESS(($AO2079-1)*3+$AP2079+5,$AQ2079+20)))&gt;=1,0,INDIRECT(ADDRESS(($AO2079-1)*3+$AP2079+5,$AQ2079+20)))))</f>
        <v>0</v>
      </c>
      <c r="AU2079" s="692">
        <f ca="1">COUNTIF(INDIRECT("U"&amp;(ROW()+12*(($AO2079-1)*3+$AP2079)-ROW())/12+5):INDIRECT("AF"&amp;(ROW()+12*(($AO2079-1)*3+$AP2079)-ROW())/12+5),AT2079)</f>
        <v>0</v>
      </c>
      <c r="AV2079" s="692">
        <f ca="1">IF(AND(AR2079+AT2079&gt;0,AS2079+AU2079&gt;0),COUNTIF(AV$6:AV2078,"&gt;0")+1,0)</f>
        <v>0</v>
      </c>
    </row>
    <row r="2080" spans="41:48">
      <c r="AO2080" s="692">
        <v>58</v>
      </c>
      <c r="AP2080" s="692">
        <v>2</v>
      </c>
      <c r="AQ2080" s="692">
        <v>11</v>
      </c>
      <c r="AR2080" s="693">
        <f ca="1">IF($AQ2080=1,IF(INDIRECT(ADDRESS(($AO2080-1)*3+$AP2080+5,$AQ2080+7))="",0,INDIRECT(ADDRESS(($AO2080-1)*3+$AP2080+5,$AQ2080+7))),IF(INDIRECT(ADDRESS(($AO2080-1)*3+$AP2080+5,$AQ2080+7))="",0,IF(COUNTIF(INDIRECT(ADDRESS(($AO2080-1)*36+($AP2080-1)*12+6,COLUMN())):INDIRECT(ADDRESS(($AO2080-1)*36+($AP2080-1)*12+$AQ2080+4,COLUMN())),INDIRECT(ADDRESS(($AO2080-1)*3+$AP2080+5,$AQ2080+7)))&gt;=1,0,INDIRECT(ADDRESS(($AO2080-1)*3+$AP2080+5,$AQ2080+7)))))</f>
        <v>0</v>
      </c>
      <c r="AS2080" s="692">
        <f ca="1">COUNTIF(INDIRECT("H"&amp;(ROW()+12*(($AO2080-1)*3+$AP2080)-ROW())/12+5):INDIRECT("S"&amp;(ROW()+12*(($AO2080-1)*3+$AP2080)-ROW())/12+5),AR2080)</f>
        <v>0</v>
      </c>
      <c r="AT2080" s="693">
        <f ca="1">IF($AQ2080=1,IF(INDIRECT(ADDRESS(($AO2080-1)*3+$AP2080+5,$AQ2080+20))="",0,INDIRECT(ADDRESS(($AO2080-1)*3+$AP2080+5,$AQ2080+20))),IF(INDIRECT(ADDRESS(($AO2080-1)*3+$AP2080+5,$AQ2080+20))="",0,IF(COUNTIF(INDIRECT(ADDRESS(($AO2080-1)*36+($AP2080-1)*12+6,COLUMN())):INDIRECT(ADDRESS(($AO2080-1)*36+($AP2080-1)*12+$AQ2080+4,COLUMN())),INDIRECT(ADDRESS(($AO2080-1)*3+$AP2080+5,$AQ2080+20)))&gt;=1,0,INDIRECT(ADDRESS(($AO2080-1)*3+$AP2080+5,$AQ2080+20)))))</f>
        <v>0</v>
      </c>
      <c r="AU2080" s="692">
        <f ca="1">COUNTIF(INDIRECT("U"&amp;(ROW()+12*(($AO2080-1)*3+$AP2080)-ROW())/12+5):INDIRECT("AF"&amp;(ROW()+12*(($AO2080-1)*3+$AP2080)-ROW())/12+5),AT2080)</f>
        <v>0</v>
      </c>
      <c r="AV2080" s="692">
        <f ca="1">IF(AND(AR2080+AT2080&gt;0,AS2080+AU2080&gt;0),COUNTIF(AV$6:AV2079,"&gt;0")+1,0)</f>
        <v>0</v>
      </c>
    </row>
    <row r="2081" spans="41:48">
      <c r="AO2081" s="692">
        <v>58</v>
      </c>
      <c r="AP2081" s="692">
        <v>2</v>
      </c>
      <c r="AQ2081" s="692">
        <v>12</v>
      </c>
      <c r="AR2081" s="693">
        <f ca="1">IF($AQ2081=1,IF(INDIRECT(ADDRESS(($AO2081-1)*3+$AP2081+5,$AQ2081+7))="",0,INDIRECT(ADDRESS(($AO2081-1)*3+$AP2081+5,$AQ2081+7))),IF(INDIRECT(ADDRESS(($AO2081-1)*3+$AP2081+5,$AQ2081+7))="",0,IF(COUNTIF(INDIRECT(ADDRESS(($AO2081-1)*36+($AP2081-1)*12+6,COLUMN())):INDIRECT(ADDRESS(($AO2081-1)*36+($AP2081-1)*12+$AQ2081+4,COLUMN())),INDIRECT(ADDRESS(($AO2081-1)*3+$AP2081+5,$AQ2081+7)))&gt;=1,0,INDIRECT(ADDRESS(($AO2081-1)*3+$AP2081+5,$AQ2081+7)))))</f>
        <v>0</v>
      </c>
      <c r="AS2081" s="692">
        <f ca="1">COUNTIF(INDIRECT("H"&amp;(ROW()+12*(($AO2081-1)*3+$AP2081)-ROW())/12+5):INDIRECT("S"&amp;(ROW()+12*(($AO2081-1)*3+$AP2081)-ROW())/12+5),AR2081)</f>
        <v>0</v>
      </c>
      <c r="AT2081" s="693">
        <f ca="1">IF($AQ2081=1,IF(INDIRECT(ADDRESS(($AO2081-1)*3+$AP2081+5,$AQ2081+20))="",0,INDIRECT(ADDRESS(($AO2081-1)*3+$AP2081+5,$AQ2081+20))),IF(INDIRECT(ADDRESS(($AO2081-1)*3+$AP2081+5,$AQ2081+20))="",0,IF(COUNTIF(INDIRECT(ADDRESS(($AO2081-1)*36+($AP2081-1)*12+6,COLUMN())):INDIRECT(ADDRESS(($AO2081-1)*36+($AP2081-1)*12+$AQ2081+4,COLUMN())),INDIRECT(ADDRESS(($AO2081-1)*3+$AP2081+5,$AQ2081+20)))&gt;=1,0,INDIRECT(ADDRESS(($AO2081-1)*3+$AP2081+5,$AQ2081+20)))))</f>
        <v>0</v>
      </c>
      <c r="AU2081" s="692">
        <f ca="1">COUNTIF(INDIRECT("U"&amp;(ROW()+12*(($AO2081-1)*3+$AP2081)-ROW())/12+5):INDIRECT("AF"&amp;(ROW()+12*(($AO2081-1)*3+$AP2081)-ROW())/12+5),AT2081)</f>
        <v>0</v>
      </c>
      <c r="AV2081" s="692">
        <f ca="1">IF(AND(AR2081+AT2081&gt;0,AS2081+AU2081&gt;0),COUNTIF(AV$6:AV2080,"&gt;0")+1,0)</f>
        <v>0</v>
      </c>
    </row>
    <row r="2082" spans="41:48">
      <c r="AO2082" s="692">
        <v>58</v>
      </c>
      <c r="AP2082" s="692">
        <v>3</v>
      </c>
      <c r="AQ2082" s="692">
        <v>1</v>
      </c>
      <c r="AR2082" s="693">
        <f ca="1">IF($AQ2082=1,IF(INDIRECT(ADDRESS(($AO2082-1)*3+$AP2082+5,$AQ2082+7))="",0,INDIRECT(ADDRESS(($AO2082-1)*3+$AP2082+5,$AQ2082+7))),IF(INDIRECT(ADDRESS(($AO2082-1)*3+$AP2082+5,$AQ2082+7))="",0,IF(COUNTIF(INDIRECT(ADDRESS(($AO2082-1)*36+($AP2082-1)*12+6,COLUMN())):INDIRECT(ADDRESS(($AO2082-1)*36+($AP2082-1)*12+$AQ2082+4,COLUMN())),INDIRECT(ADDRESS(($AO2082-1)*3+$AP2082+5,$AQ2082+7)))&gt;=1,0,INDIRECT(ADDRESS(($AO2082-1)*3+$AP2082+5,$AQ2082+7)))))</f>
        <v>0</v>
      </c>
      <c r="AS2082" s="692">
        <f ca="1">COUNTIF(INDIRECT("H"&amp;(ROW()+12*(($AO2082-1)*3+$AP2082)-ROW())/12+5):INDIRECT("S"&amp;(ROW()+12*(($AO2082-1)*3+$AP2082)-ROW())/12+5),AR2082)</f>
        <v>0</v>
      </c>
      <c r="AT2082" s="693">
        <f ca="1">IF($AQ2082=1,IF(INDIRECT(ADDRESS(($AO2082-1)*3+$AP2082+5,$AQ2082+20))="",0,INDIRECT(ADDRESS(($AO2082-1)*3+$AP2082+5,$AQ2082+20))),IF(INDIRECT(ADDRESS(($AO2082-1)*3+$AP2082+5,$AQ2082+20))="",0,IF(COUNTIF(INDIRECT(ADDRESS(($AO2082-1)*36+($AP2082-1)*12+6,COLUMN())):INDIRECT(ADDRESS(($AO2082-1)*36+($AP2082-1)*12+$AQ2082+4,COLUMN())),INDIRECT(ADDRESS(($AO2082-1)*3+$AP2082+5,$AQ2082+20)))&gt;=1,0,INDIRECT(ADDRESS(($AO2082-1)*3+$AP2082+5,$AQ2082+20)))))</f>
        <v>0</v>
      </c>
      <c r="AU2082" s="692">
        <f ca="1">COUNTIF(INDIRECT("U"&amp;(ROW()+12*(($AO2082-1)*3+$AP2082)-ROW())/12+5):INDIRECT("AF"&amp;(ROW()+12*(($AO2082-1)*3+$AP2082)-ROW())/12+5),AT2082)</f>
        <v>0</v>
      </c>
      <c r="AV2082" s="692">
        <f ca="1">IF(AND(AR2082+AT2082&gt;0,AS2082+AU2082&gt;0),COUNTIF(AV$6:AV2081,"&gt;0")+1,0)</f>
        <v>0</v>
      </c>
    </row>
    <row r="2083" spans="41:48">
      <c r="AO2083" s="692">
        <v>58</v>
      </c>
      <c r="AP2083" s="692">
        <v>3</v>
      </c>
      <c r="AQ2083" s="692">
        <v>2</v>
      </c>
      <c r="AR2083" s="693">
        <f ca="1">IF($AQ2083=1,IF(INDIRECT(ADDRESS(($AO2083-1)*3+$AP2083+5,$AQ2083+7))="",0,INDIRECT(ADDRESS(($AO2083-1)*3+$AP2083+5,$AQ2083+7))),IF(INDIRECT(ADDRESS(($AO2083-1)*3+$AP2083+5,$AQ2083+7))="",0,IF(COUNTIF(INDIRECT(ADDRESS(($AO2083-1)*36+($AP2083-1)*12+6,COLUMN())):INDIRECT(ADDRESS(($AO2083-1)*36+($AP2083-1)*12+$AQ2083+4,COLUMN())),INDIRECT(ADDRESS(($AO2083-1)*3+$AP2083+5,$AQ2083+7)))&gt;=1,0,INDIRECT(ADDRESS(($AO2083-1)*3+$AP2083+5,$AQ2083+7)))))</f>
        <v>0</v>
      </c>
      <c r="AS2083" s="692">
        <f ca="1">COUNTIF(INDIRECT("H"&amp;(ROW()+12*(($AO2083-1)*3+$AP2083)-ROW())/12+5):INDIRECT("S"&amp;(ROW()+12*(($AO2083-1)*3+$AP2083)-ROW())/12+5),AR2083)</f>
        <v>0</v>
      </c>
      <c r="AT2083" s="693">
        <f ca="1">IF($AQ2083=1,IF(INDIRECT(ADDRESS(($AO2083-1)*3+$AP2083+5,$AQ2083+20))="",0,INDIRECT(ADDRESS(($AO2083-1)*3+$AP2083+5,$AQ2083+20))),IF(INDIRECT(ADDRESS(($AO2083-1)*3+$AP2083+5,$AQ2083+20))="",0,IF(COUNTIF(INDIRECT(ADDRESS(($AO2083-1)*36+($AP2083-1)*12+6,COLUMN())):INDIRECT(ADDRESS(($AO2083-1)*36+($AP2083-1)*12+$AQ2083+4,COLUMN())),INDIRECT(ADDRESS(($AO2083-1)*3+$AP2083+5,$AQ2083+20)))&gt;=1,0,INDIRECT(ADDRESS(($AO2083-1)*3+$AP2083+5,$AQ2083+20)))))</f>
        <v>0</v>
      </c>
      <c r="AU2083" s="692">
        <f ca="1">COUNTIF(INDIRECT("U"&amp;(ROW()+12*(($AO2083-1)*3+$AP2083)-ROW())/12+5):INDIRECT("AF"&amp;(ROW()+12*(($AO2083-1)*3+$AP2083)-ROW())/12+5),AT2083)</f>
        <v>0</v>
      </c>
      <c r="AV2083" s="692">
        <f ca="1">IF(AND(AR2083+AT2083&gt;0,AS2083+AU2083&gt;0),COUNTIF(AV$6:AV2082,"&gt;0")+1,0)</f>
        <v>0</v>
      </c>
    </row>
    <row r="2084" spans="41:48">
      <c r="AO2084" s="692">
        <v>58</v>
      </c>
      <c r="AP2084" s="692">
        <v>3</v>
      </c>
      <c r="AQ2084" s="692">
        <v>3</v>
      </c>
      <c r="AR2084" s="693">
        <f ca="1">IF($AQ2084=1,IF(INDIRECT(ADDRESS(($AO2084-1)*3+$AP2084+5,$AQ2084+7))="",0,INDIRECT(ADDRESS(($AO2084-1)*3+$AP2084+5,$AQ2084+7))),IF(INDIRECT(ADDRESS(($AO2084-1)*3+$AP2084+5,$AQ2084+7))="",0,IF(COUNTIF(INDIRECT(ADDRESS(($AO2084-1)*36+($AP2084-1)*12+6,COLUMN())):INDIRECT(ADDRESS(($AO2084-1)*36+($AP2084-1)*12+$AQ2084+4,COLUMN())),INDIRECT(ADDRESS(($AO2084-1)*3+$AP2084+5,$AQ2084+7)))&gt;=1,0,INDIRECT(ADDRESS(($AO2084-1)*3+$AP2084+5,$AQ2084+7)))))</f>
        <v>0</v>
      </c>
      <c r="AS2084" s="692">
        <f ca="1">COUNTIF(INDIRECT("H"&amp;(ROW()+12*(($AO2084-1)*3+$AP2084)-ROW())/12+5):INDIRECT("S"&amp;(ROW()+12*(($AO2084-1)*3+$AP2084)-ROW())/12+5),AR2084)</f>
        <v>0</v>
      </c>
      <c r="AT2084" s="693">
        <f ca="1">IF($AQ2084=1,IF(INDIRECT(ADDRESS(($AO2084-1)*3+$AP2084+5,$AQ2084+20))="",0,INDIRECT(ADDRESS(($AO2084-1)*3+$AP2084+5,$AQ2084+20))),IF(INDIRECT(ADDRESS(($AO2084-1)*3+$AP2084+5,$AQ2084+20))="",0,IF(COUNTIF(INDIRECT(ADDRESS(($AO2084-1)*36+($AP2084-1)*12+6,COLUMN())):INDIRECT(ADDRESS(($AO2084-1)*36+($AP2084-1)*12+$AQ2084+4,COLUMN())),INDIRECT(ADDRESS(($AO2084-1)*3+$AP2084+5,$AQ2084+20)))&gt;=1,0,INDIRECT(ADDRESS(($AO2084-1)*3+$AP2084+5,$AQ2084+20)))))</f>
        <v>0</v>
      </c>
      <c r="AU2084" s="692">
        <f ca="1">COUNTIF(INDIRECT("U"&amp;(ROW()+12*(($AO2084-1)*3+$AP2084)-ROW())/12+5):INDIRECT("AF"&amp;(ROW()+12*(($AO2084-1)*3+$AP2084)-ROW())/12+5),AT2084)</f>
        <v>0</v>
      </c>
      <c r="AV2084" s="692">
        <f ca="1">IF(AND(AR2084+AT2084&gt;0,AS2084+AU2084&gt;0),COUNTIF(AV$6:AV2083,"&gt;0")+1,0)</f>
        <v>0</v>
      </c>
    </row>
    <row r="2085" spans="41:48">
      <c r="AO2085" s="692">
        <v>58</v>
      </c>
      <c r="AP2085" s="692">
        <v>3</v>
      </c>
      <c r="AQ2085" s="692">
        <v>4</v>
      </c>
      <c r="AR2085" s="693">
        <f ca="1">IF($AQ2085=1,IF(INDIRECT(ADDRESS(($AO2085-1)*3+$AP2085+5,$AQ2085+7))="",0,INDIRECT(ADDRESS(($AO2085-1)*3+$AP2085+5,$AQ2085+7))),IF(INDIRECT(ADDRESS(($AO2085-1)*3+$AP2085+5,$AQ2085+7))="",0,IF(COUNTIF(INDIRECT(ADDRESS(($AO2085-1)*36+($AP2085-1)*12+6,COLUMN())):INDIRECT(ADDRESS(($AO2085-1)*36+($AP2085-1)*12+$AQ2085+4,COLUMN())),INDIRECT(ADDRESS(($AO2085-1)*3+$AP2085+5,$AQ2085+7)))&gt;=1,0,INDIRECT(ADDRESS(($AO2085-1)*3+$AP2085+5,$AQ2085+7)))))</f>
        <v>0</v>
      </c>
      <c r="AS2085" s="692">
        <f ca="1">COUNTIF(INDIRECT("H"&amp;(ROW()+12*(($AO2085-1)*3+$AP2085)-ROW())/12+5):INDIRECT("S"&amp;(ROW()+12*(($AO2085-1)*3+$AP2085)-ROW())/12+5),AR2085)</f>
        <v>0</v>
      </c>
      <c r="AT2085" s="693">
        <f ca="1">IF($AQ2085=1,IF(INDIRECT(ADDRESS(($AO2085-1)*3+$AP2085+5,$AQ2085+20))="",0,INDIRECT(ADDRESS(($AO2085-1)*3+$AP2085+5,$AQ2085+20))),IF(INDIRECT(ADDRESS(($AO2085-1)*3+$AP2085+5,$AQ2085+20))="",0,IF(COUNTIF(INDIRECT(ADDRESS(($AO2085-1)*36+($AP2085-1)*12+6,COLUMN())):INDIRECT(ADDRESS(($AO2085-1)*36+($AP2085-1)*12+$AQ2085+4,COLUMN())),INDIRECT(ADDRESS(($AO2085-1)*3+$AP2085+5,$AQ2085+20)))&gt;=1,0,INDIRECT(ADDRESS(($AO2085-1)*3+$AP2085+5,$AQ2085+20)))))</f>
        <v>0</v>
      </c>
      <c r="AU2085" s="692">
        <f ca="1">COUNTIF(INDIRECT("U"&amp;(ROW()+12*(($AO2085-1)*3+$AP2085)-ROW())/12+5):INDIRECT("AF"&amp;(ROW()+12*(($AO2085-1)*3+$AP2085)-ROW())/12+5),AT2085)</f>
        <v>0</v>
      </c>
      <c r="AV2085" s="692">
        <f ca="1">IF(AND(AR2085+AT2085&gt;0,AS2085+AU2085&gt;0),COUNTIF(AV$6:AV2084,"&gt;0")+1,0)</f>
        <v>0</v>
      </c>
    </row>
    <row r="2086" spans="41:48">
      <c r="AO2086" s="692">
        <v>58</v>
      </c>
      <c r="AP2086" s="692">
        <v>3</v>
      </c>
      <c r="AQ2086" s="692">
        <v>5</v>
      </c>
      <c r="AR2086" s="693">
        <f ca="1">IF($AQ2086=1,IF(INDIRECT(ADDRESS(($AO2086-1)*3+$AP2086+5,$AQ2086+7))="",0,INDIRECT(ADDRESS(($AO2086-1)*3+$AP2086+5,$AQ2086+7))),IF(INDIRECT(ADDRESS(($AO2086-1)*3+$AP2086+5,$AQ2086+7))="",0,IF(COUNTIF(INDIRECT(ADDRESS(($AO2086-1)*36+($AP2086-1)*12+6,COLUMN())):INDIRECT(ADDRESS(($AO2086-1)*36+($AP2086-1)*12+$AQ2086+4,COLUMN())),INDIRECT(ADDRESS(($AO2086-1)*3+$AP2086+5,$AQ2086+7)))&gt;=1,0,INDIRECT(ADDRESS(($AO2086-1)*3+$AP2086+5,$AQ2086+7)))))</f>
        <v>0</v>
      </c>
      <c r="AS2086" s="692">
        <f ca="1">COUNTIF(INDIRECT("H"&amp;(ROW()+12*(($AO2086-1)*3+$AP2086)-ROW())/12+5):INDIRECT("S"&amp;(ROW()+12*(($AO2086-1)*3+$AP2086)-ROW())/12+5),AR2086)</f>
        <v>0</v>
      </c>
      <c r="AT2086" s="693">
        <f ca="1">IF($AQ2086=1,IF(INDIRECT(ADDRESS(($AO2086-1)*3+$AP2086+5,$AQ2086+20))="",0,INDIRECT(ADDRESS(($AO2086-1)*3+$AP2086+5,$AQ2086+20))),IF(INDIRECT(ADDRESS(($AO2086-1)*3+$AP2086+5,$AQ2086+20))="",0,IF(COUNTIF(INDIRECT(ADDRESS(($AO2086-1)*36+($AP2086-1)*12+6,COLUMN())):INDIRECT(ADDRESS(($AO2086-1)*36+($AP2086-1)*12+$AQ2086+4,COLUMN())),INDIRECT(ADDRESS(($AO2086-1)*3+$AP2086+5,$AQ2086+20)))&gt;=1,0,INDIRECT(ADDRESS(($AO2086-1)*3+$AP2086+5,$AQ2086+20)))))</f>
        <v>0</v>
      </c>
      <c r="AU2086" s="692">
        <f ca="1">COUNTIF(INDIRECT("U"&amp;(ROW()+12*(($AO2086-1)*3+$AP2086)-ROW())/12+5):INDIRECT("AF"&amp;(ROW()+12*(($AO2086-1)*3+$AP2086)-ROW())/12+5),AT2086)</f>
        <v>0</v>
      </c>
      <c r="AV2086" s="692">
        <f ca="1">IF(AND(AR2086+AT2086&gt;0,AS2086+AU2086&gt;0),COUNTIF(AV$6:AV2085,"&gt;0")+1,0)</f>
        <v>0</v>
      </c>
    </row>
    <row r="2087" spans="41:48">
      <c r="AO2087" s="692">
        <v>58</v>
      </c>
      <c r="AP2087" s="692">
        <v>3</v>
      </c>
      <c r="AQ2087" s="692">
        <v>6</v>
      </c>
      <c r="AR2087" s="693">
        <f ca="1">IF($AQ2087=1,IF(INDIRECT(ADDRESS(($AO2087-1)*3+$AP2087+5,$AQ2087+7))="",0,INDIRECT(ADDRESS(($AO2087-1)*3+$AP2087+5,$AQ2087+7))),IF(INDIRECT(ADDRESS(($AO2087-1)*3+$AP2087+5,$AQ2087+7))="",0,IF(COUNTIF(INDIRECT(ADDRESS(($AO2087-1)*36+($AP2087-1)*12+6,COLUMN())):INDIRECT(ADDRESS(($AO2087-1)*36+($AP2087-1)*12+$AQ2087+4,COLUMN())),INDIRECT(ADDRESS(($AO2087-1)*3+$AP2087+5,$AQ2087+7)))&gt;=1,0,INDIRECT(ADDRESS(($AO2087-1)*3+$AP2087+5,$AQ2087+7)))))</f>
        <v>0</v>
      </c>
      <c r="AS2087" s="692">
        <f ca="1">COUNTIF(INDIRECT("H"&amp;(ROW()+12*(($AO2087-1)*3+$AP2087)-ROW())/12+5):INDIRECT("S"&amp;(ROW()+12*(($AO2087-1)*3+$AP2087)-ROW())/12+5),AR2087)</f>
        <v>0</v>
      </c>
      <c r="AT2087" s="693">
        <f ca="1">IF($AQ2087=1,IF(INDIRECT(ADDRESS(($AO2087-1)*3+$AP2087+5,$AQ2087+20))="",0,INDIRECT(ADDRESS(($AO2087-1)*3+$AP2087+5,$AQ2087+20))),IF(INDIRECT(ADDRESS(($AO2087-1)*3+$AP2087+5,$AQ2087+20))="",0,IF(COUNTIF(INDIRECT(ADDRESS(($AO2087-1)*36+($AP2087-1)*12+6,COLUMN())):INDIRECT(ADDRESS(($AO2087-1)*36+($AP2087-1)*12+$AQ2087+4,COLUMN())),INDIRECT(ADDRESS(($AO2087-1)*3+$AP2087+5,$AQ2087+20)))&gt;=1,0,INDIRECT(ADDRESS(($AO2087-1)*3+$AP2087+5,$AQ2087+20)))))</f>
        <v>0</v>
      </c>
      <c r="AU2087" s="692">
        <f ca="1">COUNTIF(INDIRECT("U"&amp;(ROW()+12*(($AO2087-1)*3+$AP2087)-ROW())/12+5):INDIRECT("AF"&amp;(ROW()+12*(($AO2087-1)*3+$AP2087)-ROW())/12+5),AT2087)</f>
        <v>0</v>
      </c>
      <c r="AV2087" s="692">
        <f ca="1">IF(AND(AR2087+AT2087&gt;0,AS2087+AU2087&gt;0),COUNTIF(AV$6:AV2086,"&gt;0")+1,0)</f>
        <v>0</v>
      </c>
    </row>
    <row r="2088" spans="41:48">
      <c r="AO2088" s="692">
        <v>58</v>
      </c>
      <c r="AP2088" s="692">
        <v>3</v>
      </c>
      <c r="AQ2088" s="692">
        <v>7</v>
      </c>
      <c r="AR2088" s="693">
        <f ca="1">IF($AQ2088=1,IF(INDIRECT(ADDRESS(($AO2088-1)*3+$AP2088+5,$AQ2088+7))="",0,INDIRECT(ADDRESS(($AO2088-1)*3+$AP2088+5,$AQ2088+7))),IF(INDIRECT(ADDRESS(($AO2088-1)*3+$AP2088+5,$AQ2088+7))="",0,IF(COUNTIF(INDIRECT(ADDRESS(($AO2088-1)*36+($AP2088-1)*12+6,COLUMN())):INDIRECT(ADDRESS(($AO2088-1)*36+($AP2088-1)*12+$AQ2088+4,COLUMN())),INDIRECT(ADDRESS(($AO2088-1)*3+$AP2088+5,$AQ2088+7)))&gt;=1,0,INDIRECT(ADDRESS(($AO2088-1)*3+$AP2088+5,$AQ2088+7)))))</f>
        <v>0</v>
      </c>
      <c r="AS2088" s="692">
        <f ca="1">COUNTIF(INDIRECT("H"&amp;(ROW()+12*(($AO2088-1)*3+$AP2088)-ROW())/12+5):INDIRECT("S"&amp;(ROW()+12*(($AO2088-1)*3+$AP2088)-ROW())/12+5),AR2088)</f>
        <v>0</v>
      </c>
      <c r="AT2088" s="693">
        <f ca="1">IF($AQ2088=1,IF(INDIRECT(ADDRESS(($AO2088-1)*3+$AP2088+5,$AQ2088+20))="",0,INDIRECT(ADDRESS(($AO2088-1)*3+$AP2088+5,$AQ2088+20))),IF(INDIRECT(ADDRESS(($AO2088-1)*3+$AP2088+5,$AQ2088+20))="",0,IF(COUNTIF(INDIRECT(ADDRESS(($AO2088-1)*36+($AP2088-1)*12+6,COLUMN())):INDIRECT(ADDRESS(($AO2088-1)*36+($AP2088-1)*12+$AQ2088+4,COLUMN())),INDIRECT(ADDRESS(($AO2088-1)*3+$AP2088+5,$AQ2088+20)))&gt;=1,0,INDIRECT(ADDRESS(($AO2088-1)*3+$AP2088+5,$AQ2088+20)))))</f>
        <v>0</v>
      </c>
      <c r="AU2088" s="692">
        <f ca="1">COUNTIF(INDIRECT("U"&amp;(ROW()+12*(($AO2088-1)*3+$AP2088)-ROW())/12+5):INDIRECT("AF"&amp;(ROW()+12*(($AO2088-1)*3+$AP2088)-ROW())/12+5),AT2088)</f>
        <v>0</v>
      </c>
      <c r="AV2088" s="692">
        <f ca="1">IF(AND(AR2088+AT2088&gt;0,AS2088+AU2088&gt;0),COUNTIF(AV$6:AV2087,"&gt;0")+1,0)</f>
        <v>0</v>
      </c>
    </row>
    <row r="2089" spans="41:48">
      <c r="AO2089" s="692">
        <v>58</v>
      </c>
      <c r="AP2089" s="692">
        <v>3</v>
      </c>
      <c r="AQ2089" s="692">
        <v>8</v>
      </c>
      <c r="AR2089" s="693">
        <f ca="1">IF($AQ2089=1,IF(INDIRECT(ADDRESS(($AO2089-1)*3+$AP2089+5,$AQ2089+7))="",0,INDIRECT(ADDRESS(($AO2089-1)*3+$AP2089+5,$AQ2089+7))),IF(INDIRECT(ADDRESS(($AO2089-1)*3+$AP2089+5,$AQ2089+7))="",0,IF(COUNTIF(INDIRECT(ADDRESS(($AO2089-1)*36+($AP2089-1)*12+6,COLUMN())):INDIRECT(ADDRESS(($AO2089-1)*36+($AP2089-1)*12+$AQ2089+4,COLUMN())),INDIRECT(ADDRESS(($AO2089-1)*3+$AP2089+5,$AQ2089+7)))&gt;=1,0,INDIRECT(ADDRESS(($AO2089-1)*3+$AP2089+5,$AQ2089+7)))))</f>
        <v>0</v>
      </c>
      <c r="AS2089" s="692">
        <f ca="1">COUNTIF(INDIRECT("H"&amp;(ROW()+12*(($AO2089-1)*3+$AP2089)-ROW())/12+5):INDIRECT("S"&amp;(ROW()+12*(($AO2089-1)*3+$AP2089)-ROW())/12+5),AR2089)</f>
        <v>0</v>
      </c>
      <c r="AT2089" s="693">
        <f ca="1">IF($AQ2089=1,IF(INDIRECT(ADDRESS(($AO2089-1)*3+$AP2089+5,$AQ2089+20))="",0,INDIRECT(ADDRESS(($AO2089-1)*3+$AP2089+5,$AQ2089+20))),IF(INDIRECT(ADDRESS(($AO2089-1)*3+$AP2089+5,$AQ2089+20))="",0,IF(COUNTIF(INDIRECT(ADDRESS(($AO2089-1)*36+($AP2089-1)*12+6,COLUMN())):INDIRECT(ADDRESS(($AO2089-1)*36+($AP2089-1)*12+$AQ2089+4,COLUMN())),INDIRECT(ADDRESS(($AO2089-1)*3+$AP2089+5,$AQ2089+20)))&gt;=1,0,INDIRECT(ADDRESS(($AO2089-1)*3+$AP2089+5,$AQ2089+20)))))</f>
        <v>0</v>
      </c>
      <c r="AU2089" s="692">
        <f ca="1">COUNTIF(INDIRECT("U"&amp;(ROW()+12*(($AO2089-1)*3+$AP2089)-ROW())/12+5):INDIRECT("AF"&amp;(ROW()+12*(($AO2089-1)*3+$AP2089)-ROW())/12+5),AT2089)</f>
        <v>0</v>
      </c>
      <c r="AV2089" s="692">
        <f ca="1">IF(AND(AR2089+AT2089&gt;0,AS2089+AU2089&gt;0),COUNTIF(AV$6:AV2088,"&gt;0")+1,0)</f>
        <v>0</v>
      </c>
    </row>
    <row r="2090" spans="41:48">
      <c r="AO2090" s="692">
        <v>58</v>
      </c>
      <c r="AP2090" s="692">
        <v>3</v>
      </c>
      <c r="AQ2090" s="692">
        <v>9</v>
      </c>
      <c r="AR2090" s="693">
        <f ca="1">IF($AQ2090=1,IF(INDIRECT(ADDRESS(($AO2090-1)*3+$AP2090+5,$AQ2090+7))="",0,INDIRECT(ADDRESS(($AO2090-1)*3+$AP2090+5,$AQ2090+7))),IF(INDIRECT(ADDRESS(($AO2090-1)*3+$AP2090+5,$AQ2090+7))="",0,IF(COUNTIF(INDIRECT(ADDRESS(($AO2090-1)*36+($AP2090-1)*12+6,COLUMN())):INDIRECT(ADDRESS(($AO2090-1)*36+($AP2090-1)*12+$AQ2090+4,COLUMN())),INDIRECT(ADDRESS(($AO2090-1)*3+$AP2090+5,$AQ2090+7)))&gt;=1,0,INDIRECT(ADDRESS(($AO2090-1)*3+$AP2090+5,$AQ2090+7)))))</f>
        <v>0</v>
      </c>
      <c r="AS2090" s="692">
        <f ca="1">COUNTIF(INDIRECT("H"&amp;(ROW()+12*(($AO2090-1)*3+$AP2090)-ROW())/12+5):INDIRECT("S"&amp;(ROW()+12*(($AO2090-1)*3+$AP2090)-ROW())/12+5),AR2090)</f>
        <v>0</v>
      </c>
      <c r="AT2090" s="693">
        <f ca="1">IF($AQ2090=1,IF(INDIRECT(ADDRESS(($AO2090-1)*3+$AP2090+5,$AQ2090+20))="",0,INDIRECT(ADDRESS(($AO2090-1)*3+$AP2090+5,$AQ2090+20))),IF(INDIRECT(ADDRESS(($AO2090-1)*3+$AP2090+5,$AQ2090+20))="",0,IF(COUNTIF(INDIRECT(ADDRESS(($AO2090-1)*36+($AP2090-1)*12+6,COLUMN())):INDIRECT(ADDRESS(($AO2090-1)*36+($AP2090-1)*12+$AQ2090+4,COLUMN())),INDIRECT(ADDRESS(($AO2090-1)*3+$AP2090+5,$AQ2090+20)))&gt;=1,0,INDIRECT(ADDRESS(($AO2090-1)*3+$AP2090+5,$AQ2090+20)))))</f>
        <v>0</v>
      </c>
      <c r="AU2090" s="692">
        <f ca="1">COUNTIF(INDIRECT("U"&amp;(ROW()+12*(($AO2090-1)*3+$AP2090)-ROW())/12+5):INDIRECT("AF"&amp;(ROW()+12*(($AO2090-1)*3+$AP2090)-ROW())/12+5),AT2090)</f>
        <v>0</v>
      </c>
      <c r="AV2090" s="692">
        <f ca="1">IF(AND(AR2090+AT2090&gt;0,AS2090+AU2090&gt;0),COUNTIF(AV$6:AV2089,"&gt;0")+1,0)</f>
        <v>0</v>
      </c>
    </row>
    <row r="2091" spans="41:48">
      <c r="AO2091" s="692">
        <v>58</v>
      </c>
      <c r="AP2091" s="692">
        <v>3</v>
      </c>
      <c r="AQ2091" s="692">
        <v>10</v>
      </c>
      <c r="AR2091" s="693">
        <f ca="1">IF($AQ2091=1,IF(INDIRECT(ADDRESS(($AO2091-1)*3+$AP2091+5,$AQ2091+7))="",0,INDIRECT(ADDRESS(($AO2091-1)*3+$AP2091+5,$AQ2091+7))),IF(INDIRECT(ADDRESS(($AO2091-1)*3+$AP2091+5,$AQ2091+7))="",0,IF(COUNTIF(INDIRECT(ADDRESS(($AO2091-1)*36+($AP2091-1)*12+6,COLUMN())):INDIRECT(ADDRESS(($AO2091-1)*36+($AP2091-1)*12+$AQ2091+4,COLUMN())),INDIRECT(ADDRESS(($AO2091-1)*3+$AP2091+5,$AQ2091+7)))&gt;=1,0,INDIRECT(ADDRESS(($AO2091-1)*3+$AP2091+5,$AQ2091+7)))))</f>
        <v>0</v>
      </c>
      <c r="AS2091" s="692">
        <f ca="1">COUNTIF(INDIRECT("H"&amp;(ROW()+12*(($AO2091-1)*3+$AP2091)-ROW())/12+5):INDIRECT("S"&amp;(ROW()+12*(($AO2091-1)*3+$AP2091)-ROW())/12+5),AR2091)</f>
        <v>0</v>
      </c>
      <c r="AT2091" s="693">
        <f ca="1">IF($AQ2091=1,IF(INDIRECT(ADDRESS(($AO2091-1)*3+$AP2091+5,$AQ2091+20))="",0,INDIRECT(ADDRESS(($AO2091-1)*3+$AP2091+5,$AQ2091+20))),IF(INDIRECT(ADDRESS(($AO2091-1)*3+$AP2091+5,$AQ2091+20))="",0,IF(COUNTIF(INDIRECT(ADDRESS(($AO2091-1)*36+($AP2091-1)*12+6,COLUMN())):INDIRECT(ADDRESS(($AO2091-1)*36+($AP2091-1)*12+$AQ2091+4,COLUMN())),INDIRECT(ADDRESS(($AO2091-1)*3+$AP2091+5,$AQ2091+20)))&gt;=1,0,INDIRECT(ADDRESS(($AO2091-1)*3+$AP2091+5,$AQ2091+20)))))</f>
        <v>0</v>
      </c>
      <c r="AU2091" s="692">
        <f ca="1">COUNTIF(INDIRECT("U"&amp;(ROW()+12*(($AO2091-1)*3+$AP2091)-ROW())/12+5):INDIRECT("AF"&amp;(ROW()+12*(($AO2091-1)*3+$AP2091)-ROW())/12+5),AT2091)</f>
        <v>0</v>
      </c>
      <c r="AV2091" s="692">
        <f ca="1">IF(AND(AR2091+AT2091&gt;0,AS2091+AU2091&gt;0),COUNTIF(AV$6:AV2090,"&gt;0")+1,0)</f>
        <v>0</v>
      </c>
    </row>
    <row r="2092" spans="41:48">
      <c r="AO2092" s="692">
        <v>58</v>
      </c>
      <c r="AP2092" s="692">
        <v>3</v>
      </c>
      <c r="AQ2092" s="692">
        <v>11</v>
      </c>
      <c r="AR2092" s="693">
        <f ca="1">IF($AQ2092=1,IF(INDIRECT(ADDRESS(($AO2092-1)*3+$AP2092+5,$AQ2092+7))="",0,INDIRECT(ADDRESS(($AO2092-1)*3+$AP2092+5,$AQ2092+7))),IF(INDIRECT(ADDRESS(($AO2092-1)*3+$AP2092+5,$AQ2092+7))="",0,IF(COUNTIF(INDIRECT(ADDRESS(($AO2092-1)*36+($AP2092-1)*12+6,COLUMN())):INDIRECT(ADDRESS(($AO2092-1)*36+($AP2092-1)*12+$AQ2092+4,COLUMN())),INDIRECT(ADDRESS(($AO2092-1)*3+$AP2092+5,$AQ2092+7)))&gt;=1,0,INDIRECT(ADDRESS(($AO2092-1)*3+$AP2092+5,$AQ2092+7)))))</f>
        <v>0</v>
      </c>
      <c r="AS2092" s="692">
        <f ca="1">COUNTIF(INDIRECT("H"&amp;(ROW()+12*(($AO2092-1)*3+$AP2092)-ROW())/12+5):INDIRECT("S"&amp;(ROW()+12*(($AO2092-1)*3+$AP2092)-ROW())/12+5),AR2092)</f>
        <v>0</v>
      </c>
      <c r="AT2092" s="693">
        <f ca="1">IF($AQ2092=1,IF(INDIRECT(ADDRESS(($AO2092-1)*3+$AP2092+5,$AQ2092+20))="",0,INDIRECT(ADDRESS(($AO2092-1)*3+$AP2092+5,$AQ2092+20))),IF(INDIRECT(ADDRESS(($AO2092-1)*3+$AP2092+5,$AQ2092+20))="",0,IF(COUNTIF(INDIRECT(ADDRESS(($AO2092-1)*36+($AP2092-1)*12+6,COLUMN())):INDIRECT(ADDRESS(($AO2092-1)*36+($AP2092-1)*12+$AQ2092+4,COLUMN())),INDIRECT(ADDRESS(($AO2092-1)*3+$AP2092+5,$AQ2092+20)))&gt;=1,0,INDIRECT(ADDRESS(($AO2092-1)*3+$AP2092+5,$AQ2092+20)))))</f>
        <v>0</v>
      </c>
      <c r="AU2092" s="692">
        <f ca="1">COUNTIF(INDIRECT("U"&amp;(ROW()+12*(($AO2092-1)*3+$AP2092)-ROW())/12+5):INDIRECT("AF"&amp;(ROW()+12*(($AO2092-1)*3+$AP2092)-ROW())/12+5),AT2092)</f>
        <v>0</v>
      </c>
      <c r="AV2092" s="692">
        <f ca="1">IF(AND(AR2092+AT2092&gt;0,AS2092+AU2092&gt;0),COUNTIF(AV$6:AV2091,"&gt;0")+1,0)</f>
        <v>0</v>
      </c>
    </row>
    <row r="2093" spans="41:48">
      <c r="AO2093" s="692">
        <v>58</v>
      </c>
      <c r="AP2093" s="692">
        <v>3</v>
      </c>
      <c r="AQ2093" s="692">
        <v>12</v>
      </c>
      <c r="AR2093" s="693">
        <f ca="1">IF($AQ2093=1,IF(INDIRECT(ADDRESS(($AO2093-1)*3+$AP2093+5,$AQ2093+7))="",0,INDIRECT(ADDRESS(($AO2093-1)*3+$AP2093+5,$AQ2093+7))),IF(INDIRECT(ADDRESS(($AO2093-1)*3+$AP2093+5,$AQ2093+7))="",0,IF(COUNTIF(INDIRECT(ADDRESS(($AO2093-1)*36+($AP2093-1)*12+6,COLUMN())):INDIRECT(ADDRESS(($AO2093-1)*36+($AP2093-1)*12+$AQ2093+4,COLUMN())),INDIRECT(ADDRESS(($AO2093-1)*3+$AP2093+5,$AQ2093+7)))&gt;=1,0,INDIRECT(ADDRESS(($AO2093-1)*3+$AP2093+5,$AQ2093+7)))))</f>
        <v>0</v>
      </c>
      <c r="AS2093" s="692">
        <f ca="1">COUNTIF(INDIRECT("H"&amp;(ROW()+12*(($AO2093-1)*3+$AP2093)-ROW())/12+5):INDIRECT("S"&amp;(ROW()+12*(($AO2093-1)*3+$AP2093)-ROW())/12+5),AR2093)</f>
        <v>0</v>
      </c>
      <c r="AT2093" s="693">
        <f ca="1">IF($AQ2093=1,IF(INDIRECT(ADDRESS(($AO2093-1)*3+$AP2093+5,$AQ2093+20))="",0,INDIRECT(ADDRESS(($AO2093-1)*3+$AP2093+5,$AQ2093+20))),IF(INDIRECT(ADDRESS(($AO2093-1)*3+$AP2093+5,$AQ2093+20))="",0,IF(COUNTIF(INDIRECT(ADDRESS(($AO2093-1)*36+($AP2093-1)*12+6,COLUMN())):INDIRECT(ADDRESS(($AO2093-1)*36+($AP2093-1)*12+$AQ2093+4,COLUMN())),INDIRECT(ADDRESS(($AO2093-1)*3+$AP2093+5,$AQ2093+20)))&gt;=1,0,INDIRECT(ADDRESS(($AO2093-1)*3+$AP2093+5,$AQ2093+20)))))</f>
        <v>0</v>
      </c>
      <c r="AU2093" s="692">
        <f ca="1">COUNTIF(INDIRECT("U"&amp;(ROW()+12*(($AO2093-1)*3+$AP2093)-ROW())/12+5):INDIRECT("AF"&amp;(ROW()+12*(($AO2093-1)*3+$AP2093)-ROW())/12+5),AT2093)</f>
        <v>0</v>
      </c>
      <c r="AV2093" s="692">
        <f ca="1">IF(AND(AR2093+AT2093&gt;0,AS2093+AU2093&gt;0),COUNTIF(AV$6:AV2092,"&gt;0")+1,0)</f>
        <v>0</v>
      </c>
    </row>
    <row r="2094" spans="41:48">
      <c r="AO2094" s="692">
        <v>59</v>
      </c>
      <c r="AP2094" s="692">
        <v>1</v>
      </c>
      <c r="AQ2094" s="692">
        <v>1</v>
      </c>
      <c r="AR2094" s="693">
        <f ca="1">IF($AQ2094=1,IF(INDIRECT(ADDRESS(($AO2094-1)*3+$AP2094+5,$AQ2094+7))="",0,INDIRECT(ADDRESS(($AO2094-1)*3+$AP2094+5,$AQ2094+7))),IF(INDIRECT(ADDRESS(($AO2094-1)*3+$AP2094+5,$AQ2094+7))="",0,IF(COUNTIF(INDIRECT(ADDRESS(($AO2094-1)*36+($AP2094-1)*12+6,COLUMN())):INDIRECT(ADDRESS(($AO2094-1)*36+($AP2094-1)*12+$AQ2094+4,COLUMN())),INDIRECT(ADDRESS(($AO2094-1)*3+$AP2094+5,$AQ2094+7)))&gt;=1,0,INDIRECT(ADDRESS(($AO2094-1)*3+$AP2094+5,$AQ2094+7)))))</f>
        <v>0</v>
      </c>
      <c r="AS2094" s="692">
        <f ca="1">COUNTIF(INDIRECT("H"&amp;(ROW()+12*(($AO2094-1)*3+$AP2094)-ROW())/12+5):INDIRECT("S"&amp;(ROW()+12*(($AO2094-1)*3+$AP2094)-ROW())/12+5),AR2094)</f>
        <v>0</v>
      </c>
      <c r="AT2094" s="693">
        <f ca="1">IF($AQ2094=1,IF(INDIRECT(ADDRESS(($AO2094-1)*3+$AP2094+5,$AQ2094+20))="",0,INDIRECT(ADDRESS(($AO2094-1)*3+$AP2094+5,$AQ2094+20))),IF(INDIRECT(ADDRESS(($AO2094-1)*3+$AP2094+5,$AQ2094+20))="",0,IF(COUNTIF(INDIRECT(ADDRESS(($AO2094-1)*36+($AP2094-1)*12+6,COLUMN())):INDIRECT(ADDRESS(($AO2094-1)*36+($AP2094-1)*12+$AQ2094+4,COLUMN())),INDIRECT(ADDRESS(($AO2094-1)*3+$AP2094+5,$AQ2094+20)))&gt;=1,0,INDIRECT(ADDRESS(($AO2094-1)*3+$AP2094+5,$AQ2094+20)))))</f>
        <v>0</v>
      </c>
      <c r="AU2094" s="692">
        <f ca="1">COUNTIF(INDIRECT("U"&amp;(ROW()+12*(($AO2094-1)*3+$AP2094)-ROW())/12+5):INDIRECT("AF"&amp;(ROW()+12*(($AO2094-1)*3+$AP2094)-ROW())/12+5),AT2094)</f>
        <v>0</v>
      </c>
      <c r="AV2094" s="692">
        <f ca="1">IF(AND(AR2094+AT2094&gt;0,AS2094+AU2094&gt;0),COUNTIF(AV$6:AV2093,"&gt;0")+1,0)</f>
        <v>0</v>
      </c>
    </row>
    <row r="2095" spans="41:48">
      <c r="AO2095" s="692">
        <v>59</v>
      </c>
      <c r="AP2095" s="692">
        <v>1</v>
      </c>
      <c r="AQ2095" s="692">
        <v>2</v>
      </c>
      <c r="AR2095" s="693">
        <f ca="1">IF($AQ2095=1,IF(INDIRECT(ADDRESS(($AO2095-1)*3+$AP2095+5,$AQ2095+7))="",0,INDIRECT(ADDRESS(($AO2095-1)*3+$AP2095+5,$AQ2095+7))),IF(INDIRECT(ADDRESS(($AO2095-1)*3+$AP2095+5,$AQ2095+7))="",0,IF(COUNTIF(INDIRECT(ADDRESS(($AO2095-1)*36+($AP2095-1)*12+6,COLUMN())):INDIRECT(ADDRESS(($AO2095-1)*36+($AP2095-1)*12+$AQ2095+4,COLUMN())),INDIRECT(ADDRESS(($AO2095-1)*3+$AP2095+5,$AQ2095+7)))&gt;=1,0,INDIRECT(ADDRESS(($AO2095-1)*3+$AP2095+5,$AQ2095+7)))))</f>
        <v>0</v>
      </c>
      <c r="AS2095" s="692">
        <f ca="1">COUNTIF(INDIRECT("H"&amp;(ROW()+12*(($AO2095-1)*3+$AP2095)-ROW())/12+5):INDIRECT("S"&amp;(ROW()+12*(($AO2095-1)*3+$AP2095)-ROW())/12+5),AR2095)</f>
        <v>0</v>
      </c>
      <c r="AT2095" s="693">
        <f ca="1">IF($AQ2095=1,IF(INDIRECT(ADDRESS(($AO2095-1)*3+$AP2095+5,$AQ2095+20))="",0,INDIRECT(ADDRESS(($AO2095-1)*3+$AP2095+5,$AQ2095+20))),IF(INDIRECT(ADDRESS(($AO2095-1)*3+$AP2095+5,$AQ2095+20))="",0,IF(COUNTIF(INDIRECT(ADDRESS(($AO2095-1)*36+($AP2095-1)*12+6,COLUMN())):INDIRECT(ADDRESS(($AO2095-1)*36+($AP2095-1)*12+$AQ2095+4,COLUMN())),INDIRECT(ADDRESS(($AO2095-1)*3+$AP2095+5,$AQ2095+20)))&gt;=1,0,INDIRECT(ADDRESS(($AO2095-1)*3+$AP2095+5,$AQ2095+20)))))</f>
        <v>0</v>
      </c>
      <c r="AU2095" s="692">
        <f ca="1">COUNTIF(INDIRECT("U"&amp;(ROW()+12*(($AO2095-1)*3+$AP2095)-ROW())/12+5):INDIRECT("AF"&amp;(ROW()+12*(($AO2095-1)*3+$AP2095)-ROW())/12+5),AT2095)</f>
        <v>0</v>
      </c>
      <c r="AV2095" s="692">
        <f ca="1">IF(AND(AR2095+AT2095&gt;0,AS2095+AU2095&gt;0),COUNTIF(AV$6:AV2094,"&gt;0")+1,0)</f>
        <v>0</v>
      </c>
    </row>
    <row r="2096" spans="41:48">
      <c r="AO2096" s="692">
        <v>59</v>
      </c>
      <c r="AP2096" s="692">
        <v>1</v>
      </c>
      <c r="AQ2096" s="692">
        <v>3</v>
      </c>
      <c r="AR2096" s="693">
        <f ca="1">IF($AQ2096=1,IF(INDIRECT(ADDRESS(($AO2096-1)*3+$AP2096+5,$AQ2096+7))="",0,INDIRECT(ADDRESS(($AO2096-1)*3+$AP2096+5,$AQ2096+7))),IF(INDIRECT(ADDRESS(($AO2096-1)*3+$AP2096+5,$AQ2096+7))="",0,IF(COUNTIF(INDIRECT(ADDRESS(($AO2096-1)*36+($AP2096-1)*12+6,COLUMN())):INDIRECT(ADDRESS(($AO2096-1)*36+($AP2096-1)*12+$AQ2096+4,COLUMN())),INDIRECT(ADDRESS(($AO2096-1)*3+$AP2096+5,$AQ2096+7)))&gt;=1,0,INDIRECT(ADDRESS(($AO2096-1)*3+$AP2096+5,$AQ2096+7)))))</f>
        <v>0</v>
      </c>
      <c r="AS2096" s="692">
        <f ca="1">COUNTIF(INDIRECT("H"&amp;(ROW()+12*(($AO2096-1)*3+$AP2096)-ROW())/12+5):INDIRECT("S"&amp;(ROW()+12*(($AO2096-1)*3+$AP2096)-ROW())/12+5),AR2096)</f>
        <v>0</v>
      </c>
      <c r="AT2096" s="693">
        <f ca="1">IF($AQ2096=1,IF(INDIRECT(ADDRESS(($AO2096-1)*3+$AP2096+5,$AQ2096+20))="",0,INDIRECT(ADDRESS(($AO2096-1)*3+$AP2096+5,$AQ2096+20))),IF(INDIRECT(ADDRESS(($AO2096-1)*3+$AP2096+5,$AQ2096+20))="",0,IF(COUNTIF(INDIRECT(ADDRESS(($AO2096-1)*36+($AP2096-1)*12+6,COLUMN())):INDIRECT(ADDRESS(($AO2096-1)*36+($AP2096-1)*12+$AQ2096+4,COLUMN())),INDIRECT(ADDRESS(($AO2096-1)*3+$AP2096+5,$AQ2096+20)))&gt;=1,0,INDIRECT(ADDRESS(($AO2096-1)*3+$AP2096+5,$AQ2096+20)))))</f>
        <v>0</v>
      </c>
      <c r="AU2096" s="692">
        <f ca="1">COUNTIF(INDIRECT("U"&amp;(ROW()+12*(($AO2096-1)*3+$AP2096)-ROW())/12+5):INDIRECT("AF"&amp;(ROW()+12*(($AO2096-1)*3+$AP2096)-ROW())/12+5),AT2096)</f>
        <v>0</v>
      </c>
      <c r="AV2096" s="692">
        <f ca="1">IF(AND(AR2096+AT2096&gt;0,AS2096+AU2096&gt;0),COUNTIF(AV$6:AV2095,"&gt;0")+1,0)</f>
        <v>0</v>
      </c>
    </row>
    <row r="2097" spans="41:48">
      <c r="AO2097" s="692">
        <v>59</v>
      </c>
      <c r="AP2097" s="692">
        <v>1</v>
      </c>
      <c r="AQ2097" s="692">
        <v>4</v>
      </c>
      <c r="AR2097" s="693">
        <f ca="1">IF($AQ2097=1,IF(INDIRECT(ADDRESS(($AO2097-1)*3+$AP2097+5,$AQ2097+7))="",0,INDIRECT(ADDRESS(($AO2097-1)*3+$AP2097+5,$AQ2097+7))),IF(INDIRECT(ADDRESS(($AO2097-1)*3+$AP2097+5,$AQ2097+7))="",0,IF(COUNTIF(INDIRECT(ADDRESS(($AO2097-1)*36+($AP2097-1)*12+6,COLUMN())):INDIRECT(ADDRESS(($AO2097-1)*36+($AP2097-1)*12+$AQ2097+4,COLUMN())),INDIRECT(ADDRESS(($AO2097-1)*3+$AP2097+5,$AQ2097+7)))&gt;=1,0,INDIRECT(ADDRESS(($AO2097-1)*3+$AP2097+5,$AQ2097+7)))))</f>
        <v>0</v>
      </c>
      <c r="AS2097" s="692">
        <f ca="1">COUNTIF(INDIRECT("H"&amp;(ROW()+12*(($AO2097-1)*3+$AP2097)-ROW())/12+5):INDIRECT("S"&amp;(ROW()+12*(($AO2097-1)*3+$AP2097)-ROW())/12+5),AR2097)</f>
        <v>0</v>
      </c>
      <c r="AT2097" s="693">
        <f ca="1">IF($AQ2097=1,IF(INDIRECT(ADDRESS(($AO2097-1)*3+$AP2097+5,$AQ2097+20))="",0,INDIRECT(ADDRESS(($AO2097-1)*3+$AP2097+5,$AQ2097+20))),IF(INDIRECT(ADDRESS(($AO2097-1)*3+$AP2097+5,$AQ2097+20))="",0,IF(COUNTIF(INDIRECT(ADDRESS(($AO2097-1)*36+($AP2097-1)*12+6,COLUMN())):INDIRECT(ADDRESS(($AO2097-1)*36+($AP2097-1)*12+$AQ2097+4,COLUMN())),INDIRECT(ADDRESS(($AO2097-1)*3+$AP2097+5,$AQ2097+20)))&gt;=1,0,INDIRECT(ADDRESS(($AO2097-1)*3+$AP2097+5,$AQ2097+20)))))</f>
        <v>0</v>
      </c>
      <c r="AU2097" s="692">
        <f ca="1">COUNTIF(INDIRECT("U"&amp;(ROW()+12*(($AO2097-1)*3+$AP2097)-ROW())/12+5):INDIRECT("AF"&amp;(ROW()+12*(($AO2097-1)*3+$AP2097)-ROW())/12+5),AT2097)</f>
        <v>0</v>
      </c>
      <c r="AV2097" s="692">
        <f ca="1">IF(AND(AR2097+AT2097&gt;0,AS2097+AU2097&gt;0),COUNTIF(AV$6:AV2096,"&gt;0")+1,0)</f>
        <v>0</v>
      </c>
    </row>
    <row r="2098" spans="41:48">
      <c r="AO2098" s="692">
        <v>59</v>
      </c>
      <c r="AP2098" s="692">
        <v>1</v>
      </c>
      <c r="AQ2098" s="692">
        <v>5</v>
      </c>
      <c r="AR2098" s="693">
        <f ca="1">IF($AQ2098=1,IF(INDIRECT(ADDRESS(($AO2098-1)*3+$AP2098+5,$AQ2098+7))="",0,INDIRECT(ADDRESS(($AO2098-1)*3+$AP2098+5,$AQ2098+7))),IF(INDIRECT(ADDRESS(($AO2098-1)*3+$AP2098+5,$AQ2098+7))="",0,IF(COUNTIF(INDIRECT(ADDRESS(($AO2098-1)*36+($AP2098-1)*12+6,COLUMN())):INDIRECT(ADDRESS(($AO2098-1)*36+($AP2098-1)*12+$AQ2098+4,COLUMN())),INDIRECT(ADDRESS(($AO2098-1)*3+$AP2098+5,$AQ2098+7)))&gt;=1,0,INDIRECT(ADDRESS(($AO2098-1)*3+$AP2098+5,$AQ2098+7)))))</f>
        <v>0</v>
      </c>
      <c r="AS2098" s="692">
        <f ca="1">COUNTIF(INDIRECT("H"&amp;(ROW()+12*(($AO2098-1)*3+$AP2098)-ROW())/12+5):INDIRECT("S"&amp;(ROW()+12*(($AO2098-1)*3+$AP2098)-ROW())/12+5),AR2098)</f>
        <v>0</v>
      </c>
      <c r="AT2098" s="693">
        <f ca="1">IF($AQ2098=1,IF(INDIRECT(ADDRESS(($AO2098-1)*3+$AP2098+5,$AQ2098+20))="",0,INDIRECT(ADDRESS(($AO2098-1)*3+$AP2098+5,$AQ2098+20))),IF(INDIRECT(ADDRESS(($AO2098-1)*3+$AP2098+5,$AQ2098+20))="",0,IF(COUNTIF(INDIRECT(ADDRESS(($AO2098-1)*36+($AP2098-1)*12+6,COLUMN())):INDIRECT(ADDRESS(($AO2098-1)*36+($AP2098-1)*12+$AQ2098+4,COLUMN())),INDIRECT(ADDRESS(($AO2098-1)*3+$AP2098+5,$AQ2098+20)))&gt;=1,0,INDIRECT(ADDRESS(($AO2098-1)*3+$AP2098+5,$AQ2098+20)))))</f>
        <v>0</v>
      </c>
      <c r="AU2098" s="692">
        <f ca="1">COUNTIF(INDIRECT("U"&amp;(ROW()+12*(($AO2098-1)*3+$AP2098)-ROW())/12+5):INDIRECT("AF"&amp;(ROW()+12*(($AO2098-1)*3+$AP2098)-ROW())/12+5),AT2098)</f>
        <v>0</v>
      </c>
      <c r="AV2098" s="692">
        <f ca="1">IF(AND(AR2098+AT2098&gt;0,AS2098+AU2098&gt;0),COUNTIF(AV$6:AV2097,"&gt;0")+1,0)</f>
        <v>0</v>
      </c>
    </row>
    <row r="2099" spans="41:48">
      <c r="AO2099" s="692">
        <v>59</v>
      </c>
      <c r="AP2099" s="692">
        <v>1</v>
      </c>
      <c r="AQ2099" s="692">
        <v>6</v>
      </c>
      <c r="AR2099" s="693">
        <f ca="1">IF($AQ2099=1,IF(INDIRECT(ADDRESS(($AO2099-1)*3+$AP2099+5,$AQ2099+7))="",0,INDIRECT(ADDRESS(($AO2099-1)*3+$AP2099+5,$AQ2099+7))),IF(INDIRECT(ADDRESS(($AO2099-1)*3+$AP2099+5,$AQ2099+7))="",0,IF(COUNTIF(INDIRECT(ADDRESS(($AO2099-1)*36+($AP2099-1)*12+6,COLUMN())):INDIRECT(ADDRESS(($AO2099-1)*36+($AP2099-1)*12+$AQ2099+4,COLUMN())),INDIRECT(ADDRESS(($AO2099-1)*3+$AP2099+5,$AQ2099+7)))&gt;=1,0,INDIRECT(ADDRESS(($AO2099-1)*3+$AP2099+5,$AQ2099+7)))))</f>
        <v>0</v>
      </c>
      <c r="AS2099" s="692">
        <f ca="1">COUNTIF(INDIRECT("H"&amp;(ROW()+12*(($AO2099-1)*3+$AP2099)-ROW())/12+5):INDIRECT("S"&amp;(ROW()+12*(($AO2099-1)*3+$AP2099)-ROW())/12+5),AR2099)</f>
        <v>0</v>
      </c>
      <c r="AT2099" s="693">
        <f ca="1">IF($AQ2099=1,IF(INDIRECT(ADDRESS(($AO2099-1)*3+$AP2099+5,$AQ2099+20))="",0,INDIRECT(ADDRESS(($AO2099-1)*3+$AP2099+5,$AQ2099+20))),IF(INDIRECT(ADDRESS(($AO2099-1)*3+$AP2099+5,$AQ2099+20))="",0,IF(COUNTIF(INDIRECT(ADDRESS(($AO2099-1)*36+($AP2099-1)*12+6,COLUMN())):INDIRECT(ADDRESS(($AO2099-1)*36+($AP2099-1)*12+$AQ2099+4,COLUMN())),INDIRECT(ADDRESS(($AO2099-1)*3+$AP2099+5,$AQ2099+20)))&gt;=1,0,INDIRECT(ADDRESS(($AO2099-1)*3+$AP2099+5,$AQ2099+20)))))</f>
        <v>0</v>
      </c>
      <c r="AU2099" s="692">
        <f ca="1">COUNTIF(INDIRECT("U"&amp;(ROW()+12*(($AO2099-1)*3+$AP2099)-ROW())/12+5):INDIRECT("AF"&amp;(ROW()+12*(($AO2099-1)*3+$AP2099)-ROW())/12+5),AT2099)</f>
        <v>0</v>
      </c>
      <c r="AV2099" s="692">
        <f ca="1">IF(AND(AR2099+AT2099&gt;0,AS2099+AU2099&gt;0),COUNTIF(AV$6:AV2098,"&gt;0")+1,0)</f>
        <v>0</v>
      </c>
    </row>
    <row r="2100" spans="41:48">
      <c r="AO2100" s="692">
        <v>59</v>
      </c>
      <c r="AP2100" s="692">
        <v>1</v>
      </c>
      <c r="AQ2100" s="692">
        <v>7</v>
      </c>
      <c r="AR2100" s="693">
        <f ca="1">IF($AQ2100=1,IF(INDIRECT(ADDRESS(($AO2100-1)*3+$AP2100+5,$AQ2100+7))="",0,INDIRECT(ADDRESS(($AO2100-1)*3+$AP2100+5,$AQ2100+7))),IF(INDIRECT(ADDRESS(($AO2100-1)*3+$AP2100+5,$AQ2100+7))="",0,IF(COUNTIF(INDIRECT(ADDRESS(($AO2100-1)*36+($AP2100-1)*12+6,COLUMN())):INDIRECT(ADDRESS(($AO2100-1)*36+($AP2100-1)*12+$AQ2100+4,COLUMN())),INDIRECT(ADDRESS(($AO2100-1)*3+$AP2100+5,$AQ2100+7)))&gt;=1,0,INDIRECT(ADDRESS(($AO2100-1)*3+$AP2100+5,$AQ2100+7)))))</f>
        <v>0</v>
      </c>
      <c r="AS2100" s="692">
        <f ca="1">COUNTIF(INDIRECT("H"&amp;(ROW()+12*(($AO2100-1)*3+$AP2100)-ROW())/12+5):INDIRECT("S"&amp;(ROW()+12*(($AO2100-1)*3+$AP2100)-ROW())/12+5),AR2100)</f>
        <v>0</v>
      </c>
      <c r="AT2100" s="693">
        <f ca="1">IF($AQ2100=1,IF(INDIRECT(ADDRESS(($AO2100-1)*3+$AP2100+5,$AQ2100+20))="",0,INDIRECT(ADDRESS(($AO2100-1)*3+$AP2100+5,$AQ2100+20))),IF(INDIRECT(ADDRESS(($AO2100-1)*3+$AP2100+5,$AQ2100+20))="",0,IF(COUNTIF(INDIRECT(ADDRESS(($AO2100-1)*36+($AP2100-1)*12+6,COLUMN())):INDIRECT(ADDRESS(($AO2100-1)*36+($AP2100-1)*12+$AQ2100+4,COLUMN())),INDIRECT(ADDRESS(($AO2100-1)*3+$AP2100+5,$AQ2100+20)))&gt;=1,0,INDIRECT(ADDRESS(($AO2100-1)*3+$AP2100+5,$AQ2100+20)))))</f>
        <v>0</v>
      </c>
      <c r="AU2100" s="692">
        <f ca="1">COUNTIF(INDIRECT("U"&amp;(ROW()+12*(($AO2100-1)*3+$AP2100)-ROW())/12+5):INDIRECT("AF"&amp;(ROW()+12*(($AO2100-1)*3+$AP2100)-ROW())/12+5),AT2100)</f>
        <v>0</v>
      </c>
      <c r="AV2100" s="692">
        <f ca="1">IF(AND(AR2100+AT2100&gt;0,AS2100+AU2100&gt;0),COUNTIF(AV$6:AV2099,"&gt;0")+1,0)</f>
        <v>0</v>
      </c>
    </row>
    <row r="2101" spans="41:48">
      <c r="AO2101" s="692">
        <v>59</v>
      </c>
      <c r="AP2101" s="692">
        <v>1</v>
      </c>
      <c r="AQ2101" s="692">
        <v>8</v>
      </c>
      <c r="AR2101" s="693">
        <f ca="1">IF($AQ2101=1,IF(INDIRECT(ADDRESS(($AO2101-1)*3+$AP2101+5,$AQ2101+7))="",0,INDIRECT(ADDRESS(($AO2101-1)*3+$AP2101+5,$AQ2101+7))),IF(INDIRECT(ADDRESS(($AO2101-1)*3+$AP2101+5,$AQ2101+7))="",0,IF(COUNTIF(INDIRECT(ADDRESS(($AO2101-1)*36+($AP2101-1)*12+6,COLUMN())):INDIRECT(ADDRESS(($AO2101-1)*36+($AP2101-1)*12+$AQ2101+4,COLUMN())),INDIRECT(ADDRESS(($AO2101-1)*3+$AP2101+5,$AQ2101+7)))&gt;=1,0,INDIRECT(ADDRESS(($AO2101-1)*3+$AP2101+5,$AQ2101+7)))))</f>
        <v>0</v>
      </c>
      <c r="AS2101" s="692">
        <f ca="1">COUNTIF(INDIRECT("H"&amp;(ROW()+12*(($AO2101-1)*3+$AP2101)-ROW())/12+5):INDIRECT("S"&amp;(ROW()+12*(($AO2101-1)*3+$AP2101)-ROW())/12+5),AR2101)</f>
        <v>0</v>
      </c>
      <c r="AT2101" s="693">
        <f ca="1">IF($AQ2101=1,IF(INDIRECT(ADDRESS(($AO2101-1)*3+$AP2101+5,$AQ2101+20))="",0,INDIRECT(ADDRESS(($AO2101-1)*3+$AP2101+5,$AQ2101+20))),IF(INDIRECT(ADDRESS(($AO2101-1)*3+$AP2101+5,$AQ2101+20))="",0,IF(COUNTIF(INDIRECT(ADDRESS(($AO2101-1)*36+($AP2101-1)*12+6,COLUMN())):INDIRECT(ADDRESS(($AO2101-1)*36+($AP2101-1)*12+$AQ2101+4,COLUMN())),INDIRECT(ADDRESS(($AO2101-1)*3+$AP2101+5,$AQ2101+20)))&gt;=1,0,INDIRECT(ADDRESS(($AO2101-1)*3+$AP2101+5,$AQ2101+20)))))</f>
        <v>0</v>
      </c>
      <c r="AU2101" s="692">
        <f ca="1">COUNTIF(INDIRECT("U"&amp;(ROW()+12*(($AO2101-1)*3+$AP2101)-ROW())/12+5):INDIRECT("AF"&amp;(ROW()+12*(($AO2101-1)*3+$AP2101)-ROW())/12+5),AT2101)</f>
        <v>0</v>
      </c>
      <c r="AV2101" s="692">
        <f ca="1">IF(AND(AR2101+AT2101&gt;0,AS2101+AU2101&gt;0),COUNTIF(AV$6:AV2100,"&gt;0")+1,0)</f>
        <v>0</v>
      </c>
    </row>
    <row r="2102" spans="41:48">
      <c r="AO2102" s="692">
        <v>59</v>
      </c>
      <c r="AP2102" s="692">
        <v>1</v>
      </c>
      <c r="AQ2102" s="692">
        <v>9</v>
      </c>
      <c r="AR2102" s="693">
        <f ca="1">IF($AQ2102=1,IF(INDIRECT(ADDRESS(($AO2102-1)*3+$AP2102+5,$AQ2102+7))="",0,INDIRECT(ADDRESS(($AO2102-1)*3+$AP2102+5,$AQ2102+7))),IF(INDIRECT(ADDRESS(($AO2102-1)*3+$AP2102+5,$AQ2102+7))="",0,IF(COUNTIF(INDIRECT(ADDRESS(($AO2102-1)*36+($AP2102-1)*12+6,COLUMN())):INDIRECT(ADDRESS(($AO2102-1)*36+($AP2102-1)*12+$AQ2102+4,COLUMN())),INDIRECT(ADDRESS(($AO2102-1)*3+$AP2102+5,$AQ2102+7)))&gt;=1,0,INDIRECT(ADDRESS(($AO2102-1)*3+$AP2102+5,$AQ2102+7)))))</f>
        <v>0</v>
      </c>
      <c r="AS2102" s="692">
        <f ca="1">COUNTIF(INDIRECT("H"&amp;(ROW()+12*(($AO2102-1)*3+$AP2102)-ROW())/12+5):INDIRECT("S"&amp;(ROW()+12*(($AO2102-1)*3+$AP2102)-ROW())/12+5),AR2102)</f>
        <v>0</v>
      </c>
      <c r="AT2102" s="693">
        <f ca="1">IF($AQ2102=1,IF(INDIRECT(ADDRESS(($AO2102-1)*3+$AP2102+5,$AQ2102+20))="",0,INDIRECT(ADDRESS(($AO2102-1)*3+$AP2102+5,$AQ2102+20))),IF(INDIRECT(ADDRESS(($AO2102-1)*3+$AP2102+5,$AQ2102+20))="",0,IF(COUNTIF(INDIRECT(ADDRESS(($AO2102-1)*36+($AP2102-1)*12+6,COLUMN())):INDIRECT(ADDRESS(($AO2102-1)*36+($AP2102-1)*12+$AQ2102+4,COLUMN())),INDIRECT(ADDRESS(($AO2102-1)*3+$AP2102+5,$AQ2102+20)))&gt;=1,0,INDIRECT(ADDRESS(($AO2102-1)*3+$AP2102+5,$AQ2102+20)))))</f>
        <v>0</v>
      </c>
      <c r="AU2102" s="692">
        <f ca="1">COUNTIF(INDIRECT("U"&amp;(ROW()+12*(($AO2102-1)*3+$AP2102)-ROW())/12+5):INDIRECT("AF"&amp;(ROW()+12*(($AO2102-1)*3+$AP2102)-ROW())/12+5),AT2102)</f>
        <v>0</v>
      </c>
      <c r="AV2102" s="692">
        <f ca="1">IF(AND(AR2102+AT2102&gt;0,AS2102+AU2102&gt;0),COUNTIF(AV$6:AV2101,"&gt;0")+1,0)</f>
        <v>0</v>
      </c>
    </row>
    <row r="2103" spans="41:48">
      <c r="AO2103" s="692">
        <v>59</v>
      </c>
      <c r="AP2103" s="692">
        <v>1</v>
      </c>
      <c r="AQ2103" s="692">
        <v>10</v>
      </c>
      <c r="AR2103" s="693">
        <f ca="1">IF($AQ2103=1,IF(INDIRECT(ADDRESS(($AO2103-1)*3+$AP2103+5,$AQ2103+7))="",0,INDIRECT(ADDRESS(($AO2103-1)*3+$AP2103+5,$AQ2103+7))),IF(INDIRECT(ADDRESS(($AO2103-1)*3+$AP2103+5,$AQ2103+7))="",0,IF(COUNTIF(INDIRECT(ADDRESS(($AO2103-1)*36+($AP2103-1)*12+6,COLUMN())):INDIRECT(ADDRESS(($AO2103-1)*36+($AP2103-1)*12+$AQ2103+4,COLUMN())),INDIRECT(ADDRESS(($AO2103-1)*3+$AP2103+5,$AQ2103+7)))&gt;=1,0,INDIRECT(ADDRESS(($AO2103-1)*3+$AP2103+5,$AQ2103+7)))))</f>
        <v>0</v>
      </c>
      <c r="AS2103" s="692">
        <f ca="1">COUNTIF(INDIRECT("H"&amp;(ROW()+12*(($AO2103-1)*3+$AP2103)-ROW())/12+5):INDIRECT("S"&amp;(ROW()+12*(($AO2103-1)*3+$AP2103)-ROW())/12+5),AR2103)</f>
        <v>0</v>
      </c>
      <c r="AT2103" s="693">
        <f ca="1">IF($AQ2103=1,IF(INDIRECT(ADDRESS(($AO2103-1)*3+$AP2103+5,$AQ2103+20))="",0,INDIRECT(ADDRESS(($AO2103-1)*3+$AP2103+5,$AQ2103+20))),IF(INDIRECT(ADDRESS(($AO2103-1)*3+$AP2103+5,$AQ2103+20))="",0,IF(COUNTIF(INDIRECT(ADDRESS(($AO2103-1)*36+($AP2103-1)*12+6,COLUMN())):INDIRECT(ADDRESS(($AO2103-1)*36+($AP2103-1)*12+$AQ2103+4,COLUMN())),INDIRECT(ADDRESS(($AO2103-1)*3+$AP2103+5,$AQ2103+20)))&gt;=1,0,INDIRECT(ADDRESS(($AO2103-1)*3+$AP2103+5,$AQ2103+20)))))</f>
        <v>0</v>
      </c>
      <c r="AU2103" s="692">
        <f ca="1">COUNTIF(INDIRECT("U"&amp;(ROW()+12*(($AO2103-1)*3+$AP2103)-ROW())/12+5):INDIRECT("AF"&amp;(ROW()+12*(($AO2103-1)*3+$AP2103)-ROW())/12+5),AT2103)</f>
        <v>0</v>
      </c>
      <c r="AV2103" s="692">
        <f ca="1">IF(AND(AR2103+AT2103&gt;0,AS2103+AU2103&gt;0),COUNTIF(AV$6:AV2102,"&gt;0")+1,0)</f>
        <v>0</v>
      </c>
    </row>
    <row r="2104" spans="41:48">
      <c r="AO2104" s="692">
        <v>59</v>
      </c>
      <c r="AP2104" s="692">
        <v>1</v>
      </c>
      <c r="AQ2104" s="692">
        <v>11</v>
      </c>
      <c r="AR2104" s="693">
        <f ca="1">IF($AQ2104=1,IF(INDIRECT(ADDRESS(($AO2104-1)*3+$AP2104+5,$AQ2104+7))="",0,INDIRECT(ADDRESS(($AO2104-1)*3+$AP2104+5,$AQ2104+7))),IF(INDIRECT(ADDRESS(($AO2104-1)*3+$AP2104+5,$AQ2104+7))="",0,IF(COUNTIF(INDIRECT(ADDRESS(($AO2104-1)*36+($AP2104-1)*12+6,COLUMN())):INDIRECT(ADDRESS(($AO2104-1)*36+($AP2104-1)*12+$AQ2104+4,COLUMN())),INDIRECT(ADDRESS(($AO2104-1)*3+$AP2104+5,$AQ2104+7)))&gt;=1,0,INDIRECT(ADDRESS(($AO2104-1)*3+$AP2104+5,$AQ2104+7)))))</f>
        <v>0</v>
      </c>
      <c r="AS2104" s="692">
        <f ca="1">COUNTIF(INDIRECT("H"&amp;(ROW()+12*(($AO2104-1)*3+$AP2104)-ROW())/12+5):INDIRECT("S"&amp;(ROW()+12*(($AO2104-1)*3+$AP2104)-ROW())/12+5),AR2104)</f>
        <v>0</v>
      </c>
      <c r="AT2104" s="693">
        <f ca="1">IF($AQ2104=1,IF(INDIRECT(ADDRESS(($AO2104-1)*3+$AP2104+5,$AQ2104+20))="",0,INDIRECT(ADDRESS(($AO2104-1)*3+$AP2104+5,$AQ2104+20))),IF(INDIRECT(ADDRESS(($AO2104-1)*3+$AP2104+5,$AQ2104+20))="",0,IF(COUNTIF(INDIRECT(ADDRESS(($AO2104-1)*36+($AP2104-1)*12+6,COLUMN())):INDIRECT(ADDRESS(($AO2104-1)*36+($AP2104-1)*12+$AQ2104+4,COLUMN())),INDIRECT(ADDRESS(($AO2104-1)*3+$AP2104+5,$AQ2104+20)))&gt;=1,0,INDIRECT(ADDRESS(($AO2104-1)*3+$AP2104+5,$AQ2104+20)))))</f>
        <v>0</v>
      </c>
      <c r="AU2104" s="692">
        <f ca="1">COUNTIF(INDIRECT("U"&amp;(ROW()+12*(($AO2104-1)*3+$AP2104)-ROW())/12+5):INDIRECT("AF"&amp;(ROW()+12*(($AO2104-1)*3+$AP2104)-ROW())/12+5),AT2104)</f>
        <v>0</v>
      </c>
      <c r="AV2104" s="692">
        <f ca="1">IF(AND(AR2104+AT2104&gt;0,AS2104+AU2104&gt;0),COUNTIF(AV$6:AV2103,"&gt;0")+1,0)</f>
        <v>0</v>
      </c>
    </row>
    <row r="2105" spans="41:48">
      <c r="AO2105" s="692">
        <v>59</v>
      </c>
      <c r="AP2105" s="692">
        <v>1</v>
      </c>
      <c r="AQ2105" s="692">
        <v>12</v>
      </c>
      <c r="AR2105" s="693">
        <f ca="1">IF($AQ2105=1,IF(INDIRECT(ADDRESS(($AO2105-1)*3+$AP2105+5,$AQ2105+7))="",0,INDIRECT(ADDRESS(($AO2105-1)*3+$AP2105+5,$AQ2105+7))),IF(INDIRECT(ADDRESS(($AO2105-1)*3+$AP2105+5,$AQ2105+7))="",0,IF(COUNTIF(INDIRECT(ADDRESS(($AO2105-1)*36+($AP2105-1)*12+6,COLUMN())):INDIRECT(ADDRESS(($AO2105-1)*36+($AP2105-1)*12+$AQ2105+4,COLUMN())),INDIRECT(ADDRESS(($AO2105-1)*3+$AP2105+5,$AQ2105+7)))&gt;=1,0,INDIRECT(ADDRESS(($AO2105-1)*3+$AP2105+5,$AQ2105+7)))))</f>
        <v>0</v>
      </c>
      <c r="AS2105" s="692">
        <f ca="1">COUNTIF(INDIRECT("H"&amp;(ROW()+12*(($AO2105-1)*3+$AP2105)-ROW())/12+5):INDIRECT("S"&amp;(ROW()+12*(($AO2105-1)*3+$AP2105)-ROW())/12+5),AR2105)</f>
        <v>0</v>
      </c>
      <c r="AT2105" s="693">
        <f ca="1">IF($AQ2105=1,IF(INDIRECT(ADDRESS(($AO2105-1)*3+$AP2105+5,$AQ2105+20))="",0,INDIRECT(ADDRESS(($AO2105-1)*3+$AP2105+5,$AQ2105+20))),IF(INDIRECT(ADDRESS(($AO2105-1)*3+$AP2105+5,$AQ2105+20))="",0,IF(COUNTIF(INDIRECT(ADDRESS(($AO2105-1)*36+($AP2105-1)*12+6,COLUMN())):INDIRECT(ADDRESS(($AO2105-1)*36+($AP2105-1)*12+$AQ2105+4,COLUMN())),INDIRECT(ADDRESS(($AO2105-1)*3+$AP2105+5,$AQ2105+20)))&gt;=1,0,INDIRECT(ADDRESS(($AO2105-1)*3+$AP2105+5,$AQ2105+20)))))</f>
        <v>0</v>
      </c>
      <c r="AU2105" s="692">
        <f ca="1">COUNTIF(INDIRECT("U"&amp;(ROW()+12*(($AO2105-1)*3+$AP2105)-ROW())/12+5):INDIRECT("AF"&amp;(ROW()+12*(($AO2105-1)*3+$AP2105)-ROW())/12+5),AT2105)</f>
        <v>0</v>
      </c>
      <c r="AV2105" s="692">
        <f ca="1">IF(AND(AR2105+AT2105&gt;0,AS2105+AU2105&gt;0),COUNTIF(AV$6:AV2104,"&gt;0")+1,0)</f>
        <v>0</v>
      </c>
    </row>
    <row r="2106" spans="41:48">
      <c r="AO2106" s="692">
        <v>59</v>
      </c>
      <c r="AP2106" s="692">
        <v>2</v>
      </c>
      <c r="AQ2106" s="692">
        <v>1</v>
      </c>
      <c r="AR2106" s="693">
        <f ca="1">IF($AQ2106=1,IF(INDIRECT(ADDRESS(($AO2106-1)*3+$AP2106+5,$AQ2106+7))="",0,INDIRECT(ADDRESS(($AO2106-1)*3+$AP2106+5,$AQ2106+7))),IF(INDIRECT(ADDRESS(($AO2106-1)*3+$AP2106+5,$AQ2106+7))="",0,IF(COUNTIF(INDIRECT(ADDRESS(($AO2106-1)*36+($AP2106-1)*12+6,COLUMN())):INDIRECT(ADDRESS(($AO2106-1)*36+($AP2106-1)*12+$AQ2106+4,COLUMN())),INDIRECT(ADDRESS(($AO2106-1)*3+$AP2106+5,$AQ2106+7)))&gt;=1,0,INDIRECT(ADDRESS(($AO2106-1)*3+$AP2106+5,$AQ2106+7)))))</f>
        <v>0</v>
      </c>
      <c r="AS2106" s="692">
        <f ca="1">COUNTIF(INDIRECT("H"&amp;(ROW()+12*(($AO2106-1)*3+$AP2106)-ROW())/12+5):INDIRECT("S"&amp;(ROW()+12*(($AO2106-1)*3+$AP2106)-ROW())/12+5),AR2106)</f>
        <v>0</v>
      </c>
      <c r="AT2106" s="693">
        <f ca="1">IF($AQ2106=1,IF(INDIRECT(ADDRESS(($AO2106-1)*3+$AP2106+5,$AQ2106+20))="",0,INDIRECT(ADDRESS(($AO2106-1)*3+$AP2106+5,$AQ2106+20))),IF(INDIRECT(ADDRESS(($AO2106-1)*3+$AP2106+5,$AQ2106+20))="",0,IF(COUNTIF(INDIRECT(ADDRESS(($AO2106-1)*36+($AP2106-1)*12+6,COLUMN())):INDIRECT(ADDRESS(($AO2106-1)*36+($AP2106-1)*12+$AQ2106+4,COLUMN())),INDIRECT(ADDRESS(($AO2106-1)*3+$AP2106+5,$AQ2106+20)))&gt;=1,0,INDIRECT(ADDRESS(($AO2106-1)*3+$AP2106+5,$AQ2106+20)))))</f>
        <v>0</v>
      </c>
      <c r="AU2106" s="692">
        <f ca="1">COUNTIF(INDIRECT("U"&amp;(ROW()+12*(($AO2106-1)*3+$AP2106)-ROW())/12+5):INDIRECT("AF"&amp;(ROW()+12*(($AO2106-1)*3+$AP2106)-ROW())/12+5),AT2106)</f>
        <v>0</v>
      </c>
      <c r="AV2106" s="692">
        <f ca="1">IF(AND(AR2106+AT2106&gt;0,AS2106+AU2106&gt;0),COUNTIF(AV$6:AV2105,"&gt;0")+1,0)</f>
        <v>0</v>
      </c>
    </row>
    <row r="2107" spans="41:48">
      <c r="AO2107" s="692">
        <v>59</v>
      </c>
      <c r="AP2107" s="692">
        <v>2</v>
      </c>
      <c r="AQ2107" s="692">
        <v>2</v>
      </c>
      <c r="AR2107" s="693">
        <f ca="1">IF($AQ2107=1,IF(INDIRECT(ADDRESS(($AO2107-1)*3+$AP2107+5,$AQ2107+7))="",0,INDIRECT(ADDRESS(($AO2107-1)*3+$AP2107+5,$AQ2107+7))),IF(INDIRECT(ADDRESS(($AO2107-1)*3+$AP2107+5,$AQ2107+7))="",0,IF(COUNTIF(INDIRECT(ADDRESS(($AO2107-1)*36+($AP2107-1)*12+6,COLUMN())):INDIRECT(ADDRESS(($AO2107-1)*36+($AP2107-1)*12+$AQ2107+4,COLUMN())),INDIRECT(ADDRESS(($AO2107-1)*3+$AP2107+5,$AQ2107+7)))&gt;=1,0,INDIRECT(ADDRESS(($AO2107-1)*3+$AP2107+5,$AQ2107+7)))))</f>
        <v>0</v>
      </c>
      <c r="AS2107" s="692">
        <f ca="1">COUNTIF(INDIRECT("H"&amp;(ROW()+12*(($AO2107-1)*3+$AP2107)-ROW())/12+5):INDIRECT("S"&amp;(ROW()+12*(($AO2107-1)*3+$AP2107)-ROW())/12+5),AR2107)</f>
        <v>0</v>
      </c>
      <c r="AT2107" s="693">
        <f ca="1">IF($AQ2107=1,IF(INDIRECT(ADDRESS(($AO2107-1)*3+$AP2107+5,$AQ2107+20))="",0,INDIRECT(ADDRESS(($AO2107-1)*3+$AP2107+5,$AQ2107+20))),IF(INDIRECT(ADDRESS(($AO2107-1)*3+$AP2107+5,$AQ2107+20))="",0,IF(COUNTIF(INDIRECT(ADDRESS(($AO2107-1)*36+($AP2107-1)*12+6,COLUMN())):INDIRECT(ADDRESS(($AO2107-1)*36+($AP2107-1)*12+$AQ2107+4,COLUMN())),INDIRECT(ADDRESS(($AO2107-1)*3+$AP2107+5,$AQ2107+20)))&gt;=1,0,INDIRECT(ADDRESS(($AO2107-1)*3+$AP2107+5,$AQ2107+20)))))</f>
        <v>0</v>
      </c>
      <c r="AU2107" s="692">
        <f ca="1">COUNTIF(INDIRECT("U"&amp;(ROW()+12*(($AO2107-1)*3+$AP2107)-ROW())/12+5):INDIRECT("AF"&amp;(ROW()+12*(($AO2107-1)*3+$AP2107)-ROW())/12+5),AT2107)</f>
        <v>0</v>
      </c>
      <c r="AV2107" s="692">
        <f ca="1">IF(AND(AR2107+AT2107&gt;0,AS2107+AU2107&gt;0),COUNTIF(AV$6:AV2106,"&gt;0")+1,0)</f>
        <v>0</v>
      </c>
    </row>
    <row r="2108" spans="41:48">
      <c r="AO2108" s="692">
        <v>59</v>
      </c>
      <c r="AP2108" s="692">
        <v>2</v>
      </c>
      <c r="AQ2108" s="692">
        <v>3</v>
      </c>
      <c r="AR2108" s="693">
        <f ca="1">IF($AQ2108=1,IF(INDIRECT(ADDRESS(($AO2108-1)*3+$AP2108+5,$AQ2108+7))="",0,INDIRECT(ADDRESS(($AO2108-1)*3+$AP2108+5,$AQ2108+7))),IF(INDIRECT(ADDRESS(($AO2108-1)*3+$AP2108+5,$AQ2108+7))="",0,IF(COUNTIF(INDIRECT(ADDRESS(($AO2108-1)*36+($AP2108-1)*12+6,COLUMN())):INDIRECT(ADDRESS(($AO2108-1)*36+($AP2108-1)*12+$AQ2108+4,COLUMN())),INDIRECT(ADDRESS(($AO2108-1)*3+$AP2108+5,$AQ2108+7)))&gt;=1,0,INDIRECT(ADDRESS(($AO2108-1)*3+$AP2108+5,$AQ2108+7)))))</f>
        <v>0</v>
      </c>
      <c r="AS2108" s="692">
        <f ca="1">COUNTIF(INDIRECT("H"&amp;(ROW()+12*(($AO2108-1)*3+$AP2108)-ROW())/12+5):INDIRECT("S"&amp;(ROW()+12*(($AO2108-1)*3+$AP2108)-ROW())/12+5),AR2108)</f>
        <v>0</v>
      </c>
      <c r="AT2108" s="693">
        <f ca="1">IF($AQ2108=1,IF(INDIRECT(ADDRESS(($AO2108-1)*3+$AP2108+5,$AQ2108+20))="",0,INDIRECT(ADDRESS(($AO2108-1)*3+$AP2108+5,$AQ2108+20))),IF(INDIRECT(ADDRESS(($AO2108-1)*3+$AP2108+5,$AQ2108+20))="",0,IF(COUNTIF(INDIRECT(ADDRESS(($AO2108-1)*36+($AP2108-1)*12+6,COLUMN())):INDIRECT(ADDRESS(($AO2108-1)*36+($AP2108-1)*12+$AQ2108+4,COLUMN())),INDIRECT(ADDRESS(($AO2108-1)*3+$AP2108+5,$AQ2108+20)))&gt;=1,0,INDIRECT(ADDRESS(($AO2108-1)*3+$AP2108+5,$AQ2108+20)))))</f>
        <v>0</v>
      </c>
      <c r="AU2108" s="692">
        <f ca="1">COUNTIF(INDIRECT("U"&amp;(ROW()+12*(($AO2108-1)*3+$AP2108)-ROW())/12+5):INDIRECT("AF"&amp;(ROW()+12*(($AO2108-1)*3+$AP2108)-ROW())/12+5),AT2108)</f>
        <v>0</v>
      </c>
      <c r="AV2108" s="692">
        <f ca="1">IF(AND(AR2108+AT2108&gt;0,AS2108+AU2108&gt;0),COUNTIF(AV$6:AV2107,"&gt;0")+1,0)</f>
        <v>0</v>
      </c>
    </row>
    <row r="2109" spans="41:48">
      <c r="AO2109" s="692">
        <v>59</v>
      </c>
      <c r="AP2109" s="692">
        <v>2</v>
      </c>
      <c r="AQ2109" s="692">
        <v>4</v>
      </c>
      <c r="AR2109" s="693">
        <f ca="1">IF($AQ2109=1,IF(INDIRECT(ADDRESS(($AO2109-1)*3+$AP2109+5,$AQ2109+7))="",0,INDIRECT(ADDRESS(($AO2109-1)*3+$AP2109+5,$AQ2109+7))),IF(INDIRECT(ADDRESS(($AO2109-1)*3+$AP2109+5,$AQ2109+7))="",0,IF(COUNTIF(INDIRECT(ADDRESS(($AO2109-1)*36+($AP2109-1)*12+6,COLUMN())):INDIRECT(ADDRESS(($AO2109-1)*36+($AP2109-1)*12+$AQ2109+4,COLUMN())),INDIRECT(ADDRESS(($AO2109-1)*3+$AP2109+5,$AQ2109+7)))&gt;=1,0,INDIRECT(ADDRESS(($AO2109-1)*3+$AP2109+5,$AQ2109+7)))))</f>
        <v>0</v>
      </c>
      <c r="AS2109" s="692">
        <f ca="1">COUNTIF(INDIRECT("H"&amp;(ROW()+12*(($AO2109-1)*3+$AP2109)-ROW())/12+5):INDIRECT("S"&amp;(ROW()+12*(($AO2109-1)*3+$AP2109)-ROW())/12+5),AR2109)</f>
        <v>0</v>
      </c>
      <c r="AT2109" s="693">
        <f ca="1">IF($AQ2109=1,IF(INDIRECT(ADDRESS(($AO2109-1)*3+$AP2109+5,$AQ2109+20))="",0,INDIRECT(ADDRESS(($AO2109-1)*3+$AP2109+5,$AQ2109+20))),IF(INDIRECT(ADDRESS(($AO2109-1)*3+$AP2109+5,$AQ2109+20))="",0,IF(COUNTIF(INDIRECT(ADDRESS(($AO2109-1)*36+($AP2109-1)*12+6,COLUMN())):INDIRECT(ADDRESS(($AO2109-1)*36+($AP2109-1)*12+$AQ2109+4,COLUMN())),INDIRECT(ADDRESS(($AO2109-1)*3+$AP2109+5,$AQ2109+20)))&gt;=1,0,INDIRECT(ADDRESS(($AO2109-1)*3+$AP2109+5,$AQ2109+20)))))</f>
        <v>0</v>
      </c>
      <c r="AU2109" s="692">
        <f ca="1">COUNTIF(INDIRECT("U"&amp;(ROW()+12*(($AO2109-1)*3+$AP2109)-ROW())/12+5):INDIRECT("AF"&amp;(ROW()+12*(($AO2109-1)*3+$AP2109)-ROW())/12+5),AT2109)</f>
        <v>0</v>
      </c>
      <c r="AV2109" s="692">
        <f ca="1">IF(AND(AR2109+AT2109&gt;0,AS2109+AU2109&gt;0),COUNTIF(AV$6:AV2108,"&gt;0")+1,0)</f>
        <v>0</v>
      </c>
    </row>
    <row r="2110" spans="41:48">
      <c r="AO2110" s="692">
        <v>59</v>
      </c>
      <c r="AP2110" s="692">
        <v>2</v>
      </c>
      <c r="AQ2110" s="692">
        <v>5</v>
      </c>
      <c r="AR2110" s="693">
        <f ca="1">IF($AQ2110=1,IF(INDIRECT(ADDRESS(($AO2110-1)*3+$AP2110+5,$AQ2110+7))="",0,INDIRECT(ADDRESS(($AO2110-1)*3+$AP2110+5,$AQ2110+7))),IF(INDIRECT(ADDRESS(($AO2110-1)*3+$AP2110+5,$AQ2110+7))="",0,IF(COUNTIF(INDIRECT(ADDRESS(($AO2110-1)*36+($AP2110-1)*12+6,COLUMN())):INDIRECT(ADDRESS(($AO2110-1)*36+($AP2110-1)*12+$AQ2110+4,COLUMN())),INDIRECT(ADDRESS(($AO2110-1)*3+$AP2110+5,$AQ2110+7)))&gt;=1,0,INDIRECT(ADDRESS(($AO2110-1)*3+$AP2110+5,$AQ2110+7)))))</f>
        <v>0</v>
      </c>
      <c r="AS2110" s="692">
        <f ca="1">COUNTIF(INDIRECT("H"&amp;(ROW()+12*(($AO2110-1)*3+$AP2110)-ROW())/12+5):INDIRECT("S"&amp;(ROW()+12*(($AO2110-1)*3+$AP2110)-ROW())/12+5),AR2110)</f>
        <v>0</v>
      </c>
      <c r="AT2110" s="693">
        <f ca="1">IF($AQ2110=1,IF(INDIRECT(ADDRESS(($AO2110-1)*3+$AP2110+5,$AQ2110+20))="",0,INDIRECT(ADDRESS(($AO2110-1)*3+$AP2110+5,$AQ2110+20))),IF(INDIRECT(ADDRESS(($AO2110-1)*3+$AP2110+5,$AQ2110+20))="",0,IF(COUNTIF(INDIRECT(ADDRESS(($AO2110-1)*36+($AP2110-1)*12+6,COLUMN())):INDIRECT(ADDRESS(($AO2110-1)*36+($AP2110-1)*12+$AQ2110+4,COLUMN())),INDIRECT(ADDRESS(($AO2110-1)*3+$AP2110+5,$AQ2110+20)))&gt;=1,0,INDIRECT(ADDRESS(($AO2110-1)*3+$AP2110+5,$AQ2110+20)))))</f>
        <v>0</v>
      </c>
      <c r="AU2110" s="692">
        <f ca="1">COUNTIF(INDIRECT("U"&amp;(ROW()+12*(($AO2110-1)*3+$AP2110)-ROW())/12+5):INDIRECT("AF"&amp;(ROW()+12*(($AO2110-1)*3+$AP2110)-ROW())/12+5),AT2110)</f>
        <v>0</v>
      </c>
      <c r="AV2110" s="692">
        <f ca="1">IF(AND(AR2110+AT2110&gt;0,AS2110+AU2110&gt;0),COUNTIF(AV$6:AV2109,"&gt;0")+1,0)</f>
        <v>0</v>
      </c>
    </row>
    <row r="2111" spans="41:48">
      <c r="AO2111" s="692">
        <v>59</v>
      </c>
      <c r="AP2111" s="692">
        <v>2</v>
      </c>
      <c r="AQ2111" s="692">
        <v>6</v>
      </c>
      <c r="AR2111" s="693">
        <f ca="1">IF($AQ2111=1,IF(INDIRECT(ADDRESS(($AO2111-1)*3+$AP2111+5,$AQ2111+7))="",0,INDIRECT(ADDRESS(($AO2111-1)*3+$AP2111+5,$AQ2111+7))),IF(INDIRECT(ADDRESS(($AO2111-1)*3+$AP2111+5,$AQ2111+7))="",0,IF(COUNTIF(INDIRECT(ADDRESS(($AO2111-1)*36+($AP2111-1)*12+6,COLUMN())):INDIRECT(ADDRESS(($AO2111-1)*36+($AP2111-1)*12+$AQ2111+4,COLUMN())),INDIRECT(ADDRESS(($AO2111-1)*3+$AP2111+5,$AQ2111+7)))&gt;=1,0,INDIRECT(ADDRESS(($AO2111-1)*3+$AP2111+5,$AQ2111+7)))))</f>
        <v>0</v>
      </c>
      <c r="AS2111" s="692">
        <f ca="1">COUNTIF(INDIRECT("H"&amp;(ROW()+12*(($AO2111-1)*3+$AP2111)-ROW())/12+5):INDIRECT("S"&amp;(ROW()+12*(($AO2111-1)*3+$AP2111)-ROW())/12+5),AR2111)</f>
        <v>0</v>
      </c>
      <c r="AT2111" s="693">
        <f ca="1">IF($AQ2111=1,IF(INDIRECT(ADDRESS(($AO2111-1)*3+$AP2111+5,$AQ2111+20))="",0,INDIRECT(ADDRESS(($AO2111-1)*3+$AP2111+5,$AQ2111+20))),IF(INDIRECT(ADDRESS(($AO2111-1)*3+$AP2111+5,$AQ2111+20))="",0,IF(COUNTIF(INDIRECT(ADDRESS(($AO2111-1)*36+($AP2111-1)*12+6,COLUMN())):INDIRECT(ADDRESS(($AO2111-1)*36+($AP2111-1)*12+$AQ2111+4,COLUMN())),INDIRECT(ADDRESS(($AO2111-1)*3+$AP2111+5,$AQ2111+20)))&gt;=1,0,INDIRECT(ADDRESS(($AO2111-1)*3+$AP2111+5,$AQ2111+20)))))</f>
        <v>0</v>
      </c>
      <c r="AU2111" s="692">
        <f ca="1">COUNTIF(INDIRECT("U"&amp;(ROW()+12*(($AO2111-1)*3+$AP2111)-ROW())/12+5):INDIRECT("AF"&amp;(ROW()+12*(($AO2111-1)*3+$AP2111)-ROW())/12+5),AT2111)</f>
        <v>0</v>
      </c>
      <c r="AV2111" s="692">
        <f ca="1">IF(AND(AR2111+AT2111&gt;0,AS2111+AU2111&gt;0),COUNTIF(AV$6:AV2110,"&gt;0")+1,0)</f>
        <v>0</v>
      </c>
    </row>
    <row r="2112" spans="41:48">
      <c r="AO2112" s="692">
        <v>59</v>
      </c>
      <c r="AP2112" s="692">
        <v>2</v>
      </c>
      <c r="AQ2112" s="692">
        <v>7</v>
      </c>
      <c r="AR2112" s="693">
        <f ca="1">IF($AQ2112=1,IF(INDIRECT(ADDRESS(($AO2112-1)*3+$AP2112+5,$AQ2112+7))="",0,INDIRECT(ADDRESS(($AO2112-1)*3+$AP2112+5,$AQ2112+7))),IF(INDIRECT(ADDRESS(($AO2112-1)*3+$AP2112+5,$AQ2112+7))="",0,IF(COUNTIF(INDIRECT(ADDRESS(($AO2112-1)*36+($AP2112-1)*12+6,COLUMN())):INDIRECT(ADDRESS(($AO2112-1)*36+($AP2112-1)*12+$AQ2112+4,COLUMN())),INDIRECT(ADDRESS(($AO2112-1)*3+$AP2112+5,$AQ2112+7)))&gt;=1,0,INDIRECT(ADDRESS(($AO2112-1)*3+$AP2112+5,$AQ2112+7)))))</f>
        <v>0</v>
      </c>
      <c r="AS2112" s="692">
        <f ca="1">COUNTIF(INDIRECT("H"&amp;(ROW()+12*(($AO2112-1)*3+$AP2112)-ROW())/12+5):INDIRECT("S"&amp;(ROW()+12*(($AO2112-1)*3+$AP2112)-ROW())/12+5),AR2112)</f>
        <v>0</v>
      </c>
      <c r="AT2112" s="693">
        <f ca="1">IF($AQ2112=1,IF(INDIRECT(ADDRESS(($AO2112-1)*3+$AP2112+5,$AQ2112+20))="",0,INDIRECT(ADDRESS(($AO2112-1)*3+$AP2112+5,$AQ2112+20))),IF(INDIRECT(ADDRESS(($AO2112-1)*3+$AP2112+5,$AQ2112+20))="",0,IF(COUNTIF(INDIRECT(ADDRESS(($AO2112-1)*36+($AP2112-1)*12+6,COLUMN())):INDIRECT(ADDRESS(($AO2112-1)*36+($AP2112-1)*12+$AQ2112+4,COLUMN())),INDIRECT(ADDRESS(($AO2112-1)*3+$AP2112+5,$AQ2112+20)))&gt;=1,0,INDIRECT(ADDRESS(($AO2112-1)*3+$AP2112+5,$AQ2112+20)))))</f>
        <v>0</v>
      </c>
      <c r="AU2112" s="692">
        <f ca="1">COUNTIF(INDIRECT("U"&amp;(ROW()+12*(($AO2112-1)*3+$AP2112)-ROW())/12+5):INDIRECT("AF"&amp;(ROW()+12*(($AO2112-1)*3+$AP2112)-ROW())/12+5),AT2112)</f>
        <v>0</v>
      </c>
      <c r="AV2112" s="692">
        <f ca="1">IF(AND(AR2112+AT2112&gt;0,AS2112+AU2112&gt;0),COUNTIF(AV$6:AV2111,"&gt;0")+1,0)</f>
        <v>0</v>
      </c>
    </row>
    <row r="2113" spans="41:48">
      <c r="AO2113" s="692">
        <v>59</v>
      </c>
      <c r="AP2113" s="692">
        <v>2</v>
      </c>
      <c r="AQ2113" s="692">
        <v>8</v>
      </c>
      <c r="AR2113" s="693">
        <f ca="1">IF($AQ2113=1,IF(INDIRECT(ADDRESS(($AO2113-1)*3+$AP2113+5,$AQ2113+7))="",0,INDIRECT(ADDRESS(($AO2113-1)*3+$AP2113+5,$AQ2113+7))),IF(INDIRECT(ADDRESS(($AO2113-1)*3+$AP2113+5,$AQ2113+7))="",0,IF(COUNTIF(INDIRECT(ADDRESS(($AO2113-1)*36+($AP2113-1)*12+6,COLUMN())):INDIRECT(ADDRESS(($AO2113-1)*36+($AP2113-1)*12+$AQ2113+4,COLUMN())),INDIRECT(ADDRESS(($AO2113-1)*3+$AP2113+5,$AQ2113+7)))&gt;=1,0,INDIRECT(ADDRESS(($AO2113-1)*3+$AP2113+5,$AQ2113+7)))))</f>
        <v>0</v>
      </c>
      <c r="AS2113" s="692">
        <f ca="1">COUNTIF(INDIRECT("H"&amp;(ROW()+12*(($AO2113-1)*3+$AP2113)-ROW())/12+5):INDIRECT("S"&amp;(ROW()+12*(($AO2113-1)*3+$AP2113)-ROW())/12+5),AR2113)</f>
        <v>0</v>
      </c>
      <c r="AT2113" s="693">
        <f ca="1">IF($AQ2113=1,IF(INDIRECT(ADDRESS(($AO2113-1)*3+$AP2113+5,$AQ2113+20))="",0,INDIRECT(ADDRESS(($AO2113-1)*3+$AP2113+5,$AQ2113+20))),IF(INDIRECT(ADDRESS(($AO2113-1)*3+$AP2113+5,$AQ2113+20))="",0,IF(COUNTIF(INDIRECT(ADDRESS(($AO2113-1)*36+($AP2113-1)*12+6,COLUMN())):INDIRECT(ADDRESS(($AO2113-1)*36+($AP2113-1)*12+$AQ2113+4,COLUMN())),INDIRECT(ADDRESS(($AO2113-1)*3+$AP2113+5,$AQ2113+20)))&gt;=1,0,INDIRECT(ADDRESS(($AO2113-1)*3+$AP2113+5,$AQ2113+20)))))</f>
        <v>0</v>
      </c>
      <c r="AU2113" s="692">
        <f ca="1">COUNTIF(INDIRECT("U"&amp;(ROW()+12*(($AO2113-1)*3+$AP2113)-ROW())/12+5):INDIRECT("AF"&amp;(ROW()+12*(($AO2113-1)*3+$AP2113)-ROW())/12+5),AT2113)</f>
        <v>0</v>
      </c>
      <c r="AV2113" s="692">
        <f ca="1">IF(AND(AR2113+AT2113&gt;0,AS2113+AU2113&gt;0),COUNTIF(AV$6:AV2112,"&gt;0")+1,0)</f>
        <v>0</v>
      </c>
    </row>
    <row r="2114" spans="41:48">
      <c r="AO2114" s="692">
        <v>59</v>
      </c>
      <c r="AP2114" s="692">
        <v>2</v>
      </c>
      <c r="AQ2114" s="692">
        <v>9</v>
      </c>
      <c r="AR2114" s="693">
        <f ca="1">IF($AQ2114=1,IF(INDIRECT(ADDRESS(($AO2114-1)*3+$AP2114+5,$AQ2114+7))="",0,INDIRECT(ADDRESS(($AO2114-1)*3+$AP2114+5,$AQ2114+7))),IF(INDIRECT(ADDRESS(($AO2114-1)*3+$AP2114+5,$AQ2114+7))="",0,IF(COUNTIF(INDIRECT(ADDRESS(($AO2114-1)*36+($AP2114-1)*12+6,COLUMN())):INDIRECT(ADDRESS(($AO2114-1)*36+($AP2114-1)*12+$AQ2114+4,COLUMN())),INDIRECT(ADDRESS(($AO2114-1)*3+$AP2114+5,$AQ2114+7)))&gt;=1,0,INDIRECT(ADDRESS(($AO2114-1)*3+$AP2114+5,$AQ2114+7)))))</f>
        <v>0</v>
      </c>
      <c r="AS2114" s="692">
        <f ca="1">COUNTIF(INDIRECT("H"&amp;(ROW()+12*(($AO2114-1)*3+$AP2114)-ROW())/12+5):INDIRECT("S"&amp;(ROW()+12*(($AO2114-1)*3+$AP2114)-ROW())/12+5),AR2114)</f>
        <v>0</v>
      </c>
      <c r="AT2114" s="693">
        <f ca="1">IF($AQ2114=1,IF(INDIRECT(ADDRESS(($AO2114-1)*3+$AP2114+5,$AQ2114+20))="",0,INDIRECT(ADDRESS(($AO2114-1)*3+$AP2114+5,$AQ2114+20))),IF(INDIRECT(ADDRESS(($AO2114-1)*3+$AP2114+5,$AQ2114+20))="",0,IF(COUNTIF(INDIRECT(ADDRESS(($AO2114-1)*36+($AP2114-1)*12+6,COLUMN())):INDIRECT(ADDRESS(($AO2114-1)*36+($AP2114-1)*12+$AQ2114+4,COLUMN())),INDIRECT(ADDRESS(($AO2114-1)*3+$AP2114+5,$AQ2114+20)))&gt;=1,0,INDIRECT(ADDRESS(($AO2114-1)*3+$AP2114+5,$AQ2114+20)))))</f>
        <v>0</v>
      </c>
      <c r="AU2114" s="692">
        <f ca="1">COUNTIF(INDIRECT("U"&amp;(ROW()+12*(($AO2114-1)*3+$AP2114)-ROW())/12+5):INDIRECT("AF"&amp;(ROW()+12*(($AO2114-1)*3+$AP2114)-ROW())/12+5),AT2114)</f>
        <v>0</v>
      </c>
      <c r="AV2114" s="692">
        <f ca="1">IF(AND(AR2114+AT2114&gt;0,AS2114+AU2114&gt;0),COUNTIF(AV$6:AV2113,"&gt;0")+1,0)</f>
        <v>0</v>
      </c>
    </row>
    <row r="2115" spans="41:48">
      <c r="AO2115" s="692">
        <v>59</v>
      </c>
      <c r="AP2115" s="692">
        <v>2</v>
      </c>
      <c r="AQ2115" s="692">
        <v>10</v>
      </c>
      <c r="AR2115" s="693">
        <f ca="1">IF($AQ2115=1,IF(INDIRECT(ADDRESS(($AO2115-1)*3+$AP2115+5,$AQ2115+7))="",0,INDIRECT(ADDRESS(($AO2115-1)*3+$AP2115+5,$AQ2115+7))),IF(INDIRECT(ADDRESS(($AO2115-1)*3+$AP2115+5,$AQ2115+7))="",0,IF(COUNTIF(INDIRECT(ADDRESS(($AO2115-1)*36+($AP2115-1)*12+6,COLUMN())):INDIRECT(ADDRESS(($AO2115-1)*36+($AP2115-1)*12+$AQ2115+4,COLUMN())),INDIRECT(ADDRESS(($AO2115-1)*3+$AP2115+5,$AQ2115+7)))&gt;=1,0,INDIRECT(ADDRESS(($AO2115-1)*3+$AP2115+5,$AQ2115+7)))))</f>
        <v>0</v>
      </c>
      <c r="AS2115" s="692">
        <f ca="1">COUNTIF(INDIRECT("H"&amp;(ROW()+12*(($AO2115-1)*3+$AP2115)-ROW())/12+5):INDIRECT("S"&amp;(ROW()+12*(($AO2115-1)*3+$AP2115)-ROW())/12+5),AR2115)</f>
        <v>0</v>
      </c>
      <c r="AT2115" s="693">
        <f ca="1">IF($AQ2115=1,IF(INDIRECT(ADDRESS(($AO2115-1)*3+$AP2115+5,$AQ2115+20))="",0,INDIRECT(ADDRESS(($AO2115-1)*3+$AP2115+5,$AQ2115+20))),IF(INDIRECT(ADDRESS(($AO2115-1)*3+$AP2115+5,$AQ2115+20))="",0,IF(COUNTIF(INDIRECT(ADDRESS(($AO2115-1)*36+($AP2115-1)*12+6,COLUMN())):INDIRECT(ADDRESS(($AO2115-1)*36+($AP2115-1)*12+$AQ2115+4,COLUMN())),INDIRECT(ADDRESS(($AO2115-1)*3+$AP2115+5,$AQ2115+20)))&gt;=1,0,INDIRECT(ADDRESS(($AO2115-1)*3+$AP2115+5,$AQ2115+20)))))</f>
        <v>0</v>
      </c>
      <c r="AU2115" s="692">
        <f ca="1">COUNTIF(INDIRECT("U"&amp;(ROW()+12*(($AO2115-1)*3+$AP2115)-ROW())/12+5):INDIRECT("AF"&amp;(ROW()+12*(($AO2115-1)*3+$AP2115)-ROW())/12+5),AT2115)</f>
        <v>0</v>
      </c>
      <c r="AV2115" s="692">
        <f ca="1">IF(AND(AR2115+AT2115&gt;0,AS2115+AU2115&gt;0),COUNTIF(AV$6:AV2114,"&gt;0")+1,0)</f>
        <v>0</v>
      </c>
    </row>
    <row r="2116" spans="41:48">
      <c r="AO2116" s="692">
        <v>59</v>
      </c>
      <c r="AP2116" s="692">
        <v>2</v>
      </c>
      <c r="AQ2116" s="692">
        <v>11</v>
      </c>
      <c r="AR2116" s="693">
        <f ca="1">IF($AQ2116=1,IF(INDIRECT(ADDRESS(($AO2116-1)*3+$AP2116+5,$AQ2116+7))="",0,INDIRECT(ADDRESS(($AO2116-1)*3+$AP2116+5,$AQ2116+7))),IF(INDIRECT(ADDRESS(($AO2116-1)*3+$AP2116+5,$AQ2116+7))="",0,IF(COUNTIF(INDIRECT(ADDRESS(($AO2116-1)*36+($AP2116-1)*12+6,COLUMN())):INDIRECT(ADDRESS(($AO2116-1)*36+($AP2116-1)*12+$AQ2116+4,COLUMN())),INDIRECT(ADDRESS(($AO2116-1)*3+$AP2116+5,$AQ2116+7)))&gt;=1,0,INDIRECT(ADDRESS(($AO2116-1)*3+$AP2116+5,$AQ2116+7)))))</f>
        <v>0</v>
      </c>
      <c r="AS2116" s="692">
        <f ca="1">COUNTIF(INDIRECT("H"&amp;(ROW()+12*(($AO2116-1)*3+$AP2116)-ROW())/12+5):INDIRECT("S"&amp;(ROW()+12*(($AO2116-1)*3+$AP2116)-ROW())/12+5),AR2116)</f>
        <v>0</v>
      </c>
      <c r="AT2116" s="693">
        <f ca="1">IF($AQ2116=1,IF(INDIRECT(ADDRESS(($AO2116-1)*3+$AP2116+5,$AQ2116+20))="",0,INDIRECT(ADDRESS(($AO2116-1)*3+$AP2116+5,$AQ2116+20))),IF(INDIRECT(ADDRESS(($AO2116-1)*3+$AP2116+5,$AQ2116+20))="",0,IF(COUNTIF(INDIRECT(ADDRESS(($AO2116-1)*36+($AP2116-1)*12+6,COLUMN())):INDIRECT(ADDRESS(($AO2116-1)*36+($AP2116-1)*12+$AQ2116+4,COLUMN())),INDIRECT(ADDRESS(($AO2116-1)*3+$AP2116+5,$AQ2116+20)))&gt;=1,0,INDIRECT(ADDRESS(($AO2116-1)*3+$AP2116+5,$AQ2116+20)))))</f>
        <v>0</v>
      </c>
      <c r="AU2116" s="692">
        <f ca="1">COUNTIF(INDIRECT("U"&amp;(ROW()+12*(($AO2116-1)*3+$AP2116)-ROW())/12+5):INDIRECT("AF"&amp;(ROW()+12*(($AO2116-1)*3+$AP2116)-ROW())/12+5),AT2116)</f>
        <v>0</v>
      </c>
      <c r="AV2116" s="692">
        <f ca="1">IF(AND(AR2116+AT2116&gt;0,AS2116+AU2116&gt;0),COUNTIF(AV$6:AV2115,"&gt;0")+1,0)</f>
        <v>0</v>
      </c>
    </row>
    <row r="2117" spans="41:48">
      <c r="AO2117" s="692">
        <v>59</v>
      </c>
      <c r="AP2117" s="692">
        <v>2</v>
      </c>
      <c r="AQ2117" s="692">
        <v>12</v>
      </c>
      <c r="AR2117" s="693">
        <f ca="1">IF($AQ2117=1,IF(INDIRECT(ADDRESS(($AO2117-1)*3+$AP2117+5,$AQ2117+7))="",0,INDIRECT(ADDRESS(($AO2117-1)*3+$AP2117+5,$AQ2117+7))),IF(INDIRECT(ADDRESS(($AO2117-1)*3+$AP2117+5,$AQ2117+7))="",0,IF(COUNTIF(INDIRECT(ADDRESS(($AO2117-1)*36+($AP2117-1)*12+6,COLUMN())):INDIRECT(ADDRESS(($AO2117-1)*36+($AP2117-1)*12+$AQ2117+4,COLUMN())),INDIRECT(ADDRESS(($AO2117-1)*3+$AP2117+5,$AQ2117+7)))&gt;=1,0,INDIRECT(ADDRESS(($AO2117-1)*3+$AP2117+5,$AQ2117+7)))))</f>
        <v>0</v>
      </c>
      <c r="AS2117" s="692">
        <f ca="1">COUNTIF(INDIRECT("H"&amp;(ROW()+12*(($AO2117-1)*3+$AP2117)-ROW())/12+5):INDIRECT("S"&amp;(ROW()+12*(($AO2117-1)*3+$AP2117)-ROW())/12+5),AR2117)</f>
        <v>0</v>
      </c>
      <c r="AT2117" s="693">
        <f ca="1">IF($AQ2117=1,IF(INDIRECT(ADDRESS(($AO2117-1)*3+$AP2117+5,$AQ2117+20))="",0,INDIRECT(ADDRESS(($AO2117-1)*3+$AP2117+5,$AQ2117+20))),IF(INDIRECT(ADDRESS(($AO2117-1)*3+$AP2117+5,$AQ2117+20))="",0,IF(COUNTIF(INDIRECT(ADDRESS(($AO2117-1)*36+($AP2117-1)*12+6,COLUMN())):INDIRECT(ADDRESS(($AO2117-1)*36+($AP2117-1)*12+$AQ2117+4,COLUMN())),INDIRECT(ADDRESS(($AO2117-1)*3+$AP2117+5,$AQ2117+20)))&gt;=1,0,INDIRECT(ADDRESS(($AO2117-1)*3+$AP2117+5,$AQ2117+20)))))</f>
        <v>0</v>
      </c>
      <c r="AU2117" s="692">
        <f ca="1">COUNTIF(INDIRECT("U"&amp;(ROW()+12*(($AO2117-1)*3+$AP2117)-ROW())/12+5):INDIRECT("AF"&amp;(ROW()+12*(($AO2117-1)*3+$AP2117)-ROW())/12+5),AT2117)</f>
        <v>0</v>
      </c>
      <c r="AV2117" s="692">
        <f ca="1">IF(AND(AR2117+AT2117&gt;0,AS2117+AU2117&gt;0),COUNTIF(AV$6:AV2116,"&gt;0")+1,0)</f>
        <v>0</v>
      </c>
    </row>
    <row r="2118" spans="41:48">
      <c r="AO2118" s="692">
        <v>59</v>
      </c>
      <c r="AP2118" s="692">
        <v>3</v>
      </c>
      <c r="AQ2118" s="692">
        <v>1</v>
      </c>
      <c r="AR2118" s="693">
        <f ca="1">IF($AQ2118=1,IF(INDIRECT(ADDRESS(($AO2118-1)*3+$AP2118+5,$AQ2118+7))="",0,INDIRECT(ADDRESS(($AO2118-1)*3+$AP2118+5,$AQ2118+7))),IF(INDIRECT(ADDRESS(($AO2118-1)*3+$AP2118+5,$AQ2118+7))="",0,IF(COUNTIF(INDIRECT(ADDRESS(($AO2118-1)*36+($AP2118-1)*12+6,COLUMN())):INDIRECT(ADDRESS(($AO2118-1)*36+($AP2118-1)*12+$AQ2118+4,COLUMN())),INDIRECT(ADDRESS(($AO2118-1)*3+$AP2118+5,$AQ2118+7)))&gt;=1,0,INDIRECT(ADDRESS(($AO2118-1)*3+$AP2118+5,$AQ2118+7)))))</f>
        <v>0</v>
      </c>
      <c r="AS2118" s="692">
        <f ca="1">COUNTIF(INDIRECT("H"&amp;(ROW()+12*(($AO2118-1)*3+$AP2118)-ROW())/12+5):INDIRECT("S"&amp;(ROW()+12*(($AO2118-1)*3+$AP2118)-ROW())/12+5),AR2118)</f>
        <v>0</v>
      </c>
      <c r="AT2118" s="693">
        <f ca="1">IF($AQ2118=1,IF(INDIRECT(ADDRESS(($AO2118-1)*3+$AP2118+5,$AQ2118+20))="",0,INDIRECT(ADDRESS(($AO2118-1)*3+$AP2118+5,$AQ2118+20))),IF(INDIRECT(ADDRESS(($AO2118-1)*3+$AP2118+5,$AQ2118+20))="",0,IF(COUNTIF(INDIRECT(ADDRESS(($AO2118-1)*36+($AP2118-1)*12+6,COLUMN())):INDIRECT(ADDRESS(($AO2118-1)*36+($AP2118-1)*12+$AQ2118+4,COLUMN())),INDIRECT(ADDRESS(($AO2118-1)*3+$AP2118+5,$AQ2118+20)))&gt;=1,0,INDIRECT(ADDRESS(($AO2118-1)*3+$AP2118+5,$AQ2118+20)))))</f>
        <v>0</v>
      </c>
      <c r="AU2118" s="692">
        <f ca="1">COUNTIF(INDIRECT("U"&amp;(ROW()+12*(($AO2118-1)*3+$AP2118)-ROW())/12+5):INDIRECT("AF"&amp;(ROW()+12*(($AO2118-1)*3+$AP2118)-ROW())/12+5),AT2118)</f>
        <v>0</v>
      </c>
      <c r="AV2118" s="692">
        <f ca="1">IF(AND(AR2118+AT2118&gt;0,AS2118+AU2118&gt;0),COUNTIF(AV$6:AV2117,"&gt;0")+1,0)</f>
        <v>0</v>
      </c>
    </row>
    <row r="2119" spans="41:48">
      <c r="AO2119" s="692">
        <v>59</v>
      </c>
      <c r="AP2119" s="692">
        <v>3</v>
      </c>
      <c r="AQ2119" s="692">
        <v>2</v>
      </c>
      <c r="AR2119" s="693">
        <f ca="1">IF($AQ2119=1,IF(INDIRECT(ADDRESS(($AO2119-1)*3+$AP2119+5,$AQ2119+7))="",0,INDIRECT(ADDRESS(($AO2119-1)*3+$AP2119+5,$AQ2119+7))),IF(INDIRECT(ADDRESS(($AO2119-1)*3+$AP2119+5,$AQ2119+7))="",0,IF(COUNTIF(INDIRECT(ADDRESS(($AO2119-1)*36+($AP2119-1)*12+6,COLUMN())):INDIRECT(ADDRESS(($AO2119-1)*36+($AP2119-1)*12+$AQ2119+4,COLUMN())),INDIRECT(ADDRESS(($AO2119-1)*3+$AP2119+5,$AQ2119+7)))&gt;=1,0,INDIRECT(ADDRESS(($AO2119-1)*3+$AP2119+5,$AQ2119+7)))))</f>
        <v>0</v>
      </c>
      <c r="AS2119" s="692">
        <f ca="1">COUNTIF(INDIRECT("H"&amp;(ROW()+12*(($AO2119-1)*3+$AP2119)-ROW())/12+5):INDIRECT("S"&amp;(ROW()+12*(($AO2119-1)*3+$AP2119)-ROW())/12+5),AR2119)</f>
        <v>0</v>
      </c>
      <c r="AT2119" s="693">
        <f ca="1">IF($AQ2119=1,IF(INDIRECT(ADDRESS(($AO2119-1)*3+$AP2119+5,$AQ2119+20))="",0,INDIRECT(ADDRESS(($AO2119-1)*3+$AP2119+5,$AQ2119+20))),IF(INDIRECT(ADDRESS(($AO2119-1)*3+$AP2119+5,$AQ2119+20))="",0,IF(COUNTIF(INDIRECT(ADDRESS(($AO2119-1)*36+($AP2119-1)*12+6,COLUMN())):INDIRECT(ADDRESS(($AO2119-1)*36+($AP2119-1)*12+$AQ2119+4,COLUMN())),INDIRECT(ADDRESS(($AO2119-1)*3+$AP2119+5,$AQ2119+20)))&gt;=1,0,INDIRECT(ADDRESS(($AO2119-1)*3+$AP2119+5,$AQ2119+20)))))</f>
        <v>0</v>
      </c>
      <c r="AU2119" s="692">
        <f ca="1">COUNTIF(INDIRECT("U"&amp;(ROW()+12*(($AO2119-1)*3+$AP2119)-ROW())/12+5):INDIRECT("AF"&amp;(ROW()+12*(($AO2119-1)*3+$AP2119)-ROW())/12+5),AT2119)</f>
        <v>0</v>
      </c>
      <c r="AV2119" s="692">
        <f ca="1">IF(AND(AR2119+AT2119&gt;0,AS2119+AU2119&gt;0),COUNTIF(AV$6:AV2118,"&gt;0")+1,0)</f>
        <v>0</v>
      </c>
    </row>
    <row r="2120" spans="41:48">
      <c r="AO2120" s="692">
        <v>59</v>
      </c>
      <c r="AP2120" s="692">
        <v>3</v>
      </c>
      <c r="AQ2120" s="692">
        <v>3</v>
      </c>
      <c r="AR2120" s="693">
        <f ca="1">IF($AQ2120=1,IF(INDIRECT(ADDRESS(($AO2120-1)*3+$AP2120+5,$AQ2120+7))="",0,INDIRECT(ADDRESS(($AO2120-1)*3+$AP2120+5,$AQ2120+7))),IF(INDIRECT(ADDRESS(($AO2120-1)*3+$AP2120+5,$AQ2120+7))="",0,IF(COUNTIF(INDIRECT(ADDRESS(($AO2120-1)*36+($AP2120-1)*12+6,COLUMN())):INDIRECT(ADDRESS(($AO2120-1)*36+($AP2120-1)*12+$AQ2120+4,COLUMN())),INDIRECT(ADDRESS(($AO2120-1)*3+$AP2120+5,$AQ2120+7)))&gt;=1,0,INDIRECT(ADDRESS(($AO2120-1)*3+$AP2120+5,$AQ2120+7)))))</f>
        <v>0</v>
      </c>
      <c r="AS2120" s="692">
        <f ca="1">COUNTIF(INDIRECT("H"&amp;(ROW()+12*(($AO2120-1)*3+$AP2120)-ROW())/12+5):INDIRECT("S"&amp;(ROW()+12*(($AO2120-1)*3+$AP2120)-ROW())/12+5),AR2120)</f>
        <v>0</v>
      </c>
      <c r="AT2120" s="693">
        <f ca="1">IF($AQ2120=1,IF(INDIRECT(ADDRESS(($AO2120-1)*3+$AP2120+5,$AQ2120+20))="",0,INDIRECT(ADDRESS(($AO2120-1)*3+$AP2120+5,$AQ2120+20))),IF(INDIRECT(ADDRESS(($AO2120-1)*3+$AP2120+5,$AQ2120+20))="",0,IF(COUNTIF(INDIRECT(ADDRESS(($AO2120-1)*36+($AP2120-1)*12+6,COLUMN())):INDIRECT(ADDRESS(($AO2120-1)*36+($AP2120-1)*12+$AQ2120+4,COLUMN())),INDIRECT(ADDRESS(($AO2120-1)*3+$AP2120+5,$AQ2120+20)))&gt;=1,0,INDIRECT(ADDRESS(($AO2120-1)*3+$AP2120+5,$AQ2120+20)))))</f>
        <v>0</v>
      </c>
      <c r="AU2120" s="692">
        <f ca="1">COUNTIF(INDIRECT("U"&amp;(ROW()+12*(($AO2120-1)*3+$AP2120)-ROW())/12+5):INDIRECT("AF"&amp;(ROW()+12*(($AO2120-1)*3+$AP2120)-ROW())/12+5),AT2120)</f>
        <v>0</v>
      </c>
      <c r="AV2120" s="692">
        <f ca="1">IF(AND(AR2120+AT2120&gt;0,AS2120+AU2120&gt;0),COUNTIF(AV$6:AV2119,"&gt;0")+1,0)</f>
        <v>0</v>
      </c>
    </row>
    <row r="2121" spans="41:48">
      <c r="AO2121" s="692">
        <v>59</v>
      </c>
      <c r="AP2121" s="692">
        <v>3</v>
      </c>
      <c r="AQ2121" s="692">
        <v>4</v>
      </c>
      <c r="AR2121" s="693">
        <f ca="1">IF($AQ2121=1,IF(INDIRECT(ADDRESS(($AO2121-1)*3+$AP2121+5,$AQ2121+7))="",0,INDIRECT(ADDRESS(($AO2121-1)*3+$AP2121+5,$AQ2121+7))),IF(INDIRECT(ADDRESS(($AO2121-1)*3+$AP2121+5,$AQ2121+7))="",0,IF(COUNTIF(INDIRECT(ADDRESS(($AO2121-1)*36+($AP2121-1)*12+6,COLUMN())):INDIRECT(ADDRESS(($AO2121-1)*36+($AP2121-1)*12+$AQ2121+4,COLUMN())),INDIRECT(ADDRESS(($AO2121-1)*3+$AP2121+5,$AQ2121+7)))&gt;=1,0,INDIRECT(ADDRESS(($AO2121-1)*3+$AP2121+5,$AQ2121+7)))))</f>
        <v>0</v>
      </c>
      <c r="AS2121" s="692">
        <f ca="1">COUNTIF(INDIRECT("H"&amp;(ROW()+12*(($AO2121-1)*3+$AP2121)-ROW())/12+5):INDIRECT("S"&amp;(ROW()+12*(($AO2121-1)*3+$AP2121)-ROW())/12+5),AR2121)</f>
        <v>0</v>
      </c>
      <c r="AT2121" s="693">
        <f ca="1">IF($AQ2121=1,IF(INDIRECT(ADDRESS(($AO2121-1)*3+$AP2121+5,$AQ2121+20))="",0,INDIRECT(ADDRESS(($AO2121-1)*3+$AP2121+5,$AQ2121+20))),IF(INDIRECT(ADDRESS(($AO2121-1)*3+$AP2121+5,$AQ2121+20))="",0,IF(COUNTIF(INDIRECT(ADDRESS(($AO2121-1)*36+($AP2121-1)*12+6,COLUMN())):INDIRECT(ADDRESS(($AO2121-1)*36+($AP2121-1)*12+$AQ2121+4,COLUMN())),INDIRECT(ADDRESS(($AO2121-1)*3+$AP2121+5,$AQ2121+20)))&gt;=1,0,INDIRECT(ADDRESS(($AO2121-1)*3+$AP2121+5,$AQ2121+20)))))</f>
        <v>0</v>
      </c>
      <c r="AU2121" s="692">
        <f ca="1">COUNTIF(INDIRECT("U"&amp;(ROW()+12*(($AO2121-1)*3+$AP2121)-ROW())/12+5):INDIRECT("AF"&amp;(ROW()+12*(($AO2121-1)*3+$AP2121)-ROW())/12+5),AT2121)</f>
        <v>0</v>
      </c>
      <c r="AV2121" s="692">
        <f ca="1">IF(AND(AR2121+AT2121&gt;0,AS2121+AU2121&gt;0),COUNTIF(AV$6:AV2120,"&gt;0")+1,0)</f>
        <v>0</v>
      </c>
    </row>
    <row r="2122" spans="41:48">
      <c r="AO2122" s="692">
        <v>59</v>
      </c>
      <c r="AP2122" s="692">
        <v>3</v>
      </c>
      <c r="AQ2122" s="692">
        <v>5</v>
      </c>
      <c r="AR2122" s="693">
        <f ca="1">IF($AQ2122=1,IF(INDIRECT(ADDRESS(($AO2122-1)*3+$AP2122+5,$AQ2122+7))="",0,INDIRECT(ADDRESS(($AO2122-1)*3+$AP2122+5,$AQ2122+7))),IF(INDIRECT(ADDRESS(($AO2122-1)*3+$AP2122+5,$AQ2122+7))="",0,IF(COUNTIF(INDIRECT(ADDRESS(($AO2122-1)*36+($AP2122-1)*12+6,COLUMN())):INDIRECT(ADDRESS(($AO2122-1)*36+($AP2122-1)*12+$AQ2122+4,COLUMN())),INDIRECT(ADDRESS(($AO2122-1)*3+$AP2122+5,$AQ2122+7)))&gt;=1,0,INDIRECT(ADDRESS(($AO2122-1)*3+$AP2122+5,$AQ2122+7)))))</f>
        <v>0</v>
      </c>
      <c r="AS2122" s="692">
        <f ca="1">COUNTIF(INDIRECT("H"&amp;(ROW()+12*(($AO2122-1)*3+$AP2122)-ROW())/12+5):INDIRECT("S"&amp;(ROW()+12*(($AO2122-1)*3+$AP2122)-ROW())/12+5),AR2122)</f>
        <v>0</v>
      </c>
      <c r="AT2122" s="693">
        <f ca="1">IF($AQ2122=1,IF(INDIRECT(ADDRESS(($AO2122-1)*3+$AP2122+5,$AQ2122+20))="",0,INDIRECT(ADDRESS(($AO2122-1)*3+$AP2122+5,$AQ2122+20))),IF(INDIRECT(ADDRESS(($AO2122-1)*3+$AP2122+5,$AQ2122+20))="",0,IF(COUNTIF(INDIRECT(ADDRESS(($AO2122-1)*36+($AP2122-1)*12+6,COLUMN())):INDIRECT(ADDRESS(($AO2122-1)*36+($AP2122-1)*12+$AQ2122+4,COLUMN())),INDIRECT(ADDRESS(($AO2122-1)*3+$AP2122+5,$AQ2122+20)))&gt;=1,0,INDIRECT(ADDRESS(($AO2122-1)*3+$AP2122+5,$AQ2122+20)))))</f>
        <v>0</v>
      </c>
      <c r="AU2122" s="692">
        <f ca="1">COUNTIF(INDIRECT("U"&amp;(ROW()+12*(($AO2122-1)*3+$AP2122)-ROW())/12+5):INDIRECT("AF"&amp;(ROW()+12*(($AO2122-1)*3+$AP2122)-ROW())/12+5),AT2122)</f>
        <v>0</v>
      </c>
      <c r="AV2122" s="692">
        <f ca="1">IF(AND(AR2122+AT2122&gt;0,AS2122+AU2122&gt;0),COUNTIF(AV$6:AV2121,"&gt;0")+1,0)</f>
        <v>0</v>
      </c>
    </row>
    <row r="2123" spans="41:48">
      <c r="AO2123" s="692">
        <v>59</v>
      </c>
      <c r="AP2123" s="692">
        <v>3</v>
      </c>
      <c r="AQ2123" s="692">
        <v>6</v>
      </c>
      <c r="AR2123" s="693">
        <f ca="1">IF($AQ2123=1,IF(INDIRECT(ADDRESS(($AO2123-1)*3+$AP2123+5,$AQ2123+7))="",0,INDIRECT(ADDRESS(($AO2123-1)*3+$AP2123+5,$AQ2123+7))),IF(INDIRECT(ADDRESS(($AO2123-1)*3+$AP2123+5,$AQ2123+7))="",0,IF(COUNTIF(INDIRECT(ADDRESS(($AO2123-1)*36+($AP2123-1)*12+6,COLUMN())):INDIRECT(ADDRESS(($AO2123-1)*36+($AP2123-1)*12+$AQ2123+4,COLUMN())),INDIRECT(ADDRESS(($AO2123-1)*3+$AP2123+5,$AQ2123+7)))&gt;=1,0,INDIRECT(ADDRESS(($AO2123-1)*3+$AP2123+5,$AQ2123+7)))))</f>
        <v>0</v>
      </c>
      <c r="AS2123" s="692">
        <f ca="1">COUNTIF(INDIRECT("H"&amp;(ROW()+12*(($AO2123-1)*3+$AP2123)-ROW())/12+5):INDIRECT("S"&amp;(ROW()+12*(($AO2123-1)*3+$AP2123)-ROW())/12+5),AR2123)</f>
        <v>0</v>
      </c>
      <c r="AT2123" s="693">
        <f ca="1">IF($AQ2123=1,IF(INDIRECT(ADDRESS(($AO2123-1)*3+$AP2123+5,$AQ2123+20))="",0,INDIRECT(ADDRESS(($AO2123-1)*3+$AP2123+5,$AQ2123+20))),IF(INDIRECT(ADDRESS(($AO2123-1)*3+$AP2123+5,$AQ2123+20))="",0,IF(COUNTIF(INDIRECT(ADDRESS(($AO2123-1)*36+($AP2123-1)*12+6,COLUMN())):INDIRECT(ADDRESS(($AO2123-1)*36+($AP2123-1)*12+$AQ2123+4,COLUMN())),INDIRECT(ADDRESS(($AO2123-1)*3+$AP2123+5,$AQ2123+20)))&gt;=1,0,INDIRECT(ADDRESS(($AO2123-1)*3+$AP2123+5,$AQ2123+20)))))</f>
        <v>0</v>
      </c>
      <c r="AU2123" s="692">
        <f ca="1">COUNTIF(INDIRECT("U"&amp;(ROW()+12*(($AO2123-1)*3+$AP2123)-ROW())/12+5):INDIRECT("AF"&amp;(ROW()+12*(($AO2123-1)*3+$AP2123)-ROW())/12+5),AT2123)</f>
        <v>0</v>
      </c>
      <c r="AV2123" s="692">
        <f ca="1">IF(AND(AR2123+AT2123&gt;0,AS2123+AU2123&gt;0),COUNTIF(AV$6:AV2122,"&gt;0")+1,0)</f>
        <v>0</v>
      </c>
    </row>
    <row r="2124" spans="41:48">
      <c r="AO2124" s="692">
        <v>59</v>
      </c>
      <c r="AP2124" s="692">
        <v>3</v>
      </c>
      <c r="AQ2124" s="692">
        <v>7</v>
      </c>
      <c r="AR2124" s="693">
        <f ca="1">IF($AQ2124=1,IF(INDIRECT(ADDRESS(($AO2124-1)*3+$AP2124+5,$AQ2124+7))="",0,INDIRECT(ADDRESS(($AO2124-1)*3+$AP2124+5,$AQ2124+7))),IF(INDIRECT(ADDRESS(($AO2124-1)*3+$AP2124+5,$AQ2124+7))="",0,IF(COUNTIF(INDIRECT(ADDRESS(($AO2124-1)*36+($AP2124-1)*12+6,COLUMN())):INDIRECT(ADDRESS(($AO2124-1)*36+($AP2124-1)*12+$AQ2124+4,COLUMN())),INDIRECT(ADDRESS(($AO2124-1)*3+$AP2124+5,$AQ2124+7)))&gt;=1,0,INDIRECT(ADDRESS(($AO2124-1)*3+$AP2124+5,$AQ2124+7)))))</f>
        <v>0</v>
      </c>
      <c r="AS2124" s="692">
        <f ca="1">COUNTIF(INDIRECT("H"&amp;(ROW()+12*(($AO2124-1)*3+$AP2124)-ROW())/12+5):INDIRECT("S"&amp;(ROW()+12*(($AO2124-1)*3+$AP2124)-ROW())/12+5),AR2124)</f>
        <v>0</v>
      </c>
      <c r="AT2124" s="693">
        <f ca="1">IF($AQ2124=1,IF(INDIRECT(ADDRESS(($AO2124-1)*3+$AP2124+5,$AQ2124+20))="",0,INDIRECT(ADDRESS(($AO2124-1)*3+$AP2124+5,$AQ2124+20))),IF(INDIRECT(ADDRESS(($AO2124-1)*3+$AP2124+5,$AQ2124+20))="",0,IF(COUNTIF(INDIRECT(ADDRESS(($AO2124-1)*36+($AP2124-1)*12+6,COLUMN())):INDIRECT(ADDRESS(($AO2124-1)*36+($AP2124-1)*12+$AQ2124+4,COLUMN())),INDIRECT(ADDRESS(($AO2124-1)*3+$AP2124+5,$AQ2124+20)))&gt;=1,0,INDIRECT(ADDRESS(($AO2124-1)*3+$AP2124+5,$AQ2124+20)))))</f>
        <v>0</v>
      </c>
      <c r="AU2124" s="692">
        <f ca="1">COUNTIF(INDIRECT("U"&amp;(ROW()+12*(($AO2124-1)*3+$AP2124)-ROW())/12+5):INDIRECT("AF"&amp;(ROW()+12*(($AO2124-1)*3+$AP2124)-ROW())/12+5),AT2124)</f>
        <v>0</v>
      </c>
      <c r="AV2124" s="692">
        <f ca="1">IF(AND(AR2124+AT2124&gt;0,AS2124+AU2124&gt;0),COUNTIF(AV$6:AV2123,"&gt;0")+1,0)</f>
        <v>0</v>
      </c>
    </row>
    <row r="2125" spans="41:48">
      <c r="AO2125" s="692">
        <v>59</v>
      </c>
      <c r="AP2125" s="692">
        <v>3</v>
      </c>
      <c r="AQ2125" s="692">
        <v>8</v>
      </c>
      <c r="AR2125" s="693">
        <f ca="1">IF($AQ2125=1,IF(INDIRECT(ADDRESS(($AO2125-1)*3+$AP2125+5,$AQ2125+7))="",0,INDIRECT(ADDRESS(($AO2125-1)*3+$AP2125+5,$AQ2125+7))),IF(INDIRECT(ADDRESS(($AO2125-1)*3+$AP2125+5,$AQ2125+7))="",0,IF(COUNTIF(INDIRECT(ADDRESS(($AO2125-1)*36+($AP2125-1)*12+6,COLUMN())):INDIRECT(ADDRESS(($AO2125-1)*36+($AP2125-1)*12+$AQ2125+4,COLUMN())),INDIRECT(ADDRESS(($AO2125-1)*3+$AP2125+5,$AQ2125+7)))&gt;=1,0,INDIRECT(ADDRESS(($AO2125-1)*3+$AP2125+5,$AQ2125+7)))))</f>
        <v>0</v>
      </c>
      <c r="AS2125" s="692">
        <f ca="1">COUNTIF(INDIRECT("H"&amp;(ROW()+12*(($AO2125-1)*3+$AP2125)-ROW())/12+5):INDIRECT("S"&amp;(ROW()+12*(($AO2125-1)*3+$AP2125)-ROW())/12+5),AR2125)</f>
        <v>0</v>
      </c>
      <c r="AT2125" s="693">
        <f ca="1">IF($AQ2125=1,IF(INDIRECT(ADDRESS(($AO2125-1)*3+$AP2125+5,$AQ2125+20))="",0,INDIRECT(ADDRESS(($AO2125-1)*3+$AP2125+5,$AQ2125+20))),IF(INDIRECT(ADDRESS(($AO2125-1)*3+$AP2125+5,$AQ2125+20))="",0,IF(COUNTIF(INDIRECT(ADDRESS(($AO2125-1)*36+($AP2125-1)*12+6,COLUMN())):INDIRECT(ADDRESS(($AO2125-1)*36+($AP2125-1)*12+$AQ2125+4,COLUMN())),INDIRECT(ADDRESS(($AO2125-1)*3+$AP2125+5,$AQ2125+20)))&gt;=1,0,INDIRECT(ADDRESS(($AO2125-1)*3+$AP2125+5,$AQ2125+20)))))</f>
        <v>0</v>
      </c>
      <c r="AU2125" s="692">
        <f ca="1">COUNTIF(INDIRECT("U"&amp;(ROW()+12*(($AO2125-1)*3+$AP2125)-ROW())/12+5):INDIRECT("AF"&amp;(ROW()+12*(($AO2125-1)*3+$AP2125)-ROW())/12+5),AT2125)</f>
        <v>0</v>
      </c>
      <c r="AV2125" s="692">
        <f ca="1">IF(AND(AR2125+AT2125&gt;0,AS2125+AU2125&gt;0),COUNTIF(AV$6:AV2124,"&gt;0")+1,0)</f>
        <v>0</v>
      </c>
    </row>
    <row r="2126" spans="41:48">
      <c r="AO2126" s="692">
        <v>59</v>
      </c>
      <c r="AP2126" s="692">
        <v>3</v>
      </c>
      <c r="AQ2126" s="692">
        <v>9</v>
      </c>
      <c r="AR2126" s="693">
        <f ca="1">IF($AQ2126=1,IF(INDIRECT(ADDRESS(($AO2126-1)*3+$AP2126+5,$AQ2126+7))="",0,INDIRECT(ADDRESS(($AO2126-1)*3+$AP2126+5,$AQ2126+7))),IF(INDIRECT(ADDRESS(($AO2126-1)*3+$AP2126+5,$AQ2126+7))="",0,IF(COUNTIF(INDIRECT(ADDRESS(($AO2126-1)*36+($AP2126-1)*12+6,COLUMN())):INDIRECT(ADDRESS(($AO2126-1)*36+($AP2126-1)*12+$AQ2126+4,COLUMN())),INDIRECT(ADDRESS(($AO2126-1)*3+$AP2126+5,$AQ2126+7)))&gt;=1,0,INDIRECT(ADDRESS(($AO2126-1)*3+$AP2126+5,$AQ2126+7)))))</f>
        <v>0</v>
      </c>
      <c r="AS2126" s="692">
        <f ca="1">COUNTIF(INDIRECT("H"&amp;(ROW()+12*(($AO2126-1)*3+$AP2126)-ROW())/12+5):INDIRECT("S"&amp;(ROW()+12*(($AO2126-1)*3+$AP2126)-ROW())/12+5),AR2126)</f>
        <v>0</v>
      </c>
      <c r="AT2126" s="693">
        <f ca="1">IF($AQ2126=1,IF(INDIRECT(ADDRESS(($AO2126-1)*3+$AP2126+5,$AQ2126+20))="",0,INDIRECT(ADDRESS(($AO2126-1)*3+$AP2126+5,$AQ2126+20))),IF(INDIRECT(ADDRESS(($AO2126-1)*3+$AP2126+5,$AQ2126+20))="",0,IF(COUNTIF(INDIRECT(ADDRESS(($AO2126-1)*36+($AP2126-1)*12+6,COLUMN())):INDIRECT(ADDRESS(($AO2126-1)*36+($AP2126-1)*12+$AQ2126+4,COLUMN())),INDIRECT(ADDRESS(($AO2126-1)*3+$AP2126+5,$AQ2126+20)))&gt;=1,0,INDIRECT(ADDRESS(($AO2126-1)*3+$AP2126+5,$AQ2126+20)))))</f>
        <v>0</v>
      </c>
      <c r="AU2126" s="692">
        <f ca="1">COUNTIF(INDIRECT("U"&amp;(ROW()+12*(($AO2126-1)*3+$AP2126)-ROW())/12+5):INDIRECT("AF"&amp;(ROW()+12*(($AO2126-1)*3+$AP2126)-ROW())/12+5),AT2126)</f>
        <v>0</v>
      </c>
      <c r="AV2126" s="692">
        <f ca="1">IF(AND(AR2126+AT2126&gt;0,AS2126+AU2126&gt;0),COUNTIF(AV$6:AV2125,"&gt;0")+1,0)</f>
        <v>0</v>
      </c>
    </row>
    <row r="2127" spans="41:48">
      <c r="AO2127" s="692">
        <v>59</v>
      </c>
      <c r="AP2127" s="692">
        <v>3</v>
      </c>
      <c r="AQ2127" s="692">
        <v>10</v>
      </c>
      <c r="AR2127" s="693">
        <f ca="1">IF($AQ2127=1,IF(INDIRECT(ADDRESS(($AO2127-1)*3+$AP2127+5,$AQ2127+7))="",0,INDIRECT(ADDRESS(($AO2127-1)*3+$AP2127+5,$AQ2127+7))),IF(INDIRECT(ADDRESS(($AO2127-1)*3+$AP2127+5,$AQ2127+7))="",0,IF(COUNTIF(INDIRECT(ADDRESS(($AO2127-1)*36+($AP2127-1)*12+6,COLUMN())):INDIRECT(ADDRESS(($AO2127-1)*36+($AP2127-1)*12+$AQ2127+4,COLUMN())),INDIRECT(ADDRESS(($AO2127-1)*3+$AP2127+5,$AQ2127+7)))&gt;=1,0,INDIRECT(ADDRESS(($AO2127-1)*3+$AP2127+5,$AQ2127+7)))))</f>
        <v>0</v>
      </c>
      <c r="AS2127" s="692">
        <f ca="1">COUNTIF(INDIRECT("H"&amp;(ROW()+12*(($AO2127-1)*3+$AP2127)-ROW())/12+5):INDIRECT("S"&amp;(ROW()+12*(($AO2127-1)*3+$AP2127)-ROW())/12+5),AR2127)</f>
        <v>0</v>
      </c>
      <c r="AT2127" s="693">
        <f ca="1">IF($AQ2127=1,IF(INDIRECT(ADDRESS(($AO2127-1)*3+$AP2127+5,$AQ2127+20))="",0,INDIRECT(ADDRESS(($AO2127-1)*3+$AP2127+5,$AQ2127+20))),IF(INDIRECT(ADDRESS(($AO2127-1)*3+$AP2127+5,$AQ2127+20))="",0,IF(COUNTIF(INDIRECT(ADDRESS(($AO2127-1)*36+($AP2127-1)*12+6,COLUMN())):INDIRECT(ADDRESS(($AO2127-1)*36+($AP2127-1)*12+$AQ2127+4,COLUMN())),INDIRECT(ADDRESS(($AO2127-1)*3+$AP2127+5,$AQ2127+20)))&gt;=1,0,INDIRECT(ADDRESS(($AO2127-1)*3+$AP2127+5,$AQ2127+20)))))</f>
        <v>0</v>
      </c>
      <c r="AU2127" s="692">
        <f ca="1">COUNTIF(INDIRECT("U"&amp;(ROW()+12*(($AO2127-1)*3+$AP2127)-ROW())/12+5):INDIRECT("AF"&amp;(ROW()+12*(($AO2127-1)*3+$AP2127)-ROW())/12+5),AT2127)</f>
        <v>0</v>
      </c>
      <c r="AV2127" s="692">
        <f ca="1">IF(AND(AR2127+AT2127&gt;0,AS2127+AU2127&gt;0),COUNTIF(AV$6:AV2126,"&gt;0")+1,0)</f>
        <v>0</v>
      </c>
    </row>
    <row r="2128" spans="41:48">
      <c r="AO2128" s="692">
        <v>59</v>
      </c>
      <c r="AP2128" s="692">
        <v>3</v>
      </c>
      <c r="AQ2128" s="692">
        <v>11</v>
      </c>
      <c r="AR2128" s="693">
        <f ca="1">IF($AQ2128=1,IF(INDIRECT(ADDRESS(($AO2128-1)*3+$AP2128+5,$AQ2128+7))="",0,INDIRECT(ADDRESS(($AO2128-1)*3+$AP2128+5,$AQ2128+7))),IF(INDIRECT(ADDRESS(($AO2128-1)*3+$AP2128+5,$AQ2128+7))="",0,IF(COUNTIF(INDIRECT(ADDRESS(($AO2128-1)*36+($AP2128-1)*12+6,COLUMN())):INDIRECT(ADDRESS(($AO2128-1)*36+($AP2128-1)*12+$AQ2128+4,COLUMN())),INDIRECT(ADDRESS(($AO2128-1)*3+$AP2128+5,$AQ2128+7)))&gt;=1,0,INDIRECT(ADDRESS(($AO2128-1)*3+$AP2128+5,$AQ2128+7)))))</f>
        <v>0</v>
      </c>
      <c r="AS2128" s="692">
        <f ca="1">COUNTIF(INDIRECT("H"&amp;(ROW()+12*(($AO2128-1)*3+$AP2128)-ROW())/12+5):INDIRECT("S"&amp;(ROW()+12*(($AO2128-1)*3+$AP2128)-ROW())/12+5),AR2128)</f>
        <v>0</v>
      </c>
      <c r="AT2128" s="693">
        <f ca="1">IF($AQ2128=1,IF(INDIRECT(ADDRESS(($AO2128-1)*3+$AP2128+5,$AQ2128+20))="",0,INDIRECT(ADDRESS(($AO2128-1)*3+$AP2128+5,$AQ2128+20))),IF(INDIRECT(ADDRESS(($AO2128-1)*3+$AP2128+5,$AQ2128+20))="",0,IF(COUNTIF(INDIRECT(ADDRESS(($AO2128-1)*36+($AP2128-1)*12+6,COLUMN())):INDIRECT(ADDRESS(($AO2128-1)*36+($AP2128-1)*12+$AQ2128+4,COLUMN())),INDIRECT(ADDRESS(($AO2128-1)*3+$AP2128+5,$AQ2128+20)))&gt;=1,0,INDIRECT(ADDRESS(($AO2128-1)*3+$AP2128+5,$AQ2128+20)))))</f>
        <v>0</v>
      </c>
      <c r="AU2128" s="692">
        <f ca="1">COUNTIF(INDIRECT("U"&amp;(ROW()+12*(($AO2128-1)*3+$AP2128)-ROW())/12+5):INDIRECT("AF"&amp;(ROW()+12*(($AO2128-1)*3+$AP2128)-ROW())/12+5),AT2128)</f>
        <v>0</v>
      </c>
      <c r="AV2128" s="692">
        <f ca="1">IF(AND(AR2128+AT2128&gt;0,AS2128+AU2128&gt;0),COUNTIF(AV$6:AV2127,"&gt;0")+1,0)</f>
        <v>0</v>
      </c>
    </row>
    <row r="2129" spans="41:48">
      <c r="AO2129" s="692">
        <v>59</v>
      </c>
      <c r="AP2129" s="692">
        <v>3</v>
      </c>
      <c r="AQ2129" s="692">
        <v>12</v>
      </c>
      <c r="AR2129" s="693">
        <f ca="1">IF($AQ2129=1,IF(INDIRECT(ADDRESS(($AO2129-1)*3+$AP2129+5,$AQ2129+7))="",0,INDIRECT(ADDRESS(($AO2129-1)*3+$AP2129+5,$AQ2129+7))),IF(INDIRECT(ADDRESS(($AO2129-1)*3+$AP2129+5,$AQ2129+7))="",0,IF(COUNTIF(INDIRECT(ADDRESS(($AO2129-1)*36+($AP2129-1)*12+6,COLUMN())):INDIRECT(ADDRESS(($AO2129-1)*36+($AP2129-1)*12+$AQ2129+4,COLUMN())),INDIRECT(ADDRESS(($AO2129-1)*3+$AP2129+5,$AQ2129+7)))&gt;=1,0,INDIRECT(ADDRESS(($AO2129-1)*3+$AP2129+5,$AQ2129+7)))))</f>
        <v>0</v>
      </c>
      <c r="AS2129" s="692">
        <f ca="1">COUNTIF(INDIRECT("H"&amp;(ROW()+12*(($AO2129-1)*3+$AP2129)-ROW())/12+5):INDIRECT("S"&amp;(ROW()+12*(($AO2129-1)*3+$AP2129)-ROW())/12+5),AR2129)</f>
        <v>0</v>
      </c>
      <c r="AT2129" s="693">
        <f ca="1">IF($AQ2129=1,IF(INDIRECT(ADDRESS(($AO2129-1)*3+$AP2129+5,$AQ2129+20))="",0,INDIRECT(ADDRESS(($AO2129-1)*3+$AP2129+5,$AQ2129+20))),IF(INDIRECT(ADDRESS(($AO2129-1)*3+$AP2129+5,$AQ2129+20))="",0,IF(COUNTIF(INDIRECT(ADDRESS(($AO2129-1)*36+($AP2129-1)*12+6,COLUMN())):INDIRECT(ADDRESS(($AO2129-1)*36+($AP2129-1)*12+$AQ2129+4,COLUMN())),INDIRECT(ADDRESS(($AO2129-1)*3+$AP2129+5,$AQ2129+20)))&gt;=1,0,INDIRECT(ADDRESS(($AO2129-1)*3+$AP2129+5,$AQ2129+20)))))</f>
        <v>0</v>
      </c>
      <c r="AU2129" s="692">
        <f ca="1">COUNTIF(INDIRECT("U"&amp;(ROW()+12*(($AO2129-1)*3+$AP2129)-ROW())/12+5):INDIRECT("AF"&amp;(ROW()+12*(($AO2129-1)*3+$AP2129)-ROW())/12+5),AT2129)</f>
        <v>0</v>
      </c>
      <c r="AV2129" s="692">
        <f ca="1">IF(AND(AR2129+AT2129&gt;0,AS2129+AU2129&gt;0),COUNTIF(AV$6:AV2128,"&gt;0")+1,0)</f>
        <v>0</v>
      </c>
    </row>
    <row r="2130" spans="41:48">
      <c r="AO2130" s="692">
        <v>60</v>
      </c>
      <c r="AP2130" s="692">
        <v>1</v>
      </c>
      <c r="AQ2130" s="692">
        <v>1</v>
      </c>
      <c r="AR2130" s="693">
        <f ca="1">IF($AQ2130=1,IF(INDIRECT(ADDRESS(($AO2130-1)*3+$AP2130+5,$AQ2130+7))="",0,INDIRECT(ADDRESS(($AO2130-1)*3+$AP2130+5,$AQ2130+7))),IF(INDIRECT(ADDRESS(($AO2130-1)*3+$AP2130+5,$AQ2130+7))="",0,IF(COUNTIF(INDIRECT(ADDRESS(($AO2130-1)*36+($AP2130-1)*12+6,COLUMN())):INDIRECT(ADDRESS(($AO2130-1)*36+($AP2130-1)*12+$AQ2130+4,COLUMN())),INDIRECT(ADDRESS(($AO2130-1)*3+$AP2130+5,$AQ2130+7)))&gt;=1,0,INDIRECT(ADDRESS(($AO2130-1)*3+$AP2130+5,$AQ2130+7)))))</f>
        <v>0</v>
      </c>
      <c r="AS2130" s="692">
        <f ca="1">COUNTIF(INDIRECT("H"&amp;(ROW()+12*(($AO2130-1)*3+$AP2130)-ROW())/12+5):INDIRECT("S"&amp;(ROW()+12*(($AO2130-1)*3+$AP2130)-ROW())/12+5),AR2130)</f>
        <v>0</v>
      </c>
      <c r="AT2130" s="693">
        <f ca="1">IF($AQ2130=1,IF(INDIRECT(ADDRESS(($AO2130-1)*3+$AP2130+5,$AQ2130+20))="",0,INDIRECT(ADDRESS(($AO2130-1)*3+$AP2130+5,$AQ2130+20))),IF(INDIRECT(ADDRESS(($AO2130-1)*3+$AP2130+5,$AQ2130+20))="",0,IF(COUNTIF(INDIRECT(ADDRESS(($AO2130-1)*36+($AP2130-1)*12+6,COLUMN())):INDIRECT(ADDRESS(($AO2130-1)*36+($AP2130-1)*12+$AQ2130+4,COLUMN())),INDIRECT(ADDRESS(($AO2130-1)*3+$AP2130+5,$AQ2130+20)))&gt;=1,0,INDIRECT(ADDRESS(($AO2130-1)*3+$AP2130+5,$AQ2130+20)))))</f>
        <v>0</v>
      </c>
      <c r="AU2130" s="692">
        <f ca="1">COUNTIF(INDIRECT("U"&amp;(ROW()+12*(($AO2130-1)*3+$AP2130)-ROW())/12+5):INDIRECT("AF"&amp;(ROW()+12*(($AO2130-1)*3+$AP2130)-ROW())/12+5),AT2130)</f>
        <v>0</v>
      </c>
      <c r="AV2130" s="692">
        <f ca="1">IF(AND(AR2130+AT2130&gt;0,AS2130+AU2130&gt;0),COUNTIF(AV$6:AV2129,"&gt;0")+1,0)</f>
        <v>0</v>
      </c>
    </row>
    <row r="2131" spans="41:48">
      <c r="AO2131" s="692">
        <v>60</v>
      </c>
      <c r="AP2131" s="692">
        <v>1</v>
      </c>
      <c r="AQ2131" s="692">
        <v>2</v>
      </c>
      <c r="AR2131" s="693">
        <f ca="1">IF($AQ2131=1,IF(INDIRECT(ADDRESS(($AO2131-1)*3+$AP2131+5,$AQ2131+7))="",0,INDIRECT(ADDRESS(($AO2131-1)*3+$AP2131+5,$AQ2131+7))),IF(INDIRECT(ADDRESS(($AO2131-1)*3+$AP2131+5,$AQ2131+7))="",0,IF(COUNTIF(INDIRECT(ADDRESS(($AO2131-1)*36+($AP2131-1)*12+6,COLUMN())):INDIRECT(ADDRESS(($AO2131-1)*36+($AP2131-1)*12+$AQ2131+4,COLUMN())),INDIRECT(ADDRESS(($AO2131-1)*3+$AP2131+5,$AQ2131+7)))&gt;=1,0,INDIRECT(ADDRESS(($AO2131-1)*3+$AP2131+5,$AQ2131+7)))))</f>
        <v>0</v>
      </c>
      <c r="AS2131" s="692">
        <f ca="1">COUNTIF(INDIRECT("H"&amp;(ROW()+12*(($AO2131-1)*3+$AP2131)-ROW())/12+5):INDIRECT("S"&amp;(ROW()+12*(($AO2131-1)*3+$AP2131)-ROW())/12+5),AR2131)</f>
        <v>0</v>
      </c>
      <c r="AT2131" s="693">
        <f ca="1">IF($AQ2131=1,IF(INDIRECT(ADDRESS(($AO2131-1)*3+$AP2131+5,$AQ2131+20))="",0,INDIRECT(ADDRESS(($AO2131-1)*3+$AP2131+5,$AQ2131+20))),IF(INDIRECT(ADDRESS(($AO2131-1)*3+$AP2131+5,$AQ2131+20))="",0,IF(COUNTIF(INDIRECT(ADDRESS(($AO2131-1)*36+($AP2131-1)*12+6,COLUMN())):INDIRECT(ADDRESS(($AO2131-1)*36+($AP2131-1)*12+$AQ2131+4,COLUMN())),INDIRECT(ADDRESS(($AO2131-1)*3+$AP2131+5,$AQ2131+20)))&gt;=1,0,INDIRECT(ADDRESS(($AO2131-1)*3+$AP2131+5,$AQ2131+20)))))</f>
        <v>0</v>
      </c>
      <c r="AU2131" s="692">
        <f ca="1">COUNTIF(INDIRECT("U"&amp;(ROW()+12*(($AO2131-1)*3+$AP2131)-ROW())/12+5):INDIRECT("AF"&amp;(ROW()+12*(($AO2131-1)*3+$AP2131)-ROW())/12+5),AT2131)</f>
        <v>0</v>
      </c>
      <c r="AV2131" s="692">
        <f ca="1">IF(AND(AR2131+AT2131&gt;0,AS2131+AU2131&gt;0),COUNTIF(AV$6:AV2130,"&gt;0")+1,0)</f>
        <v>0</v>
      </c>
    </row>
    <row r="2132" spans="41:48">
      <c r="AO2132" s="692">
        <v>60</v>
      </c>
      <c r="AP2132" s="692">
        <v>1</v>
      </c>
      <c r="AQ2132" s="692">
        <v>3</v>
      </c>
      <c r="AR2132" s="693">
        <f ca="1">IF($AQ2132=1,IF(INDIRECT(ADDRESS(($AO2132-1)*3+$AP2132+5,$AQ2132+7))="",0,INDIRECT(ADDRESS(($AO2132-1)*3+$AP2132+5,$AQ2132+7))),IF(INDIRECT(ADDRESS(($AO2132-1)*3+$AP2132+5,$AQ2132+7))="",0,IF(COUNTIF(INDIRECT(ADDRESS(($AO2132-1)*36+($AP2132-1)*12+6,COLUMN())):INDIRECT(ADDRESS(($AO2132-1)*36+($AP2132-1)*12+$AQ2132+4,COLUMN())),INDIRECT(ADDRESS(($AO2132-1)*3+$AP2132+5,$AQ2132+7)))&gt;=1,0,INDIRECT(ADDRESS(($AO2132-1)*3+$AP2132+5,$AQ2132+7)))))</f>
        <v>0</v>
      </c>
      <c r="AS2132" s="692">
        <f ca="1">COUNTIF(INDIRECT("H"&amp;(ROW()+12*(($AO2132-1)*3+$AP2132)-ROW())/12+5):INDIRECT("S"&amp;(ROW()+12*(($AO2132-1)*3+$AP2132)-ROW())/12+5),AR2132)</f>
        <v>0</v>
      </c>
      <c r="AT2132" s="693">
        <f ca="1">IF($AQ2132=1,IF(INDIRECT(ADDRESS(($AO2132-1)*3+$AP2132+5,$AQ2132+20))="",0,INDIRECT(ADDRESS(($AO2132-1)*3+$AP2132+5,$AQ2132+20))),IF(INDIRECT(ADDRESS(($AO2132-1)*3+$AP2132+5,$AQ2132+20))="",0,IF(COUNTIF(INDIRECT(ADDRESS(($AO2132-1)*36+($AP2132-1)*12+6,COLUMN())):INDIRECT(ADDRESS(($AO2132-1)*36+($AP2132-1)*12+$AQ2132+4,COLUMN())),INDIRECT(ADDRESS(($AO2132-1)*3+$AP2132+5,$AQ2132+20)))&gt;=1,0,INDIRECT(ADDRESS(($AO2132-1)*3+$AP2132+5,$AQ2132+20)))))</f>
        <v>0</v>
      </c>
      <c r="AU2132" s="692">
        <f ca="1">COUNTIF(INDIRECT("U"&amp;(ROW()+12*(($AO2132-1)*3+$AP2132)-ROW())/12+5):INDIRECT("AF"&amp;(ROW()+12*(($AO2132-1)*3+$AP2132)-ROW())/12+5),AT2132)</f>
        <v>0</v>
      </c>
      <c r="AV2132" s="692">
        <f ca="1">IF(AND(AR2132+AT2132&gt;0,AS2132+AU2132&gt;0),COUNTIF(AV$6:AV2131,"&gt;0")+1,0)</f>
        <v>0</v>
      </c>
    </row>
    <row r="2133" spans="41:48">
      <c r="AO2133" s="692">
        <v>60</v>
      </c>
      <c r="AP2133" s="692">
        <v>1</v>
      </c>
      <c r="AQ2133" s="692">
        <v>4</v>
      </c>
      <c r="AR2133" s="693">
        <f ca="1">IF($AQ2133=1,IF(INDIRECT(ADDRESS(($AO2133-1)*3+$AP2133+5,$AQ2133+7))="",0,INDIRECT(ADDRESS(($AO2133-1)*3+$AP2133+5,$AQ2133+7))),IF(INDIRECT(ADDRESS(($AO2133-1)*3+$AP2133+5,$AQ2133+7))="",0,IF(COUNTIF(INDIRECT(ADDRESS(($AO2133-1)*36+($AP2133-1)*12+6,COLUMN())):INDIRECT(ADDRESS(($AO2133-1)*36+($AP2133-1)*12+$AQ2133+4,COLUMN())),INDIRECT(ADDRESS(($AO2133-1)*3+$AP2133+5,$AQ2133+7)))&gt;=1,0,INDIRECT(ADDRESS(($AO2133-1)*3+$AP2133+5,$AQ2133+7)))))</f>
        <v>0</v>
      </c>
      <c r="AS2133" s="692">
        <f ca="1">COUNTIF(INDIRECT("H"&amp;(ROW()+12*(($AO2133-1)*3+$AP2133)-ROW())/12+5):INDIRECT("S"&amp;(ROW()+12*(($AO2133-1)*3+$AP2133)-ROW())/12+5),AR2133)</f>
        <v>0</v>
      </c>
      <c r="AT2133" s="693">
        <f ca="1">IF($AQ2133=1,IF(INDIRECT(ADDRESS(($AO2133-1)*3+$AP2133+5,$AQ2133+20))="",0,INDIRECT(ADDRESS(($AO2133-1)*3+$AP2133+5,$AQ2133+20))),IF(INDIRECT(ADDRESS(($AO2133-1)*3+$AP2133+5,$AQ2133+20))="",0,IF(COUNTIF(INDIRECT(ADDRESS(($AO2133-1)*36+($AP2133-1)*12+6,COLUMN())):INDIRECT(ADDRESS(($AO2133-1)*36+($AP2133-1)*12+$AQ2133+4,COLUMN())),INDIRECT(ADDRESS(($AO2133-1)*3+$AP2133+5,$AQ2133+20)))&gt;=1,0,INDIRECT(ADDRESS(($AO2133-1)*3+$AP2133+5,$AQ2133+20)))))</f>
        <v>0</v>
      </c>
      <c r="AU2133" s="692">
        <f ca="1">COUNTIF(INDIRECT("U"&amp;(ROW()+12*(($AO2133-1)*3+$AP2133)-ROW())/12+5):INDIRECT("AF"&amp;(ROW()+12*(($AO2133-1)*3+$AP2133)-ROW())/12+5),AT2133)</f>
        <v>0</v>
      </c>
      <c r="AV2133" s="692">
        <f ca="1">IF(AND(AR2133+AT2133&gt;0,AS2133+AU2133&gt;0),COUNTIF(AV$6:AV2132,"&gt;0")+1,0)</f>
        <v>0</v>
      </c>
    </row>
    <row r="2134" spans="41:48">
      <c r="AO2134" s="692">
        <v>60</v>
      </c>
      <c r="AP2134" s="692">
        <v>1</v>
      </c>
      <c r="AQ2134" s="692">
        <v>5</v>
      </c>
      <c r="AR2134" s="693">
        <f ca="1">IF($AQ2134=1,IF(INDIRECT(ADDRESS(($AO2134-1)*3+$AP2134+5,$AQ2134+7))="",0,INDIRECT(ADDRESS(($AO2134-1)*3+$AP2134+5,$AQ2134+7))),IF(INDIRECT(ADDRESS(($AO2134-1)*3+$AP2134+5,$AQ2134+7))="",0,IF(COUNTIF(INDIRECT(ADDRESS(($AO2134-1)*36+($AP2134-1)*12+6,COLUMN())):INDIRECT(ADDRESS(($AO2134-1)*36+($AP2134-1)*12+$AQ2134+4,COLUMN())),INDIRECT(ADDRESS(($AO2134-1)*3+$AP2134+5,$AQ2134+7)))&gt;=1,0,INDIRECT(ADDRESS(($AO2134-1)*3+$AP2134+5,$AQ2134+7)))))</f>
        <v>0</v>
      </c>
      <c r="AS2134" s="692">
        <f ca="1">COUNTIF(INDIRECT("H"&amp;(ROW()+12*(($AO2134-1)*3+$AP2134)-ROW())/12+5):INDIRECT("S"&amp;(ROW()+12*(($AO2134-1)*3+$AP2134)-ROW())/12+5),AR2134)</f>
        <v>0</v>
      </c>
      <c r="AT2134" s="693">
        <f ca="1">IF($AQ2134=1,IF(INDIRECT(ADDRESS(($AO2134-1)*3+$AP2134+5,$AQ2134+20))="",0,INDIRECT(ADDRESS(($AO2134-1)*3+$AP2134+5,$AQ2134+20))),IF(INDIRECT(ADDRESS(($AO2134-1)*3+$AP2134+5,$AQ2134+20))="",0,IF(COUNTIF(INDIRECT(ADDRESS(($AO2134-1)*36+($AP2134-1)*12+6,COLUMN())):INDIRECT(ADDRESS(($AO2134-1)*36+($AP2134-1)*12+$AQ2134+4,COLUMN())),INDIRECT(ADDRESS(($AO2134-1)*3+$AP2134+5,$AQ2134+20)))&gt;=1,0,INDIRECT(ADDRESS(($AO2134-1)*3+$AP2134+5,$AQ2134+20)))))</f>
        <v>0</v>
      </c>
      <c r="AU2134" s="692">
        <f ca="1">COUNTIF(INDIRECT("U"&amp;(ROW()+12*(($AO2134-1)*3+$AP2134)-ROW())/12+5):INDIRECT("AF"&amp;(ROW()+12*(($AO2134-1)*3+$AP2134)-ROW())/12+5),AT2134)</f>
        <v>0</v>
      </c>
      <c r="AV2134" s="692">
        <f ca="1">IF(AND(AR2134+AT2134&gt;0,AS2134+AU2134&gt;0),COUNTIF(AV$6:AV2133,"&gt;0")+1,0)</f>
        <v>0</v>
      </c>
    </row>
    <row r="2135" spans="41:48">
      <c r="AO2135" s="692">
        <v>60</v>
      </c>
      <c r="AP2135" s="692">
        <v>1</v>
      </c>
      <c r="AQ2135" s="692">
        <v>6</v>
      </c>
      <c r="AR2135" s="693">
        <f ca="1">IF($AQ2135=1,IF(INDIRECT(ADDRESS(($AO2135-1)*3+$AP2135+5,$AQ2135+7))="",0,INDIRECT(ADDRESS(($AO2135-1)*3+$AP2135+5,$AQ2135+7))),IF(INDIRECT(ADDRESS(($AO2135-1)*3+$AP2135+5,$AQ2135+7))="",0,IF(COUNTIF(INDIRECT(ADDRESS(($AO2135-1)*36+($AP2135-1)*12+6,COLUMN())):INDIRECT(ADDRESS(($AO2135-1)*36+($AP2135-1)*12+$AQ2135+4,COLUMN())),INDIRECT(ADDRESS(($AO2135-1)*3+$AP2135+5,$AQ2135+7)))&gt;=1,0,INDIRECT(ADDRESS(($AO2135-1)*3+$AP2135+5,$AQ2135+7)))))</f>
        <v>0</v>
      </c>
      <c r="AS2135" s="692">
        <f ca="1">COUNTIF(INDIRECT("H"&amp;(ROW()+12*(($AO2135-1)*3+$AP2135)-ROW())/12+5):INDIRECT("S"&amp;(ROW()+12*(($AO2135-1)*3+$AP2135)-ROW())/12+5),AR2135)</f>
        <v>0</v>
      </c>
      <c r="AT2135" s="693">
        <f ca="1">IF($AQ2135=1,IF(INDIRECT(ADDRESS(($AO2135-1)*3+$AP2135+5,$AQ2135+20))="",0,INDIRECT(ADDRESS(($AO2135-1)*3+$AP2135+5,$AQ2135+20))),IF(INDIRECT(ADDRESS(($AO2135-1)*3+$AP2135+5,$AQ2135+20))="",0,IF(COUNTIF(INDIRECT(ADDRESS(($AO2135-1)*36+($AP2135-1)*12+6,COLUMN())):INDIRECT(ADDRESS(($AO2135-1)*36+($AP2135-1)*12+$AQ2135+4,COLUMN())),INDIRECT(ADDRESS(($AO2135-1)*3+$AP2135+5,$AQ2135+20)))&gt;=1,0,INDIRECT(ADDRESS(($AO2135-1)*3+$AP2135+5,$AQ2135+20)))))</f>
        <v>0</v>
      </c>
      <c r="AU2135" s="692">
        <f ca="1">COUNTIF(INDIRECT("U"&amp;(ROW()+12*(($AO2135-1)*3+$AP2135)-ROW())/12+5):INDIRECT("AF"&amp;(ROW()+12*(($AO2135-1)*3+$AP2135)-ROW())/12+5),AT2135)</f>
        <v>0</v>
      </c>
      <c r="AV2135" s="692">
        <f ca="1">IF(AND(AR2135+AT2135&gt;0,AS2135+AU2135&gt;0),COUNTIF(AV$6:AV2134,"&gt;0")+1,0)</f>
        <v>0</v>
      </c>
    </row>
    <row r="2136" spans="41:48">
      <c r="AO2136" s="692">
        <v>60</v>
      </c>
      <c r="AP2136" s="692">
        <v>1</v>
      </c>
      <c r="AQ2136" s="692">
        <v>7</v>
      </c>
      <c r="AR2136" s="693">
        <f ca="1">IF($AQ2136=1,IF(INDIRECT(ADDRESS(($AO2136-1)*3+$AP2136+5,$AQ2136+7))="",0,INDIRECT(ADDRESS(($AO2136-1)*3+$AP2136+5,$AQ2136+7))),IF(INDIRECT(ADDRESS(($AO2136-1)*3+$AP2136+5,$AQ2136+7))="",0,IF(COUNTIF(INDIRECT(ADDRESS(($AO2136-1)*36+($AP2136-1)*12+6,COLUMN())):INDIRECT(ADDRESS(($AO2136-1)*36+($AP2136-1)*12+$AQ2136+4,COLUMN())),INDIRECT(ADDRESS(($AO2136-1)*3+$AP2136+5,$AQ2136+7)))&gt;=1,0,INDIRECT(ADDRESS(($AO2136-1)*3+$AP2136+5,$AQ2136+7)))))</f>
        <v>0</v>
      </c>
      <c r="AS2136" s="692">
        <f ca="1">COUNTIF(INDIRECT("H"&amp;(ROW()+12*(($AO2136-1)*3+$AP2136)-ROW())/12+5):INDIRECT("S"&amp;(ROW()+12*(($AO2136-1)*3+$AP2136)-ROW())/12+5),AR2136)</f>
        <v>0</v>
      </c>
      <c r="AT2136" s="693">
        <f ca="1">IF($AQ2136=1,IF(INDIRECT(ADDRESS(($AO2136-1)*3+$AP2136+5,$AQ2136+20))="",0,INDIRECT(ADDRESS(($AO2136-1)*3+$AP2136+5,$AQ2136+20))),IF(INDIRECT(ADDRESS(($AO2136-1)*3+$AP2136+5,$AQ2136+20))="",0,IF(COUNTIF(INDIRECT(ADDRESS(($AO2136-1)*36+($AP2136-1)*12+6,COLUMN())):INDIRECT(ADDRESS(($AO2136-1)*36+($AP2136-1)*12+$AQ2136+4,COLUMN())),INDIRECT(ADDRESS(($AO2136-1)*3+$AP2136+5,$AQ2136+20)))&gt;=1,0,INDIRECT(ADDRESS(($AO2136-1)*3+$AP2136+5,$AQ2136+20)))))</f>
        <v>0</v>
      </c>
      <c r="AU2136" s="692">
        <f ca="1">COUNTIF(INDIRECT("U"&amp;(ROW()+12*(($AO2136-1)*3+$AP2136)-ROW())/12+5):INDIRECT("AF"&amp;(ROW()+12*(($AO2136-1)*3+$AP2136)-ROW())/12+5),AT2136)</f>
        <v>0</v>
      </c>
      <c r="AV2136" s="692">
        <f ca="1">IF(AND(AR2136+AT2136&gt;0,AS2136+AU2136&gt;0),COUNTIF(AV$6:AV2135,"&gt;0")+1,0)</f>
        <v>0</v>
      </c>
    </row>
    <row r="2137" spans="41:48">
      <c r="AO2137" s="692">
        <v>60</v>
      </c>
      <c r="AP2137" s="692">
        <v>1</v>
      </c>
      <c r="AQ2137" s="692">
        <v>8</v>
      </c>
      <c r="AR2137" s="693">
        <f ca="1">IF($AQ2137=1,IF(INDIRECT(ADDRESS(($AO2137-1)*3+$AP2137+5,$AQ2137+7))="",0,INDIRECT(ADDRESS(($AO2137-1)*3+$AP2137+5,$AQ2137+7))),IF(INDIRECT(ADDRESS(($AO2137-1)*3+$AP2137+5,$AQ2137+7))="",0,IF(COUNTIF(INDIRECT(ADDRESS(($AO2137-1)*36+($AP2137-1)*12+6,COLUMN())):INDIRECT(ADDRESS(($AO2137-1)*36+($AP2137-1)*12+$AQ2137+4,COLUMN())),INDIRECT(ADDRESS(($AO2137-1)*3+$AP2137+5,$AQ2137+7)))&gt;=1,0,INDIRECT(ADDRESS(($AO2137-1)*3+$AP2137+5,$AQ2137+7)))))</f>
        <v>0</v>
      </c>
      <c r="AS2137" s="692">
        <f ca="1">COUNTIF(INDIRECT("H"&amp;(ROW()+12*(($AO2137-1)*3+$AP2137)-ROW())/12+5):INDIRECT("S"&amp;(ROW()+12*(($AO2137-1)*3+$AP2137)-ROW())/12+5),AR2137)</f>
        <v>0</v>
      </c>
      <c r="AT2137" s="693">
        <f ca="1">IF($AQ2137=1,IF(INDIRECT(ADDRESS(($AO2137-1)*3+$AP2137+5,$AQ2137+20))="",0,INDIRECT(ADDRESS(($AO2137-1)*3+$AP2137+5,$AQ2137+20))),IF(INDIRECT(ADDRESS(($AO2137-1)*3+$AP2137+5,$AQ2137+20))="",0,IF(COUNTIF(INDIRECT(ADDRESS(($AO2137-1)*36+($AP2137-1)*12+6,COLUMN())):INDIRECT(ADDRESS(($AO2137-1)*36+($AP2137-1)*12+$AQ2137+4,COLUMN())),INDIRECT(ADDRESS(($AO2137-1)*3+$AP2137+5,$AQ2137+20)))&gt;=1,0,INDIRECT(ADDRESS(($AO2137-1)*3+$AP2137+5,$AQ2137+20)))))</f>
        <v>0</v>
      </c>
      <c r="AU2137" s="692">
        <f ca="1">COUNTIF(INDIRECT("U"&amp;(ROW()+12*(($AO2137-1)*3+$AP2137)-ROW())/12+5):INDIRECT("AF"&amp;(ROW()+12*(($AO2137-1)*3+$AP2137)-ROW())/12+5),AT2137)</f>
        <v>0</v>
      </c>
      <c r="AV2137" s="692">
        <f ca="1">IF(AND(AR2137+AT2137&gt;0,AS2137+AU2137&gt;0),COUNTIF(AV$6:AV2136,"&gt;0")+1,0)</f>
        <v>0</v>
      </c>
    </row>
    <row r="2138" spans="41:48">
      <c r="AO2138" s="692">
        <v>60</v>
      </c>
      <c r="AP2138" s="692">
        <v>1</v>
      </c>
      <c r="AQ2138" s="692">
        <v>9</v>
      </c>
      <c r="AR2138" s="693">
        <f ca="1">IF($AQ2138=1,IF(INDIRECT(ADDRESS(($AO2138-1)*3+$AP2138+5,$AQ2138+7))="",0,INDIRECT(ADDRESS(($AO2138-1)*3+$AP2138+5,$AQ2138+7))),IF(INDIRECT(ADDRESS(($AO2138-1)*3+$AP2138+5,$AQ2138+7))="",0,IF(COUNTIF(INDIRECT(ADDRESS(($AO2138-1)*36+($AP2138-1)*12+6,COLUMN())):INDIRECT(ADDRESS(($AO2138-1)*36+($AP2138-1)*12+$AQ2138+4,COLUMN())),INDIRECT(ADDRESS(($AO2138-1)*3+$AP2138+5,$AQ2138+7)))&gt;=1,0,INDIRECT(ADDRESS(($AO2138-1)*3+$AP2138+5,$AQ2138+7)))))</f>
        <v>0</v>
      </c>
      <c r="AS2138" s="692">
        <f ca="1">COUNTIF(INDIRECT("H"&amp;(ROW()+12*(($AO2138-1)*3+$AP2138)-ROW())/12+5):INDIRECT("S"&amp;(ROW()+12*(($AO2138-1)*3+$AP2138)-ROW())/12+5),AR2138)</f>
        <v>0</v>
      </c>
      <c r="AT2138" s="693">
        <f ca="1">IF($AQ2138=1,IF(INDIRECT(ADDRESS(($AO2138-1)*3+$AP2138+5,$AQ2138+20))="",0,INDIRECT(ADDRESS(($AO2138-1)*3+$AP2138+5,$AQ2138+20))),IF(INDIRECT(ADDRESS(($AO2138-1)*3+$AP2138+5,$AQ2138+20))="",0,IF(COUNTIF(INDIRECT(ADDRESS(($AO2138-1)*36+($AP2138-1)*12+6,COLUMN())):INDIRECT(ADDRESS(($AO2138-1)*36+($AP2138-1)*12+$AQ2138+4,COLUMN())),INDIRECT(ADDRESS(($AO2138-1)*3+$AP2138+5,$AQ2138+20)))&gt;=1,0,INDIRECT(ADDRESS(($AO2138-1)*3+$AP2138+5,$AQ2138+20)))))</f>
        <v>0</v>
      </c>
      <c r="AU2138" s="692">
        <f ca="1">COUNTIF(INDIRECT("U"&amp;(ROW()+12*(($AO2138-1)*3+$AP2138)-ROW())/12+5):INDIRECT("AF"&amp;(ROW()+12*(($AO2138-1)*3+$AP2138)-ROW())/12+5),AT2138)</f>
        <v>0</v>
      </c>
      <c r="AV2138" s="692">
        <f ca="1">IF(AND(AR2138+AT2138&gt;0,AS2138+AU2138&gt;0),COUNTIF(AV$6:AV2137,"&gt;0")+1,0)</f>
        <v>0</v>
      </c>
    </row>
    <row r="2139" spans="41:48">
      <c r="AO2139" s="692">
        <v>60</v>
      </c>
      <c r="AP2139" s="692">
        <v>1</v>
      </c>
      <c r="AQ2139" s="692">
        <v>10</v>
      </c>
      <c r="AR2139" s="693">
        <f ca="1">IF($AQ2139=1,IF(INDIRECT(ADDRESS(($AO2139-1)*3+$AP2139+5,$AQ2139+7))="",0,INDIRECT(ADDRESS(($AO2139-1)*3+$AP2139+5,$AQ2139+7))),IF(INDIRECT(ADDRESS(($AO2139-1)*3+$AP2139+5,$AQ2139+7))="",0,IF(COUNTIF(INDIRECT(ADDRESS(($AO2139-1)*36+($AP2139-1)*12+6,COLUMN())):INDIRECT(ADDRESS(($AO2139-1)*36+($AP2139-1)*12+$AQ2139+4,COLUMN())),INDIRECT(ADDRESS(($AO2139-1)*3+$AP2139+5,$AQ2139+7)))&gt;=1,0,INDIRECT(ADDRESS(($AO2139-1)*3+$AP2139+5,$AQ2139+7)))))</f>
        <v>0</v>
      </c>
      <c r="AS2139" s="692">
        <f ca="1">COUNTIF(INDIRECT("H"&amp;(ROW()+12*(($AO2139-1)*3+$AP2139)-ROW())/12+5):INDIRECT("S"&amp;(ROW()+12*(($AO2139-1)*3+$AP2139)-ROW())/12+5),AR2139)</f>
        <v>0</v>
      </c>
      <c r="AT2139" s="693">
        <f ca="1">IF($AQ2139=1,IF(INDIRECT(ADDRESS(($AO2139-1)*3+$AP2139+5,$AQ2139+20))="",0,INDIRECT(ADDRESS(($AO2139-1)*3+$AP2139+5,$AQ2139+20))),IF(INDIRECT(ADDRESS(($AO2139-1)*3+$AP2139+5,$AQ2139+20))="",0,IF(COUNTIF(INDIRECT(ADDRESS(($AO2139-1)*36+($AP2139-1)*12+6,COLUMN())):INDIRECT(ADDRESS(($AO2139-1)*36+($AP2139-1)*12+$AQ2139+4,COLUMN())),INDIRECT(ADDRESS(($AO2139-1)*3+$AP2139+5,$AQ2139+20)))&gt;=1,0,INDIRECT(ADDRESS(($AO2139-1)*3+$AP2139+5,$AQ2139+20)))))</f>
        <v>0</v>
      </c>
      <c r="AU2139" s="692">
        <f ca="1">COUNTIF(INDIRECT("U"&amp;(ROW()+12*(($AO2139-1)*3+$AP2139)-ROW())/12+5):INDIRECT("AF"&amp;(ROW()+12*(($AO2139-1)*3+$AP2139)-ROW())/12+5),AT2139)</f>
        <v>0</v>
      </c>
      <c r="AV2139" s="692">
        <f ca="1">IF(AND(AR2139+AT2139&gt;0,AS2139+AU2139&gt;0),COUNTIF(AV$6:AV2138,"&gt;0")+1,0)</f>
        <v>0</v>
      </c>
    </row>
    <row r="2140" spans="41:48">
      <c r="AO2140" s="692">
        <v>60</v>
      </c>
      <c r="AP2140" s="692">
        <v>1</v>
      </c>
      <c r="AQ2140" s="692">
        <v>11</v>
      </c>
      <c r="AR2140" s="693">
        <f ca="1">IF($AQ2140=1,IF(INDIRECT(ADDRESS(($AO2140-1)*3+$AP2140+5,$AQ2140+7))="",0,INDIRECT(ADDRESS(($AO2140-1)*3+$AP2140+5,$AQ2140+7))),IF(INDIRECT(ADDRESS(($AO2140-1)*3+$AP2140+5,$AQ2140+7))="",0,IF(COUNTIF(INDIRECT(ADDRESS(($AO2140-1)*36+($AP2140-1)*12+6,COLUMN())):INDIRECT(ADDRESS(($AO2140-1)*36+($AP2140-1)*12+$AQ2140+4,COLUMN())),INDIRECT(ADDRESS(($AO2140-1)*3+$AP2140+5,$AQ2140+7)))&gt;=1,0,INDIRECT(ADDRESS(($AO2140-1)*3+$AP2140+5,$AQ2140+7)))))</f>
        <v>0</v>
      </c>
      <c r="AS2140" s="692">
        <f ca="1">COUNTIF(INDIRECT("H"&amp;(ROW()+12*(($AO2140-1)*3+$AP2140)-ROW())/12+5):INDIRECT("S"&amp;(ROW()+12*(($AO2140-1)*3+$AP2140)-ROW())/12+5),AR2140)</f>
        <v>0</v>
      </c>
      <c r="AT2140" s="693">
        <f ca="1">IF($AQ2140=1,IF(INDIRECT(ADDRESS(($AO2140-1)*3+$AP2140+5,$AQ2140+20))="",0,INDIRECT(ADDRESS(($AO2140-1)*3+$AP2140+5,$AQ2140+20))),IF(INDIRECT(ADDRESS(($AO2140-1)*3+$AP2140+5,$AQ2140+20))="",0,IF(COUNTIF(INDIRECT(ADDRESS(($AO2140-1)*36+($AP2140-1)*12+6,COLUMN())):INDIRECT(ADDRESS(($AO2140-1)*36+($AP2140-1)*12+$AQ2140+4,COLUMN())),INDIRECT(ADDRESS(($AO2140-1)*3+$AP2140+5,$AQ2140+20)))&gt;=1,0,INDIRECT(ADDRESS(($AO2140-1)*3+$AP2140+5,$AQ2140+20)))))</f>
        <v>0</v>
      </c>
      <c r="AU2140" s="692">
        <f ca="1">COUNTIF(INDIRECT("U"&amp;(ROW()+12*(($AO2140-1)*3+$AP2140)-ROW())/12+5):INDIRECT("AF"&amp;(ROW()+12*(($AO2140-1)*3+$AP2140)-ROW())/12+5),AT2140)</f>
        <v>0</v>
      </c>
      <c r="AV2140" s="692">
        <f ca="1">IF(AND(AR2140+AT2140&gt;0,AS2140+AU2140&gt;0),COUNTIF(AV$6:AV2139,"&gt;0")+1,0)</f>
        <v>0</v>
      </c>
    </row>
    <row r="2141" spans="41:48">
      <c r="AO2141" s="692">
        <v>60</v>
      </c>
      <c r="AP2141" s="692">
        <v>1</v>
      </c>
      <c r="AQ2141" s="692">
        <v>12</v>
      </c>
      <c r="AR2141" s="693">
        <f ca="1">IF($AQ2141=1,IF(INDIRECT(ADDRESS(($AO2141-1)*3+$AP2141+5,$AQ2141+7))="",0,INDIRECT(ADDRESS(($AO2141-1)*3+$AP2141+5,$AQ2141+7))),IF(INDIRECT(ADDRESS(($AO2141-1)*3+$AP2141+5,$AQ2141+7))="",0,IF(COUNTIF(INDIRECT(ADDRESS(($AO2141-1)*36+($AP2141-1)*12+6,COLUMN())):INDIRECT(ADDRESS(($AO2141-1)*36+($AP2141-1)*12+$AQ2141+4,COLUMN())),INDIRECT(ADDRESS(($AO2141-1)*3+$AP2141+5,$AQ2141+7)))&gt;=1,0,INDIRECT(ADDRESS(($AO2141-1)*3+$AP2141+5,$AQ2141+7)))))</f>
        <v>0</v>
      </c>
      <c r="AS2141" s="692">
        <f ca="1">COUNTIF(INDIRECT("H"&amp;(ROW()+12*(($AO2141-1)*3+$AP2141)-ROW())/12+5):INDIRECT("S"&amp;(ROW()+12*(($AO2141-1)*3+$AP2141)-ROW())/12+5),AR2141)</f>
        <v>0</v>
      </c>
      <c r="AT2141" s="693">
        <f ca="1">IF($AQ2141=1,IF(INDIRECT(ADDRESS(($AO2141-1)*3+$AP2141+5,$AQ2141+20))="",0,INDIRECT(ADDRESS(($AO2141-1)*3+$AP2141+5,$AQ2141+20))),IF(INDIRECT(ADDRESS(($AO2141-1)*3+$AP2141+5,$AQ2141+20))="",0,IF(COUNTIF(INDIRECT(ADDRESS(($AO2141-1)*36+($AP2141-1)*12+6,COLUMN())):INDIRECT(ADDRESS(($AO2141-1)*36+($AP2141-1)*12+$AQ2141+4,COLUMN())),INDIRECT(ADDRESS(($AO2141-1)*3+$AP2141+5,$AQ2141+20)))&gt;=1,0,INDIRECT(ADDRESS(($AO2141-1)*3+$AP2141+5,$AQ2141+20)))))</f>
        <v>0</v>
      </c>
      <c r="AU2141" s="692">
        <f ca="1">COUNTIF(INDIRECT("U"&amp;(ROW()+12*(($AO2141-1)*3+$AP2141)-ROW())/12+5):INDIRECT("AF"&amp;(ROW()+12*(($AO2141-1)*3+$AP2141)-ROW())/12+5),AT2141)</f>
        <v>0</v>
      </c>
      <c r="AV2141" s="692">
        <f ca="1">IF(AND(AR2141+AT2141&gt;0,AS2141+AU2141&gt;0),COUNTIF(AV$6:AV2140,"&gt;0")+1,0)</f>
        <v>0</v>
      </c>
    </row>
    <row r="2142" spans="41:48">
      <c r="AO2142" s="692">
        <v>60</v>
      </c>
      <c r="AP2142" s="692">
        <v>2</v>
      </c>
      <c r="AQ2142" s="692">
        <v>1</v>
      </c>
      <c r="AR2142" s="693">
        <f ca="1">IF($AQ2142=1,IF(INDIRECT(ADDRESS(($AO2142-1)*3+$AP2142+5,$AQ2142+7))="",0,INDIRECT(ADDRESS(($AO2142-1)*3+$AP2142+5,$AQ2142+7))),IF(INDIRECT(ADDRESS(($AO2142-1)*3+$AP2142+5,$AQ2142+7))="",0,IF(COUNTIF(INDIRECT(ADDRESS(($AO2142-1)*36+($AP2142-1)*12+6,COLUMN())):INDIRECT(ADDRESS(($AO2142-1)*36+($AP2142-1)*12+$AQ2142+4,COLUMN())),INDIRECT(ADDRESS(($AO2142-1)*3+$AP2142+5,$AQ2142+7)))&gt;=1,0,INDIRECT(ADDRESS(($AO2142-1)*3+$AP2142+5,$AQ2142+7)))))</f>
        <v>0</v>
      </c>
      <c r="AS2142" s="692">
        <f ca="1">COUNTIF(INDIRECT("H"&amp;(ROW()+12*(($AO2142-1)*3+$AP2142)-ROW())/12+5):INDIRECT("S"&amp;(ROW()+12*(($AO2142-1)*3+$AP2142)-ROW())/12+5),AR2142)</f>
        <v>0</v>
      </c>
      <c r="AT2142" s="693">
        <f ca="1">IF($AQ2142=1,IF(INDIRECT(ADDRESS(($AO2142-1)*3+$AP2142+5,$AQ2142+20))="",0,INDIRECT(ADDRESS(($AO2142-1)*3+$AP2142+5,$AQ2142+20))),IF(INDIRECT(ADDRESS(($AO2142-1)*3+$AP2142+5,$AQ2142+20))="",0,IF(COUNTIF(INDIRECT(ADDRESS(($AO2142-1)*36+($AP2142-1)*12+6,COLUMN())):INDIRECT(ADDRESS(($AO2142-1)*36+($AP2142-1)*12+$AQ2142+4,COLUMN())),INDIRECT(ADDRESS(($AO2142-1)*3+$AP2142+5,$AQ2142+20)))&gt;=1,0,INDIRECT(ADDRESS(($AO2142-1)*3+$AP2142+5,$AQ2142+20)))))</f>
        <v>0</v>
      </c>
      <c r="AU2142" s="692">
        <f ca="1">COUNTIF(INDIRECT("U"&amp;(ROW()+12*(($AO2142-1)*3+$AP2142)-ROW())/12+5):INDIRECT("AF"&amp;(ROW()+12*(($AO2142-1)*3+$AP2142)-ROW())/12+5),AT2142)</f>
        <v>0</v>
      </c>
      <c r="AV2142" s="692">
        <f ca="1">IF(AND(AR2142+AT2142&gt;0,AS2142+AU2142&gt;0),COUNTIF(AV$6:AV2141,"&gt;0")+1,0)</f>
        <v>0</v>
      </c>
    </row>
    <row r="2143" spans="41:48">
      <c r="AO2143" s="692">
        <v>60</v>
      </c>
      <c r="AP2143" s="692">
        <v>2</v>
      </c>
      <c r="AQ2143" s="692">
        <v>2</v>
      </c>
      <c r="AR2143" s="693">
        <f ca="1">IF($AQ2143=1,IF(INDIRECT(ADDRESS(($AO2143-1)*3+$AP2143+5,$AQ2143+7))="",0,INDIRECT(ADDRESS(($AO2143-1)*3+$AP2143+5,$AQ2143+7))),IF(INDIRECT(ADDRESS(($AO2143-1)*3+$AP2143+5,$AQ2143+7))="",0,IF(COUNTIF(INDIRECT(ADDRESS(($AO2143-1)*36+($AP2143-1)*12+6,COLUMN())):INDIRECT(ADDRESS(($AO2143-1)*36+($AP2143-1)*12+$AQ2143+4,COLUMN())),INDIRECT(ADDRESS(($AO2143-1)*3+$AP2143+5,$AQ2143+7)))&gt;=1,0,INDIRECT(ADDRESS(($AO2143-1)*3+$AP2143+5,$AQ2143+7)))))</f>
        <v>0</v>
      </c>
      <c r="AS2143" s="692">
        <f ca="1">COUNTIF(INDIRECT("H"&amp;(ROW()+12*(($AO2143-1)*3+$AP2143)-ROW())/12+5):INDIRECT("S"&amp;(ROW()+12*(($AO2143-1)*3+$AP2143)-ROW())/12+5),AR2143)</f>
        <v>0</v>
      </c>
      <c r="AT2143" s="693">
        <f ca="1">IF($AQ2143=1,IF(INDIRECT(ADDRESS(($AO2143-1)*3+$AP2143+5,$AQ2143+20))="",0,INDIRECT(ADDRESS(($AO2143-1)*3+$AP2143+5,$AQ2143+20))),IF(INDIRECT(ADDRESS(($AO2143-1)*3+$AP2143+5,$AQ2143+20))="",0,IF(COUNTIF(INDIRECT(ADDRESS(($AO2143-1)*36+($AP2143-1)*12+6,COLUMN())):INDIRECT(ADDRESS(($AO2143-1)*36+($AP2143-1)*12+$AQ2143+4,COLUMN())),INDIRECT(ADDRESS(($AO2143-1)*3+$AP2143+5,$AQ2143+20)))&gt;=1,0,INDIRECT(ADDRESS(($AO2143-1)*3+$AP2143+5,$AQ2143+20)))))</f>
        <v>0</v>
      </c>
      <c r="AU2143" s="692">
        <f ca="1">COUNTIF(INDIRECT("U"&amp;(ROW()+12*(($AO2143-1)*3+$AP2143)-ROW())/12+5):INDIRECT("AF"&amp;(ROW()+12*(($AO2143-1)*3+$AP2143)-ROW())/12+5),AT2143)</f>
        <v>0</v>
      </c>
      <c r="AV2143" s="692">
        <f ca="1">IF(AND(AR2143+AT2143&gt;0,AS2143+AU2143&gt;0),COUNTIF(AV$6:AV2142,"&gt;0")+1,0)</f>
        <v>0</v>
      </c>
    </row>
    <row r="2144" spans="41:48">
      <c r="AO2144" s="692">
        <v>60</v>
      </c>
      <c r="AP2144" s="692">
        <v>2</v>
      </c>
      <c r="AQ2144" s="692">
        <v>3</v>
      </c>
      <c r="AR2144" s="693">
        <f ca="1">IF($AQ2144=1,IF(INDIRECT(ADDRESS(($AO2144-1)*3+$AP2144+5,$AQ2144+7))="",0,INDIRECT(ADDRESS(($AO2144-1)*3+$AP2144+5,$AQ2144+7))),IF(INDIRECT(ADDRESS(($AO2144-1)*3+$AP2144+5,$AQ2144+7))="",0,IF(COUNTIF(INDIRECT(ADDRESS(($AO2144-1)*36+($AP2144-1)*12+6,COLUMN())):INDIRECT(ADDRESS(($AO2144-1)*36+($AP2144-1)*12+$AQ2144+4,COLUMN())),INDIRECT(ADDRESS(($AO2144-1)*3+$AP2144+5,$AQ2144+7)))&gt;=1,0,INDIRECT(ADDRESS(($AO2144-1)*3+$AP2144+5,$AQ2144+7)))))</f>
        <v>0</v>
      </c>
      <c r="AS2144" s="692">
        <f ca="1">COUNTIF(INDIRECT("H"&amp;(ROW()+12*(($AO2144-1)*3+$AP2144)-ROW())/12+5):INDIRECT("S"&amp;(ROW()+12*(($AO2144-1)*3+$AP2144)-ROW())/12+5),AR2144)</f>
        <v>0</v>
      </c>
      <c r="AT2144" s="693">
        <f ca="1">IF($AQ2144=1,IF(INDIRECT(ADDRESS(($AO2144-1)*3+$AP2144+5,$AQ2144+20))="",0,INDIRECT(ADDRESS(($AO2144-1)*3+$AP2144+5,$AQ2144+20))),IF(INDIRECT(ADDRESS(($AO2144-1)*3+$AP2144+5,$AQ2144+20))="",0,IF(COUNTIF(INDIRECT(ADDRESS(($AO2144-1)*36+($AP2144-1)*12+6,COLUMN())):INDIRECT(ADDRESS(($AO2144-1)*36+($AP2144-1)*12+$AQ2144+4,COLUMN())),INDIRECT(ADDRESS(($AO2144-1)*3+$AP2144+5,$AQ2144+20)))&gt;=1,0,INDIRECT(ADDRESS(($AO2144-1)*3+$AP2144+5,$AQ2144+20)))))</f>
        <v>0</v>
      </c>
      <c r="AU2144" s="692">
        <f ca="1">COUNTIF(INDIRECT("U"&amp;(ROW()+12*(($AO2144-1)*3+$AP2144)-ROW())/12+5):INDIRECT("AF"&amp;(ROW()+12*(($AO2144-1)*3+$AP2144)-ROW())/12+5),AT2144)</f>
        <v>0</v>
      </c>
      <c r="AV2144" s="692">
        <f ca="1">IF(AND(AR2144+AT2144&gt;0,AS2144+AU2144&gt;0),COUNTIF(AV$6:AV2143,"&gt;0")+1,0)</f>
        <v>0</v>
      </c>
    </row>
    <row r="2145" spans="41:48">
      <c r="AO2145" s="692">
        <v>60</v>
      </c>
      <c r="AP2145" s="692">
        <v>2</v>
      </c>
      <c r="AQ2145" s="692">
        <v>4</v>
      </c>
      <c r="AR2145" s="693">
        <f ca="1">IF($AQ2145=1,IF(INDIRECT(ADDRESS(($AO2145-1)*3+$AP2145+5,$AQ2145+7))="",0,INDIRECT(ADDRESS(($AO2145-1)*3+$AP2145+5,$AQ2145+7))),IF(INDIRECT(ADDRESS(($AO2145-1)*3+$AP2145+5,$AQ2145+7))="",0,IF(COUNTIF(INDIRECT(ADDRESS(($AO2145-1)*36+($AP2145-1)*12+6,COLUMN())):INDIRECT(ADDRESS(($AO2145-1)*36+($AP2145-1)*12+$AQ2145+4,COLUMN())),INDIRECT(ADDRESS(($AO2145-1)*3+$AP2145+5,$AQ2145+7)))&gt;=1,0,INDIRECT(ADDRESS(($AO2145-1)*3+$AP2145+5,$AQ2145+7)))))</f>
        <v>0</v>
      </c>
      <c r="AS2145" s="692">
        <f ca="1">COUNTIF(INDIRECT("H"&amp;(ROW()+12*(($AO2145-1)*3+$AP2145)-ROW())/12+5):INDIRECT("S"&amp;(ROW()+12*(($AO2145-1)*3+$AP2145)-ROW())/12+5),AR2145)</f>
        <v>0</v>
      </c>
      <c r="AT2145" s="693">
        <f ca="1">IF($AQ2145=1,IF(INDIRECT(ADDRESS(($AO2145-1)*3+$AP2145+5,$AQ2145+20))="",0,INDIRECT(ADDRESS(($AO2145-1)*3+$AP2145+5,$AQ2145+20))),IF(INDIRECT(ADDRESS(($AO2145-1)*3+$AP2145+5,$AQ2145+20))="",0,IF(COUNTIF(INDIRECT(ADDRESS(($AO2145-1)*36+($AP2145-1)*12+6,COLUMN())):INDIRECT(ADDRESS(($AO2145-1)*36+($AP2145-1)*12+$AQ2145+4,COLUMN())),INDIRECT(ADDRESS(($AO2145-1)*3+$AP2145+5,$AQ2145+20)))&gt;=1,0,INDIRECT(ADDRESS(($AO2145-1)*3+$AP2145+5,$AQ2145+20)))))</f>
        <v>0</v>
      </c>
      <c r="AU2145" s="692">
        <f ca="1">COUNTIF(INDIRECT("U"&amp;(ROW()+12*(($AO2145-1)*3+$AP2145)-ROW())/12+5):INDIRECT("AF"&amp;(ROW()+12*(($AO2145-1)*3+$AP2145)-ROW())/12+5),AT2145)</f>
        <v>0</v>
      </c>
      <c r="AV2145" s="692">
        <f ca="1">IF(AND(AR2145+AT2145&gt;0,AS2145+AU2145&gt;0),COUNTIF(AV$6:AV2144,"&gt;0")+1,0)</f>
        <v>0</v>
      </c>
    </row>
    <row r="2146" spans="41:48">
      <c r="AO2146" s="692">
        <v>60</v>
      </c>
      <c r="AP2146" s="692">
        <v>2</v>
      </c>
      <c r="AQ2146" s="692">
        <v>5</v>
      </c>
      <c r="AR2146" s="693">
        <f ca="1">IF($AQ2146=1,IF(INDIRECT(ADDRESS(($AO2146-1)*3+$AP2146+5,$AQ2146+7))="",0,INDIRECT(ADDRESS(($AO2146-1)*3+$AP2146+5,$AQ2146+7))),IF(INDIRECT(ADDRESS(($AO2146-1)*3+$AP2146+5,$AQ2146+7))="",0,IF(COUNTIF(INDIRECT(ADDRESS(($AO2146-1)*36+($AP2146-1)*12+6,COLUMN())):INDIRECT(ADDRESS(($AO2146-1)*36+($AP2146-1)*12+$AQ2146+4,COLUMN())),INDIRECT(ADDRESS(($AO2146-1)*3+$AP2146+5,$AQ2146+7)))&gt;=1,0,INDIRECT(ADDRESS(($AO2146-1)*3+$AP2146+5,$AQ2146+7)))))</f>
        <v>0</v>
      </c>
      <c r="AS2146" s="692">
        <f ca="1">COUNTIF(INDIRECT("H"&amp;(ROW()+12*(($AO2146-1)*3+$AP2146)-ROW())/12+5):INDIRECT("S"&amp;(ROW()+12*(($AO2146-1)*3+$AP2146)-ROW())/12+5),AR2146)</f>
        <v>0</v>
      </c>
      <c r="AT2146" s="693">
        <f ca="1">IF($AQ2146=1,IF(INDIRECT(ADDRESS(($AO2146-1)*3+$AP2146+5,$AQ2146+20))="",0,INDIRECT(ADDRESS(($AO2146-1)*3+$AP2146+5,$AQ2146+20))),IF(INDIRECT(ADDRESS(($AO2146-1)*3+$AP2146+5,$AQ2146+20))="",0,IF(COUNTIF(INDIRECT(ADDRESS(($AO2146-1)*36+($AP2146-1)*12+6,COLUMN())):INDIRECT(ADDRESS(($AO2146-1)*36+($AP2146-1)*12+$AQ2146+4,COLUMN())),INDIRECT(ADDRESS(($AO2146-1)*3+$AP2146+5,$AQ2146+20)))&gt;=1,0,INDIRECT(ADDRESS(($AO2146-1)*3+$AP2146+5,$AQ2146+20)))))</f>
        <v>0</v>
      </c>
      <c r="AU2146" s="692">
        <f ca="1">COUNTIF(INDIRECT("U"&amp;(ROW()+12*(($AO2146-1)*3+$AP2146)-ROW())/12+5):INDIRECT("AF"&amp;(ROW()+12*(($AO2146-1)*3+$AP2146)-ROW())/12+5),AT2146)</f>
        <v>0</v>
      </c>
      <c r="AV2146" s="692">
        <f ca="1">IF(AND(AR2146+AT2146&gt;0,AS2146+AU2146&gt;0),COUNTIF(AV$6:AV2145,"&gt;0")+1,0)</f>
        <v>0</v>
      </c>
    </row>
    <row r="2147" spans="41:48">
      <c r="AO2147" s="692">
        <v>60</v>
      </c>
      <c r="AP2147" s="692">
        <v>2</v>
      </c>
      <c r="AQ2147" s="692">
        <v>6</v>
      </c>
      <c r="AR2147" s="693">
        <f ca="1">IF($AQ2147=1,IF(INDIRECT(ADDRESS(($AO2147-1)*3+$AP2147+5,$AQ2147+7))="",0,INDIRECT(ADDRESS(($AO2147-1)*3+$AP2147+5,$AQ2147+7))),IF(INDIRECT(ADDRESS(($AO2147-1)*3+$AP2147+5,$AQ2147+7))="",0,IF(COUNTIF(INDIRECT(ADDRESS(($AO2147-1)*36+($AP2147-1)*12+6,COLUMN())):INDIRECT(ADDRESS(($AO2147-1)*36+($AP2147-1)*12+$AQ2147+4,COLUMN())),INDIRECT(ADDRESS(($AO2147-1)*3+$AP2147+5,$AQ2147+7)))&gt;=1,0,INDIRECT(ADDRESS(($AO2147-1)*3+$AP2147+5,$AQ2147+7)))))</f>
        <v>0</v>
      </c>
      <c r="AS2147" s="692">
        <f ca="1">COUNTIF(INDIRECT("H"&amp;(ROW()+12*(($AO2147-1)*3+$AP2147)-ROW())/12+5):INDIRECT("S"&amp;(ROW()+12*(($AO2147-1)*3+$AP2147)-ROW())/12+5),AR2147)</f>
        <v>0</v>
      </c>
      <c r="AT2147" s="693">
        <f ca="1">IF($AQ2147=1,IF(INDIRECT(ADDRESS(($AO2147-1)*3+$AP2147+5,$AQ2147+20))="",0,INDIRECT(ADDRESS(($AO2147-1)*3+$AP2147+5,$AQ2147+20))),IF(INDIRECT(ADDRESS(($AO2147-1)*3+$AP2147+5,$AQ2147+20))="",0,IF(COUNTIF(INDIRECT(ADDRESS(($AO2147-1)*36+($AP2147-1)*12+6,COLUMN())):INDIRECT(ADDRESS(($AO2147-1)*36+($AP2147-1)*12+$AQ2147+4,COLUMN())),INDIRECT(ADDRESS(($AO2147-1)*3+$AP2147+5,$AQ2147+20)))&gt;=1,0,INDIRECT(ADDRESS(($AO2147-1)*3+$AP2147+5,$AQ2147+20)))))</f>
        <v>0</v>
      </c>
      <c r="AU2147" s="692">
        <f ca="1">COUNTIF(INDIRECT("U"&amp;(ROW()+12*(($AO2147-1)*3+$AP2147)-ROW())/12+5):INDIRECT("AF"&amp;(ROW()+12*(($AO2147-1)*3+$AP2147)-ROW())/12+5),AT2147)</f>
        <v>0</v>
      </c>
      <c r="AV2147" s="692">
        <f ca="1">IF(AND(AR2147+AT2147&gt;0,AS2147+AU2147&gt;0),COUNTIF(AV$6:AV2146,"&gt;0")+1,0)</f>
        <v>0</v>
      </c>
    </row>
    <row r="2148" spans="41:48">
      <c r="AO2148" s="692">
        <v>60</v>
      </c>
      <c r="AP2148" s="692">
        <v>2</v>
      </c>
      <c r="AQ2148" s="692">
        <v>7</v>
      </c>
      <c r="AR2148" s="693">
        <f ca="1">IF($AQ2148=1,IF(INDIRECT(ADDRESS(($AO2148-1)*3+$AP2148+5,$AQ2148+7))="",0,INDIRECT(ADDRESS(($AO2148-1)*3+$AP2148+5,$AQ2148+7))),IF(INDIRECT(ADDRESS(($AO2148-1)*3+$AP2148+5,$AQ2148+7))="",0,IF(COUNTIF(INDIRECT(ADDRESS(($AO2148-1)*36+($AP2148-1)*12+6,COLUMN())):INDIRECT(ADDRESS(($AO2148-1)*36+($AP2148-1)*12+$AQ2148+4,COLUMN())),INDIRECT(ADDRESS(($AO2148-1)*3+$AP2148+5,$AQ2148+7)))&gt;=1,0,INDIRECT(ADDRESS(($AO2148-1)*3+$AP2148+5,$AQ2148+7)))))</f>
        <v>0</v>
      </c>
      <c r="AS2148" s="692">
        <f ca="1">COUNTIF(INDIRECT("H"&amp;(ROW()+12*(($AO2148-1)*3+$AP2148)-ROW())/12+5):INDIRECT("S"&amp;(ROW()+12*(($AO2148-1)*3+$AP2148)-ROW())/12+5),AR2148)</f>
        <v>0</v>
      </c>
      <c r="AT2148" s="693">
        <f ca="1">IF($AQ2148=1,IF(INDIRECT(ADDRESS(($AO2148-1)*3+$AP2148+5,$AQ2148+20))="",0,INDIRECT(ADDRESS(($AO2148-1)*3+$AP2148+5,$AQ2148+20))),IF(INDIRECT(ADDRESS(($AO2148-1)*3+$AP2148+5,$AQ2148+20))="",0,IF(COUNTIF(INDIRECT(ADDRESS(($AO2148-1)*36+($AP2148-1)*12+6,COLUMN())):INDIRECT(ADDRESS(($AO2148-1)*36+($AP2148-1)*12+$AQ2148+4,COLUMN())),INDIRECT(ADDRESS(($AO2148-1)*3+$AP2148+5,$AQ2148+20)))&gt;=1,0,INDIRECT(ADDRESS(($AO2148-1)*3+$AP2148+5,$AQ2148+20)))))</f>
        <v>0</v>
      </c>
      <c r="AU2148" s="692">
        <f ca="1">COUNTIF(INDIRECT("U"&amp;(ROW()+12*(($AO2148-1)*3+$AP2148)-ROW())/12+5):INDIRECT("AF"&amp;(ROW()+12*(($AO2148-1)*3+$AP2148)-ROW())/12+5),AT2148)</f>
        <v>0</v>
      </c>
      <c r="AV2148" s="692">
        <f ca="1">IF(AND(AR2148+AT2148&gt;0,AS2148+AU2148&gt;0),COUNTIF(AV$6:AV2147,"&gt;0")+1,0)</f>
        <v>0</v>
      </c>
    </row>
    <row r="2149" spans="41:48">
      <c r="AO2149" s="692">
        <v>60</v>
      </c>
      <c r="AP2149" s="692">
        <v>2</v>
      </c>
      <c r="AQ2149" s="692">
        <v>8</v>
      </c>
      <c r="AR2149" s="693">
        <f ca="1">IF($AQ2149=1,IF(INDIRECT(ADDRESS(($AO2149-1)*3+$AP2149+5,$AQ2149+7))="",0,INDIRECT(ADDRESS(($AO2149-1)*3+$AP2149+5,$AQ2149+7))),IF(INDIRECT(ADDRESS(($AO2149-1)*3+$AP2149+5,$AQ2149+7))="",0,IF(COUNTIF(INDIRECT(ADDRESS(($AO2149-1)*36+($AP2149-1)*12+6,COLUMN())):INDIRECT(ADDRESS(($AO2149-1)*36+($AP2149-1)*12+$AQ2149+4,COLUMN())),INDIRECT(ADDRESS(($AO2149-1)*3+$AP2149+5,$AQ2149+7)))&gt;=1,0,INDIRECT(ADDRESS(($AO2149-1)*3+$AP2149+5,$AQ2149+7)))))</f>
        <v>0</v>
      </c>
      <c r="AS2149" s="692">
        <f ca="1">COUNTIF(INDIRECT("H"&amp;(ROW()+12*(($AO2149-1)*3+$AP2149)-ROW())/12+5):INDIRECT("S"&amp;(ROW()+12*(($AO2149-1)*3+$AP2149)-ROW())/12+5),AR2149)</f>
        <v>0</v>
      </c>
      <c r="AT2149" s="693">
        <f ca="1">IF($AQ2149=1,IF(INDIRECT(ADDRESS(($AO2149-1)*3+$AP2149+5,$AQ2149+20))="",0,INDIRECT(ADDRESS(($AO2149-1)*3+$AP2149+5,$AQ2149+20))),IF(INDIRECT(ADDRESS(($AO2149-1)*3+$AP2149+5,$AQ2149+20))="",0,IF(COUNTIF(INDIRECT(ADDRESS(($AO2149-1)*36+($AP2149-1)*12+6,COLUMN())):INDIRECT(ADDRESS(($AO2149-1)*36+($AP2149-1)*12+$AQ2149+4,COLUMN())),INDIRECT(ADDRESS(($AO2149-1)*3+$AP2149+5,$AQ2149+20)))&gt;=1,0,INDIRECT(ADDRESS(($AO2149-1)*3+$AP2149+5,$AQ2149+20)))))</f>
        <v>0</v>
      </c>
      <c r="AU2149" s="692">
        <f ca="1">COUNTIF(INDIRECT("U"&amp;(ROW()+12*(($AO2149-1)*3+$AP2149)-ROW())/12+5):INDIRECT("AF"&amp;(ROW()+12*(($AO2149-1)*3+$AP2149)-ROW())/12+5),AT2149)</f>
        <v>0</v>
      </c>
      <c r="AV2149" s="692">
        <f ca="1">IF(AND(AR2149+AT2149&gt;0,AS2149+AU2149&gt;0),COUNTIF(AV$6:AV2148,"&gt;0")+1,0)</f>
        <v>0</v>
      </c>
    </row>
    <row r="2150" spans="41:48">
      <c r="AO2150" s="692">
        <v>60</v>
      </c>
      <c r="AP2150" s="692">
        <v>2</v>
      </c>
      <c r="AQ2150" s="692">
        <v>9</v>
      </c>
      <c r="AR2150" s="693">
        <f ca="1">IF($AQ2150=1,IF(INDIRECT(ADDRESS(($AO2150-1)*3+$AP2150+5,$AQ2150+7))="",0,INDIRECT(ADDRESS(($AO2150-1)*3+$AP2150+5,$AQ2150+7))),IF(INDIRECT(ADDRESS(($AO2150-1)*3+$AP2150+5,$AQ2150+7))="",0,IF(COUNTIF(INDIRECT(ADDRESS(($AO2150-1)*36+($AP2150-1)*12+6,COLUMN())):INDIRECT(ADDRESS(($AO2150-1)*36+($AP2150-1)*12+$AQ2150+4,COLUMN())),INDIRECT(ADDRESS(($AO2150-1)*3+$AP2150+5,$AQ2150+7)))&gt;=1,0,INDIRECT(ADDRESS(($AO2150-1)*3+$AP2150+5,$AQ2150+7)))))</f>
        <v>0</v>
      </c>
      <c r="AS2150" s="692">
        <f ca="1">COUNTIF(INDIRECT("H"&amp;(ROW()+12*(($AO2150-1)*3+$AP2150)-ROW())/12+5):INDIRECT("S"&amp;(ROW()+12*(($AO2150-1)*3+$AP2150)-ROW())/12+5),AR2150)</f>
        <v>0</v>
      </c>
      <c r="AT2150" s="693">
        <f ca="1">IF($AQ2150=1,IF(INDIRECT(ADDRESS(($AO2150-1)*3+$AP2150+5,$AQ2150+20))="",0,INDIRECT(ADDRESS(($AO2150-1)*3+$AP2150+5,$AQ2150+20))),IF(INDIRECT(ADDRESS(($AO2150-1)*3+$AP2150+5,$AQ2150+20))="",0,IF(COUNTIF(INDIRECT(ADDRESS(($AO2150-1)*36+($AP2150-1)*12+6,COLUMN())):INDIRECT(ADDRESS(($AO2150-1)*36+($AP2150-1)*12+$AQ2150+4,COLUMN())),INDIRECT(ADDRESS(($AO2150-1)*3+$AP2150+5,$AQ2150+20)))&gt;=1,0,INDIRECT(ADDRESS(($AO2150-1)*3+$AP2150+5,$AQ2150+20)))))</f>
        <v>0</v>
      </c>
      <c r="AU2150" s="692">
        <f ca="1">COUNTIF(INDIRECT("U"&amp;(ROW()+12*(($AO2150-1)*3+$AP2150)-ROW())/12+5):INDIRECT("AF"&amp;(ROW()+12*(($AO2150-1)*3+$AP2150)-ROW())/12+5),AT2150)</f>
        <v>0</v>
      </c>
      <c r="AV2150" s="692">
        <f ca="1">IF(AND(AR2150+AT2150&gt;0,AS2150+AU2150&gt;0),COUNTIF(AV$6:AV2149,"&gt;0")+1,0)</f>
        <v>0</v>
      </c>
    </row>
    <row r="2151" spans="41:48">
      <c r="AO2151" s="692">
        <v>60</v>
      </c>
      <c r="AP2151" s="692">
        <v>2</v>
      </c>
      <c r="AQ2151" s="692">
        <v>10</v>
      </c>
      <c r="AR2151" s="693">
        <f ca="1">IF($AQ2151=1,IF(INDIRECT(ADDRESS(($AO2151-1)*3+$AP2151+5,$AQ2151+7))="",0,INDIRECT(ADDRESS(($AO2151-1)*3+$AP2151+5,$AQ2151+7))),IF(INDIRECT(ADDRESS(($AO2151-1)*3+$AP2151+5,$AQ2151+7))="",0,IF(COUNTIF(INDIRECT(ADDRESS(($AO2151-1)*36+($AP2151-1)*12+6,COLUMN())):INDIRECT(ADDRESS(($AO2151-1)*36+($AP2151-1)*12+$AQ2151+4,COLUMN())),INDIRECT(ADDRESS(($AO2151-1)*3+$AP2151+5,$AQ2151+7)))&gt;=1,0,INDIRECT(ADDRESS(($AO2151-1)*3+$AP2151+5,$AQ2151+7)))))</f>
        <v>0</v>
      </c>
      <c r="AS2151" s="692">
        <f ca="1">COUNTIF(INDIRECT("H"&amp;(ROW()+12*(($AO2151-1)*3+$AP2151)-ROW())/12+5):INDIRECT("S"&amp;(ROW()+12*(($AO2151-1)*3+$AP2151)-ROW())/12+5),AR2151)</f>
        <v>0</v>
      </c>
      <c r="AT2151" s="693">
        <f ca="1">IF($AQ2151=1,IF(INDIRECT(ADDRESS(($AO2151-1)*3+$AP2151+5,$AQ2151+20))="",0,INDIRECT(ADDRESS(($AO2151-1)*3+$AP2151+5,$AQ2151+20))),IF(INDIRECT(ADDRESS(($AO2151-1)*3+$AP2151+5,$AQ2151+20))="",0,IF(COUNTIF(INDIRECT(ADDRESS(($AO2151-1)*36+($AP2151-1)*12+6,COLUMN())):INDIRECT(ADDRESS(($AO2151-1)*36+($AP2151-1)*12+$AQ2151+4,COLUMN())),INDIRECT(ADDRESS(($AO2151-1)*3+$AP2151+5,$AQ2151+20)))&gt;=1,0,INDIRECT(ADDRESS(($AO2151-1)*3+$AP2151+5,$AQ2151+20)))))</f>
        <v>0</v>
      </c>
      <c r="AU2151" s="692">
        <f ca="1">COUNTIF(INDIRECT("U"&amp;(ROW()+12*(($AO2151-1)*3+$AP2151)-ROW())/12+5):INDIRECT("AF"&amp;(ROW()+12*(($AO2151-1)*3+$AP2151)-ROW())/12+5),AT2151)</f>
        <v>0</v>
      </c>
      <c r="AV2151" s="692">
        <f ca="1">IF(AND(AR2151+AT2151&gt;0,AS2151+AU2151&gt;0),COUNTIF(AV$6:AV2150,"&gt;0")+1,0)</f>
        <v>0</v>
      </c>
    </row>
    <row r="2152" spans="41:48">
      <c r="AO2152" s="692">
        <v>60</v>
      </c>
      <c r="AP2152" s="692">
        <v>2</v>
      </c>
      <c r="AQ2152" s="692">
        <v>11</v>
      </c>
      <c r="AR2152" s="693">
        <f ca="1">IF($AQ2152=1,IF(INDIRECT(ADDRESS(($AO2152-1)*3+$AP2152+5,$AQ2152+7))="",0,INDIRECT(ADDRESS(($AO2152-1)*3+$AP2152+5,$AQ2152+7))),IF(INDIRECT(ADDRESS(($AO2152-1)*3+$AP2152+5,$AQ2152+7))="",0,IF(COUNTIF(INDIRECT(ADDRESS(($AO2152-1)*36+($AP2152-1)*12+6,COLUMN())):INDIRECT(ADDRESS(($AO2152-1)*36+($AP2152-1)*12+$AQ2152+4,COLUMN())),INDIRECT(ADDRESS(($AO2152-1)*3+$AP2152+5,$AQ2152+7)))&gt;=1,0,INDIRECT(ADDRESS(($AO2152-1)*3+$AP2152+5,$AQ2152+7)))))</f>
        <v>0</v>
      </c>
      <c r="AS2152" s="692">
        <f ca="1">COUNTIF(INDIRECT("H"&amp;(ROW()+12*(($AO2152-1)*3+$AP2152)-ROW())/12+5):INDIRECT("S"&amp;(ROW()+12*(($AO2152-1)*3+$AP2152)-ROW())/12+5),AR2152)</f>
        <v>0</v>
      </c>
      <c r="AT2152" s="693">
        <f ca="1">IF($AQ2152=1,IF(INDIRECT(ADDRESS(($AO2152-1)*3+$AP2152+5,$AQ2152+20))="",0,INDIRECT(ADDRESS(($AO2152-1)*3+$AP2152+5,$AQ2152+20))),IF(INDIRECT(ADDRESS(($AO2152-1)*3+$AP2152+5,$AQ2152+20))="",0,IF(COUNTIF(INDIRECT(ADDRESS(($AO2152-1)*36+($AP2152-1)*12+6,COLUMN())):INDIRECT(ADDRESS(($AO2152-1)*36+($AP2152-1)*12+$AQ2152+4,COLUMN())),INDIRECT(ADDRESS(($AO2152-1)*3+$AP2152+5,$AQ2152+20)))&gt;=1,0,INDIRECT(ADDRESS(($AO2152-1)*3+$AP2152+5,$AQ2152+20)))))</f>
        <v>0</v>
      </c>
      <c r="AU2152" s="692">
        <f ca="1">COUNTIF(INDIRECT("U"&amp;(ROW()+12*(($AO2152-1)*3+$AP2152)-ROW())/12+5):INDIRECT("AF"&amp;(ROW()+12*(($AO2152-1)*3+$AP2152)-ROW())/12+5),AT2152)</f>
        <v>0</v>
      </c>
      <c r="AV2152" s="692">
        <f ca="1">IF(AND(AR2152+AT2152&gt;0,AS2152+AU2152&gt;0),COUNTIF(AV$6:AV2151,"&gt;0")+1,0)</f>
        <v>0</v>
      </c>
    </row>
    <row r="2153" spans="41:48">
      <c r="AO2153" s="692">
        <v>60</v>
      </c>
      <c r="AP2153" s="692">
        <v>2</v>
      </c>
      <c r="AQ2153" s="692">
        <v>12</v>
      </c>
      <c r="AR2153" s="693">
        <f ca="1">IF($AQ2153=1,IF(INDIRECT(ADDRESS(($AO2153-1)*3+$AP2153+5,$AQ2153+7))="",0,INDIRECT(ADDRESS(($AO2153-1)*3+$AP2153+5,$AQ2153+7))),IF(INDIRECT(ADDRESS(($AO2153-1)*3+$AP2153+5,$AQ2153+7))="",0,IF(COUNTIF(INDIRECT(ADDRESS(($AO2153-1)*36+($AP2153-1)*12+6,COLUMN())):INDIRECT(ADDRESS(($AO2153-1)*36+($AP2153-1)*12+$AQ2153+4,COLUMN())),INDIRECT(ADDRESS(($AO2153-1)*3+$AP2153+5,$AQ2153+7)))&gt;=1,0,INDIRECT(ADDRESS(($AO2153-1)*3+$AP2153+5,$AQ2153+7)))))</f>
        <v>0</v>
      </c>
      <c r="AS2153" s="692">
        <f ca="1">COUNTIF(INDIRECT("H"&amp;(ROW()+12*(($AO2153-1)*3+$AP2153)-ROW())/12+5):INDIRECT("S"&amp;(ROW()+12*(($AO2153-1)*3+$AP2153)-ROW())/12+5),AR2153)</f>
        <v>0</v>
      </c>
      <c r="AT2153" s="693">
        <f ca="1">IF($AQ2153=1,IF(INDIRECT(ADDRESS(($AO2153-1)*3+$AP2153+5,$AQ2153+20))="",0,INDIRECT(ADDRESS(($AO2153-1)*3+$AP2153+5,$AQ2153+20))),IF(INDIRECT(ADDRESS(($AO2153-1)*3+$AP2153+5,$AQ2153+20))="",0,IF(COUNTIF(INDIRECT(ADDRESS(($AO2153-1)*36+($AP2153-1)*12+6,COLUMN())):INDIRECT(ADDRESS(($AO2153-1)*36+($AP2153-1)*12+$AQ2153+4,COLUMN())),INDIRECT(ADDRESS(($AO2153-1)*3+$AP2153+5,$AQ2153+20)))&gt;=1,0,INDIRECT(ADDRESS(($AO2153-1)*3+$AP2153+5,$AQ2153+20)))))</f>
        <v>0</v>
      </c>
      <c r="AU2153" s="692">
        <f ca="1">COUNTIF(INDIRECT("U"&amp;(ROW()+12*(($AO2153-1)*3+$AP2153)-ROW())/12+5):INDIRECT("AF"&amp;(ROW()+12*(($AO2153-1)*3+$AP2153)-ROW())/12+5),AT2153)</f>
        <v>0</v>
      </c>
      <c r="AV2153" s="692">
        <f ca="1">IF(AND(AR2153+AT2153&gt;0,AS2153+AU2153&gt;0),COUNTIF(AV$6:AV2152,"&gt;0")+1,0)</f>
        <v>0</v>
      </c>
    </row>
    <row r="2154" spans="41:48">
      <c r="AO2154" s="692">
        <v>60</v>
      </c>
      <c r="AP2154" s="692">
        <v>3</v>
      </c>
      <c r="AQ2154" s="692">
        <v>1</v>
      </c>
      <c r="AR2154" s="693">
        <f ca="1">IF($AQ2154=1,IF(INDIRECT(ADDRESS(($AO2154-1)*3+$AP2154+5,$AQ2154+7))="",0,INDIRECT(ADDRESS(($AO2154-1)*3+$AP2154+5,$AQ2154+7))),IF(INDIRECT(ADDRESS(($AO2154-1)*3+$AP2154+5,$AQ2154+7))="",0,IF(COUNTIF(INDIRECT(ADDRESS(($AO2154-1)*36+($AP2154-1)*12+6,COLUMN())):INDIRECT(ADDRESS(($AO2154-1)*36+($AP2154-1)*12+$AQ2154+4,COLUMN())),INDIRECT(ADDRESS(($AO2154-1)*3+$AP2154+5,$AQ2154+7)))&gt;=1,0,INDIRECT(ADDRESS(($AO2154-1)*3+$AP2154+5,$AQ2154+7)))))</f>
        <v>0</v>
      </c>
      <c r="AS2154" s="692">
        <f ca="1">COUNTIF(INDIRECT("H"&amp;(ROW()+12*(($AO2154-1)*3+$AP2154)-ROW())/12+5):INDIRECT("S"&amp;(ROW()+12*(($AO2154-1)*3+$AP2154)-ROW())/12+5),AR2154)</f>
        <v>0</v>
      </c>
      <c r="AT2154" s="693">
        <f ca="1">IF($AQ2154=1,IF(INDIRECT(ADDRESS(($AO2154-1)*3+$AP2154+5,$AQ2154+20))="",0,INDIRECT(ADDRESS(($AO2154-1)*3+$AP2154+5,$AQ2154+20))),IF(INDIRECT(ADDRESS(($AO2154-1)*3+$AP2154+5,$AQ2154+20))="",0,IF(COUNTIF(INDIRECT(ADDRESS(($AO2154-1)*36+($AP2154-1)*12+6,COLUMN())):INDIRECT(ADDRESS(($AO2154-1)*36+($AP2154-1)*12+$AQ2154+4,COLUMN())),INDIRECT(ADDRESS(($AO2154-1)*3+$AP2154+5,$AQ2154+20)))&gt;=1,0,INDIRECT(ADDRESS(($AO2154-1)*3+$AP2154+5,$AQ2154+20)))))</f>
        <v>0</v>
      </c>
      <c r="AU2154" s="692">
        <f ca="1">COUNTIF(INDIRECT("U"&amp;(ROW()+12*(($AO2154-1)*3+$AP2154)-ROW())/12+5):INDIRECT("AF"&amp;(ROW()+12*(($AO2154-1)*3+$AP2154)-ROW())/12+5),AT2154)</f>
        <v>0</v>
      </c>
      <c r="AV2154" s="692">
        <f ca="1">IF(AND(AR2154+AT2154&gt;0,AS2154+AU2154&gt;0),COUNTIF(AV$6:AV2153,"&gt;0")+1,0)</f>
        <v>0</v>
      </c>
    </row>
    <row r="2155" spans="41:48">
      <c r="AO2155" s="692">
        <v>60</v>
      </c>
      <c r="AP2155" s="692">
        <v>3</v>
      </c>
      <c r="AQ2155" s="692">
        <v>2</v>
      </c>
      <c r="AR2155" s="693">
        <f ca="1">IF($AQ2155=1,IF(INDIRECT(ADDRESS(($AO2155-1)*3+$AP2155+5,$AQ2155+7))="",0,INDIRECT(ADDRESS(($AO2155-1)*3+$AP2155+5,$AQ2155+7))),IF(INDIRECT(ADDRESS(($AO2155-1)*3+$AP2155+5,$AQ2155+7))="",0,IF(COUNTIF(INDIRECT(ADDRESS(($AO2155-1)*36+($AP2155-1)*12+6,COLUMN())):INDIRECT(ADDRESS(($AO2155-1)*36+($AP2155-1)*12+$AQ2155+4,COLUMN())),INDIRECT(ADDRESS(($AO2155-1)*3+$AP2155+5,$AQ2155+7)))&gt;=1,0,INDIRECT(ADDRESS(($AO2155-1)*3+$AP2155+5,$AQ2155+7)))))</f>
        <v>0</v>
      </c>
      <c r="AS2155" s="692">
        <f ca="1">COUNTIF(INDIRECT("H"&amp;(ROW()+12*(($AO2155-1)*3+$AP2155)-ROW())/12+5):INDIRECT("S"&amp;(ROW()+12*(($AO2155-1)*3+$AP2155)-ROW())/12+5),AR2155)</f>
        <v>0</v>
      </c>
      <c r="AT2155" s="693">
        <f ca="1">IF($AQ2155=1,IF(INDIRECT(ADDRESS(($AO2155-1)*3+$AP2155+5,$AQ2155+20))="",0,INDIRECT(ADDRESS(($AO2155-1)*3+$AP2155+5,$AQ2155+20))),IF(INDIRECT(ADDRESS(($AO2155-1)*3+$AP2155+5,$AQ2155+20))="",0,IF(COUNTIF(INDIRECT(ADDRESS(($AO2155-1)*36+($AP2155-1)*12+6,COLUMN())):INDIRECT(ADDRESS(($AO2155-1)*36+($AP2155-1)*12+$AQ2155+4,COLUMN())),INDIRECT(ADDRESS(($AO2155-1)*3+$AP2155+5,$AQ2155+20)))&gt;=1,0,INDIRECT(ADDRESS(($AO2155-1)*3+$AP2155+5,$AQ2155+20)))))</f>
        <v>0</v>
      </c>
      <c r="AU2155" s="692">
        <f ca="1">COUNTIF(INDIRECT("U"&amp;(ROW()+12*(($AO2155-1)*3+$AP2155)-ROW())/12+5):INDIRECT("AF"&amp;(ROW()+12*(($AO2155-1)*3+$AP2155)-ROW())/12+5),AT2155)</f>
        <v>0</v>
      </c>
      <c r="AV2155" s="692">
        <f ca="1">IF(AND(AR2155+AT2155&gt;0,AS2155+AU2155&gt;0),COUNTIF(AV$6:AV2154,"&gt;0")+1,0)</f>
        <v>0</v>
      </c>
    </row>
    <row r="2156" spans="41:48">
      <c r="AO2156" s="692">
        <v>60</v>
      </c>
      <c r="AP2156" s="692">
        <v>3</v>
      </c>
      <c r="AQ2156" s="692">
        <v>3</v>
      </c>
      <c r="AR2156" s="693">
        <f ca="1">IF($AQ2156=1,IF(INDIRECT(ADDRESS(($AO2156-1)*3+$AP2156+5,$AQ2156+7))="",0,INDIRECT(ADDRESS(($AO2156-1)*3+$AP2156+5,$AQ2156+7))),IF(INDIRECT(ADDRESS(($AO2156-1)*3+$AP2156+5,$AQ2156+7))="",0,IF(COUNTIF(INDIRECT(ADDRESS(($AO2156-1)*36+($AP2156-1)*12+6,COLUMN())):INDIRECT(ADDRESS(($AO2156-1)*36+($AP2156-1)*12+$AQ2156+4,COLUMN())),INDIRECT(ADDRESS(($AO2156-1)*3+$AP2156+5,$AQ2156+7)))&gt;=1,0,INDIRECT(ADDRESS(($AO2156-1)*3+$AP2156+5,$AQ2156+7)))))</f>
        <v>0</v>
      </c>
      <c r="AS2156" s="692">
        <f ca="1">COUNTIF(INDIRECT("H"&amp;(ROW()+12*(($AO2156-1)*3+$AP2156)-ROW())/12+5):INDIRECT("S"&amp;(ROW()+12*(($AO2156-1)*3+$AP2156)-ROW())/12+5),AR2156)</f>
        <v>0</v>
      </c>
      <c r="AT2156" s="693">
        <f ca="1">IF($AQ2156=1,IF(INDIRECT(ADDRESS(($AO2156-1)*3+$AP2156+5,$AQ2156+20))="",0,INDIRECT(ADDRESS(($AO2156-1)*3+$AP2156+5,$AQ2156+20))),IF(INDIRECT(ADDRESS(($AO2156-1)*3+$AP2156+5,$AQ2156+20))="",0,IF(COUNTIF(INDIRECT(ADDRESS(($AO2156-1)*36+($AP2156-1)*12+6,COLUMN())):INDIRECT(ADDRESS(($AO2156-1)*36+($AP2156-1)*12+$AQ2156+4,COLUMN())),INDIRECT(ADDRESS(($AO2156-1)*3+$AP2156+5,$AQ2156+20)))&gt;=1,0,INDIRECT(ADDRESS(($AO2156-1)*3+$AP2156+5,$AQ2156+20)))))</f>
        <v>0</v>
      </c>
      <c r="AU2156" s="692">
        <f ca="1">COUNTIF(INDIRECT("U"&amp;(ROW()+12*(($AO2156-1)*3+$AP2156)-ROW())/12+5):INDIRECT("AF"&amp;(ROW()+12*(($AO2156-1)*3+$AP2156)-ROW())/12+5),AT2156)</f>
        <v>0</v>
      </c>
      <c r="AV2156" s="692">
        <f ca="1">IF(AND(AR2156+AT2156&gt;0,AS2156+AU2156&gt;0),COUNTIF(AV$6:AV2155,"&gt;0")+1,0)</f>
        <v>0</v>
      </c>
    </row>
    <row r="2157" spans="41:48">
      <c r="AO2157" s="692">
        <v>60</v>
      </c>
      <c r="AP2157" s="692">
        <v>3</v>
      </c>
      <c r="AQ2157" s="692">
        <v>4</v>
      </c>
      <c r="AR2157" s="693">
        <f ca="1">IF($AQ2157=1,IF(INDIRECT(ADDRESS(($AO2157-1)*3+$AP2157+5,$AQ2157+7))="",0,INDIRECT(ADDRESS(($AO2157-1)*3+$AP2157+5,$AQ2157+7))),IF(INDIRECT(ADDRESS(($AO2157-1)*3+$AP2157+5,$AQ2157+7))="",0,IF(COUNTIF(INDIRECT(ADDRESS(($AO2157-1)*36+($AP2157-1)*12+6,COLUMN())):INDIRECT(ADDRESS(($AO2157-1)*36+($AP2157-1)*12+$AQ2157+4,COLUMN())),INDIRECT(ADDRESS(($AO2157-1)*3+$AP2157+5,$AQ2157+7)))&gt;=1,0,INDIRECT(ADDRESS(($AO2157-1)*3+$AP2157+5,$AQ2157+7)))))</f>
        <v>0</v>
      </c>
      <c r="AS2157" s="692">
        <f ca="1">COUNTIF(INDIRECT("H"&amp;(ROW()+12*(($AO2157-1)*3+$AP2157)-ROW())/12+5):INDIRECT("S"&amp;(ROW()+12*(($AO2157-1)*3+$AP2157)-ROW())/12+5),AR2157)</f>
        <v>0</v>
      </c>
      <c r="AT2157" s="693">
        <f ca="1">IF($AQ2157=1,IF(INDIRECT(ADDRESS(($AO2157-1)*3+$AP2157+5,$AQ2157+20))="",0,INDIRECT(ADDRESS(($AO2157-1)*3+$AP2157+5,$AQ2157+20))),IF(INDIRECT(ADDRESS(($AO2157-1)*3+$AP2157+5,$AQ2157+20))="",0,IF(COUNTIF(INDIRECT(ADDRESS(($AO2157-1)*36+($AP2157-1)*12+6,COLUMN())):INDIRECT(ADDRESS(($AO2157-1)*36+($AP2157-1)*12+$AQ2157+4,COLUMN())),INDIRECT(ADDRESS(($AO2157-1)*3+$AP2157+5,$AQ2157+20)))&gt;=1,0,INDIRECT(ADDRESS(($AO2157-1)*3+$AP2157+5,$AQ2157+20)))))</f>
        <v>0</v>
      </c>
      <c r="AU2157" s="692">
        <f ca="1">COUNTIF(INDIRECT("U"&amp;(ROW()+12*(($AO2157-1)*3+$AP2157)-ROW())/12+5):INDIRECT("AF"&amp;(ROW()+12*(($AO2157-1)*3+$AP2157)-ROW())/12+5),AT2157)</f>
        <v>0</v>
      </c>
      <c r="AV2157" s="692">
        <f ca="1">IF(AND(AR2157+AT2157&gt;0,AS2157+AU2157&gt;0),COUNTIF(AV$6:AV2156,"&gt;0")+1,0)</f>
        <v>0</v>
      </c>
    </row>
    <row r="2158" spans="41:48">
      <c r="AO2158" s="692">
        <v>60</v>
      </c>
      <c r="AP2158" s="692">
        <v>3</v>
      </c>
      <c r="AQ2158" s="692">
        <v>5</v>
      </c>
      <c r="AR2158" s="693">
        <f ca="1">IF($AQ2158=1,IF(INDIRECT(ADDRESS(($AO2158-1)*3+$AP2158+5,$AQ2158+7))="",0,INDIRECT(ADDRESS(($AO2158-1)*3+$AP2158+5,$AQ2158+7))),IF(INDIRECT(ADDRESS(($AO2158-1)*3+$AP2158+5,$AQ2158+7))="",0,IF(COUNTIF(INDIRECT(ADDRESS(($AO2158-1)*36+($AP2158-1)*12+6,COLUMN())):INDIRECT(ADDRESS(($AO2158-1)*36+($AP2158-1)*12+$AQ2158+4,COLUMN())),INDIRECT(ADDRESS(($AO2158-1)*3+$AP2158+5,$AQ2158+7)))&gt;=1,0,INDIRECT(ADDRESS(($AO2158-1)*3+$AP2158+5,$AQ2158+7)))))</f>
        <v>0</v>
      </c>
      <c r="AS2158" s="692">
        <f ca="1">COUNTIF(INDIRECT("H"&amp;(ROW()+12*(($AO2158-1)*3+$AP2158)-ROW())/12+5):INDIRECT("S"&amp;(ROW()+12*(($AO2158-1)*3+$AP2158)-ROW())/12+5),AR2158)</f>
        <v>0</v>
      </c>
      <c r="AT2158" s="693">
        <f ca="1">IF($AQ2158=1,IF(INDIRECT(ADDRESS(($AO2158-1)*3+$AP2158+5,$AQ2158+20))="",0,INDIRECT(ADDRESS(($AO2158-1)*3+$AP2158+5,$AQ2158+20))),IF(INDIRECT(ADDRESS(($AO2158-1)*3+$AP2158+5,$AQ2158+20))="",0,IF(COUNTIF(INDIRECT(ADDRESS(($AO2158-1)*36+($AP2158-1)*12+6,COLUMN())):INDIRECT(ADDRESS(($AO2158-1)*36+($AP2158-1)*12+$AQ2158+4,COLUMN())),INDIRECT(ADDRESS(($AO2158-1)*3+$AP2158+5,$AQ2158+20)))&gt;=1,0,INDIRECT(ADDRESS(($AO2158-1)*3+$AP2158+5,$AQ2158+20)))))</f>
        <v>0</v>
      </c>
      <c r="AU2158" s="692">
        <f ca="1">COUNTIF(INDIRECT("U"&amp;(ROW()+12*(($AO2158-1)*3+$AP2158)-ROW())/12+5):INDIRECT("AF"&amp;(ROW()+12*(($AO2158-1)*3+$AP2158)-ROW())/12+5),AT2158)</f>
        <v>0</v>
      </c>
      <c r="AV2158" s="692">
        <f ca="1">IF(AND(AR2158+AT2158&gt;0,AS2158+AU2158&gt;0),COUNTIF(AV$6:AV2157,"&gt;0")+1,0)</f>
        <v>0</v>
      </c>
    </row>
    <row r="2159" spans="41:48">
      <c r="AO2159" s="692">
        <v>60</v>
      </c>
      <c r="AP2159" s="692">
        <v>3</v>
      </c>
      <c r="AQ2159" s="692">
        <v>6</v>
      </c>
      <c r="AR2159" s="693">
        <f ca="1">IF($AQ2159=1,IF(INDIRECT(ADDRESS(($AO2159-1)*3+$AP2159+5,$AQ2159+7))="",0,INDIRECT(ADDRESS(($AO2159-1)*3+$AP2159+5,$AQ2159+7))),IF(INDIRECT(ADDRESS(($AO2159-1)*3+$AP2159+5,$AQ2159+7))="",0,IF(COUNTIF(INDIRECT(ADDRESS(($AO2159-1)*36+($AP2159-1)*12+6,COLUMN())):INDIRECT(ADDRESS(($AO2159-1)*36+($AP2159-1)*12+$AQ2159+4,COLUMN())),INDIRECT(ADDRESS(($AO2159-1)*3+$AP2159+5,$AQ2159+7)))&gt;=1,0,INDIRECT(ADDRESS(($AO2159-1)*3+$AP2159+5,$AQ2159+7)))))</f>
        <v>0</v>
      </c>
      <c r="AS2159" s="692">
        <f ca="1">COUNTIF(INDIRECT("H"&amp;(ROW()+12*(($AO2159-1)*3+$AP2159)-ROW())/12+5):INDIRECT("S"&amp;(ROW()+12*(($AO2159-1)*3+$AP2159)-ROW())/12+5),AR2159)</f>
        <v>0</v>
      </c>
      <c r="AT2159" s="693">
        <f ca="1">IF($AQ2159=1,IF(INDIRECT(ADDRESS(($AO2159-1)*3+$AP2159+5,$AQ2159+20))="",0,INDIRECT(ADDRESS(($AO2159-1)*3+$AP2159+5,$AQ2159+20))),IF(INDIRECT(ADDRESS(($AO2159-1)*3+$AP2159+5,$AQ2159+20))="",0,IF(COUNTIF(INDIRECT(ADDRESS(($AO2159-1)*36+($AP2159-1)*12+6,COLUMN())):INDIRECT(ADDRESS(($AO2159-1)*36+($AP2159-1)*12+$AQ2159+4,COLUMN())),INDIRECT(ADDRESS(($AO2159-1)*3+$AP2159+5,$AQ2159+20)))&gt;=1,0,INDIRECT(ADDRESS(($AO2159-1)*3+$AP2159+5,$AQ2159+20)))))</f>
        <v>0</v>
      </c>
      <c r="AU2159" s="692">
        <f ca="1">COUNTIF(INDIRECT("U"&amp;(ROW()+12*(($AO2159-1)*3+$AP2159)-ROW())/12+5):INDIRECT("AF"&amp;(ROW()+12*(($AO2159-1)*3+$AP2159)-ROW())/12+5),AT2159)</f>
        <v>0</v>
      </c>
      <c r="AV2159" s="692">
        <f ca="1">IF(AND(AR2159+AT2159&gt;0,AS2159+AU2159&gt;0),COUNTIF(AV$6:AV2158,"&gt;0")+1,0)</f>
        <v>0</v>
      </c>
    </row>
    <row r="2160" spans="41:48">
      <c r="AO2160" s="692">
        <v>60</v>
      </c>
      <c r="AP2160" s="692">
        <v>3</v>
      </c>
      <c r="AQ2160" s="692">
        <v>7</v>
      </c>
      <c r="AR2160" s="693">
        <f ca="1">IF($AQ2160=1,IF(INDIRECT(ADDRESS(($AO2160-1)*3+$AP2160+5,$AQ2160+7))="",0,INDIRECT(ADDRESS(($AO2160-1)*3+$AP2160+5,$AQ2160+7))),IF(INDIRECT(ADDRESS(($AO2160-1)*3+$AP2160+5,$AQ2160+7))="",0,IF(COUNTIF(INDIRECT(ADDRESS(($AO2160-1)*36+($AP2160-1)*12+6,COLUMN())):INDIRECT(ADDRESS(($AO2160-1)*36+($AP2160-1)*12+$AQ2160+4,COLUMN())),INDIRECT(ADDRESS(($AO2160-1)*3+$AP2160+5,$AQ2160+7)))&gt;=1,0,INDIRECT(ADDRESS(($AO2160-1)*3+$AP2160+5,$AQ2160+7)))))</f>
        <v>0</v>
      </c>
      <c r="AS2160" s="692">
        <f ca="1">COUNTIF(INDIRECT("H"&amp;(ROW()+12*(($AO2160-1)*3+$AP2160)-ROW())/12+5):INDIRECT("S"&amp;(ROW()+12*(($AO2160-1)*3+$AP2160)-ROW())/12+5),AR2160)</f>
        <v>0</v>
      </c>
      <c r="AT2160" s="693">
        <f ca="1">IF($AQ2160=1,IF(INDIRECT(ADDRESS(($AO2160-1)*3+$AP2160+5,$AQ2160+20))="",0,INDIRECT(ADDRESS(($AO2160-1)*3+$AP2160+5,$AQ2160+20))),IF(INDIRECT(ADDRESS(($AO2160-1)*3+$AP2160+5,$AQ2160+20))="",0,IF(COUNTIF(INDIRECT(ADDRESS(($AO2160-1)*36+($AP2160-1)*12+6,COLUMN())):INDIRECT(ADDRESS(($AO2160-1)*36+($AP2160-1)*12+$AQ2160+4,COLUMN())),INDIRECT(ADDRESS(($AO2160-1)*3+$AP2160+5,$AQ2160+20)))&gt;=1,0,INDIRECT(ADDRESS(($AO2160-1)*3+$AP2160+5,$AQ2160+20)))))</f>
        <v>0</v>
      </c>
      <c r="AU2160" s="692">
        <f ca="1">COUNTIF(INDIRECT("U"&amp;(ROW()+12*(($AO2160-1)*3+$AP2160)-ROW())/12+5):INDIRECT("AF"&amp;(ROW()+12*(($AO2160-1)*3+$AP2160)-ROW())/12+5),AT2160)</f>
        <v>0</v>
      </c>
      <c r="AV2160" s="692">
        <f ca="1">IF(AND(AR2160+AT2160&gt;0,AS2160+AU2160&gt;0),COUNTIF(AV$6:AV2159,"&gt;0")+1,0)</f>
        <v>0</v>
      </c>
    </row>
    <row r="2161" spans="41:48">
      <c r="AO2161" s="692">
        <v>60</v>
      </c>
      <c r="AP2161" s="692">
        <v>3</v>
      </c>
      <c r="AQ2161" s="692">
        <v>8</v>
      </c>
      <c r="AR2161" s="693">
        <f ca="1">IF($AQ2161=1,IF(INDIRECT(ADDRESS(($AO2161-1)*3+$AP2161+5,$AQ2161+7))="",0,INDIRECT(ADDRESS(($AO2161-1)*3+$AP2161+5,$AQ2161+7))),IF(INDIRECT(ADDRESS(($AO2161-1)*3+$AP2161+5,$AQ2161+7))="",0,IF(COUNTIF(INDIRECT(ADDRESS(($AO2161-1)*36+($AP2161-1)*12+6,COLUMN())):INDIRECT(ADDRESS(($AO2161-1)*36+($AP2161-1)*12+$AQ2161+4,COLUMN())),INDIRECT(ADDRESS(($AO2161-1)*3+$AP2161+5,$AQ2161+7)))&gt;=1,0,INDIRECT(ADDRESS(($AO2161-1)*3+$AP2161+5,$AQ2161+7)))))</f>
        <v>0</v>
      </c>
      <c r="AS2161" s="692">
        <f ca="1">COUNTIF(INDIRECT("H"&amp;(ROW()+12*(($AO2161-1)*3+$AP2161)-ROW())/12+5):INDIRECT("S"&amp;(ROW()+12*(($AO2161-1)*3+$AP2161)-ROW())/12+5),AR2161)</f>
        <v>0</v>
      </c>
      <c r="AT2161" s="693">
        <f ca="1">IF($AQ2161=1,IF(INDIRECT(ADDRESS(($AO2161-1)*3+$AP2161+5,$AQ2161+20))="",0,INDIRECT(ADDRESS(($AO2161-1)*3+$AP2161+5,$AQ2161+20))),IF(INDIRECT(ADDRESS(($AO2161-1)*3+$AP2161+5,$AQ2161+20))="",0,IF(COUNTIF(INDIRECT(ADDRESS(($AO2161-1)*36+($AP2161-1)*12+6,COLUMN())):INDIRECT(ADDRESS(($AO2161-1)*36+($AP2161-1)*12+$AQ2161+4,COLUMN())),INDIRECT(ADDRESS(($AO2161-1)*3+$AP2161+5,$AQ2161+20)))&gt;=1,0,INDIRECT(ADDRESS(($AO2161-1)*3+$AP2161+5,$AQ2161+20)))))</f>
        <v>0</v>
      </c>
      <c r="AU2161" s="692">
        <f ca="1">COUNTIF(INDIRECT("U"&amp;(ROW()+12*(($AO2161-1)*3+$AP2161)-ROW())/12+5):INDIRECT("AF"&amp;(ROW()+12*(($AO2161-1)*3+$AP2161)-ROW())/12+5),AT2161)</f>
        <v>0</v>
      </c>
      <c r="AV2161" s="692">
        <f ca="1">IF(AND(AR2161+AT2161&gt;0,AS2161+AU2161&gt;0),COUNTIF(AV$6:AV2160,"&gt;0")+1,0)</f>
        <v>0</v>
      </c>
    </row>
    <row r="2162" spans="41:48">
      <c r="AO2162" s="692">
        <v>60</v>
      </c>
      <c r="AP2162" s="692">
        <v>3</v>
      </c>
      <c r="AQ2162" s="692">
        <v>9</v>
      </c>
      <c r="AR2162" s="693">
        <f ca="1">IF($AQ2162=1,IF(INDIRECT(ADDRESS(($AO2162-1)*3+$AP2162+5,$AQ2162+7))="",0,INDIRECT(ADDRESS(($AO2162-1)*3+$AP2162+5,$AQ2162+7))),IF(INDIRECT(ADDRESS(($AO2162-1)*3+$AP2162+5,$AQ2162+7))="",0,IF(COUNTIF(INDIRECT(ADDRESS(($AO2162-1)*36+($AP2162-1)*12+6,COLUMN())):INDIRECT(ADDRESS(($AO2162-1)*36+($AP2162-1)*12+$AQ2162+4,COLUMN())),INDIRECT(ADDRESS(($AO2162-1)*3+$AP2162+5,$AQ2162+7)))&gt;=1,0,INDIRECT(ADDRESS(($AO2162-1)*3+$AP2162+5,$AQ2162+7)))))</f>
        <v>0</v>
      </c>
      <c r="AS2162" s="692">
        <f ca="1">COUNTIF(INDIRECT("H"&amp;(ROW()+12*(($AO2162-1)*3+$AP2162)-ROW())/12+5):INDIRECT("S"&amp;(ROW()+12*(($AO2162-1)*3+$AP2162)-ROW())/12+5),AR2162)</f>
        <v>0</v>
      </c>
      <c r="AT2162" s="693">
        <f ca="1">IF($AQ2162=1,IF(INDIRECT(ADDRESS(($AO2162-1)*3+$AP2162+5,$AQ2162+20))="",0,INDIRECT(ADDRESS(($AO2162-1)*3+$AP2162+5,$AQ2162+20))),IF(INDIRECT(ADDRESS(($AO2162-1)*3+$AP2162+5,$AQ2162+20))="",0,IF(COUNTIF(INDIRECT(ADDRESS(($AO2162-1)*36+($AP2162-1)*12+6,COLUMN())):INDIRECT(ADDRESS(($AO2162-1)*36+($AP2162-1)*12+$AQ2162+4,COLUMN())),INDIRECT(ADDRESS(($AO2162-1)*3+$AP2162+5,$AQ2162+20)))&gt;=1,0,INDIRECT(ADDRESS(($AO2162-1)*3+$AP2162+5,$AQ2162+20)))))</f>
        <v>0</v>
      </c>
      <c r="AU2162" s="692">
        <f ca="1">COUNTIF(INDIRECT("U"&amp;(ROW()+12*(($AO2162-1)*3+$AP2162)-ROW())/12+5):INDIRECT("AF"&amp;(ROW()+12*(($AO2162-1)*3+$AP2162)-ROW())/12+5),AT2162)</f>
        <v>0</v>
      </c>
      <c r="AV2162" s="692">
        <f ca="1">IF(AND(AR2162+AT2162&gt;0,AS2162+AU2162&gt;0),COUNTIF(AV$6:AV2161,"&gt;0")+1,0)</f>
        <v>0</v>
      </c>
    </row>
    <row r="2163" spans="41:48">
      <c r="AO2163" s="692">
        <v>60</v>
      </c>
      <c r="AP2163" s="692">
        <v>3</v>
      </c>
      <c r="AQ2163" s="692">
        <v>10</v>
      </c>
      <c r="AR2163" s="693">
        <f ca="1">IF($AQ2163=1,IF(INDIRECT(ADDRESS(($AO2163-1)*3+$AP2163+5,$AQ2163+7))="",0,INDIRECT(ADDRESS(($AO2163-1)*3+$AP2163+5,$AQ2163+7))),IF(INDIRECT(ADDRESS(($AO2163-1)*3+$AP2163+5,$AQ2163+7))="",0,IF(COUNTIF(INDIRECT(ADDRESS(($AO2163-1)*36+($AP2163-1)*12+6,COLUMN())):INDIRECT(ADDRESS(($AO2163-1)*36+($AP2163-1)*12+$AQ2163+4,COLUMN())),INDIRECT(ADDRESS(($AO2163-1)*3+$AP2163+5,$AQ2163+7)))&gt;=1,0,INDIRECT(ADDRESS(($AO2163-1)*3+$AP2163+5,$AQ2163+7)))))</f>
        <v>0</v>
      </c>
      <c r="AS2163" s="692">
        <f ca="1">COUNTIF(INDIRECT("H"&amp;(ROW()+12*(($AO2163-1)*3+$AP2163)-ROW())/12+5):INDIRECT("S"&amp;(ROW()+12*(($AO2163-1)*3+$AP2163)-ROW())/12+5),AR2163)</f>
        <v>0</v>
      </c>
      <c r="AT2163" s="693">
        <f ca="1">IF($AQ2163=1,IF(INDIRECT(ADDRESS(($AO2163-1)*3+$AP2163+5,$AQ2163+20))="",0,INDIRECT(ADDRESS(($AO2163-1)*3+$AP2163+5,$AQ2163+20))),IF(INDIRECT(ADDRESS(($AO2163-1)*3+$AP2163+5,$AQ2163+20))="",0,IF(COUNTIF(INDIRECT(ADDRESS(($AO2163-1)*36+($AP2163-1)*12+6,COLUMN())):INDIRECT(ADDRESS(($AO2163-1)*36+($AP2163-1)*12+$AQ2163+4,COLUMN())),INDIRECT(ADDRESS(($AO2163-1)*3+$AP2163+5,$AQ2163+20)))&gt;=1,0,INDIRECT(ADDRESS(($AO2163-1)*3+$AP2163+5,$AQ2163+20)))))</f>
        <v>0</v>
      </c>
      <c r="AU2163" s="692">
        <f ca="1">COUNTIF(INDIRECT("U"&amp;(ROW()+12*(($AO2163-1)*3+$AP2163)-ROW())/12+5):INDIRECT("AF"&amp;(ROW()+12*(($AO2163-1)*3+$AP2163)-ROW())/12+5),AT2163)</f>
        <v>0</v>
      </c>
      <c r="AV2163" s="692">
        <f ca="1">IF(AND(AR2163+AT2163&gt;0,AS2163+AU2163&gt;0),COUNTIF(AV$6:AV2162,"&gt;0")+1,0)</f>
        <v>0</v>
      </c>
    </row>
    <row r="2164" spans="41:48">
      <c r="AO2164" s="692">
        <v>60</v>
      </c>
      <c r="AP2164" s="692">
        <v>3</v>
      </c>
      <c r="AQ2164" s="692">
        <v>11</v>
      </c>
      <c r="AR2164" s="693">
        <f ca="1">IF($AQ2164=1,IF(INDIRECT(ADDRESS(($AO2164-1)*3+$AP2164+5,$AQ2164+7))="",0,INDIRECT(ADDRESS(($AO2164-1)*3+$AP2164+5,$AQ2164+7))),IF(INDIRECT(ADDRESS(($AO2164-1)*3+$AP2164+5,$AQ2164+7))="",0,IF(COUNTIF(INDIRECT(ADDRESS(($AO2164-1)*36+($AP2164-1)*12+6,COLUMN())):INDIRECT(ADDRESS(($AO2164-1)*36+($AP2164-1)*12+$AQ2164+4,COLUMN())),INDIRECT(ADDRESS(($AO2164-1)*3+$AP2164+5,$AQ2164+7)))&gt;=1,0,INDIRECT(ADDRESS(($AO2164-1)*3+$AP2164+5,$AQ2164+7)))))</f>
        <v>0</v>
      </c>
      <c r="AS2164" s="692">
        <f ca="1">COUNTIF(INDIRECT("H"&amp;(ROW()+12*(($AO2164-1)*3+$AP2164)-ROW())/12+5):INDIRECT("S"&amp;(ROW()+12*(($AO2164-1)*3+$AP2164)-ROW())/12+5),AR2164)</f>
        <v>0</v>
      </c>
      <c r="AT2164" s="693">
        <f ca="1">IF($AQ2164=1,IF(INDIRECT(ADDRESS(($AO2164-1)*3+$AP2164+5,$AQ2164+20))="",0,INDIRECT(ADDRESS(($AO2164-1)*3+$AP2164+5,$AQ2164+20))),IF(INDIRECT(ADDRESS(($AO2164-1)*3+$AP2164+5,$AQ2164+20))="",0,IF(COUNTIF(INDIRECT(ADDRESS(($AO2164-1)*36+($AP2164-1)*12+6,COLUMN())):INDIRECT(ADDRESS(($AO2164-1)*36+($AP2164-1)*12+$AQ2164+4,COLUMN())),INDIRECT(ADDRESS(($AO2164-1)*3+$AP2164+5,$AQ2164+20)))&gt;=1,0,INDIRECT(ADDRESS(($AO2164-1)*3+$AP2164+5,$AQ2164+20)))))</f>
        <v>0</v>
      </c>
      <c r="AU2164" s="692">
        <f ca="1">COUNTIF(INDIRECT("U"&amp;(ROW()+12*(($AO2164-1)*3+$AP2164)-ROW())/12+5):INDIRECT("AF"&amp;(ROW()+12*(($AO2164-1)*3+$AP2164)-ROW())/12+5),AT2164)</f>
        <v>0</v>
      </c>
      <c r="AV2164" s="692">
        <f ca="1">IF(AND(AR2164+AT2164&gt;0,AS2164+AU2164&gt;0),COUNTIF(AV$6:AV2163,"&gt;0")+1,0)</f>
        <v>0</v>
      </c>
    </row>
    <row r="2165" spans="41:48">
      <c r="AO2165" s="692">
        <v>60</v>
      </c>
      <c r="AP2165" s="692">
        <v>3</v>
      </c>
      <c r="AQ2165" s="692">
        <v>12</v>
      </c>
      <c r="AR2165" s="693">
        <f ca="1">IF($AQ2165=1,IF(INDIRECT(ADDRESS(($AO2165-1)*3+$AP2165+5,$AQ2165+7))="",0,INDIRECT(ADDRESS(($AO2165-1)*3+$AP2165+5,$AQ2165+7))),IF(INDIRECT(ADDRESS(($AO2165-1)*3+$AP2165+5,$AQ2165+7))="",0,IF(COUNTIF(INDIRECT(ADDRESS(($AO2165-1)*36+($AP2165-1)*12+6,COLUMN())):INDIRECT(ADDRESS(($AO2165-1)*36+($AP2165-1)*12+$AQ2165+4,COLUMN())),INDIRECT(ADDRESS(($AO2165-1)*3+$AP2165+5,$AQ2165+7)))&gt;=1,0,INDIRECT(ADDRESS(($AO2165-1)*3+$AP2165+5,$AQ2165+7)))))</f>
        <v>0</v>
      </c>
      <c r="AS2165" s="692">
        <f ca="1">COUNTIF(INDIRECT("H"&amp;(ROW()+12*(($AO2165-1)*3+$AP2165)-ROW())/12+5):INDIRECT("S"&amp;(ROW()+12*(($AO2165-1)*3+$AP2165)-ROW())/12+5),AR2165)</f>
        <v>0</v>
      </c>
      <c r="AT2165" s="693">
        <f ca="1">IF($AQ2165=1,IF(INDIRECT(ADDRESS(($AO2165-1)*3+$AP2165+5,$AQ2165+20))="",0,INDIRECT(ADDRESS(($AO2165-1)*3+$AP2165+5,$AQ2165+20))),IF(INDIRECT(ADDRESS(($AO2165-1)*3+$AP2165+5,$AQ2165+20))="",0,IF(COUNTIF(INDIRECT(ADDRESS(($AO2165-1)*36+($AP2165-1)*12+6,COLUMN())):INDIRECT(ADDRESS(($AO2165-1)*36+($AP2165-1)*12+$AQ2165+4,COLUMN())),INDIRECT(ADDRESS(($AO2165-1)*3+$AP2165+5,$AQ2165+20)))&gt;=1,0,INDIRECT(ADDRESS(($AO2165-1)*3+$AP2165+5,$AQ2165+20)))))</f>
        <v>0</v>
      </c>
      <c r="AU2165" s="692">
        <f ca="1">COUNTIF(INDIRECT("U"&amp;(ROW()+12*(($AO2165-1)*3+$AP2165)-ROW())/12+5):INDIRECT("AF"&amp;(ROW()+12*(($AO2165-1)*3+$AP2165)-ROW())/12+5),AT2165)</f>
        <v>0</v>
      </c>
      <c r="AV2165" s="692">
        <f ca="1">IF(AND(AR2165+AT2165&gt;0,AS2165+AU2165&gt;0),COUNTIF(AV$6:AV2164,"&gt;0")+1,0)</f>
        <v>0</v>
      </c>
    </row>
  </sheetData>
  <sheetProtection algorithmName="SHA-512" hashValue="MkTAoY0HYgOUSFb8zYcRSxaESB7OzZXGn3Eul/8WKmWmoecfsWYCTRbKis5ioPXKL7V1BTS+qWPdF1Lr1mvW6Q==" saltValue="PJ1/JKPduBUw/GatyVWZOw==" spinCount="100000" sheet="1" objects="1" scenarios="1"/>
  <mergeCells count="430">
    <mergeCell ref="A180:A182"/>
    <mergeCell ref="B180:B182"/>
    <mergeCell ref="C180:C182"/>
    <mergeCell ref="D180:D182"/>
    <mergeCell ref="E180:E182"/>
    <mergeCell ref="F180:F182"/>
    <mergeCell ref="AH180:AH182"/>
    <mergeCell ref="A183:A185"/>
    <mergeCell ref="B183:B185"/>
    <mergeCell ref="C183:C185"/>
    <mergeCell ref="D183:D185"/>
    <mergeCell ref="E183:E185"/>
    <mergeCell ref="F183:F185"/>
    <mergeCell ref="AH183:AH185"/>
    <mergeCell ref="A174:A176"/>
    <mergeCell ref="B174:B176"/>
    <mergeCell ref="C174:C176"/>
    <mergeCell ref="D174:D176"/>
    <mergeCell ref="E174:E176"/>
    <mergeCell ref="F174:F176"/>
    <mergeCell ref="AH174:AH176"/>
    <mergeCell ref="A177:A179"/>
    <mergeCell ref="B177:B179"/>
    <mergeCell ref="C177:C179"/>
    <mergeCell ref="D177:D179"/>
    <mergeCell ref="E177:E179"/>
    <mergeCell ref="F177:F179"/>
    <mergeCell ref="AH177:AH179"/>
    <mergeCell ref="A168:A170"/>
    <mergeCell ref="B168:B170"/>
    <mergeCell ref="C168:C170"/>
    <mergeCell ref="D168:D170"/>
    <mergeCell ref="E168:E170"/>
    <mergeCell ref="F168:F170"/>
    <mergeCell ref="AH168:AH170"/>
    <mergeCell ref="A171:A173"/>
    <mergeCell ref="B171:B173"/>
    <mergeCell ref="C171:C173"/>
    <mergeCell ref="D171:D173"/>
    <mergeCell ref="E171:E173"/>
    <mergeCell ref="F171:F173"/>
    <mergeCell ref="AH171:AH173"/>
    <mergeCell ref="A162:A164"/>
    <mergeCell ref="B162:B164"/>
    <mergeCell ref="C162:C164"/>
    <mergeCell ref="D162:D164"/>
    <mergeCell ref="E162:E164"/>
    <mergeCell ref="F162:F164"/>
    <mergeCell ref="AH162:AH164"/>
    <mergeCell ref="A165:A167"/>
    <mergeCell ref="B165:B167"/>
    <mergeCell ref="C165:C167"/>
    <mergeCell ref="D165:D167"/>
    <mergeCell ref="E165:E167"/>
    <mergeCell ref="F165:F167"/>
    <mergeCell ref="AH165:AH167"/>
    <mergeCell ref="A156:A158"/>
    <mergeCell ref="B156:B158"/>
    <mergeCell ref="C156:C158"/>
    <mergeCell ref="D156:D158"/>
    <mergeCell ref="E156:E158"/>
    <mergeCell ref="F156:F158"/>
    <mergeCell ref="AH156:AH158"/>
    <mergeCell ref="A159:A161"/>
    <mergeCell ref="B159:B161"/>
    <mergeCell ref="C159:C161"/>
    <mergeCell ref="D159:D161"/>
    <mergeCell ref="E159:E161"/>
    <mergeCell ref="F159:F161"/>
    <mergeCell ref="AH159:AH161"/>
    <mergeCell ref="A150:A152"/>
    <mergeCell ref="B150:B152"/>
    <mergeCell ref="C150:C152"/>
    <mergeCell ref="D150:D152"/>
    <mergeCell ref="E150:E152"/>
    <mergeCell ref="F150:F152"/>
    <mergeCell ref="AH150:AH152"/>
    <mergeCell ref="A153:A155"/>
    <mergeCell ref="B153:B155"/>
    <mergeCell ref="C153:C155"/>
    <mergeCell ref="D153:D155"/>
    <mergeCell ref="E153:E155"/>
    <mergeCell ref="F153:F155"/>
    <mergeCell ref="AH153:AH155"/>
    <mergeCell ref="A144:A146"/>
    <mergeCell ref="B144:B146"/>
    <mergeCell ref="C144:C146"/>
    <mergeCell ref="D144:D146"/>
    <mergeCell ref="E144:E146"/>
    <mergeCell ref="F144:F146"/>
    <mergeCell ref="AH144:AH146"/>
    <mergeCell ref="A147:A149"/>
    <mergeCell ref="B147:B149"/>
    <mergeCell ref="C147:C149"/>
    <mergeCell ref="D147:D149"/>
    <mergeCell ref="E147:E149"/>
    <mergeCell ref="F147:F149"/>
    <mergeCell ref="AH147:AH149"/>
    <mergeCell ref="A138:A140"/>
    <mergeCell ref="B138:B140"/>
    <mergeCell ref="C138:C140"/>
    <mergeCell ref="D138:D140"/>
    <mergeCell ref="E138:E140"/>
    <mergeCell ref="F138:F140"/>
    <mergeCell ref="AH138:AH140"/>
    <mergeCell ref="A141:A143"/>
    <mergeCell ref="B141:B143"/>
    <mergeCell ref="C141:C143"/>
    <mergeCell ref="D141:D143"/>
    <mergeCell ref="E141:E143"/>
    <mergeCell ref="F141:F143"/>
    <mergeCell ref="AH141:AH143"/>
    <mergeCell ref="A132:A134"/>
    <mergeCell ref="B132:B134"/>
    <mergeCell ref="C132:C134"/>
    <mergeCell ref="D132:D134"/>
    <mergeCell ref="E132:E134"/>
    <mergeCell ref="F132:F134"/>
    <mergeCell ref="AH132:AH134"/>
    <mergeCell ref="A135:A137"/>
    <mergeCell ref="B135:B137"/>
    <mergeCell ref="C135:C137"/>
    <mergeCell ref="D135:D137"/>
    <mergeCell ref="E135:E137"/>
    <mergeCell ref="F135:F137"/>
    <mergeCell ref="AH135:AH137"/>
    <mergeCell ref="A126:A128"/>
    <mergeCell ref="B126:B128"/>
    <mergeCell ref="C126:C128"/>
    <mergeCell ref="D126:D128"/>
    <mergeCell ref="E126:E128"/>
    <mergeCell ref="F126:F128"/>
    <mergeCell ref="AH126:AH128"/>
    <mergeCell ref="A129:A131"/>
    <mergeCell ref="B129:B131"/>
    <mergeCell ref="C129:C131"/>
    <mergeCell ref="D129:D131"/>
    <mergeCell ref="E129:E131"/>
    <mergeCell ref="F129:F131"/>
    <mergeCell ref="AH129:AH131"/>
    <mergeCell ref="A120:A122"/>
    <mergeCell ref="B120:B122"/>
    <mergeCell ref="C120:C122"/>
    <mergeCell ref="D120:D122"/>
    <mergeCell ref="E120:E122"/>
    <mergeCell ref="F120:F122"/>
    <mergeCell ref="AH120:AH122"/>
    <mergeCell ref="A123:A125"/>
    <mergeCell ref="B123:B125"/>
    <mergeCell ref="C123:C125"/>
    <mergeCell ref="D123:D125"/>
    <mergeCell ref="E123:E125"/>
    <mergeCell ref="F123:F125"/>
    <mergeCell ref="AH123:AH125"/>
    <mergeCell ref="A114:A116"/>
    <mergeCell ref="B114:B116"/>
    <mergeCell ref="C114:C116"/>
    <mergeCell ref="D114:D116"/>
    <mergeCell ref="E114:E116"/>
    <mergeCell ref="F114:F116"/>
    <mergeCell ref="AH114:AH116"/>
    <mergeCell ref="A117:A119"/>
    <mergeCell ref="B117:B119"/>
    <mergeCell ref="C117:C119"/>
    <mergeCell ref="D117:D119"/>
    <mergeCell ref="E117:E119"/>
    <mergeCell ref="F117:F119"/>
    <mergeCell ref="AH117:AH119"/>
    <mergeCell ref="A108:A110"/>
    <mergeCell ref="B108:B110"/>
    <mergeCell ref="C108:C110"/>
    <mergeCell ref="D108:D110"/>
    <mergeCell ref="E108:E110"/>
    <mergeCell ref="F108:F110"/>
    <mergeCell ref="AH108:AH110"/>
    <mergeCell ref="A111:A113"/>
    <mergeCell ref="B111:B113"/>
    <mergeCell ref="C111:C113"/>
    <mergeCell ref="D111:D113"/>
    <mergeCell ref="E111:E113"/>
    <mergeCell ref="F111:F113"/>
    <mergeCell ref="AH111:AH113"/>
    <mergeCell ref="A102:A104"/>
    <mergeCell ref="B102:B104"/>
    <mergeCell ref="C102:C104"/>
    <mergeCell ref="D102:D104"/>
    <mergeCell ref="E102:E104"/>
    <mergeCell ref="F102:F104"/>
    <mergeCell ref="AH102:AH104"/>
    <mergeCell ref="A105:A107"/>
    <mergeCell ref="B105:B107"/>
    <mergeCell ref="C105:C107"/>
    <mergeCell ref="D105:D107"/>
    <mergeCell ref="E105:E107"/>
    <mergeCell ref="F105:F107"/>
    <mergeCell ref="AH105:AH107"/>
    <mergeCell ref="A96:A98"/>
    <mergeCell ref="B96:B98"/>
    <mergeCell ref="C96:C98"/>
    <mergeCell ref="D96:D98"/>
    <mergeCell ref="E96:E98"/>
    <mergeCell ref="F96:F98"/>
    <mergeCell ref="AH96:AH98"/>
    <mergeCell ref="A99:A101"/>
    <mergeCell ref="B99:B101"/>
    <mergeCell ref="C99:C101"/>
    <mergeCell ref="D99:D101"/>
    <mergeCell ref="E99:E101"/>
    <mergeCell ref="F99:F101"/>
    <mergeCell ref="AH99:AH101"/>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60:F62"/>
    <mergeCell ref="AH60:AH62"/>
    <mergeCell ref="C57:C59"/>
    <mergeCell ref="D57:D59"/>
    <mergeCell ref="E57:E59"/>
    <mergeCell ref="F57:F59"/>
    <mergeCell ref="AH57:AH59"/>
    <mergeCell ref="C54:C56"/>
    <mergeCell ref="D54:D56"/>
    <mergeCell ref="E54:E56"/>
    <mergeCell ref="F54:F56"/>
    <mergeCell ref="AH54:AH56"/>
    <mergeCell ref="F69:F71"/>
    <mergeCell ref="C66:C68"/>
    <mergeCell ref="D66:D68"/>
    <mergeCell ref="E66:E68"/>
    <mergeCell ref="F66:F68"/>
    <mergeCell ref="AH66:AH68"/>
    <mergeCell ref="C63:C65"/>
    <mergeCell ref="D63:D65"/>
    <mergeCell ref="E63:E65"/>
    <mergeCell ref="F63:F65"/>
    <mergeCell ref="AH63:AH65"/>
    <mergeCell ref="F78:F80"/>
    <mergeCell ref="AH78:AH80"/>
    <mergeCell ref="C75:C77"/>
    <mergeCell ref="D75:D77"/>
    <mergeCell ref="C72:C74"/>
    <mergeCell ref="D72:D74"/>
    <mergeCell ref="E72:E74"/>
    <mergeCell ref="F72:F74"/>
    <mergeCell ref="AH72:AH74"/>
    <mergeCell ref="C93:C95"/>
    <mergeCell ref="D93:D95"/>
    <mergeCell ref="E93:E95"/>
    <mergeCell ref="F93:F95"/>
    <mergeCell ref="AH93:AH95"/>
    <mergeCell ref="C90:C92"/>
    <mergeCell ref="D90:D92"/>
    <mergeCell ref="E90:E92"/>
    <mergeCell ref="F90:F92"/>
    <mergeCell ref="AH90:AH92"/>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93:B95"/>
    <mergeCell ref="B72:B74"/>
    <mergeCell ref="B75:B77"/>
    <mergeCell ref="B78:B80"/>
    <mergeCell ref="B60:B62"/>
    <mergeCell ref="B63:B65"/>
    <mergeCell ref="B66:B68"/>
    <mergeCell ref="B69:B71"/>
    <mergeCell ref="B81:B83"/>
    <mergeCell ref="B84:B86"/>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s>
  <phoneticPr fontId="12"/>
  <conditionalFormatting sqref="H15:S15">
    <cfRule type="expression" dxfId="413" priority="338">
      <formula>BH16=1</formula>
    </cfRule>
  </conditionalFormatting>
  <conditionalFormatting sqref="H16:S16">
    <cfRule type="expression" dxfId="412" priority="348">
      <formula>BH16=1</formula>
    </cfRule>
  </conditionalFormatting>
  <conditionalFormatting sqref="H18:S18">
    <cfRule type="expression" dxfId="411" priority="451">
      <formula>BH19=1</formula>
    </cfRule>
  </conditionalFormatting>
  <conditionalFormatting sqref="H19:S19">
    <cfRule type="expression" dxfId="410" priority="145">
      <formula>BH19=1</formula>
    </cfRule>
  </conditionalFormatting>
  <conditionalFormatting sqref="H21:S21">
    <cfRule type="expression" dxfId="409" priority="482">
      <formula>BH22=1</formula>
    </cfRule>
  </conditionalFormatting>
  <conditionalFormatting sqref="H22:S22">
    <cfRule type="expression" dxfId="408" priority="483">
      <formula>BH22=1</formula>
    </cfRule>
  </conditionalFormatting>
  <conditionalFormatting sqref="H24:S24">
    <cfRule type="expression" dxfId="407" priority="480">
      <formula>BH25=1</formula>
    </cfRule>
  </conditionalFormatting>
  <conditionalFormatting sqref="H25:S25">
    <cfRule type="expression" dxfId="406" priority="481">
      <formula>BH25=1</formula>
    </cfRule>
  </conditionalFormatting>
  <conditionalFormatting sqref="H27:S27">
    <cfRule type="expression" dxfId="405" priority="478">
      <formula>BH28=1</formula>
    </cfRule>
  </conditionalFormatting>
  <conditionalFormatting sqref="H28:S28">
    <cfRule type="expression" dxfId="404" priority="479">
      <formula>BH28=1</formula>
    </cfRule>
  </conditionalFormatting>
  <conditionalFormatting sqref="U9:AF9">
    <cfRule type="expression" dxfId="403" priority="476">
      <formula>BH10=1</formula>
    </cfRule>
  </conditionalFormatting>
  <conditionalFormatting sqref="U10:AF10">
    <cfRule type="expression" dxfId="402" priority="477">
      <formula>BH10=1</formula>
    </cfRule>
  </conditionalFormatting>
  <conditionalFormatting sqref="U12:AF12">
    <cfRule type="expression" dxfId="401" priority="474">
      <formula>BH13=1</formula>
    </cfRule>
  </conditionalFormatting>
  <conditionalFormatting sqref="U13:AF13">
    <cfRule type="expression" dxfId="400" priority="475">
      <formula>BH13=1</formula>
    </cfRule>
  </conditionalFormatting>
  <conditionalFormatting sqref="U15:AF15">
    <cfRule type="expression" dxfId="399" priority="472">
      <formula>BH16=1</formula>
    </cfRule>
  </conditionalFormatting>
  <conditionalFormatting sqref="U16:AF16">
    <cfRule type="expression" dxfId="398" priority="473">
      <formula>BH16=1</formula>
    </cfRule>
  </conditionalFormatting>
  <conditionalFormatting sqref="U18:AF18">
    <cfRule type="expression" dxfId="397" priority="470">
      <formula>BH19=1</formula>
    </cfRule>
  </conditionalFormatting>
  <conditionalFormatting sqref="U19:AF19">
    <cfRule type="expression" dxfId="396" priority="471">
      <formula>BH19=1</formula>
    </cfRule>
  </conditionalFormatting>
  <conditionalFormatting sqref="U21:AF21">
    <cfRule type="expression" dxfId="395" priority="468">
      <formula>BH22=1</formula>
    </cfRule>
  </conditionalFormatting>
  <conditionalFormatting sqref="U22:AF22">
    <cfRule type="expression" dxfId="394" priority="469">
      <formula>BH22=1</formula>
    </cfRule>
  </conditionalFormatting>
  <conditionalFormatting sqref="U24:AF24">
    <cfRule type="expression" dxfId="393" priority="466">
      <formula>BH25=1</formula>
    </cfRule>
  </conditionalFormatting>
  <conditionalFormatting sqref="U25:AF25">
    <cfRule type="expression" dxfId="392" priority="467">
      <formula>BH25=1</formula>
    </cfRule>
  </conditionalFormatting>
  <conditionalFormatting sqref="U27:AF27">
    <cfRule type="expression" dxfId="391" priority="464">
      <formula>BH28=1</formula>
    </cfRule>
  </conditionalFormatting>
  <conditionalFormatting sqref="U28:AF28">
    <cfRule type="expression" dxfId="390" priority="465">
      <formula>BH28=1</formula>
    </cfRule>
  </conditionalFormatting>
  <conditionalFormatting sqref="H30:S30">
    <cfRule type="expression" dxfId="389" priority="462">
      <formula>BH31=1</formula>
    </cfRule>
  </conditionalFormatting>
  <conditionalFormatting sqref="H31:S31">
    <cfRule type="expression" dxfId="388" priority="463">
      <formula>BH31=1</formula>
    </cfRule>
  </conditionalFormatting>
  <conditionalFormatting sqref="H33:S33">
    <cfRule type="expression" dxfId="387" priority="460">
      <formula>BH34=1</formula>
    </cfRule>
  </conditionalFormatting>
  <conditionalFormatting sqref="H34:S34">
    <cfRule type="expression" dxfId="386" priority="461">
      <formula>BH34=1</formula>
    </cfRule>
  </conditionalFormatting>
  <conditionalFormatting sqref="U30:AF30">
    <cfRule type="expression" dxfId="385" priority="458">
      <formula>BH31=1</formula>
    </cfRule>
  </conditionalFormatting>
  <conditionalFormatting sqref="U31:AF31">
    <cfRule type="expression" dxfId="384" priority="459">
      <formula>BH31=1</formula>
    </cfRule>
  </conditionalFormatting>
  <conditionalFormatting sqref="U33:AF33">
    <cfRule type="expression" dxfId="383" priority="456">
      <formula>BH34=1</formula>
    </cfRule>
  </conditionalFormatting>
  <conditionalFormatting sqref="U34:AF34">
    <cfRule type="expression" dxfId="382" priority="457">
      <formula>BH34=1</formula>
    </cfRule>
  </conditionalFormatting>
  <conditionalFormatting sqref="U8:AF8 U11:AF11 U14:AF14 U17:AF17 U20:AF20 U23:AF23 U26:AF26 U29:AF29 U32:AF32 U35:AF35 U38:AF38 U41:AF41 U44:AF44 U47:AF47 U50:AF50 U53:AF53 U56:AF56 U59:AF59 U62:AF62 U65:AF65 U68:AF68 U71:AF71 U74:AF74 U77:AF77 U80:AF80 U83:AF83 U86:AF86 U89:AF89 U92:AF92 U95:AF95">
    <cfRule type="expression" dxfId="381" priority="142">
      <formula>OR(AND($E6&lt;&gt;"保育士",$E6&lt;&gt;"保育教諭",$E6&lt;&gt;"教諭",$E6&lt;&gt;"保健師・助産師・看護師・准看護師"),$F6&lt;7)</formula>
    </cfRule>
  </conditionalFormatting>
  <conditionalFormatting sqref="U6:U7 U9:U10 U12:U13 U15:U16 U18:U19 U21:U22 U24:U25 U27:U28 U30:U31 U33:U34 U36:U37 U39:U40 U42:U43 U45:U46 U48:U49 U51:U52 U54:U55 U57:U58 U60:U61 U63:U64 U66:U67 U69:U70 U72:U73 U75:U76 U78:U79 U81:U82 U84:U85 U87:U88 U90:U91 U93:U94">
    <cfRule type="expression" dxfId="380" priority="138">
      <formula>$AQ$2&gt;$AQ$3</formula>
    </cfRule>
  </conditionalFormatting>
  <conditionalFormatting sqref="H36:S36">
    <cfRule type="expression" dxfId="379" priority="448">
      <formula>BH37=1</formula>
    </cfRule>
  </conditionalFormatting>
  <conditionalFormatting sqref="H37:S37">
    <cfRule type="expression" dxfId="378" priority="449">
      <formula>BH37=1</formula>
    </cfRule>
  </conditionalFormatting>
  <conditionalFormatting sqref="H39:S39">
    <cfRule type="expression" dxfId="377" priority="446">
      <formula>BH40=1</formula>
    </cfRule>
  </conditionalFormatting>
  <conditionalFormatting sqref="H40:S40">
    <cfRule type="expression" dxfId="376" priority="447">
      <formula>BH40=1</formula>
    </cfRule>
  </conditionalFormatting>
  <conditionalFormatting sqref="H42:S42">
    <cfRule type="expression" dxfId="375" priority="444">
      <formula>BH43=1</formula>
    </cfRule>
  </conditionalFormatting>
  <conditionalFormatting sqref="H43:S43">
    <cfRule type="expression" dxfId="374" priority="445">
      <formula>BH43=1</formula>
    </cfRule>
  </conditionalFormatting>
  <conditionalFormatting sqref="H45:S45">
    <cfRule type="expression" dxfId="373" priority="442">
      <formula>BH46=1</formula>
    </cfRule>
  </conditionalFormatting>
  <conditionalFormatting sqref="H46:S46">
    <cfRule type="expression" dxfId="372" priority="443">
      <formula>BH46=1</formula>
    </cfRule>
  </conditionalFormatting>
  <conditionalFormatting sqref="H48:S48">
    <cfRule type="expression" dxfId="371" priority="440">
      <formula>BH49=1</formula>
    </cfRule>
  </conditionalFormatting>
  <conditionalFormatting sqref="H49:S49">
    <cfRule type="expression" dxfId="370" priority="441">
      <formula>BH49=1</formula>
    </cfRule>
  </conditionalFormatting>
  <conditionalFormatting sqref="H51:S51">
    <cfRule type="expression" dxfId="369" priority="438">
      <formula>BH52=1</formula>
    </cfRule>
  </conditionalFormatting>
  <conditionalFormatting sqref="H52:S52">
    <cfRule type="expression" dxfId="368" priority="439">
      <formula>BH52=1</formula>
    </cfRule>
  </conditionalFormatting>
  <conditionalFormatting sqref="H54:S54">
    <cfRule type="expression" dxfId="367" priority="436">
      <formula>BH55=1</formula>
    </cfRule>
  </conditionalFormatting>
  <conditionalFormatting sqref="H55:S55">
    <cfRule type="expression" dxfId="366" priority="437">
      <formula>BH55=1</formula>
    </cfRule>
  </conditionalFormatting>
  <conditionalFormatting sqref="H57:S57">
    <cfRule type="expression" dxfId="365" priority="434">
      <formula>BH58=1</formula>
    </cfRule>
  </conditionalFormatting>
  <conditionalFormatting sqref="H58:S58">
    <cfRule type="expression" dxfId="364" priority="435">
      <formula>BH58=1</formula>
    </cfRule>
  </conditionalFormatting>
  <conditionalFormatting sqref="U36:AF36">
    <cfRule type="expression" dxfId="363" priority="432">
      <formula>BH37=1</formula>
    </cfRule>
  </conditionalFormatting>
  <conditionalFormatting sqref="U37:AF37">
    <cfRule type="expression" dxfId="362" priority="433">
      <formula>BH37=1</formula>
    </cfRule>
  </conditionalFormatting>
  <conditionalFormatting sqref="U39:AF39">
    <cfRule type="expression" dxfId="361" priority="430">
      <formula>BH40=1</formula>
    </cfRule>
  </conditionalFormatting>
  <conditionalFormatting sqref="U40:AF40">
    <cfRule type="expression" dxfId="360" priority="431">
      <formula>BH40=1</formula>
    </cfRule>
  </conditionalFormatting>
  <conditionalFormatting sqref="U42:AF42">
    <cfRule type="expression" dxfId="359" priority="428">
      <formula>BH43=1</formula>
    </cfRule>
  </conditionalFormatting>
  <conditionalFormatting sqref="U43:AF43">
    <cfRule type="expression" dxfId="358" priority="429">
      <formula>BH43=1</formula>
    </cfRule>
  </conditionalFormatting>
  <conditionalFormatting sqref="U45:AF45">
    <cfRule type="expression" dxfId="357" priority="426">
      <formula>BH46=1</formula>
    </cfRule>
  </conditionalFormatting>
  <conditionalFormatting sqref="U46:AF46">
    <cfRule type="expression" dxfId="356" priority="427">
      <formula>BH46=1</formula>
    </cfRule>
  </conditionalFormatting>
  <conditionalFormatting sqref="U48:AF48">
    <cfRule type="expression" dxfId="355" priority="424">
      <formula>BH49=1</formula>
    </cfRule>
  </conditionalFormatting>
  <conditionalFormatting sqref="U49:AF49">
    <cfRule type="expression" dxfId="354" priority="425">
      <formula>BH49=1</formula>
    </cfRule>
  </conditionalFormatting>
  <conditionalFormatting sqref="U51:AF51">
    <cfRule type="expression" dxfId="353" priority="422">
      <formula>BH52=1</formula>
    </cfRule>
  </conditionalFormatting>
  <conditionalFormatting sqref="U52:AF52">
    <cfRule type="expression" dxfId="352" priority="423">
      <formula>BH52=1</formula>
    </cfRule>
  </conditionalFormatting>
  <conditionalFormatting sqref="U54:AF54">
    <cfRule type="expression" dxfId="351" priority="420">
      <formula>BH55=1</formula>
    </cfRule>
  </conditionalFormatting>
  <conditionalFormatting sqref="U55:AF55">
    <cfRule type="expression" dxfId="350" priority="421">
      <formula>BH55=1</formula>
    </cfRule>
  </conditionalFormatting>
  <conditionalFormatting sqref="U57:AF57">
    <cfRule type="expression" dxfId="349" priority="418">
      <formula>BH58=1</formula>
    </cfRule>
  </conditionalFormatting>
  <conditionalFormatting sqref="U58:AF58">
    <cfRule type="expression" dxfId="348" priority="419">
      <formula>BH58=1</formula>
    </cfRule>
  </conditionalFormatting>
  <conditionalFormatting sqref="H60:S60">
    <cfRule type="expression" dxfId="347" priority="416">
      <formula>BH61=1</formula>
    </cfRule>
  </conditionalFormatting>
  <conditionalFormatting sqref="H61:S61">
    <cfRule type="expression" dxfId="346" priority="417">
      <formula>BH61=1</formula>
    </cfRule>
  </conditionalFormatting>
  <conditionalFormatting sqref="H63:S63">
    <cfRule type="expression" dxfId="345" priority="414">
      <formula>BH64=1</formula>
    </cfRule>
  </conditionalFormatting>
  <conditionalFormatting sqref="H64:S64">
    <cfRule type="expression" dxfId="344" priority="415">
      <formula>BH64=1</formula>
    </cfRule>
  </conditionalFormatting>
  <conditionalFormatting sqref="U60:AF60">
    <cfRule type="expression" dxfId="343" priority="412">
      <formula>BH61=1</formula>
    </cfRule>
  </conditionalFormatting>
  <conditionalFormatting sqref="U61:AF61">
    <cfRule type="expression" dxfId="342" priority="413">
      <formula>BH61=1</formula>
    </cfRule>
  </conditionalFormatting>
  <conditionalFormatting sqref="U63:AF63">
    <cfRule type="expression" dxfId="341" priority="410">
      <formula>BH64=1</formula>
    </cfRule>
  </conditionalFormatting>
  <conditionalFormatting sqref="U64:AF64">
    <cfRule type="expression" dxfId="340" priority="411">
      <formula>BH64=1</formula>
    </cfRule>
  </conditionalFormatting>
  <conditionalFormatting sqref="H66:S66">
    <cfRule type="expression" dxfId="339" priority="401">
      <formula>BH67=1</formula>
    </cfRule>
  </conditionalFormatting>
  <conditionalFormatting sqref="H67:S67">
    <cfRule type="expression" dxfId="338" priority="409">
      <formula>BH67=1</formula>
    </cfRule>
  </conditionalFormatting>
  <conditionalFormatting sqref="H69:S69">
    <cfRule type="expression" dxfId="337" priority="399">
      <formula>BH70=1</formula>
    </cfRule>
  </conditionalFormatting>
  <conditionalFormatting sqref="H70:S70">
    <cfRule type="expression" dxfId="336" priority="400">
      <formula>BH70=1</formula>
    </cfRule>
  </conditionalFormatting>
  <conditionalFormatting sqref="H72:S72">
    <cfRule type="expression" dxfId="335" priority="397">
      <formula>BH73=1</formula>
    </cfRule>
  </conditionalFormatting>
  <conditionalFormatting sqref="H73:S73">
    <cfRule type="expression" dxfId="334" priority="398">
      <formula>BH73=1</formula>
    </cfRule>
  </conditionalFormatting>
  <conditionalFormatting sqref="H75:S75">
    <cfRule type="expression" dxfId="333" priority="395">
      <formula>BH76=1</formula>
    </cfRule>
  </conditionalFormatting>
  <conditionalFormatting sqref="H76:S76">
    <cfRule type="expression" dxfId="332" priority="396">
      <formula>BH76=1</formula>
    </cfRule>
  </conditionalFormatting>
  <conditionalFormatting sqref="H78:S78">
    <cfRule type="expression" dxfId="331" priority="393">
      <formula>BH79=1</formula>
    </cfRule>
  </conditionalFormatting>
  <conditionalFormatting sqref="H79:S79">
    <cfRule type="expression" dxfId="330" priority="394">
      <formula>BH79=1</formula>
    </cfRule>
  </conditionalFormatting>
  <conditionalFormatting sqref="H81:S81">
    <cfRule type="expression" dxfId="329" priority="391">
      <formula>BH82=1</formula>
    </cfRule>
  </conditionalFormatting>
  <conditionalFormatting sqref="H82:S82">
    <cfRule type="expression" dxfId="328" priority="392">
      <formula>BH82=1</formula>
    </cfRule>
  </conditionalFormatting>
  <conditionalFormatting sqref="H84:S84">
    <cfRule type="expression" dxfId="327" priority="389">
      <formula>BH85=1</formula>
    </cfRule>
  </conditionalFormatting>
  <conditionalFormatting sqref="H85:S85">
    <cfRule type="expression" dxfId="326" priority="390">
      <formula>BH85=1</formula>
    </cfRule>
  </conditionalFormatting>
  <conditionalFormatting sqref="H87:S87">
    <cfRule type="expression" dxfId="325" priority="387">
      <formula>BH88=1</formula>
    </cfRule>
  </conditionalFormatting>
  <conditionalFormatting sqref="H88:S88">
    <cfRule type="expression" dxfId="324" priority="388">
      <formula>BH88=1</formula>
    </cfRule>
  </conditionalFormatting>
  <conditionalFormatting sqref="U66:AF66">
    <cfRule type="expression" dxfId="323" priority="385">
      <formula>BH67=1</formula>
    </cfRule>
  </conditionalFormatting>
  <conditionalFormatting sqref="U67:AF67">
    <cfRule type="expression" dxfId="322" priority="386">
      <formula>BH67=1</formula>
    </cfRule>
  </conditionalFormatting>
  <conditionalFormatting sqref="U69:AF69">
    <cfRule type="expression" dxfId="321" priority="383">
      <formula>BH70=1</formula>
    </cfRule>
  </conditionalFormatting>
  <conditionalFormatting sqref="U70:AF70">
    <cfRule type="expression" dxfId="320" priority="384">
      <formula>BH70=1</formula>
    </cfRule>
  </conditionalFormatting>
  <conditionalFormatting sqref="U72:AF72">
    <cfRule type="expression" dxfId="319" priority="381">
      <formula>BH73=1</formula>
    </cfRule>
  </conditionalFormatting>
  <conditionalFormatting sqref="U73:AF73">
    <cfRule type="expression" dxfId="318" priority="382">
      <formula>BH73=1</formula>
    </cfRule>
  </conditionalFormatting>
  <conditionalFormatting sqref="U75:AF75">
    <cfRule type="expression" dxfId="317" priority="379">
      <formula>BH76=1</formula>
    </cfRule>
  </conditionalFormatting>
  <conditionalFormatting sqref="U76:AF76">
    <cfRule type="expression" dxfId="316" priority="380">
      <formula>BH76=1</formula>
    </cfRule>
  </conditionalFormatting>
  <conditionalFormatting sqref="U78:AF78">
    <cfRule type="expression" dxfId="315" priority="377">
      <formula>BH79=1</formula>
    </cfRule>
  </conditionalFormatting>
  <conditionalFormatting sqref="U79:AF79">
    <cfRule type="expression" dxfId="314" priority="378">
      <formula>BH79=1</formula>
    </cfRule>
  </conditionalFormatting>
  <conditionalFormatting sqref="U81:AF81">
    <cfRule type="expression" dxfId="313" priority="375">
      <formula>BH82=1</formula>
    </cfRule>
  </conditionalFormatting>
  <conditionalFormatting sqref="U82:AF82">
    <cfRule type="expression" dxfId="312" priority="376">
      <formula>BH82=1</formula>
    </cfRule>
  </conditionalFormatting>
  <conditionalFormatting sqref="U84:AF84">
    <cfRule type="expression" dxfId="311" priority="373">
      <formula>BH85=1</formula>
    </cfRule>
  </conditionalFormatting>
  <conditionalFormatting sqref="U85:AF85">
    <cfRule type="expression" dxfId="310" priority="374">
      <formula>BH85=1</formula>
    </cfRule>
  </conditionalFormatting>
  <conditionalFormatting sqref="U87:AF87">
    <cfRule type="expression" dxfId="309" priority="371">
      <formula>BH88=1</formula>
    </cfRule>
  </conditionalFormatting>
  <conditionalFormatting sqref="U88:AF88">
    <cfRule type="expression" dxfId="308" priority="372">
      <formula>BH88=1</formula>
    </cfRule>
  </conditionalFormatting>
  <conditionalFormatting sqref="H90:S90">
    <cfRule type="expression" dxfId="307" priority="369">
      <formula>BH91=1</formula>
    </cfRule>
  </conditionalFormatting>
  <conditionalFormatting sqref="H91:S91">
    <cfRule type="expression" dxfId="306" priority="370">
      <formula>BH91=1</formula>
    </cfRule>
  </conditionalFormatting>
  <conditionalFormatting sqref="H94:S94">
    <cfRule type="expression" dxfId="305" priority="363">
      <formula>BH94=1</formula>
    </cfRule>
  </conditionalFormatting>
  <conditionalFormatting sqref="U90:AF90">
    <cfRule type="expression" dxfId="304" priority="366">
      <formula>BH91=1</formula>
    </cfRule>
  </conditionalFormatting>
  <conditionalFormatting sqref="U91:AF91">
    <cfRule type="expression" dxfId="303" priority="368">
      <formula>BH91=1</formula>
    </cfRule>
  </conditionalFormatting>
  <conditionalFormatting sqref="U93:AF93">
    <cfRule type="expression" dxfId="302" priority="364">
      <formula>BH94=1</formula>
    </cfRule>
  </conditionalFormatting>
  <conditionalFormatting sqref="U94:AF94">
    <cfRule type="expression" dxfId="301" priority="365">
      <formula>BH94=1</formula>
    </cfRule>
  </conditionalFormatting>
  <conditionalFormatting sqref="U6:AF6">
    <cfRule type="expression" dxfId="300" priority="484">
      <formula>BH7=1</formula>
    </cfRule>
  </conditionalFormatting>
  <conditionalFormatting sqref="U7:AF7">
    <cfRule type="expression" dxfId="299" priority="349">
      <formula>BH7=1</formula>
    </cfRule>
  </conditionalFormatting>
  <conditionalFormatting sqref="H9:S9">
    <cfRule type="expression" dxfId="298" priority="325">
      <formula>BH10=1</formula>
    </cfRule>
  </conditionalFormatting>
  <conditionalFormatting sqref="H10:S10">
    <cfRule type="expression" dxfId="297" priority="335">
      <formula>BH10=1</formula>
    </cfRule>
  </conditionalFormatting>
  <conditionalFormatting sqref="H12:S12">
    <cfRule type="expression" dxfId="296" priority="336">
      <formula>BH13=1</formula>
    </cfRule>
  </conditionalFormatting>
  <conditionalFormatting sqref="H13:S13">
    <cfRule type="expression" dxfId="295" priority="337">
      <formula>BH13=1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294" priority="140">
      <formula>OR(AND($E6&lt;&gt;"保育士",$E6&lt;&gt;"保育教諭",$E6&lt;&gt;"教諭",$E6&lt;&gt;"保健師・助産師・看護師・准看護師"),$F6&lt;7)</formula>
    </cfRule>
    <cfRule type="expression" dxfId="293" priority="491">
      <formula>AND(BU6&gt;0,BU6&lt;5000)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292" priority="141">
      <formula>OR(AND($E6&lt;&gt;"保育士",$E6&lt;&gt;"保育教諭",$E6&lt;&gt;"教諭",$E6&lt;&gt;"保健師・助産師・看護師・准看護師"),$F6&lt;7)</formula>
    </cfRule>
    <cfRule type="expression" dxfId="291" priority="493">
      <formula>AND(BU6&gt;0,BU6&lt;5000)</formula>
    </cfRule>
  </conditionalFormatting>
  <conditionalFormatting sqref="I2 L2 O2">
    <cfRule type="containsBlanks" dxfId="290" priority="139">
      <formula>LEN(TRIM(I2))=0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289" priority="495">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288" priority="486">
      <formula>AND(OR($D6="副園長",$D6="教頭",$D6="主幹教諭",$D6="主任保育士"),BH6=40000)</formula>
    </cfRule>
    <cfRule type="expression" dxfId="287" priority="494">
      <formula>AND(BH6&gt;0,BH6&lt;5000)</formula>
    </cfRule>
  </conditionalFormatting>
  <conditionalFormatting sqref="H6:H7 H9:H10 H12:H13 H15:H16 H18:H19 H21:H22 H24:H25 H27:H28 H30:H31 H33:H34 H36:H37 H39:H40 H42:H43 H45:H46 H48:H49 H51:H52 H54:H55 H57:H58 H60:H61 H63:H64 H66:H67 H69:H70 H72:H73 H75:H76 H78:H79 H81:H82 H84:H85 H87:H88 H90:H91 H93:H94">
    <cfRule type="expression" dxfId="286" priority="137">
      <formula>$AP$2&gt;$AP$3</formula>
    </cfRule>
  </conditionalFormatting>
  <conditionalFormatting sqref="H93:S93">
    <cfRule type="expression" dxfId="285" priority="362">
      <formula>BH94=1</formula>
    </cfRule>
  </conditionalFormatting>
  <conditionalFormatting sqref="H6:S6">
    <cfRule type="expression" dxfId="284" priority="324">
      <formula>BH7=1</formula>
    </cfRule>
  </conditionalFormatting>
  <conditionalFormatting sqref="H7:S7">
    <cfRule type="expression" dxfId="283" priority="318">
      <formula>BH7=1</formula>
    </cfRule>
  </conditionalFormatting>
  <conditionalFormatting sqref="H105:S105">
    <cfRule type="expression" dxfId="282" priority="15">
      <formula>BH106=1</formula>
    </cfRule>
  </conditionalFormatting>
  <conditionalFormatting sqref="H106:S106">
    <cfRule type="expression" dxfId="281" priority="16">
      <formula>BH106=1</formula>
    </cfRule>
  </conditionalFormatting>
  <conditionalFormatting sqref="H108:S108">
    <cfRule type="expression" dxfId="280" priority="98">
      <formula>BH109=1</formula>
    </cfRule>
  </conditionalFormatting>
  <conditionalFormatting sqref="H109:S109">
    <cfRule type="expression" dxfId="279" priority="8">
      <formula>BH109=1</formula>
    </cfRule>
  </conditionalFormatting>
  <conditionalFormatting sqref="H111:S111">
    <cfRule type="expression" dxfId="278" priority="125">
      <formula>BH112=1</formula>
    </cfRule>
  </conditionalFormatting>
  <conditionalFormatting sqref="H112:S112">
    <cfRule type="expression" dxfId="277" priority="126">
      <formula>BH112=1</formula>
    </cfRule>
  </conditionalFormatting>
  <conditionalFormatting sqref="H114:S114">
    <cfRule type="expression" dxfId="276" priority="123">
      <formula>BH115=1</formula>
    </cfRule>
  </conditionalFormatting>
  <conditionalFormatting sqref="H115:S115">
    <cfRule type="expression" dxfId="275" priority="124">
      <formula>BH115=1</formula>
    </cfRule>
  </conditionalFormatting>
  <conditionalFormatting sqref="H117:S117">
    <cfRule type="expression" dxfId="274" priority="121">
      <formula>BH118=1</formula>
    </cfRule>
  </conditionalFormatting>
  <conditionalFormatting sqref="H118:S118">
    <cfRule type="expression" dxfId="273" priority="122">
      <formula>BH118=1</formula>
    </cfRule>
  </conditionalFormatting>
  <conditionalFormatting sqref="U99:AF99">
    <cfRule type="expression" dxfId="272" priority="119">
      <formula>BH100=1</formula>
    </cfRule>
  </conditionalFormatting>
  <conditionalFormatting sqref="U100:AF100">
    <cfRule type="expression" dxfId="271" priority="120">
      <formula>BH100=1</formula>
    </cfRule>
  </conditionalFormatting>
  <conditionalFormatting sqref="U102:AF102">
    <cfRule type="expression" dxfId="270" priority="117">
      <formula>BH103=1</formula>
    </cfRule>
  </conditionalFormatting>
  <conditionalFormatting sqref="U103:AF103">
    <cfRule type="expression" dxfId="269" priority="118">
      <formula>BH103=1</formula>
    </cfRule>
  </conditionalFormatting>
  <conditionalFormatting sqref="U105:AF105">
    <cfRule type="expression" dxfId="268" priority="115">
      <formula>BH106=1</formula>
    </cfRule>
  </conditionalFormatting>
  <conditionalFormatting sqref="U106:AF106">
    <cfRule type="expression" dxfId="267" priority="116">
      <formula>BH106=1</formula>
    </cfRule>
  </conditionalFormatting>
  <conditionalFormatting sqref="U108:AF108">
    <cfRule type="expression" dxfId="266" priority="113">
      <formula>BH109=1</formula>
    </cfRule>
  </conditionalFormatting>
  <conditionalFormatting sqref="U109:AF109">
    <cfRule type="expression" dxfId="265" priority="114">
      <formula>BH109=1</formula>
    </cfRule>
  </conditionalFormatting>
  <conditionalFormatting sqref="U111:AF111">
    <cfRule type="expression" dxfId="264" priority="111">
      <formula>BH112=1</formula>
    </cfRule>
  </conditionalFormatting>
  <conditionalFormatting sqref="U112:AF112">
    <cfRule type="expression" dxfId="263" priority="112">
      <formula>BH112=1</formula>
    </cfRule>
  </conditionalFormatting>
  <conditionalFormatting sqref="U114:AF114">
    <cfRule type="expression" dxfId="262" priority="109">
      <formula>BH115=1</formula>
    </cfRule>
  </conditionalFormatting>
  <conditionalFormatting sqref="U115:AF115">
    <cfRule type="expression" dxfId="261" priority="110">
      <formula>BH115=1</formula>
    </cfRule>
  </conditionalFormatting>
  <conditionalFormatting sqref="U117:AF117">
    <cfRule type="expression" dxfId="260" priority="107">
      <formula>BH118=1</formula>
    </cfRule>
  </conditionalFormatting>
  <conditionalFormatting sqref="U118:AF118">
    <cfRule type="expression" dxfId="259" priority="108">
      <formula>BH118=1</formula>
    </cfRule>
  </conditionalFormatting>
  <conditionalFormatting sqref="H120:S120">
    <cfRule type="expression" dxfId="258" priority="105">
      <formula>BH121=1</formula>
    </cfRule>
  </conditionalFormatting>
  <conditionalFormatting sqref="H121:S121">
    <cfRule type="expression" dxfId="257" priority="106">
      <formula>BH121=1</formula>
    </cfRule>
  </conditionalFormatting>
  <conditionalFormatting sqref="H123:S123">
    <cfRule type="expression" dxfId="256" priority="103">
      <formula>BH124=1</formula>
    </cfRule>
  </conditionalFormatting>
  <conditionalFormatting sqref="H124:S124">
    <cfRule type="expression" dxfId="255" priority="104">
      <formula>BH124=1</formula>
    </cfRule>
  </conditionalFormatting>
  <conditionalFormatting sqref="U120:AF120">
    <cfRule type="expression" dxfId="254" priority="101">
      <formula>BH121=1</formula>
    </cfRule>
  </conditionalFormatting>
  <conditionalFormatting sqref="U121:AF121">
    <cfRule type="expression" dxfId="253" priority="102">
      <formula>BH121=1</formula>
    </cfRule>
  </conditionalFormatting>
  <conditionalFormatting sqref="U123:AF123">
    <cfRule type="expression" dxfId="252" priority="99">
      <formula>BH124=1</formula>
    </cfRule>
  </conditionalFormatting>
  <conditionalFormatting sqref="U124:AF124">
    <cfRule type="expression" dxfId="251" priority="100">
      <formula>BH124=1</formula>
    </cfRule>
  </conditionalFormatting>
  <conditionalFormatting sqref="U98:AF98 U101:AF101 U104:AF104 U107:AF107 U110:AF110 U113:AF113 U116:AF116 U119:AF119 U122:AF122 U125:AF125 U128:AF128 U131:AF131 U134:AF134 U137:AF137 U140:AF140 U143:AF143 U146:AF146 U149:AF149 U152:AF152 U155:AF155 U158:AF158 U161:AF161 U164:AF164 U167:AF167 U170:AF170 U173:AF173 U176:AF176 U179:AF179 U182:AF182 U185:AF185">
    <cfRule type="expression" dxfId="250" priority="7">
      <formula>OR(AND($E96&lt;&gt;"保育士",$E96&lt;&gt;"保育教諭",$E96&lt;&gt;"教諭",$E96&lt;&gt;"保健師・助産師・看護師・准看護師"),$F96&lt;7)</formula>
    </cfRule>
  </conditionalFormatting>
  <conditionalFormatting sqref="U96:U97 U99:U100 U102:U103 U105:U106 U108:U109 U111:U112 U114:U115 U117:U118 U120:U121 U123:U124 U126:U127 U129:U130 U132:U133 U135:U136 U138:U139 U141:U142 U144:U145 U147:U148 U150:U151 U153:U154 U156:U157 U159:U160 U162:U163 U165:U166 U168:U169 U171:U172 U174:U175 U177:U178 U180:U181 U183:U184">
    <cfRule type="expression" dxfId="249" priority="4">
      <formula>$AQ$2&gt;$AQ$3</formula>
    </cfRule>
  </conditionalFormatting>
  <conditionalFormatting sqref="H126:S126">
    <cfRule type="expression" dxfId="248" priority="96">
      <formula>BH127=1</formula>
    </cfRule>
  </conditionalFormatting>
  <conditionalFormatting sqref="H127:S127">
    <cfRule type="expression" dxfId="247" priority="97">
      <formula>BH127=1</formula>
    </cfRule>
  </conditionalFormatting>
  <conditionalFormatting sqref="H129:S129">
    <cfRule type="expression" dxfId="246" priority="94">
      <formula>BH130=1</formula>
    </cfRule>
  </conditionalFormatting>
  <conditionalFormatting sqref="H130:S130">
    <cfRule type="expression" dxfId="245" priority="95">
      <formula>BH130=1</formula>
    </cfRule>
  </conditionalFormatting>
  <conditionalFormatting sqref="H132:S132">
    <cfRule type="expression" dxfId="244" priority="92">
      <formula>BH133=1</formula>
    </cfRule>
  </conditionalFormatting>
  <conditionalFormatting sqref="H133:S133">
    <cfRule type="expression" dxfId="243" priority="93">
      <formula>BH133=1</formula>
    </cfRule>
  </conditionalFormatting>
  <conditionalFormatting sqref="H135:S135">
    <cfRule type="expression" dxfId="242" priority="90">
      <formula>BH136=1</formula>
    </cfRule>
  </conditionalFormatting>
  <conditionalFormatting sqref="H136:S136">
    <cfRule type="expression" dxfId="241" priority="91">
      <formula>BH136=1</formula>
    </cfRule>
  </conditionalFormatting>
  <conditionalFormatting sqref="H138:S138">
    <cfRule type="expression" dxfId="240" priority="88">
      <formula>BH139=1</formula>
    </cfRule>
  </conditionalFormatting>
  <conditionalFormatting sqref="H139:S139">
    <cfRule type="expression" dxfId="239" priority="89">
      <formula>BH139=1</formula>
    </cfRule>
  </conditionalFormatting>
  <conditionalFormatting sqref="H141:S141">
    <cfRule type="expression" dxfId="238" priority="86">
      <formula>BH142=1</formula>
    </cfRule>
  </conditionalFormatting>
  <conditionalFormatting sqref="H142:S142">
    <cfRule type="expression" dxfId="237" priority="87">
      <formula>BH142=1</formula>
    </cfRule>
  </conditionalFormatting>
  <conditionalFormatting sqref="H144:S144">
    <cfRule type="expression" dxfId="236" priority="84">
      <formula>BH145=1</formula>
    </cfRule>
  </conditionalFormatting>
  <conditionalFormatting sqref="H145:S145">
    <cfRule type="expression" dxfId="235" priority="85">
      <formula>BH145=1</formula>
    </cfRule>
  </conditionalFormatting>
  <conditionalFormatting sqref="H147:S147">
    <cfRule type="expression" dxfId="234" priority="82">
      <formula>BH148=1</formula>
    </cfRule>
  </conditionalFormatting>
  <conditionalFormatting sqref="H148:S148">
    <cfRule type="expression" dxfId="233" priority="83">
      <formula>BH148=1</formula>
    </cfRule>
  </conditionalFormatting>
  <conditionalFormatting sqref="U126:AF126">
    <cfRule type="expression" dxfId="232" priority="80">
      <formula>BH127=1</formula>
    </cfRule>
  </conditionalFormatting>
  <conditionalFormatting sqref="U127:AF127">
    <cfRule type="expression" dxfId="231" priority="81">
      <formula>BH127=1</formula>
    </cfRule>
  </conditionalFormatting>
  <conditionalFormatting sqref="U129:AF129">
    <cfRule type="expression" dxfId="230" priority="78">
      <formula>BH130=1</formula>
    </cfRule>
  </conditionalFormatting>
  <conditionalFormatting sqref="U130:AF130">
    <cfRule type="expression" dxfId="229" priority="79">
      <formula>BH130=1</formula>
    </cfRule>
  </conditionalFormatting>
  <conditionalFormatting sqref="U132:AF132">
    <cfRule type="expression" dxfId="228" priority="76">
      <formula>BH133=1</formula>
    </cfRule>
  </conditionalFormatting>
  <conditionalFormatting sqref="U133:AF133">
    <cfRule type="expression" dxfId="227" priority="77">
      <formula>BH133=1</formula>
    </cfRule>
  </conditionalFormatting>
  <conditionalFormatting sqref="U135:AF135">
    <cfRule type="expression" dxfId="226" priority="74">
      <formula>BH136=1</formula>
    </cfRule>
  </conditionalFormatting>
  <conditionalFormatting sqref="U136:AF136">
    <cfRule type="expression" dxfId="225" priority="75">
      <formula>BH136=1</formula>
    </cfRule>
  </conditionalFormatting>
  <conditionalFormatting sqref="U138:AF138">
    <cfRule type="expression" dxfId="224" priority="72">
      <formula>BH139=1</formula>
    </cfRule>
  </conditionalFormatting>
  <conditionalFormatting sqref="U139:AF139">
    <cfRule type="expression" dxfId="223" priority="73">
      <formula>BH139=1</formula>
    </cfRule>
  </conditionalFormatting>
  <conditionalFormatting sqref="U141:AF141">
    <cfRule type="expression" dxfId="222" priority="70">
      <formula>BH142=1</formula>
    </cfRule>
  </conditionalFormatting>
  <conditionalFormatting sqref="U142:AF142">
    <cfRule type="expression" dxfId="221" priority="71">
      <formula>BH142=1</formula>
    </cfRule>
  </conditionalFormatting>
  <conditionalFormatting sqref="U144:AF144">
    <cfRule type="expression" dxfId="220" priority="68">
      <formula>BH145=1</formula>
    </cfRule>
  </conditionalFormatting>
  <conditionalFormatting sqref="U145:AF145">
    <cfRule type="expression" dxfId="219" priority="69">
      <formula>BH145=1</formula>
    </cfRule>
  </conditionalFormatting>
  <conditionalFormatting sqref="U147:AF147">
    <cfRule type="expression" dxfId="218" priority="66">
      <formula>BH148=1</formula>
    </cfRule>
  </conditionalFormatting>
  <conditionalFormatting sqref="U148:AF148">
    <cfRule type="expression" dxfId="217" priority="67">
      <formula>BH148=1</formula>
    </cfRule>
  </conditionalFormatting>
  <conditionalFormatting sqref="H150:S150">
    <cfRule type="expression" dxfId="216" priority="64">
      <formula>BH151=1</formula>
    </cfRule>
  </conditionalFormatting>
  <conditionalFormatting sqref="H151:S151">
    <cfRule type="expression" dxfId="215" priority="65">
      <formula>BH151=1</formula>
    </cfRule>
  </conditionalFormatting>
  <conditionalFormatting sqref="H153:S153">
    <cfRule type="expression" dxfId="214" priority="62">
      <formula>BH154=1</formula>
    </cfRule>
  </conditionalFormatting>
  <conditionalFormatting sqref="H154:S154">
    <cfRule type="expression" dxfId="213" priority="63">
      <formula>BH154=1</formula>
    </cfRule>
  </conditionalFormatting>
  <conditionalFormatting sqref="U150:AF150">
    <cfRule type="expression" dxfId="212" priority="60">
      <formula>BH151=1</formula>
    </cfRule>
  </conditionalFormatting>
  <conditionalFormatting sqref="U151:AF151">
    <cfRule type="expression" dxfId="211" priority="61">
      <formula>BH151=1</formula>
    </cfRule>
  </conditionalFormatting>
  <conditionalFormatting sqref="U153:AF153">
    <cfRule type="expression" dxfId="210" priority="58">
      <formula>BH154=1</formula>
    </cfRule>
  </conditionalFormatting>
  <conditionalFormatting sqref="U154:AF154">
    <cfRule type="expression" dxfId="209" priority="59">
      <formula>BH154=1</formula>
    </cfRule>
  </conditionalFormatting>
  <conditionalFormatting sqref="H156:S156">
    <cfRule type="expression" dxfId="208" priority="56">
      <formula>BH157=1</formula>
    </cfRule>
  </conditionalFormatting>
  <conditionalFormatting sqref="H157:S157">
    <cfRule type="expression" dxfId="207" priority="57">
      <formula>BH157=1</formula>
    </cfRule>
  </conditionalFormatting>
  <conditionalFormatting sqref="H159:S159">
    <cfRule type="expression" dxfId="206" priority="54">
      <formula>BH160=1</formula>
    </cfRule>
  </conditionalFormatting>
  <conditionalFormatting sqref="H160:S160">
    <cfRule type="expression" dxfId="205" priority="55">
      <formula>BH160=1</formula>
    </cfRule>
  </conditionalFormatting>
  <conditionalFormatting sqref="H162:S162">
    <cfRule type="expression" dxfId="204" priority="52">
      <formula>BH163=1</formula>
    </cfRule>
  </conditionalFormatting>
  <conditionalFormatting sqref="H163:S163">
    <cfRule type="expression" dxfId="203" priority="53">
      <formula>BH163=1</formula>
    </cfRule>
  </conditionalFormatting>
  <conditionalFormatting sqref="H165:S165">
    <cfRule type="expression" dxfId="202" priority="50">
      <formula>BH166=1</formula>
    </cfRule>
  </conditionalFormatting>
  <conditionalFormatting sqref="H166:S166">
    <cfRule type="expression" dxfId="201" priority="51">
      <formula>BH166=1</formula>
    </cfRule>
  </conditionalFormatting>
  <conditionalFormatting sqref="H168:S168">
    <cfRule type="expression" dxfId="200" priority="48">
      <formula>BH169=1</formula>
    </cfRule>
  </conditionalFormatting>
  <conditionalFormatting sqref="H169:S169">
    <cfRule type="expression" dxfId="199" priority="49">
      <formula>BH169=1</formula>
    </cfRule>
  </conditionalFormatting>
  <conditionalFormatting sqref="H171:S171">
    <cfRule type="expression" dxfId="198" priority="46">
      <formula>BH172=1</formula>
    </cfRule>
  </conditionalFormatting>
  <conditionalFormatting sqref="H172:S172">
    <cfRule type="expression" dxfId="197" priority="47">
      <formula>BH172=1</formula>
    </cfRule>
  </conditionalFormatting>
  <conditionalFormatting sqref="H174:S174">
    <cfRule type="expression" dxfId="196" priority="44">
      <formula>BH175=1</formula>
    </cfRule>
  </conditionalFormatting>
  <conditionalFormatting sqref="H175:S175">
    <cfRule type="expression" dxfId="195" priority="45">
      <formula>BH175=1</formula>
    </cfRule>
  </conditionalFormatting>
  <conditionalFormatting sqref="H177:S177">
    <cfRule type="expression" dxfId="194" priority="42">
      <formula>BH178=1</formula>
    </cfRule>
  </conditionalFormatting>
  <conditionalFormatting sqref="H178:S178">
    <cfRule type="expression" dxfId="193" priority="43">
      <formula>BH178=1</formula>
    </cfRule>
  </conditionalFormatting>
  <conditionalFormatting sqref="U156:AF156">
    <cfRule type="expression" dxfId="192" priority="40">
      <formula>BH157=1</formula>
    </cfRule>
  </conditionalFormatting>
  <conditionalFormatting sqref="U157:AF157">
    <cfRule type="expression" dxfId="191" priority="41">
      <formula>BH157=1</formula>
    </cfRule>
  </conditionalFormatting>
  <conditionalFormatting sqref="U159:AF159">
    <cfRule type="expression" dxfId="190" priority="38">
      <formula>BH160=1</formula>
    </cfRule>
  </conditionalFormatting>
  <conditionalFormatting sqref="U160:AF160">
    <cfRule type="expression" dxfId="189" priority="39">
      <formula>BH160=1</formula>
    </cfRule>
  </conditionalFormatting>
  <conditionalFormatting sqref="U162:AF162">
    <cfRule type="expression" dxfId="188" priority="36">
      <formula>BH163=1</formula>
    </cfRule>
  </conditionalFormatting>
  <conditionalFormatting sqref="U163:AF163">
    <cfRule type="expression" dxfId="187" priority="37">
      <formula>BH163=1</formula>
    </cfRule>
  </conditionalFormatting>
  <conditionalFormatting sqref="U165:AF165">
    <cfRule type="expression" dxfId="186" priority="34">
      <formula>BH166=1</formula>
    </cfRule>
  </conditionalFormatting>
  <conditionalFormatting sqref="U166:AF166">
    <cfRule type="expression" dxfId="185" priority="35">
      <formula>BH166=1</formula>
    </cfRule>
  </conditionalFormatting>
  <conditionalFormatting sqref="U168:AF168">
    <cfRule type="expression" dxfId="184" priority="32">
      <formula>BH169=1</formula>
    </cfRule>
  </conditionalFormatting>
  <conditionalFormatting sqref="U169:AF169">
    <cfRule type="expression" dxfId="183" priority="33">
      <formula>BH169=1</formula>
    </cfRule>
  </conditionalFormatting>
  <conditionalFormatting sqref="U171:AF171">
    <cfRule type="expression" dxfId="182" priority="30">
      <formula>BH172=1</formula>
    </cfRule>
  </conditionalFormatting>
  <conditionalFormatting sqref="U172:AF172">
    <cfRule type="expression" dxfId="181" priority="31">
      <formula>BH172=1</formula>
    </cfRule>
  </conditionalFormatting>
  <conditionalFormatting sqref="U174:AF174">
    <cfRule type="expression" dxfId="180" priority="28">
      <formula>BH175=1</formula>
    </cfRule>
  </conditionalFormatting>
  <conditionalFormatting sqref="U175:AF175">
    <cfRule type="expression" dxfId="179" priority="29">
      <formula>BH175=1</formula>
    </cfRule>
  </conditionalFormatting>
  <conditionalFormatting sqref="U177:AF177">
    <cfRule type="expression" dxfId="178" priority="26">
      <formula>BH178=1</formula>
    </cfRule>
  </conditionalFormatting>
  <conditionalFormatting sqref="U178:AF178">
    <cfRule type="expression" dxfId="177" priority="27">
      <formula>BH178=1</formula>
    </cfRule>
  </conditionalFormatting>
  <conditionalFormatting sqref="H180:S180">
    <cfRule type="expression" dxfId="176" priority="24">
      <formula>BH181=1</formula>
    </cfRule>
  </conditionalFormatting>
  <conditionalFormatting sqref="H181:S181">
    <cfRule type="expression" dxfId="175" priority="25">
      <formula>BH181=1</formula>
    </cfRule>
  </conditionalFormatting>
  <conditionalFormatting sqref="H184:S184">
    <cfRule type="expression" dxfId="174" priority="19">
      <formula>BH184=1</formula>
    </cfRule>
  </conditionalFormatting>
  <conditionalFormatting sqref="U180:AF180">
    <cfRule type="expression" dxfId="173" priority="22">
      <formula>BH181=1</formula>
    </cfRule>
  </conditionalFormatting>
  <conditionalFormatting sqref="U181:AF181">
    <cfRule type="expression" dxfId="172" priority="23">
      <formula>BH181=1</formula>
    </cfRule>
  </conditionalFormatting>
  <conditionalFormatting sqref="U183:AF183">
    <cfRule type="expression" dxfId="171" priority="20">
      <formula>BH184=1</formula>
    </cfRule>
  </conditionalFormatting>
  <conditionalFormatting sqref="U184:AF184">
    <cfRule type="expression" dxfId="170" priority="21">
      <formula>BH184=1</formula>
    </cfRule>
  </conditionalFormatting>
  <conditionalFormatting sqref="U96:AF96">
    <cfRule type="expression" dxfId="169" priority="127">
      <formula>BH97=1</formula>
    </cfRule>
  </conditionalFormatting>
  <conditionalFormatting sqref="U97:AF97">
    <cfRule type="expression" dxfId="168" priority="17">
      <formula>BH97=1</formula>
    </cfRule>
  </conditionalFormatting>
  <conditionalFormatting sqref="H99:S99">
    <cfRule type="expression" dxfId="167" priority="11">
      <formula>BH100=1</formula>
    </cfRule>
  </conditionalFormatting>
  <conditionalFormatting sqref="H100:S100">
    <cfRule type="expression" dxfId="166" priority="12">
      <formula>BH100=1</formula>
    </cfRule>
  </conditionalFormatting>
  <conditionalFormatting sqref="H102:S102">
    <cfRule type="expression" dxfId="165" priority="13">
      <formula>BH103=1</formula>
    </cfRule>
  </conditionalFormatting>
  <conditionalFormatting sqref="H103:S103">
    <cfRule type="expression" dxfId="164" priority="14">
      <formula>BH103=1</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63" priority="5">
      <formula>OR(AND($E96&lt;&gt;"保育士",$E96&lt;&gt;"保育教諭",$E96&lt;&gt;"教諭",$E96&lt;&gt;"保健師・助産師・看護師・准看護師"),$F96&lt;7)</formula>
    </cfRule>
    <cfRule type="expression" dxfId="162" priority="133">
      <formula>AND(BU96&gt;0,BU96&lt;5000)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61" priority="6">
      <formula>OR(AND($E96&lt;&gt;"保育士",$E96&lt;&gt;"保育教諭",$E96&lt;&gt;"教諭",$E96&lt;&gt;"保健師・助産師・看護師・准看護師"),$F96&lt;7)</formula>
    </cfRule>
    <cfRule type="expression" dxfId="160" priority="134">
      <formula>AND(BU96&gt;0,BU96&lt;5000)</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59" priority="136">
      <formula>AND(BH96&gt;0,BH96&lt;5000)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58" priority="129">
      <formula>AND(OR($D96="副園長",$D96="教頭",$D96="主幹教諭",$D96="主任保育士"),BH96=40000)</formula>
    </cfRule>
    <cfRule type="expression" dxfId="157" priority="135">
      <formula>AND(BH96&gt;0,BH96&lt;5000)</formula>
    </cfRule>
  </conditionalFormatting>
  <conditionalFormatting sqref="H96:H97 H99:H100 H102:H103 H105:H106 H108:H109 H111:H112 H114:H115 H117:H118 H120:H121 H123:H124 H126:H127 H129:H130 H132:H133 H135:H136 H138:H139 H141:H142 H144:H145 H147:H148 H150:H151 H153:H154 H156:H157 H159:H160 H162:H163 H165:H166 H168:H169 H171:H172 H174:H175 H177:H178 H180:H181 H183:H184">
    <cfRule type="expression" dxfId="156" priority="3">
      <formula>$AP$2&gt;$AP$3</formula>
    </cfRule>
  </conditionalFormatting>
  <conditionalFormatting sqref="H183:S183">
    <cfRule type="expression" dxfId="155" priority="18">
      <formula>BH184=1</formula>
    </cfRule>
  </conditionalFormatting>
  <conditionalFormatting sqref="H96:S96">
    <cfRule type="expression" dxfId="154" priority="10">
      <formula>BH97=1</formula>
    </cfRule>
  </conditionalFormatting>
  <conditionalFormatting sqref="H97:S97">
    <cfRule type="expression" dxfId="153" priority="9">
      <formula>BH97=1</formula>
    </cfRule>
  </conditionalFormatting>
  <conditionalFormatting sqref="AO63:AV63">
    <cfRule type="expression" dxfId="152" priority="2">
      <formula>CO64=1</formula>
    </cfRule>
  </conditionalFormatting>
  <conditionalFormatting sqref="BF63:CU63">
    <cfRule type="expression" dxfId="151" priority="1">
      <formula>DF64=1</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2" manualBreakCount="2">
    <brk id="80" max="16383" man="1"/>
    <brk id="155" max="3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485" id="{807AB921-BB1E-40B9-9911-A4660AB6FAF2}">
            <xm:f>AND(OR($D6="副園長",$D6="教頭",$D6="主幹教諭",$D6="主任保育士"),BH6=マスタ!$C$3)</xm:f>
            <x14:dxf>
              <fill>
                <patternFill>
                  <bgColor rgb="FF92D050"/>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490" id="{51257C39-46FD-4EC3-94C0-ECFBC75E1837}">
            <xm:f>AND($I$2&gt;=2,MAX(BH$6,BH$9,BH$12,BH$15,BH$18,BH$21,BH$24,BH$27,BH$30,BH$33,BH$39,BH$42,BH$45,BH$48,BH$51,BH$54,BH$57,BH$60,BH$63,BH$66,BH$69,BH$72,BH$75,BH$78,BH$81,BH$84,BH$87,BH$90,BH$93)&lt;マスタ!$C$3)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 xmlns:xm="http://schemas.microsoft.com/office/excel/2006/main">
          <x14:cfRule type="expression" priority="487" id="{704A3B79-27C6-4A03-A63F-121112559ABD}">
            <xm:f>AND(CJ$5&lt;⑦入力シート3!BH$5,CJ$5=CJ6)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489" id="{10E8B18D-1047-4C3B-8BC2-FE716C721274}">
            <xm:f>AND(CJ$5&lt;⑦入力シート3!BH$5,CJ$5=CJ6)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 xmlns:xm="http://schemas.microsoft.com/office/excel/2006/main">
          <x14:cfRule type="expression" priority="128" id="{DB2C0893-C98C-4027-B355-5F4E45329949}">
            <xm:f>AND(OR($D96="副園長",$D96="教頭",$D96="主幹教諭",$D96="主任保育士"),BH96=マスタ!$C$3)</xm:f>
            <x14:dxf>
              <fill>
                <patternFill>
                  <bgColor rgb="FF92D050"/>
                </patternFill>
              </fill>
            </x14:dxf>
          </x14:cfRule>
          <xm:sqref>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132" id="{C01EDF78-DFB3-4995-94D5-B8FE8C984435}">
            <xm:f>AND($I$2&gt;=2,MAX(BH$6,BH$9,BH$12,BH$15,BH$18,BH$21,BH$24,BH$27,BH$30,BH$33,BH$39,BH$42,BH$45,BH$48,BH$51,BH$54,BH$57,BH$60,BH$63,BH$66,BH$69,BH$72,BH$75,BH$78,BH$81,BH$84,BH$87,BH$90,BH$93)&lt;マスタ!$C$3)</xm:f>
            <x14:dxf>
              <fill>
                <patternFill>
                  <bgColor rgb="FFFF6699"/>
                </patternFill>
              </fill>
            </x14:dxf>
          </x14:cfRule>
          <xm:sqref>H96:S97 H99:S100 H102:S103 H108:S109 H111:S112 H114:S115 H117:S118 H120:S121 H123:S124 H126:S127 H129:S130 H132:S133 H135:S136 H138:S139 H141:S142 H144:S145 H147:S148 H150:S151 H153:S154 H156:S157 H159:S160 H162:S163 H165:S166 H168:S169 H171:S172 H174:S175 H177:S178 H180:S181 H183:S184 H105:S106</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マスタ!$E$3:$E$8</xm:f>
          </x14:formula1>
          <xm:sqref>D6:D185</xm:sqref>
        </x14:dataValidation>
        <x14:dataValidation type="list" allowBlank="1" showInputMessage="1" showErrorMessage="1">
          <x14:formula1>
            <xm:f>マスタ!$F$3:$F$17</xm:f>
          </x14:formula1>
          <xm:sqref>E6:E185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80" zoomScaleNormal="70" zoomScaleSheetLayoutView="80" workbookViewId="0">
      <selection activeCell="B6" sqref="B6:B8"/>
    </sheetView>
  </sheetViews>
  <sheetFormatPr defaultRowHeight="13.5"/>
  <cols>
    <col min="1" max="1" width="5.125" style="155" customWidth="1"/>
    <col min="2" max="3" width="13.375" style="155" customWidth="1"/>
    <col min="4" max="4" width="11.625" style="155" customWidth="1"/>
    <col min="5" max="6" width="7.875" style="155" customWidth="1"/>
    <col min="7" max="7" width="12.75" style="155" customWidth="1"/>
    <col min="8" max="20" width="8" style="168" customWidth="1"/>
    <col min="21" max="21" width="27.25" style="155" hidden="1" customWidth="1"/>
    <col min="22" max="22" width="3.375" style="156" customWidth="1"/>
    <col min="23" max="33" width="8" style="156" customWidth="1"/>
    <col min="34" max="34" width="8" style="155" hidden="1" customWidth="1"/>
    <col min="35" max="39" width="9" style="155" hidden="1" customWidth="1"/>
    <col min="40" max="40" width="0" style="155" hidden="1" customWidth="1"/>
    <col min="41" max="42" width="9" style="155" hidden="1" customWidth="1"/>
    <col min="43" max="43" width="13.25" style="155" hidden="1" customWidth="1"/>
    <col min="44" max="84" width="9" style="155" hidden="1" customWidth="1"/>
    <col min="85" max="85" width="9" style="155" customWidth="1"/>
    <col min="86" max="16384" width="9" style="155"/>
  </cols>
  <sheetData>
    <row r="1" spans="1:84">
      <c r="A1" s="153"/>
      <c r="B1" s="153"/>
      <c r="C1" s="153"/>
      <c r="D1" s="153"/>
      <c r="E1" s="153"/>
      <c r="F1" s="153"/>
      <c r="G1" s="153"/>
      <c r="H1" s="154"/>
      <c r="I1" s="154"/>
      <c r="J1" s="154"/>
      <c r="K1" s="154"/>
      <c r="L1" s="154"/>
      <c r="M1" s="154"/>
      <c r="N1" s="154"/>
      <c r="O1" s="154"/>
      <c r="P1" s="154"/>
      <c r="Q1" s="1149" t="str">
        <f>IF(①入力シート!D9="","","（"&amp;①入力シート!D9&amp;"）　　")</f>
        <v/>
      </c>
      <c r="R1" s="1149"/>
      <c r="S1" s="1149"/>
      <c r="T1" s="1149"/>
    </row>
    <row r="2" spans="1:84">
      <c r="A2" s="153"/>
      <c r="B2" s="153"/>
      <c r="C2" s="153"/>
      <c r="D2" s="153"/>
      <c r="E2" s="153"/>
      <c r="F2" s="153"/>
      <c r="G2" s="153"/>
      <c r="H2" s="157" t="s">
        <v>316</v>
      </c>
      <c r="I2" s="158">
        <f>⑥入力シート2!I2</f>
        <v>0</v>
      </c>
      <c r="J2" s="159" t="s">
        <v>313</v>
      </c>
      <c r="K2" s="157" t="s">
        <v>315</v>
      </c>
      <c r="L2" s="158">
        <f>⑥入力シート2!L2</f>
        <v>0</v>
      </c>
      <c r="M2" s="159" t="s">
        <v>313</v>
      </c>
      <c r="N2" s="157" t="s">
        <v>314</v>
      </c>
      <c r="O2" s="158">
        <f>⑥入力シート2!O2</f>
        <v>0</v>
      </c>
      <c r="P2" s="159" t="s">
        <v>313</v>
      </c>
      <c r="Q2" s="154"/>
      <c r="R2" s="154"/>
      <c r="S2" s="154"/>
      <c r="T2" s="154"/>
    </row>
    <row r="3" spans="1:84">
      <c r="A3" s="153"/>
      <c r="B3" s="153"/>
      <c r="C3" s="153"/>
      <c r="D3" s="153"/>
      <c r="E3" s="153"/>
      <c r="F3" s="153"/>
      <c r="G3" s="153"/>
      <c r="H3" s="154"/>
      <c r="I3" s="154"/>
      <c r="J3" s="154"/>
      <c r="K3" s="154"/>
      <c r="L3" s="154"/>
      <c r="M3" s="154"/>
      <c r="N3" s="154"/>
      <c r="O3" s="154"/>
      <c r="P3" s="154"/>
      <c r="Q3" s="154"/>
      <c r="R3" s="154"/>
      <c r="S3" s="154"/>
      <c r="T3" s="154"/>
    </row>
    <row r="4" spans="1:84" ht="21.75" customHeight="1">
      <c r="A4" s="1160" t="s">
        <v>525</v>
      </c>
      <c r="B4" s="1160"/>
      <c r="C4" s="1160"/>
      <c r="D4" s="1160"/>
      <c r="E4" s="1160"/>
      <c r="F4" s="1160"/>
      <c r="G4" s="1132"/>
      <c r="H4" s="1156" t="s">
        <v>526</v>
      </c>
      <c r="I4" s="1157"/>
      <c r="J4" s="1157"/>
      <c r="K4" s="1157"/>
      <c r="L4" s="1157"/>
      <c r="M4" s="1157"/>
      <c r="N4" s="1157"/>
      <c r="O4" s="1157"/>
      <c r="P4" s="1157"/>
      <c r="Q4" s="1157"/>
      <c r="R4" s="1157"/>
      <c r="S4" s="1157"/>
      <c r="T4" s="1158"/>
      <c r="U4" s="1134" t="s">
        <v>307</v>
      </c>
      <c r="BG4" s="155" t="s">
        <v>318</v>
      </c>
      <c r="BH4" s="155">
        <f>COUNTA(C6:C95)</f>
        <v>0</v>
      </c>
    </row>
    <row r="5" spans="1:84">
      <c r="A5" s="160"/>
      <c r="B5" s="161" t="s">
        <v>336</v>
      </c>
      <c r="C5" s="161" t="s">
        <v>306</v>
      </c>
      <c r="D5" s="161" t="s">
        <v>305</v>
      </c>
      <c r="E5" s="161" t="s">
        <v>104</v>
      </c>
      <c r="F5" s="161" t="s">
        <v>304</v>
      </c>
      <c r="G5" s="161" t="s">
        <v>337</v>
      </c>
      <c r="H5" s="162" t="s">
        <v>303</v>
      </c>
      <c r="I5" s="162" t="s">
        <v>302</v>
      </c>
      <c r="J5" s="162" t="s">
        <v>301</v>
      </c>
      <c r="K5" s="162" t="s">
        <v>300</v>
      </c>
      <c r="L5" s="162" t="s">
        <v>299</v>
      </c>
      <c r="M5" s="162" t="s">
        <v>298</v>
      </c>
      <c r="N5" s="162" t="s">
        <v>297</v>
      </c>
      <c r="O5" s="162" t="s">
        <v>296</v>
      </c>
      <c r="P5" s="162" t="s">
        <v>295</v>
      </c>
      <c r="Q5" s="162" t="s">
        <v>294</v>
      </c>
      <c r="R5" s="162" t="s">
        <v>293</v>
      </c>
      <c r="S5" s="162" t="s">
        <v>292</v>
      </c>
      <c r="T5" s="162" t="s">
        <v>291</v>
      </c>
      <c r="U5" s="1136"/>
      <c r="AH5" s="163"/>
      <c r="AI5" s="163"/>
      <c r="AJ5" s="163"/>
      <c r="AK5" s="163"/>
      <c r="AL5" s="163"/>
      <c r="AM5" s="163"/>
      <c r="AN5" s="163"/>
      <c r="AO5" s="163" t="s">
        <v>290</v>
      </c>
      <c r="AP5" s="163" t="s">
        <v>289</v>
      </c>
      <c r="AQ5" s="164" t="s">
        <v>288</v>
      </c>
      <c r="AR5" s="164" t="s">
        <v>287</v>
      </c>
      <c r="AS5" s="164" t="s">
        <v>286</v>
      </c>
      <c r="AT5" s="164" t="s">
        <v>287</v>
      </c>
      <c r="AU5" s="164" t="s">
        <v>286</v>
      </c>
      <c r="AV5" s="164" t="s">
        <v>285</v>
      </c>
      <c r="BG5" s="155" t="s">
        <v>317</v>
      </c>
      <c r="BH5" s="155">
        <f>MAX(BH6,BH9,BH12,BH15,BH18,BH21,BH24,BH27,BH30,BH33,BH36,BH39,BH42,BH45,BH48,BH51,BH54,BH57,BH60,BH63,BH66,BH69,BH72,BH75,BH78,BH81,BH84,BH87,BH90,BH93)</f>
        <v>0</v>
      </c>
      <c r="BI5" s="155">
        <f t="shared" ref="BI5:BS5" si="0">MAX(BI6,BI9,BI12,BI15,BI18,BI21,BI24,BI27,BI30,BI33,BI36,BI39,BI42,BI45,BI48,BI51,BI54,BI57,BI60,BI63,BI66,BI69,BI72,BI75,BI78,BI81,BI84,BI87,BI90,BI93)</f>
        <v>0</v>
      </c>
      <c r="BJ5" s="155">
        <f t="shared" si="0"/>
        <v>0</v>
      </c>
      <c r="BK5" s="155">
        <f t="shared" si="0"/>
        <v>0</v>
      </c>
      <c r="BL5" s="155">
        <f t="shared" si="0"/>
        <v>0</v>
      </c>
      <c r="BM5" s="155">
        <f t="shared" si="0"/>
        <v>0</v>
      </c>
      <c r="BN5" s="155">
        <f t="shared" si="0"/>
        <v>0</v>
      </c>
      <c r="BO5" s="155">
        <f t="shared" si="0"/>
        <v>0</v>
      </c>
      <c r="BP5" s="155">
        <f t="shared" si="0"/>
        <v>0</v>
      </c>
      <c r="BQ5" s="155">
        <f t="shared" si="0"/>
        <v>0</v>
      </c>
      <c r="BR5" s="155">
        <f t="shared" si="0"/>
        <v>0</v>
      </c>
      <c r="BS5" s="155">
        <f t="shared" si="0"/>
        <v>0</v>
      </c>
    </row>
    <row r="6" spans="1:84">
      <c r="A6" s="1134">
        <v>1</v>
      </c>
      <c r="B6" s="1140"/>
      <c r="C6" s="1161"/>
      <c r="D6" s="1140"/>
      <c r="E6" s="1143"/>
      <c r="F6" s="1140"/>
      <c r="G6" s="165" t="s">
        <v>283</v>
      </c>
      <c r="H6" s="166"/>
      <c r="I6" s="166" t="str">
        <f t="shared" ref="I6:S6" si="1">IF(H6="","",H6)</f>
        <v/>
      </c>
      <c r="J6" s="166" t="str">
        <f t="shared" si="1"/>
        <v/>
      </c>
      <c r="K6" s="166" t="str">
        <f t="shared" si="1"/>
        <v/>
      </c>
      <c r="L6" s="166" t="str">
        <f t="shared" si="1"/>
        <v/>
      </c>
      <c r="M6" s="166" t="str">
        <f t="shared" si="1"/>
        <v/>
      </c>
      <c r="N6" s="166" t="str">
        <f t="shared" si="1"/>
        <v/>
      </c>
      <c r="O6" s="166" t="str">
        <f t="shared" si="1"/>
        <v/>
      </c>
      <c r="P6" s="166" t="str">
        <f t="shared" si="1"/>
        <v/>
      </c>
      <c r="Q6" s="166" t="str">
        <f t="shared" si="1"/>
        <v/>
      </c>
      <c r="R6" s="166" t="str">
        <f t="shared" si="1"/>
        <v/>
      </c>
      <c r="S6" s="166" t="str">
        <f t="shared" si="1"/>
        <v/>
      </c>
      <c r="T6" s="167">
        <f t="shared" ref="T6:T37" si="2">SUM(H6:S6)</f>
        <v>0</v>
      </c>
      <c r="U6" s="1146"/>
      <c r="AH6" s="168"/>
      <c r="AI6" s="168"/>
      <c r="AJ6" s="168"/>
      <c r="AK6" s="168"/>
      <c r="AL6" s="168"/>
      <c r="AM6" s="168"/>
      <c r="AN6" s="168"/>
      <c r="AO6" s="155">
        <v>1</v>
      </c>
      <c r="AP6" s="155">
        <v>1</v>
      </c>
      <c r="AQ6" s="155">
        <v>1</v>
      </c>
      <c r="AR6" s="169">
        <f ca="1">IF($AQ6=1,IF(INDIRECT(ADDRESS(($AO6-1)*3+$AP6+5,$AQ6+7))="",0,INDIRECT(ADDRESS(($AO6-1)*3+$AP6+5,$AQ6+7))),IF(INDIRECT(ADDRESS(($AO6-1)*3+$AP6+5,$AQ6+7))="",0,IF(COUNTIF(INDIRECT(ADDRESS(($AO6-1)*36+($AP6-1)*12+6,COLUMN())):INDIRECT(ADDRESS(($AO6-1)*36+($AP6-1)*12+$AQ6+4,COLUMN())),INDIRECT(ADDRESS(($AO6-1)*3+$AP6+5,$AQ6+7)))&gt;=1,0,INDIRECT(ADDRESS(($AO6-1)*3+$AP6+5,$AQ6+7)))))</f>
        <v>0</v>
      </c>
      <c r="AS6" s="155">
        <f ca="1">COUNTIF(INDIRECT("H"&amp;(ROW()+12*(($AO6-1)*3+$AP6)-ROW())/12+5):INDIRECT("S"&amp;(ROW()+12*(($AO6-1)*3+$AP6)-ROW())/12+5),AR6)</f>
        <v>0</v>
      </c>
      <c r="AT6" s="169"/>
      <c r="AV6" s="155">
        <f t="shared" ref="AV6" ca="1" si="3">IF(AND(AR6&gt;0,AS6&gt;0),1,0)</f>
        <v>0</v>
      </c>
      <c r="BF6" s="155">
        <v>1</v>
      </c>
      <c r="BH6" s="170">
        <f t="shared" ref="BH6:BS6" si="4">SUM(H6:H7)</f>
        <v>0</v>
      </c>
      <c r="BI6" s="170">
        <f t="shared" si="4"/>
        <v>0</v>
      </c>
      <c r="BJ6" s="170">
        <f t="shared" si="4"/>
        <v>0</v>
      </c>
      <c r="BK6" s="170">
        <f t="shared" si="4"/>
        <v>0</v>
      </c>
      <c r="BL6" s="170">
        <f t="shared" si="4"/>
        <v>0</v>
      </c>
      <c r="BM6" s="170">
        <f t="shared" si="4"/>
        <v>0</v>
      </c>
      <c r="BN6" s="170">
        <f t="shared" si="4"/>
        <v>0</v>
      </c>
      <c r="BO6" s="170">
        <f t="shared" si="4"/>
        <v>0</v>
      </c>
      <c r="BP6" s="170">
        <f t="shared" si="4"/>
        <v>0</v>
      </c>
      <c r="BQ6" s="170">
        <f t="shared" si="4"/>
        <v>0</v>
      </c>
      <c r="BR6" s="170">
        <f t="shared" si="4"/>
        <v>0</v>
      </c>
      <c r="BS6" s="170">
        <f t="shared" si="4"/>
        <v>0</v>
      </c>
      <c r="BT6" s="168"/>
      <c r="BU6" s="170">
        <f t="shared" ref="BU6:CF6" si="5">SUM(U6:U7)</f>
        <v>0</v>
      </c>
      <c r="BV6" s="170">
        <f t="shared" si="5"/>
        <v>0</v>
      </c>
      <c r="BW6" s="170">
        <f t="shared" si="5"/>
        <v>0</v>
      </c>
      <c r="BX6" s="170">
        <f t="shared" si="5"/>
        <v>0</v>
      </c>
      <c r="BY6" s="170">
        <f t="shared" si="5"/>
        <v>0</v>
      </c>
      <c r="BZ6" s="170">
        <f t="shared" si="5"/>
        <v>0</v>
      </c>
      <c r="CA6" s="170">
        <f t="shared" si="5"/>
        <v>0</v>
      </c>
      <c r="CB6" s="170">
        <f t="shared" si="5"/>
        <v>0</v>
      </c>
      <c r="CC6" s="170">
        <f t="shared" si="5"/>
        <v>0</v>
      </c>
      <c r="CD6" s="170">
        <f t="shared" si="5"/>
        <v>0</v>
      </c>
      <c r="CE6" s="170">
        <f t="shared" si="5"/>
        <v>0</v>
      </c>
      <c r="CF6" s="170">
        <f t="shared" si="5"/>
        <v>0</v>
      </c>
    </row>
    <row r="7" spans="1:84">
      <c r="A7" s="1135"/>
      <c r="B7" s="1141"/>
      <c r="C7" s="1162"/>
      <c r="D7" s="1141"/>
      <c r="E7" s="1144"/>
      <c r="F7" s="1141"/>
      <c r="G7" s="171" t="s">
        <v>282</v>
      </c>
      <c r="H7" s="172"/>
      <c r="I7" s="172" t="str">
        <f t="shared" ref="I7:S7" si="6">IF(H7="","",H7)</f>
        <v/>
      </c>
      <c r="J7" s="172" t="str">
        <f t="shared" si="6"/>
        <v/>
      </c>
      <c r="K7" s="172" t="str">
        <f t="shared" si="6"/>
        <v/>
      </c>
      <c r="L7" s="172" t="str">
        <f t="shared" si="6"/>
        <v/>
      </c>
      <c r="M7" s="172" t="str">
        <f t="shared" si="6"/>
        <v/>
      </c>
      <c r="N7" s="172" t="str">
        <f t="shared" si="6"/>
        <v/>
      </c>
      <c r="O7" s="172" t="str">
        <f t="shared" si="6"/>
        <v/>
      </c>
      <c r="P7" s="172" t="str">
        <f t="shared" si="6"/>
        <v/>
      </c>
      <c r="Q7" s="172" t="str">
        <f t="shared" si="6"/>
        <v/>
      </c>
      <c r="R7" s="172" t="str">
        <f t="shared" si="6"/>
        <v/>
      </c>
      <c r="S7" s="172" t="str">
        <f t="shared" si="6"/>
        <v/>
      </c>
      <c r="T7" s="173">
        <f t="shared" si="2"/>
        <v>0</v>
      </c>
      <c r="U7" s="1147"/>
      <c r="AH7" s="168"/>
      <c r="AI7" s="168"/>
      <c r="AJ7" s="168"/>
      <c r="AK7" s="168"/>
      <c r="AL7" s="168"/>
      <c r="AM7" s="168"/>
      <c r="AN7" s="168"/>
      <c r="AO7" s="155">
        <v>1</v>
      </c>
      <c r="AP7" s="155">
        <v>1</v>
      </c>
      <c r="AQ7" s="155">
        <v>2</v>
      </c>
      <c r="AR7" s="169">
        <f ca="1">IF($AQ7=1,IF(INDIRECT(ADDRESS(($AO7-1)*3+$AP7+5,$AQ7+7))="",0,INDIRECT(ADDRESS(($AO7-1)*3+$AP7+5,$AQ7+7))),IF(INDIRECT(ADDRESS(($AO7-1)*3+$AP7+5,$AQ7+7))="",0,IF(COUNTIF(INDIRECT(ADDRESS(($AO7-1)*36+($AP7-1)*12+6,COLUMN())):INDIRECT(ADDRESS(($AO7-1)*36+($AP7-1)*12+$AQ7+4,COLUMN())),INDIRECT(ADDRESS(($AO7-1)*3+$AP7+5,$AQ7+7)))&gt;=1,0,INDIRECT(ADDRESS(($AO7-1)*3+$AP7+5,$AQ7+7)))))</f>
        <v>0</v>
      </c>
      <c r="AS7" s="155">
        <f ca="1">COUNTIF(INDIRECT("H"&amp;(ROW()+12*(($AO7-1)*3+$AP7)-ROW())/12+5):INDIRECT("S"&amp;(ROW()+12*(($AO7-1)*3+$AP7)-ROW())/12+5),AR7)</f>
        <v>0</v>
      </c>
      <c r="AT7" s="169"/>
      <c r="AV7" s="155">
        <f ca="1">IF(AND(AR7&gt;0,AS7&gt;0),COUNTIF(AV$6:AV6,"&gt;0")+1,0)</f>
        <v>0</v>
      </c>
      <c r="BF7" s="155">
        <v>2</v>
      </c>
      <c r="BG7" s="155" t="s">
        <v>281</v>
      </c>
      <c r="BH7" s="170">
        <f t="shared" ref="BH7:BS7" si="7">IF(BH6+BU6&gt;40000,1,0)</f>
        <v>0</v>
      </c>
      <c r="BI7" s="170">
        <f t="shared" si="7"/>
        <v>0</v>
      </c>
      <c r="BJ7" s="170">
        <f t="shared" si="7"/>
        <v>0</v>
      </c>
      <c r="BK7" s="170">
        <f t="shared" si="7"/>
        <v>0</v>
      </c>
      <c r="BL7" s="170">
        <f t="shared" si="7"/>
        <v>0</v>
      </c>
      <c r="BM7" s="170">
        <f t="shared" si="7"/>
        <v>0</v>
      </c>
      <c r="BN7" s="170">
        <f t="shared" si="7"/>
        <v>0</v>
      </c>
      <c r="BO7" s="170">
        <f t="shared" si="7"/>
        <v>0</v>
      </c>
      <c r="BP7" s="170">
        <f t="shared" si="7"/>
        <v>0</v>
      </c>
      <c r="BQ7" s="170">
        <f t="shared" si="7"/>
        <v>0</v>
      </c>
      <c r="BR7" s="170">
        <f t="shared" si="7"/>
        <v>0</v>
      </c>
      <c r="BS7" s="170">
        <f t="shared" si="7"/>
        <v>0</v>
      </c>
      <c r="BT7" s="168"/>
      <c r="BU7" s="170"/>
      <c r="BV7" s="170"/>
      <c r="BW7" s="170"/>
      <c r="BX7" s="170"/>
      <c r="BY7" s="170"/>
      <c r="BZ7" s="170"/>
      <c r="CA7" s="170"/>
      <c r="CB7" s="170"/>
      <c r="CC7" s="170"/>
      <c r="CD7" s="170"/>
      <c r="CE7" s="170"/>
      <c r="CF7" s="170"/>
    </row>
    <row r="8" spans="1:84">
      <c r="A8" s="1136"/>
      <c r="B8" s="1142"/>
      <c r="C8" s="1163"/>
      <c r="D8" s="1142"/>
      <c r="E8" s="1145"/>
      <c r="F8" s="1142"/>
      <c r="G8" s="174" t="s">
        <v>474</v>
      </c>
      <c r="H8" s="175"/>
      <c r="I8" s="175" t="str">
        <f t="shared" ref="I8:S8" si="8">IF(H8="","",H8)</f>
        <v/>
      </c>
      <c r="J8" s="175" t="str">
        <f t="shared" si="8"/>
        <v/>
      </c>
      <c r="K8" s="175" t="str">
        <f t="shared" si="8"/>
        <v/>
      </c>
      <c r="L8" s="175" t="str">
        <f t="shared" si="8"/>
        <v/>
      </c>
      <c r="M8" s="175" t="str">
        <f t="shared" si="8"/>
        <v/>
      </c>
      <c r="N8" s="175" t="str">
        <f t="shared" si="8"/>
        <v/>
      </c>
      <c r="O8" s="175" t="str">
        <f t="shared" si="8"/>
        <v/>
      </c>
      <c r="P8" s="175" t="str">
        <f t="shared" si="8"/>
        <v/>
      </c>
      <c r="Q8" s="175" t="str">
        <f t="shared" si="8"/>
        <v/>
      </c>
      <c r="R8" s="175" t="str">
        <f t="shared" si="8"/>
        <v/>
      </c>
      <c r="S8" s="175" t="str">
        <f t="shared" si="8"/>
        <v/>
      </c>
      <c r="T8" s="176">
        <f t="shared" si="2"/>
        <v>0</v>
      </c>
      <c r="U8" s="1148"/>
      <c r="AH8" s="168"/>
      <c r="AI8" s="168"/>
      <c r="AJ8" s="168"/>
      <c r="AK8" s="168"/>
      <c r="AL8" s="168"/>
      <c r="AM8" s="168"/>
      <c r="AN8" s="168"/>
      <c r="AO8" s="155">
        <v>1</v>
      </c>
      <c r="AP8" s="155">
        <v>1</v>
      </c>
      <c r="AQ8" s="155">
        <v>3</v>
      </c>
      <c r="AR8" s="169">
        <f ca="1">IF($AQ8=1,IF(INDIRECT(ADDRESS(($AO8-1)*3+$AP8+5,$AQ8+7))="",0,INDIRECT(ADDRESS(($AO8-1)*3+$AP8+5,$AQ8+7))),IF(INDIRECT(ADDRESS(($AO8-1)*3+$AP8+5,$AQ8+7))="",0,IF(COUNTIF(INDIRECT(ADDRESS(($AO8-1)*36+($AP8-1)*12+6,COLUMN())):INDIRECT(ADDRESS(($AO8-1)*36+($AP8-1)*12+$AQ8+4,COLUMN())),INDIRECT(ADDRESS(($AO8-1)*3+$AP8+5,$AQ8+7)))&gt;=1,0,INDIRECT(ADDRESS(($AO8-1)*3+$AP8+5,$AQ8+7)))))</f>
        <v>0</v>
      </c>
      <c r="AS8" s="155">
        <f ca="1">COUNTIF(INDIRECT("H"&amp;(ROW()+12*(($AO8-1)*3+$AP8)-ROW())/12+5):INDIRECT("S"&amp;(ROW()+12*(($AO8-1)*3+$AP8)-ROW())/12+5),AR8)</f>
        <v>0</v>
      </c>
      <c r="AT8" s="169"/>
      <c r="AV8" s="155">
        <f ca="1">IF(AND(AR8&gt;0,AS8&gt;0),COUNTIF(AV$6:AV7,"&gt;0")+1,0)</f>
        <v>0</v>
      </c>
      <c r="BF8" s="155">
        <v>3</v>
      </c>
      <c r="BH8" s="170"/>
      <c r="BI8" s="170"/>
      <c r="BJ8" s="170"/>
      <c r="BK8" s="170"/>
      <c r="BL8" s="170"/>
      <c r="BM8" s="170"/>
      <c r="BN8" s="170"/>
      <c r="BO8" s="170"/>
      <c r="BP8" s="170"/>
      <c r="BQ8" s="170"/>
      <c r="BR8" s="170"/>
      <c r="BS8" s="170"/>
      <c r="BT8" s="168"/>
      <c r="BU8" s="170"/>
      <c r="BV8" s="170"/>
      <c r="BW8" s="170"/>
      <c r="BX8" s="170"/>
      <c r="BY8" s="170"/>
      <c r="BZ8" s="170"/>
      <c r="CA8" s="170"/>
      <c r="CB8" s="170"/>
      <c r="CC8" s="170"/>
      <c r="CD8" s="170"/>
      <c r="CE8" s="170"/>
      <c r="CF8" s="170"/>
    </row>
    <row r="9" spans="1:84">
      <c r="A9" s="1134">
        <v>2</v>
      </c>
      <c r="B9" s="1140"/>
      <c r="C9" s="1161"/>
      <c r="D9" s="1140"/>
      <c r="E9" s="1143"/>
      <c r="F9" s="1140"/>
      <c r="G9" s="165" t="s">
        <v>283</v>
      </c>
      <c r="H9" s="166"/>
      <c r="I9" s="166" t="str">
        <f t="shared" ref="I9:S9" si="9">IF(H9="","",H9)</f>
        <v/>
      </c>
      <c r="J9" s="166" t="str">
        <f t="shared" si="9"/>
        <v/>
      </c>
      <c r="K9" s="166" t="str">
        <f t="shared" si="9"/>
        <v/>
      </c>
      <c r="L9" s="166" t="str">
        <f t="shared" si="9"/>
        <v/>
      </c>
      <c r="M9" s="166" t="str">
        <f t="shared" si="9"/>
        <v/>
      </c>
      <c r="N9" s="166" t="str">
        <f t="shared" si="9"/>
        <v/>
      </c>
      <c r="O9" s="166" t="str">
        <f t="shared" si="9"/>
        <v/>
      </c>
      <c r="P9" s="166" t="str">
        <f t="shared" si="9"/>
        <v/>
      </c>
      <c r="Q9" s="166" t="str">
        <f t="shared" si="9"/>
        <v/>
      </c>
      <c r="R9" s="166" t="str">
        <f t="shared" si="9"/>
        <v/>
      </c>
      <c r="S9" s="166" t="str">
        <f t="shared" si="9"/>
        <v/>
      </c>
      <c r="T9" s="167">
        <f t="shared" si="2"/>
        <v>0</v>
      </c>
      <c r="U9" s="1146"/>
      <c r="AH9" s="168"/>
      <c r="AI9" s="168"/>
      <c r="AJ9" s="168"/>
      <c r="AK9" s="168"/>
      <c r="AL9" s="168"/>
      <c r="AM9" s="168"/>
      <c r="AN9" s="168"/>
      <c r="AO9" s="155">
        <v>1</v>
      </c>
      <c r="AP9" s="155">
        <v>1</v>
      </c>
      <c r="AQ9" s="155">
        <v>4</v>
      </c>
      <c r="AR9" s="169">
        <f ca="1">IF($AQ9=1,IF(INDIRECT(ADDRESS(($AO9-1)*3+$AP9+5,$AQ9+7))="",0,INDIRECT(ADDRESS(($AO9-1)*3+$AP9+5,$AQ9+7))),IF(INDIRECT(ADDRESS(($AO9-1)*3+$AP9+5,$AQ9+7))="",0,IF(COUNTIF(INDIRECT(ADDRESS(($AO9-1)*36+($AP9-1)*12+6,COLUMN())):INDIRECT(ADDRESS(($AO9-1)*36+($AP9-1)*12+$AQ9+4,COLUMN())),INDIRECT(ADDRESS(($AO9-1)*3+$AP9+5,$AQ9+7)))&gt;=1,0,INDIRECT(ADDRESS(($AO9-1)*3+$AP9+5,$AQ9+7)))))</f>
        <v>0</v>
      </c>
      <c r="AS9" s="155">
        <f ca="1">COUNTIF(INDIRECT("H"&amp;(ROW()+12*(($AO9-1)*3+$AP9)-ROW())/12+5):INDIRECT("S"&amp;(ROW()+12*(($AO9-1)*3+$AP9)-ROW())/12+5),AR9)</f>
        <v>0</v>
      </c>
      <c r="AT9" s="169"/>
      <c r="AV9" s="155">
        <f ca="1">IF(AND(AR9&gt;0,AS9&gt;0),COUNTIF(AV$6:AV8,"&gt;0")+1,0)</f>
        <v>0</v>
      </c>
      <c r="BF9" s="155">
        <v>1</v>
      </c>
      <c r="BH9" s="170">
        <f t="shared" ref="BH9:BS9" si="10">SUM(H9:H10)</f>
        <v>0</v>
      </c>
      <c r="BI9" s="170">
        <f t="shared" si="10"/>
        <v>0</v>
      </c>
      <c r="BJ9" s="170">
        <f t="shared" si="10"/>
        <v>0</v>
      </c>
      <c r="BK9" s="170">
        <f t="shared" si="10"/>
        <v>0</v>
      </c>
      <c r="BL9" s="170">
        <f t="shared" si="10"/>
        <v>0</v>
      </c>
      <c r="BM9" s="170">
        <f t="shared" si="10"/>
        <v>0</v>
      </c>
      <c r="BN9" s="170">
        <f t="shared" si="10"/>
        <v>0</v>
      </c>
      <c r="BO9" s="170">
        <f t="shared" si="10"/>
        <v>0</v>
      </c>
      <c r="BP9" s="170">
        <f t="shared" si="10"/>
        <v>0</v>
      </c>
      <c r="BQ9" s="170">
        <f t="shared" si="10"/>
        <v>0</v>
      </c>
      <c r="BR9" s="170">
        <f t="shared" si="10"/>
        <v>0</v>
      </c>
      <c r="BS9" s="170">
        <f t="shared" si="10"/>
        <v>0</v>
      </c>
      <c r="BT9" s="168"/>
      <c r="BU9" s="170">
        <f t="shared" ref="BU9:CF9" si="11">SUM(U9:U10)</f>
        <v>0</v>
      </c>
      <c r="BV9" s="170">
        <f t="shared" si="11"/>
        <v>0</v>
      </c>
      <c r="BW9" s="170">
        <f t="shared" si="11"/>
        <v>0</v>
      </c>
      <c r="BX9" s="170">
        <f t="shared" si="11"/>
        <v>0</v>
      </c>
      <c r="BY9" s="170">
        <f t="shared" si="11"/>
        <v>0</v>
      </c>
      <c r="BZ9" s="170">
        <f t="shared" si="11"/>
        <v>0</v>
      </c>
      <c r="CA9" s="170">
        <f t="shared" si="11"/>
        <v>0</v>
      </c>
      <c r="CB9" s="170">
        <f t="shared" si="11"/>
        <v>0</v>
      </c>
      <c r="CC9" s="170">
        <f t="shared" si="11"/>
        <v>0</v>
      </c>
      <c r="CD9" s="170">
        <f t="shared" si="11"/>
        <v>0</v>
      </c>
      <c r="CE9" s="170">
        <f t="shared" si="11"/>
        <v>0</v>
      </c>
      <c r="CF9" s="170">
        <f t="shared" si="11"/>
        <v>0</v>
      </c>
    </row>
    <row r="10" spans="1:84">
      <c r="A10" s="1135"/>
      <c r="B10" s="1141"/>
      <c r="C10" s="1162"/>
      <c r="D10" s="1141"/>
      <c r="E10" s="1144"/>
      <c r="F10" s="1141"/>
      <c r="G10" s="171" t="s">
        <v>282</v>
      </c>
      <c r="H10" s="172"/>
      <c r="I10" s="172" t="str">
        <f t="shared" ref="I10:S10" si="12">IF(H10="","",H10)</f>
        <v/>
      </c>
      <c r="J10" s="172" t="str">
        <f t="shared" si="12"/>
        <v/>
      </c>
      <c r="K10" s="172" t="str">
        <f t="shared" si="12"/>
        <v/>
      </c>
      <c r="L10" s="172" t="str">
        <f t="shared" si="12"/>
        <v/>
      </c>
      <c r="M10" s="172" t="str">
        <f t="shared" si="12"/>
        <v/>
      </c>
      <c r="N10" s="172" t="str">
        <f t="shared" si="12"/>
        <v/>
      </c>
      <c r="O10" s="172" t="str">
        <f t="shared" si="12"/>
        <v/>
      </c>
      <c r="P10" s="172" t="str">
        <f t="shared" si="12"/>
        <v/>
      </c>
      <c r="Q10" s="172" t="str">
        <f t="shared" si="12"/>
        <v/>
      </c>
      <c r="R10" s="172" t="str">
        <f t="shared" si="12"/>
        <v/>
      </c>
      <c r="S10" s="172" t="str">
        <f t="shared" si="12"/>
        <v/>
      </c>
      <c r="T10" s="173">
        <f t="shared" si="2"/>
        <v>0</v>
      </c>
      <c r="U10" s="1147"/>
      <c r="AH10" s="168"/>
      <c r="AI10" s="168"/>
      <c r="AJ10" s="168"/>
      <c r="AK10" s="168"/>
      <c r="AL10" s="168"/>
      <c r="AM10" s="168"/>
      <c r="AN10" s="168"/>
      <c r="AO10" s="155">
        <v>1</v>
      </c>
      <c r="AP10" s="155">
        <v>1</v>
      </c>
      <c r="AQ10" s="155">
        <v>5</v>
      </c>
      <c r="AR10" s="169">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155">
        <f ca="1">COUNTIF(INDIRECT("H"&amp;(ROW()+12*(($AO10-1)*3+$AP10)-ROW())/12+5):INDIRECT("S"&amp;(ROW()+12*(($AO10-1)*3+$AP10)-ROW())/12+5),AR10)</f>
        <v>0</v>
      </c>
      <c r="AT10" s="169"/>
      <c r="AV10" s="155">
        <f ca="1">IF(AND(AR10&gt;0,AS10&gt;0),COUNTIF(AV$6:AV9,"&gt;0")+1,0)</f>
        <v>0</v>
      </c>
      <c r="BF10" s="155">
        <v>2</v>
      </c>
      <c r="BG10" s="155" t="s">
        <v>281</v>
      </c>
      <c r="BH10" s="170">
        <f t="shared" ref="BH10:BS10" si="13">IF(BH9+BU9&gt;40000,1,0)</f>
        <v>0</v>
      </c>
      <c r="BI10" s="170">
        <f t="shared" si="13"/>
        <v>0</v>
      </c>
      <c r="BJ10" s="170">
        <f t="shared" si="13"/>
        <v>0</v>
      </c>
      <c r="BK10" s="170">
        <f t="shared" si="13"/>
        <v>0</v>
      </c>
      <c r="BL10" s="170">
        <f t="shared" si="13"/>
        <v>0</v>
      </c>
      <c r="BM10" s="170">
        <f t="shared" si="13"/>
        <v>0</v>
      </c>
      <c r="BN10" s="170">
        <f t="shared" si="13"/>
        <v>0</v>
      </c>
      <c r="BO10" s="170">
        <f t="shared" si="13"/>
        <v>0</v>
      </c>
      <c r="BP10" s="170">
        <f t="shared" si="13"/>
        <v>0</v>
      </c>
      <c r="BQ10" s="170">
        <f t="shared" si="13"/>
        <v>0</v>
      </c>
      <c r="BR10" s="170">
        <f t="shared" si="13"/>
        <v>0</v>
      </c>
      <c r="BS10" s="170">
        <f t="shared" si="13"/>
        <v>0</v>
      </c>
      <c r="BT10" s="168"/>
      <c r="BU10" s="170"/>
      <c r="BV10" s="170"/>
      <c r="BW10" s="170"/>
      <c r="BX10" s="170"/>
      <c r="BY10" s="170"/>
      <c r="BZ10" s="170"/>
      <c r="CA10" s="170"/>
      <c r="CB10" s="170"/>
      <c r="CC10" s="170"/>
      <c r="CD10" s="170"/>
      <c r="CE10" s="170"/>
      <c r="CF10" s="170"/>
    </row>
    <row r="11" spans="1:84">
      <c r="A11" s="1136"/>
      <c r="B11" s="1142"/>
      <c r="C11" s="1163"/>
      <c r="D11" s="1142"/>
      <c r="E11" s="1145"/>
      <c r="F11" s="1142"/>
      <c r="G11" s="174" t="s">
        <v>474</v>
      </c>
      <c r="H11" s="175"/>
      <c r="I11" s="175" t="str">
        <f t="shared" ref="I11:S11" si="14">IF(H11="","",H11)</f>
        <v/>
      </c>
      <c r="J11" s="175" t="str">
        <f t="shared" si="14"/>
        <v/>
      </c>
      <c r="K11" s="175" t="str">
        <f t="shared" si="14"/>
        <v/>
      </c>
      <c r="L11" s="175" t="str">
        <f t="shared" si="14"/>
        <v/>
      </c>
      <c r="M11" s="175" t="str">
        <f t="shared" si="14"/>
        <v/>
      </c>
      <c r="N11" s="175" t="str">
        <f t="shared" si="14"/>
        <v/>
      </c>
      <c r="O11" s="175" t="str">
        <f t="shared" si="14"/>
        <v/>
      </c>
      <c r="P11" s="175" t="str">
        <f t="shared" si="14"/>
        <v/>
      </c>
      <c r="Q11" s="175" t="str">
        <f t="shared" si="14"/>
        <v/>
      </c>
      <c r="R11" s="175" t="str">
        <f t="shared" si="14"/>
        <v/>
      </c>
      <c r="S11" s="175" t="str">
        <f t="shared" si="14"/>
        <v/>
      </c>
      <c r="T11" s="176">
        <f t="shared" si="2"/>
        <v>0</v>
      </c>
      <c r="U11" s="1148"/>
      <c r="AH11" s="168"/>
      <c r="AI11" s="168"/>
      <c r="AJ11" s="168"/>
      <c r="AK11" s="168"/>
      <c r="AL11" s="168"/>
      <c r="AM11" s="168"/>
      <c r="AN11" s="168"/>
      <c r="AO11" s="155">
        <v>1</v>
      </c>
      <c r="AP11" s="155">
        <v>1</v>
      </c>
      <c r="AQ11" s="155">
        <v>6</v>
      </c>
      <c r="AR11" s="169">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155">
        <f ca="1">COUNTIF(INDIRECT("H"&amp;(ROW()+12*(($AO11-1)*3+$AP11)-ROW())/12+5):INDIRECT("S"&amp;(ROW()+12*(($AO11-1)*3+$AP11)-ROW())/12+5),AR11)</f>
        <v>0</v>
      </c>
      <c r="AT11" s="169"/>
      <c r="AV11" s="155">
        <f ca="1">IF(AND(AR11&gt;0,AS11&gt;0),COUNTIF(AV$6:AV10,"&gt;0")+1,0)</f>
        <v>0</v>
      </c>
      <c r="BF11" s="155">
        <v>3</v>
      </c>
      <c r="BH11" s="170"/>
      <c r="BI11" s="170"/>
      <c r="BJ11" s="170"/>
      <c r="BK11" s="170"/>
      <c r="BL11" s="170"/>
      <c r="BM11" s="170"/>
      <c r="BN11" s="170"/>
      <c r="BO11" s="170"/>
      <c r="BP11" s="170"/>
      <c r="BQ11" s="170"/>
      <c r="BR11" s="170"/>
      <c r="BS11" s="170"/>
      <c r="BT11" s="168"/>
      <c r="BU11" s="170"/>
      <c r="BV11" s="170"/>
      <c r="BW11" s="170"/>
      <c r="BX11" s="170"/>
      <c r="BY11" s="170"/>
      <c r="BZ11" s="170"/>
      <c r="CA11" s="170"/>
      <c r="CB11" s="170"/>
      <c r="CC11" s="170"/>
      <c r="CD11" s="170"/>
      <c r="CE11" s="170"/>
      <c r="CF11" s="170"/>
    </row>
    <row r="12" spans="1:84">
      <c r="A12" s="1134">
        <v>3</v>
      </c>
      <c r="B12" s="1140"/>
      <c r="C12" s="1161"/>
      <c r="D12" s="1140"/>
      <c r="E12" s="1143"/>
      <c r="F12" s="1140"/>
      <c r="G12" s="165" t="s">
        <v>283</v>
      </c>
      <c r="H12" s="166"/>
      <c r="I12" s="166" t="str">
        <f t="shared" ref="I12:S12" si="15">IF(H12="","",H12)</f>
        <v/>
      </c>
      <c r="J12" s="166" t="str">
        <f t="shared" si="15"/>
        <v/>
      </c>
      <c r="K12" s="166" t="str">
        <f t="shared" si="15"/>
        <v/>
      </c>
      <c r="L12" s="166" t="str">
        <f t="shared" si="15"/>
        <v/>
      </c>
      <c r="M12" s="166" t="str">
        <f t="shared" si="15"/>
        <v/>
      </c>
      <c r="N12" s="166" t="str">
        <f t="shared" si="15"/>
        <v/>
      </c>
      <c r="O12" s="166" t="str">
        <f t="shared" si="15"/>
        <v/>
      </c>
      <c r="P12" s="166" t="str">
        <f t="shared" si="15"/>
        <v/>
      </c>
      <c r="Q12" s="166" t="str">
        <f t="shared" si="15"/>
        <v/>
      </c>
      <c r="R12" s="166" t="str">
        <f t="shared" si="15"/>
        <v/>
      </c>
      <c r="S12" s="166" t="str">
        <f t="shared" si="15"/>
        <v/>
      </c>
      <c r="T12" s="167">
        <f t="shared" si="2"/>
        <v>0</v>
      </c>
      <c r="U12" s="1146"/>
      <c r="AH12" s="168"/>
      <c r="AI12" s="168"/>
      <c r="AJ12" s="168"/>
      <c r="AK12" s="168"/>
      <c r="AL12" s="168"/>
      <c r="AM12" s="168"/>
      <c r="AN12" s="168"/>
      <c r="AO12" s="155">
        <v>1</v>
      </c>
      <c r="AP12" s="155">
        <v>1</v>
      </c>
      <c r="AQ12" s="155">
        <v>7</v>
      </c>
      <c r="AR12" s="169">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155">
        <f ca="1">COUNTIF(INDIRECT("H"&amp;(ROW()+12*(($AO12-1)*3+$AP12)-ROW())/12+5):INDIRECT("S"&amp;(ROW()+12*(($AO12-1)*3+$AP12)-ROW())/12+5),AR12)</f>
        <v>0</v>
      </c>
      <c r="AT12" s="169"/>
      <c r="AV12" s="155">
        <f ca="1">IF(AND(AR12&gt;0,AS12&gt;0),COUNTIF(AV$6:AV11,"&gt;0")+1,0)</f>
        <v>0</v>
      </c>
      <c r="BF12" s="155">
        <v>1</v>
      </c>
      <c r="BH12" s="170">
        <f t="shared" ref="BH12:BS12" si="16">SUM(H12:H13)</f>
        <v>0</v>
      </c>
      <c r="BI12" s="170">
        <f t="shared" si="16"/>
        <v>0</v>
      </c>
      <c r="BJ12" s="170">
        <f t="shared" si="16"/>
        <v>0</v>
      </c>
      <c r="BK12" s="170">
        <f t="shared" si="16"/>
        <v>0</v>
      </c>
      <c r="BL12" s="170">
        <f t="shared" si="16"/>
        <v>0</v>
      </c>
      <c r="BM12" s="170">
        <f t="shared" si="16"/>
        <v>0</v>
      </c>
      <c r="BN12" s="170">
        <f t="shared" si="16"/>
        <v>0</v>
      </c>
      <c r="BO12" s="170">
        <f t="shared" si="16"/>
        <v>0</v>
      </c>
      <c r="BP12" s="170">
        <f t="shared" si="16"/>
        <v>0</v>
      </c>
      <c r="BQ12" s="170">
        <f t="shared" si="16"/>
        <v>0</v>
      </c>
      <c r="BR12" s="170">
        <f t="shared" si="16"/>
        <v>0</v>
      </c>
      <c r="BS12" s="170">
        <f t="shared" si="16"/>
        <v>0</v>
      </c>
      <c r="BT12" s="168"/>
      <c r="BU12" s="170">
        <f t="shared" ref="BU12:CF12" si="17">SUM(U12:U13)</f>
        <v>0</v>
      </c>
      <c r="BV12" s="170">
        <f t="shared" si="17"/>
        <v>0</v>
      </c>
      <c r="BW12" s="170">
        <f t="shared" si="17"/>
        <v>0</v>
      </c>
      <c r="BX12" s="170">
        <f t="shared" si="17"/>
        <v>0</v>
      </c>
      <c r="BY12" s="170">
        <f t="shared" si="17"/>
        <v>0</v>
      </c>
      <c r="BZ12" s="170">
        <f t="shared" si="17"/>
        <v>0</v>
      </c>
      <c r="CA12" s="170">
        <f t="shared" si="17"/>
        <v>0</v>
      </c>
      <c r="CB12" s="170">
        <f t="shared" si="17"/>
        <v>0</v>
      </c>
      <c r="CC12" s="170">
        <f t="shared" si="17"/>
        <v>0</v>
      </c>
      <c r="CD12" s="170">
        <f t="shared" si="17"/>
        <v>0</v>
      </c>
      <c r="CE12" s="170">
        <f t="shared" si="17"/>
        <v>0</v>
      </c>
      <c r="CF12" s="170">
        <f t="shared" si="17"/>
        <v>0</v>
      </c>
    </row>
    <row r="13" spans="1:84">
      <c r="A13" s="1135"/>
      <c r="B13" s="1141"/>
      <c r="C13" s="1162"/>
      <c r="D13" s="1141"/>
      <c r="E13" s="1144"/>
      <c r="F13" s="1141"/>
      <c r="G13" s="171" t="s">
        <v>282</v>
      </c>
      <c r="H13" s="172"/>
      <c r="I13" s="172" t="str">
        <f t="shared" ref="I13:S13" si="18">IF(H13="","",H13)</f>
        <v/>
      </c>
      <c r="J13" s="172" t="str">
        <f t="shared" si="18"/>
        <v/>
      </c>
      <c r="K13" s="172" t="str">
        <f t="shared" si="18"/>
        <v/>
      </c>
      <c r="L13" s="172" t="str">
        <f t="shared" si="18"/>
        <v/>
      </c>
      <c r="M13" s="172" t="str">
        <f t="shared" si="18"/>
        <v/>
      </c>
      <c r="N13" s="172" t="str">
        <f t="shared" si="18"/>
        <v/>
      </c>
      <c r="O13" s="172" t="str">
        <f t="shared" si="18"/>
        <v/>
      </c>
      <c r="P13" s="172" t="str">
        <f t="shared" si="18"/>
        <v/>
      </c>
      <c r="Q13" s="172" t="str">
        <f t="shared" si="18"/>
        <v/>
      </c>
      <c r="R13" s="172" t="str">
        <f t="shared" si="18"/>
        <v/>
      </c>
      <c r="S13" s="172" t="str">
        <f t="shared" si="18"/>
        <v/>
      </c>
      <c r="T13" s="173">
        <f t="shared" si="2"/>
        <v>0</v>
      </c>
      <c r="U13" s="1147"/>
      <c r="AH13" s="168"/>
      <c r="AI13" s="168"/>
      <c r="AJ13" s="168"/>
      <c r="AK13" s="168"/>
      <c r="AL13" s="168"/>
      <c r="AM13" s="168"/>
      <c r="AN13" s="168"/>
      <c r="AO13" s="155">
        <v>1</v>
      </c>
      <c r="AP13" s="155">
        <v>1</v>
      </c>
      <c r="AQ13" s="155">
        <v>8</v>
      </c>
      <c r="AR13" s="169">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155">
        <f ca="1">COUNTIF(INDIRECT("H"&amp;(ROW()+12*(($AO13-1)*3+$AP13)-ROW())/12+5):INDIRECT("S"&amp;(ROW()+12*(($AO13-1)*3+$AP13)-ROW())/12+5),AR13)</f>
        <v>0</v>
      </c>
      <c r="AT13" s="169"/>
      <c r="AV13" s="155">
        <f ca="1">IF(AND(AR13&gt;0,AS13&gt;0),COUNTIF(AV$6:AV12,"&gt;0")+1,0)</f>
        <v>0</v>
      </c>
      <c r="BF13" s="155">
        <v>2</v>
      </c>
      <c r="BG13" s="155" t="s">
        <v>281</v>
      </c>
      <c r="BH13" s="170">
        <f t="shared" ref="BH13:BS13" si="19">IF(BH12+BU12&gt;40000,1,0)</f>
        <v>0</v>
      </c>
      <c r="BI13" s="170">
        <f t="shared" si="19"/>
        <v>0</v>
      </c>
      <c r="BJ13" s="170">
        <f t="shared" si="19"/>
        <v>0</v>
      </c>
      <c r="BK13" s="170">
        <f t="shared" si="19"/>
        <v>0</v>
      </c>
      <c r="BL13" s="170">
        <f t="shared" si="19"/>
        <v>0</v>
      </c>
      <c r="BM13" s="170">
        <f t="shared" si="19"/>
        <v>0</v>
      </c>
      <c r="BN13" s="170">
        <f t="shared" si="19"/>
        <v>0</v>
      </c>
      <c r="BO13" s="170">
        <f t="shared" si="19"/>
        <v>0</v>
      </c>
      <c r="BP13" s="170">
        <f t="shared" si="19"/>
        <v>0</v>
      </c>
      <c r="BQ13" s="170">
        <f t="shared" si="19"/>
        <v>0</v>
      </c>
      <c r="BR13" s="170">
        <f t="shared" si="19"/>
        <v>0</v>
      </c>
      <c r="BS13" s="170">
        <f t="shared" si="19"/>
        <v>0</v>
      </c>
      <c r="BT13" s="168"/>
      <c r="BU13" s="170"/>
      <c r="BV13" s="170"/>
      <c r="BW13" s="170"/>
      <c r="BX13" s="170"/>
      <c r="BY13" s="170"/>
      <c r="BZ13" s="170"/>
      <c r="CA13" s="170"/>
      <c r="CB13" s="170"/>
      <c r="CC13" s="170"/>
      <c r="CD13" s="170"/>
      <c r="CE13" s="170"/>
      <c r="CF13" s="170"/>
    </row>
    <row r="14" spans="1:84">
      <c r="A14" s="1136"/>
      <c r="B14" s="1142"/>
      <c r="C14" s="1163"/>
      <c r="D14" s="1142"/>
      <c r="E14" s="1145"/>
      <c r="F14" s="1142"/>
      <c r="G14" s="174" t="s">
        <v>474</v>
      </c>
      <c r="H14" s="175"/>
      <c r="I14" s="175" t="str">
        <f t="shared" ref="I14:S14" si="20">IF(H14="","",H14)</f>
        <v/>
      </c>
      <c r="J14" s="175"/>
      <c r="K14" s="175" t="str">
        <f t="shared" si="20"/>
        <v/>
      </c>
      <c r="L14" s="175" t="str">
        <f t="shared" si="20"/>
        <v/>
      </c>
      <c r="M14" s="175" t="str">
        <f t="shared" si="20"/>
        <v/>
      </c>
      <c r="N14" s="175" t="str">
        <f t="shared" si="20"/>
        <v/>
      </c>
      <c r="O14" s="175" t="str">
        <f t="shared" si="20"/>
        <v/>
      </c>
      <c r="P14" s="175" t="str">
        <f t="shared" si="20"/>
        <v/>
      </c>
      <c r="Q14" s="175" t="str">
        <f t="shared" si="20"/>
        <v/>
      </c>
      <c r="R14" s="175" t="str">
        <f t="shared" si="20"/>
        <v/>
      </c>
      <c r="S14" s="175" t="str">
        <f t="shared" si="20"/>
        <v/>
      </c>
      <c r="T14" s="176">
        <f t="shared" si="2"/>
        <v>0</v>
      </c>
      <c r="U14" s="1148"/>
      <c r="AH14" s="168"/>
      <c r="AI14" s="168"/>
      <c r="AJ14" s="168"/>
      <c r="AK14" s="168"/>
      <c r="AL14" s="168"/>
      <c r="AM14" s="168"/>
      <c r="AN14" s="168"/>
      <c r="AO14" s="155">
        <v>1</v>
      </c>
      <c r="AP14" s="155">
        <v>1</v>
      </c>
      <c r="AQ14" s="155">
        <v>9</v>
      </c>
      <c r="AR14" s="169">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155">
        <f ca="1">COUNTIF(INDIRECT("H"&amp;(ROW()+12*(($AO14-1)*3+$AP14)-ROW())/12+5):INDIRECT("S"&amp;(ROW()+12*(($AO14-1)*3+$AP14)-ROW())/12+5),AR14)</f>
        <v>0</v>
      </c>
      <c r="AT14" s="169"/>
      <c r="AV14" s="155">
        <f ca="1">IF(AND(AR14&gt;0,AS14&gt;0),COUNTIF(AV$6:AV13,"&gt;0")+1,0)</f>
        <v>0</v>
      </c>
      <c r="BF14" s="155">
        <v>3</v>
      </c>
      <c r="BH14" s="170"/>
      <c r="BI14" s="170"/>
      <c r="BJ14" s="170"/>
      <c r="BK14" s="170"/>
      <c r="BL14" s="170"/>
      <c r="BM14" s="170"/>
      <c r="BN14" s="170"/>
      <c r="BO14" s="170"/>
      <c r="BP14" s="170"/>
      <c r="BQ14" s="170"/>
      <c r="BR14" s="170"/>
      <c r="BS14" s="170"/>
      <c r="BT14" s="168"/>
      <c r="BU14" s="170"/>
      <c r="BV14" s="170"/>
      <c r="BW14" s="170"/>
      <c r="BX14" s="170"/>
      <c r="BY14" s="170"/>
      <c r="BZ14" s="170"/>
      <c r="CA14" s="170"/>
      <c r="CB14" s="170"/>
      <c r="CC14" s="170"/>
      <c r="CD14" s="170"/>
      <c r="CE14" s="170"/>
      <c r="CF14" s="170"/>
    </row>
    <row r="15" spans="1:84">
      <c r="A15" s="1134">
        <v>4</v>
      </c>
      <c r="B15" s="1140"/>
      <c r="C15" s="1161"/>
      <c r="D15" s="1140"/>
      <c r="E15" s="1143"/>
      <c r="F15" s="1140"/>
      <c r="G15" s="165" t="s">
        <v>283</v>
      </c>
      <c r="H15" s="166"/>
      <c r="I15" s="166" t="str">
        <f t="shared" ref="I15:S15" si="21">IF(H15="","",H15)</f>
        <v/>
      </c>
      <c r="J15" s="166" t="str">
        <f t="shared" si="21"/>
        <v/>
      </c>
      <c r="K15" s="166" t="str">
        <f t="shared" si="21"/>
        <v/>
      </c>
      <c r="L15" s="166" t="str">
        <f t="shared" si="21"/>
        <v/>
      </c>
      <c r="M15" s="166" t="str">
        <f t="shared" si="21"/>
        <v/>
      </c>
      <c r="N15" s="166" t="str">
        <f t="shared" si="21"/>
        <v/>
      </c>
      <c r="O15" s="166" t="str">
        <f t="shared" si="21"/>
        <v/>
      </c>
      <c r="P15" s="166" t="str">
        <f t="shared" si="21"/>
        <v/>
      </c>
      <c r="Q15" s="166" t="str">
        <f t="shared" si="21"/>
        <v/>
      </c>
      <c r="R15" s="166" t="str">
        <f t="shared" si="21"/>
        <v/>
      </c>
      <c r="S15" s="166" t="str">
        <f t="shared" si="21"/>
        <v/>
      </c>
      <c r="T15" s="167">
        <f t="shared" si="2"/>
        <v>0</v>
      </c>
      <c r="U15" s="1146"/>
      <c r="AH15" s="168"/>
      <c r="AI15" s="168"/>
      <c r="AJ15" s="168"/>
      <c r="AK15" s="168"/>
      <c r="AL15" s="168"/>
      <c r="AM15" s="168"/>
      <c r="AN15" s="168"/>
      <c r="AO15" s="155">
        <v>1</v>
      </c>
      <c r="AP15" s="155">
        <v>1</v>
      </c>
      <c r="AQ15" s="155">
        <v>10</v>
      </c>
      <c r="AR15" s="169">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155">
        <f ca="1">COUNTIF(INDIRECT("H"&amp;(ROW()+12*(($AO15-1)*3+$AP15)-ROW())/12+5):INDIRECT("S"&amp;(ROW()+12*(($AO15-1)*3+$AP15)-ROW())/12+5),AR15)</f>
        <v>0</v>
      </c>
      <c r="AT15" s="169"/>
      <c r="AV15" s="155">
        <f ca="1">IF(AND(AR15&gt;0,AS15&gt;0),COUNTIF(AV$6:AV14,"&gt;0")+1,0)</f>
        <v>0</v>
      </c>
      <c r="BF15" s="155">
        <v>1</v>
      </c>
      <c r="BH15" s="170">
        <f t="shared" ref="BH15:BS15" si="22">SUM(H15:H16)</f>
        <v>0</v>
      </c>
      <c r="BI15" s="170">
        <f t="shared" si="22"/>
        <v>0</v>
      </c>
      <c r="BJ15" s="170">
        <f t="shared" si="22"/>
        <v>0</v>
      </c>
      <c r="BK15" s="170">
        <f t="shared" si="22"/>
        <v>0</v>
      </c>
      <c r="BL15" s="170">
        <f t="shared" si="22"/>
        <v>0</v>
      </c>
      <c r="BM15" s="170">
        <f t="shared" si="22"/>
        <v>0</v>
      </c>
      <c r="BN15" s="170">
        <f t="shared" si="22"/>
        <v>0</v>
      </c>
      <c r="BO15" s="170">
        <f t="shared" si="22"/>
        <v>0</v>
      </c>
      <c r="BP15" s="170">
        <f t="shared" si="22"/>
        <v>0</v>
      </c>
      <c r="BQ15" s="170">
        <f t="shared" si="22"/>
        <v>0</v>
      </c>
      <c r="BR15" s="170">
        <f t="shared" si="22"/>
        <v>0</v>
      </c>
      <c r="BS15" s="170">
        <f t="shared" si="22"/>
        <v>0</v>
      </c>
      <c r="BT15" s="168"/>
      <c r="BU15" s="170">
        <f t="shared" ref="BU15:CF15" si="23">SUM(U15:U16)</f>
        <v>0</v>
      </c>
      <c r="BV15" s="170">
        <f t="shared" si="23"/>
        <v>0</v>
      </c>
      <c r="BW15" s="170">
        <f t="shared" si="23"/>
        <v>0</v>
      </c>
      <c r="BX15" s="170">
        <f t="shared" si="23"/>
        <v>0</v>
      </c>
      <c r="BY15" s="170">
        <f t="shared" si="23"/>
        <v>0</v>
      </c>
      <c r="BZ15" s="170">
        <f t="shared" si="23"/>
        <v>0</v>
      </c>
      <c r="CA15" s="170">
        <f t="shared" si="23"/>
        <v>0</v>
      </c>
      <c r="CB15" s="170">
        <f t="shared" si="23"/>
        <v>0</v>
      </c>
      <c r="CC15" s="170">
        <f t="shared" si="23"/>
        <v>0</v>
      </c>
      <c r="CD15" s="170">
        <f t="shared" si="23"/>
        <v>0</v>
      </c>
      <c r="CE15" s="170">
        <f t="shared" si="23"/>
        <v>0</v>
      </c>
      <c r="CF15" s="170">
        <f t="shared" si="23"/>
        <v>0</v>
      </c>
    </row>
    <row r="16" spans="1:84">
      <c r="A16" s="1135"/>
      <c r="B16" s="1141"/>
      <c r="C16" s="1162"/>
      <c r="D16" s="1141"/>
      <c r="E16" s="1144"/>
      <c r="F16" s="1141"/>
      <c r="G16" s="171" t="s">
        <v>282</v>
      </c>
      <c r="H16" s="172"/>
      <c r="I16" s="172" t="str">
        <f t="shared" ref="I16:S16" si="24">IF(H16="","",H16)</f>
        <v/>
      </c>
      <c r="J16" s="172" t="str">
        <f t="shared" si="24"/>
        <v/>
      </c>
      <c r="K16" s="172" t="str">
        <f t="shared" si="24"/>
        <v/>
      </c>
      <c r="L16" s="172" t="str">
        <f t="shared" si="24"/>
        <v/>
      </c>
      <c r="M16" s="172" t="str">
        <f t="shared" si="24"/>
        <v/>
      </c>
      <c r="N16" s="172" t="str">
        <f t="shared" si="24"/>
        <v/>
      </c>
      <c r="O16" s="172" t="str">
        <f t="shared" si="24"/>
        <v/>
      </c>
      <c r="P16" s="172" t="str">
        <f t="shared" si="24"/>
        <v/>
      </c>
      <c r="Q16" s="172" t="str">
        <f t="shared" si="24"/>
        <v/>
      </c>
      <c r="R16" s="172" t="str">
        <f t="shared" si="24"/>
        <v/>
      </c>
      <c r="S16" s="172" t="str">
        <f t="shared" si="24"/>
        <v/>
      </c>
      <c r="T16" s="173">
        <f t="shared" si="2"/>
        <v>0</v>
      </c>
      <c r="U16" s="1147"/>
      <c r="AH16" s="168"/>
      <c r="AI16" s="168"/>
      <c r="AJ16" s="168"/>
      <c r="AK16" s="168"/>
      <c r="AL16" s="168"/>
      <c r="AM16" s="168"/>
      <c r="AN16" s="168"/>
      <c r="AO16" s="155">
        <v>1</v>
      </c>
      <c r="AP16" s="155">
        <v>1</v>
      </c>
      <c r="AQ16" s="155">
        <v>11</v>
      </c>
      <c r="AR16" s="169">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155">
        <f ca="1">COUNTIF(INDIRECT("H"&amp;(ROW()+12*(($AO16-1)*3+$AP16)-ROW())/12+5):INDIRECT("S"&amp;(ROW()+12*(($AO16-1)*3+$AP16)-ROW())/12+5),AR16)</f>
        <v>0</v>
      </c>
      <c r="AT16" s="169"/>
      <c r="AV16" s="155">
        <f ca="1">IF(AND(AR16&gt;0,AS16&gt;0),COUNTIF(AV$6:AV15,"&gt;0")+1,0)</f>
        <v>0</v>
      </c>
      <c r="BF16" s="155">
        <v>2</v>
      </c>
      <c r="BG16" s="155" t="s">
        <v>281</v>
      </c>
      <c r="BH16" s="170">
        <f t="shared" ref="BH16:BS16" si="25">IF(BH15+BU15&gt;40000,1,0)</f>
        <v>0</v>
      </c>
      <c r="BI16" s="170">
        <f t="shared" si="25"/>
        <v>0</v>
      </c>
      <c r="BJ16" s="170">
        <f t="shared" si="25"/>
        <v>0</v>
      </c>
      <c r="BK16" s="170">
        <f t="shared" si="25"/>
        <v>0</v>
      </c>
      <c r="BL16" s="170">
        <f t="shared" si="25"/>
        <v>0</v>
      </c>
      <c r="BM16" s="170">
        <f t="shared" si="25"/>
        <v>0</v>
      </c>
      <c r="BN16" s="170">
        <f t="shared" si="25"/>
        <v>0</v>
      </c>
      <c r="BO16" s="170">
        <f t="shared" si="25"/>
        <v>0</v>
      </c>
      <c r="BP16" s="170">
        <f t="shared" si="25"/>
        <v>0</v>
      </c>
      <c r="BQ16" s="170">
        <f t="shared" si="25"/>
        <v>0</v>
      </c>
      <c r="BR16" s="170">
        <f t="shared" si="25"/>
        <v>0</v>
      </c>
      <c r="BS16" s="170">
        <f t="shared" si="25"/>
        <v>0</v>
      </c>
      <c r="BT16" s="168"/>
      <c r="BU16" s="170"/>
      <c r="BV16" s="170"/>
      <c r="BW16" s="170"/>
      <c r="BX16" s="170"/>
      <c r="BY16" s="170"/>
      <c r="BZ16" s="170"/>
      <c r="CA16" s="170"/>
      <c r="CB16" s="170"/>
      <c r="CC16" s="170"/>
      <c r="CD16" s="170"/>
      <c r="CE16" s="170"/>
      <c r="CF16" s="170"/>
    </row>
    <row r="17" spans="1:84">
      <c r="A17" s="1136"/>
      <c r="B17" s="1142"/>
      <c r="C17" s="1163"/>
      <c r="D17" s="1142"/>
      <c r="E17" s="1145"/>
      <c r="F17" s="1142"/>
      <c r="G17" s="174" t="s">
        <v>474</v>
      </c>
      <c r="H17" s="175"/>
      <c r="I17" s="175" t="str">
        <f t="shared" ref="I17:S17" si="26">IF(H17="","",H17)</f>
        <v/>
      </c>
      <c r="J17" s="175" t="str">
        <f t="shared" si="26"/>
        <v/>
      </c>
      <c r="K17" s="175" t="str">
        <f t="shared" si="26"/>
        <v/>
      </c>
      <c r="L17" s="175" t="str">
        <f t="shared" si="26"/>
        <v/>
      </c>
      <c r="M17" s="175" t="str">
        <f t="shared" si="26"/>
        <v/>
      </c>
      <c r="N17" s="175" t="str">
        <f t="shared" si="26"/>
        <v/>
      </c>
      <c r="O17" s="175" t="str">
        <f t="shared" si="26"/>
        <v/>
      </c>
      <c r="P17" s="175" t="str">
        <f t="shared" si="26"/>
        <v/>
      </c>
      <c r="Q17" s="175" t="str">
        <f t="shared" si="26"/>
        <v/>
      </c>
      <c r="R17" s="175" t="str">
        <f t="shared" si="26"/>
        <v/>
      </c>
      <c r="S17" s="175" t="str">
        <f t="shared" si="26"/>
        <v/>
      </c>
      <c r="T17" s="176">
        <f t="shared" si="2"/>
        <v>0</v>
      </c>
      <c r="U17" s="1148"/>
      <c r="AH17" s="168"/>
      <c r="AI17" s="168"/>
      <c r="AJ17" s="168"/>
      <c r="AK17" s="168"/>
      <c r="AL17" s="168"/>
      <c r="AM17" s="168"/>
      <c r="AN17" s="168"/>
      <c r="AO17" s="155">
        <v>1</v>
      </c>
      <c r="AP17" s="155">
        <v>1</v>
      </c>
      <c r="AQ17" s="155">
        <v>12</v>
      </c>
      <c r="AR17" s="169">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155">
        <f ca="1">COUNTIF(INDIRECT("H"&amp;(ROW()+12*(($AO17-1)*3+$AP17)-ROW())/12+5):INDIRECT("S"&amp;(ROW()+12*(($AO17-1)*3+$AP17)-ROW())/12+5),AR17)</f>
        <v>0</v>
      </c>
      <c r="AT17" s="169"/>
      <c r="AV17" s="155">
        <f ca="1">IF(AND(AR17&gt;0,AS17&gt;0),COUNTIF(AV$6:AV16,"&gt;0")+1,0)</f>
        <v>0</v>
      </c>
      <c r="BF17" s="155">
        <v>3</v>
      </c>
      <c r="BH17" s="170"/>
      <c r="BI17" s="170"/>
      <c r="BJ17" s="170"/>
      <c r="BK17" s="170"/>
      <c r="BL17" s="170"/>
      <c r="BM17" s="170"/>
      <c r="BN17" s="170"/>
      <c r="BO17" s="170"/>
      <c r="BP17" s="170"/>
      <c r="BQ17" s="170"/>
      <c r="BR17" s="170"/>
      <c r="BS17" s="170"/>
      <c r="BT17" s="168"/>
      <c r="BU17" s="170"/>
      <c r="BV17" s="170"/>
      <c r="BW17" s="170"/>
      <c r="BX17" s="170"/>
      <c r="BY17" s="170"/>
      <c r="BZ17" s="170"/>
      <c r="CA17" s="170"/>
      <c r="CB17" s="170"/>
      <c r="CC17" s="170"/>
      <c r="CD17" s="170"/>
      <c r="CE17" s="170"/>
      <c r="CF17" s="170"/>
    </row>
    <row r="18" spans="1:84">
      <c r="A18" s="1134">
        <v>5</v>
      </c>
      <c r="B18" s="1140"/>
      <c r="C18" s="1161"/>
      <c r="D18" s="1140"/>
      <c r="E18" s="1143"/>
      <c r="F18" s="1140"/>
      <c r="G18" s="165" t="s">
        <v>283</v>
      </c>
      <c r="H18" s="166"/>
      <c r="I18" s="166" t="str">
        <f t="shared" ref="I18:S18" si="27">IF(H18="","",H18)</f>
        <v/>
      </c>
      <c r="J18" s="166" t="str">
        <f t="shared" si="27"/>
        <v/>
      </c>
      <c r="K18" s="166" t="str">
        <f t="shared" si="27"/>
        <v/>
      </c>
      <c r="L18" s="166" t="str">
        <f t="shared" si="27"/>
        <v/>
      </c>
      <c r="M18" s="166" t="str">
        <f t="shared" si="27"/>
        <v/>
      </c>
      <c r="N18" s="166" t="str">
        <f t="shared" si="27"/>
        <v/>
      </c>
      <c r="O18" s="166" t="str">
        <f t="shared" si="27"/>
        <v/>
      </c>
      <c r="P18" s="166" t="str">
        <f t="shared" si="27"/>
        <v/>
      </c>
      <c r="Q18" s="166" t="str">
        <f t="shared" si="27"/>
        <v/>
      </c>
      <c r="R18" s="166" t="str">
        <f t="shared" si="27"/>
        <v/>
      </c>
      <c r="S18" s="166" t="str">
        <f t="shared" si="27"/>
        <v/>
      </c>
      <c r="T18" s="167">
        <f t="shared" si="2"/>
        <v>0</v>
      </c>
      <c r="U18" s="1146"/>
      <c r="AH18" s="168"/>
      <c r="AI18" s="168"/>
      <c r="AJ18" s="168"/>
      <c r="AK18" s="168"/>
      <c r="AL18" s="168"/>
      <c r="AM18" s="168"/>
      <c r="AN18" s="168"/>
      <c r="AO18" s="155">
        <v>1</v>
      </c>
      <c r="AP18" s="155">
        <v>2</v>
      </c>
      <c r="AQ18" s="155">
        <v>1</v>
      </c>
      <c r="AR18" s="169">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155">
        <f ca="1">COUNTIF(INDIRECT("H"&amp;(ROW()+12*(($AO18-1)*3+$AP18)-ROW())/12+5):INDIRECT("S"&amp;(ROW()+12*(($AO18-1)*3+$AP18)-ROW())/12+5),AR18)</f>
        <v>0</v>
      </c>
      <c r="AT18" s="169"/>
      <c r="AV18" s="155">
        <f ca="1">IF(AND(AR18&gt;0,AS18&gt;0),COUNTIF(AV$6:AV17,"&gt;0")+1,0)</f>
        <v>0</v>
      </c>
      <c r="BF18" s="155">
        <v>1</v>
      </c>
      <c r="BH18" s="170">
        <f t="shared" ref="BH18:BS18" si="28">SUM(H18:H19)</f>
        <v>0</v>
      </c>
      <c r="BI18" s="170">
        <f t="shared" si="28"/>
        <v>0</v>
      </c>
      <c r="BJ18" s="170">
        <f t="shared" si="28"/>
        <v>0</v>
      </c>
      <c r="BK18" s="170">
        <f t="shared" si="28"/>
        <v>0</v>
      </c>
      <c r="BL18" s="170">
        <f t="shared" si="28"/>
        <v>0</v>
      </c>
      <c r="BM18" s="170">
        <f t="shared" si="28"/>
        <v>0</v>
      </c>
      <c r="BN18" s="170">
        <f t="shared" si="28"/>
        <v>0</v>
      </c>
      <c r="BO18" s="170">
        <f t="shared" si="28"/>
        <v>0</v>
      </c>
      <c r="BP18" s="170">
        <f t="shared" si="28"/>
        <v>0</v>
      </c>
      <c r="BQ18" s="170">
        <f t="shared" si="28"/>
        <v>0</v>
      </c>
      <c r="BR18" s="170">
        <f t="shared" si="28"/>
        <v>0</v>
      </c>
      <c r="BS18" s="170">
        <f t="shared" si="28"/>
        <v>0</v>
      </c>
      <c r="BT18" s="168"/>
      <c r="BU18" s="170">
        <f t="shared" ref="BU18:CF18" si="29">SUM(U18:U19)</f>
        <v>0</v>
      </c>
      <c r="BV18" s="170">
        <f t="shared" si="29"/>
        <v>0</v>
      </c>
      <c r="BW18" s="170">
        <f t="shared" si="29"/>
        <v>0</v>
      </c>
      <c r="BX18" s="170">
        <f t="shared" si="29"/>
        <v>0</v>
      </c>
      <c r="BY18" s="170">
        <f t="shared" si="29"/>
        <v>0</v>
      </c>
      <c r="BZ18" s="170">
        <f t="shared" si="29"/>
        <v>0</v>
      </c>
      <c r="CA18" s="170">
        <f t="shared" si="29"/>
        <v>0</v>
      </c>
      <c r="CB18" s="170">
        <f t="shared" si="29"/>
        <v>0</v>
      </c>
      <c r="CC18" s="170">
        <f t="shared" si="29"/>
        <v>0</v>
      </c>
      <c r="CD18" s="170">
        <f t="shared" si="29"/>
        <v>0</v>
      </c>
      <c r="CE18" s="170">
        <f t="shared" si="29"/>
        <v>0</v>
      </c>
      <c r="CF18" s="170">
        <f t="shared" si="29"/>
        <v>0</v>
      </c>
    </row>
    <row r="19" spans="1:84">
      <c r="A19" s="1135"/>
      <c r="B19" s="1141"/>
      <c r="C19" s="1162"/>
      <c r="D19" s="1141"/>
      <c r="E19" s="1144"/>
      <c r="F19" s="1141"/>
      <c r="G19" s="171" t="s">
        <v>282</v>
      </c>
      <c r="H19" s="172"/>
      <c r="I19" s="172" t="str">
        <f t="shared" ref="I19:S19" si="30">IF(H19="","",H19)</f>
        <v/>
      </c>
      <c r="J19" s="172" t="str">
        <f t="shared" si="30"/>
        <v/>
      </c>
      <c r="K19" s="172" t="str">
        <f t="shared" si="30"/>
        <v/>
      </c>
      <c r="L19" s="172" t="str">
        <f t="shared" si="30"/>
        <v/>
      </c>
      <c r="M19" s="172" t="str">
        <f t="shared" si="30"/>
        <v/>
      </c>
      <c r="N19" s="172" t="str">
        <f t="shared" si="30"/>
        <v/>
      </c>
      <c r="O19" s="172" t="str">
        <f t="shared" si="30"/>
        <v/>
      </c>
      <c r="P19" s="172" t="str">
        <f t="shared" si="30"/>
        <v/>
      </c>
      <c r="Q19" s="172" t="str">
        <f t="shared" si="30"/>
        <v/>
      </c>
      <c r="R19" s="172" t="str">
        <f t="shared" si="30"/>
        <v/>
      </c>
      <c r="S19" s="172" t="str">
        <f t="shared" si="30"/>
        <v/>
      </c>
      <c r="T19" s="173">
        <f t="shared" si="2"/>
        <v>0</v>
      </c>
      <c r="U19" s="1147"/>
      <c r="AH19" s="168"/>
      <c r="AI19" s="168"/>
      <c r="AJ19" s="168"/>
      <c r="AK19" s="168"/>
      <c r="AL19" s="168"/>
      <c r="AM19" s="168"/>
      <c r="AN19" s="168"/>
      <c r="AO19" s="155">
        <v>1</v>
      </c>
      <c r="AP19" s="155">
        <v>2</v>
      </c>
      <c r="AQ19" s="155">
        <v>2</v>
      </c>
      <c r="AR19" s="169">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155">
        <f ca="1">COUNTIF(INDIRECT("H"&amp;(ROW()+12*(($AO19-1)*3+$AP19)-ROW())/12+5):INDIRECT("S"&amp;(ROW()+12*(($AO19-1)*3+$AP19)-ROW())/12+5),AR19)</f>
        <v>0</v>
      </c>
      <c r="AT19" s="169"/>
      <c r="AV19" s="155">
        <f ca="1">IF(AND(AR19&gt;0,AS19&gt;0),COUNTIF(AV$6:AV18,"&gt;0")+1,0)</f>
        <v>0</v>
      </c>
      <c r="BF19" s="155">
        <v>2</v>
      </c>
      <c r="BG19" s="155" t="s">
        <v>281</v>
      </c>
      <c r="BH19" s="170">
        <f t="shared" ref="BH19:BS19" si="31">IF(BH18+BU18&gt;40000,1,0)</f>
        <v>0</v>
      </c>
      <c r="BI19" s="170">
        <f t="shared" si="31"/>
        <v>0</v>
      </c>
      <c r="BJ19" s="170">
        <f t="shared" si="31"/>
        <v>0</v>
      </c>
      <c r="BK19" s="170">
        <f t="shared" si="31"/>
        <v>0</v>
      </c>
      <c r="BL19" s="170">
        <f t="shared" si="31"/>
        <v>0</v>
      </c>
      <c r="BM19" s="170">
        <f t="shared" si="31"/>
        <v>0</v>
      </c>
      <c r="BN19" s="170">
        <f t="shared" si="31"/>
        <v>0</v>
      </c>
      <c r="BO19" s="170">
        <f t="shared" si="31"/>
        <v>0</v>
      </c>
      <c r="BP19" s="170">
        <f t="shared" si="31"/>
        <v>0</v>
      </c>
      <c r="BQ19" s="170">
        <f t="shared" si="31"/>
        <v>0</v>
      </c>
      <c r="BR19" s="170">
        <f t="shared" si="31"/>
        <v>0</v>
      </c>
      <c r="BS19" s="170">
        <f t="shared" si="31"/>
        <v>0</v>
      </c>
      <c r="BT19" s="168"/>
      <c r="BU19" s="170"/>
      <c r="BV19" s="170"/>
      <c r="BW19" s="170"/>
      <c r="BX19" s="170"/>
      <c r="BY19" s="170"/>
      <c r="BZ19" s="170"/>
      <c r="CA19" s="170"/>
      <c r="CB19" s="170"/>
      <c r="CC19" s="170"/>
      <c r="CD19" s="170"/>
      <c r="CE19" s="170"/>
      <c r="CF19" s="170"/>
    </row>
    <row r="20" spans="1:84">
      <c r="A20" s="1136"/>
      <c r="B20" s="1142"/>
      <c r="C20" s="1163"/>
      <c r="D20" s="1142"/>
      <c r="E20" s="1145"/>
      <c r="F20" s="1142"/>
      <c r="G20" s="174" t="s">
        <v>474</v>
      </c>
      <c r="H20" s="175"/>
      <c r="I20" s="175" t="str">
        <f t="shared" ref="I20:S20" si="32">IF(H20="","",H20)</f>
        <v/>
      </c>
      <c r="J20" s="175" t="str">
        <f t="shared" si="32"/>
        <v/>
      </c>
      <c r="K20" s="175" t="str">
        <f t="shared" si="32"/>
        <v/>
      </c>
      <c r="L20" s="175" t="str">
        <f t="shared" si="32"/>
        <v/>
      </c>
      <c r="M20" s="175" t="str">
        <f t="shared" si="32"/>
        <v/>
      </c>
      <c r="N20" s="175" t="str">
        <f t="shared" si="32"/>
        <v/>
      </c>
      <c r="O20" s="175" t="str">
        <f t="shared" si="32"/>
        <v/>
      </c>
      <c r="P20" s="175" t="str">
        <f t="shared" si="32"/>
        <v/>
      </c>
      <c r="Q20" s="175" t="str">
        <f t="shared" si="32"/>
        <v/>
      </c>
      <c r="R20" s="175" t="str">
        <f t="shared" si="32"/>
        <v/>
      </c>
      <c r="S20" s="175" t="str">
        <f t="shared" si="32"/>
        <v/>
      </c>
      <c r="T20" s="176">
        <f t="shared" si="2"/>
        <v>0</v>
      </c>
      <c r="U20" s="1148"/>
      <c r="AH20" s="168"/>
      <c r="AI20" s="168"/>
      <c r="AJ20" s="168"/>
      <c r="AK20" s="168"/>
      <c r="AL20" s="168"/>
      <c r="AM20" s="168"/>
      <c r="AN20" s="168"/>
      <c r="AO20" s="155">
        <v>1</v>
      </c>
      <c r="AP20" s="155">
        <v>2</v>
      </c>
      <c r="AQ20" s="155">
        <v>3</v>
      </c>
      <c r="AR20" s="169">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155">
        <f ca="1">COUNTIF(INDIRECT("H"&amp;(ROW()+12*(($AO20-1)*3+$AP20)-ROW())/12+5):INDIRECT("S"&amp;(ROW()+12*(($AO20-1)*3+$AP20)-ROW())/12+5),AR20)</f>
        <v>0</v>
      </c>
      <c r="AT20" s="169"/>
      <c r="AV20" s="155">
        <f ca="1">IF(AND(AR20&gt;0,AS20&gt;0),COUNTIF(AV$6:AV19,"&gt;0")+1,0)</f>
        <v>0</v>
      </c>
      <c r="BF20" s="155">
        <v>3</v>
      </c>
      <c r="BH20" s="170"/>
      <c r="BI20" s="170"/>
      <c r="BJ20" s="170"/>
      <c r="BK20" s="170"/>
      <c r="BL20" s="170"/>
      <c r="BM20" s="170"/>
      <c r="BN20" s="170"/>
      <c r="BO20" s="170"/>
      <c r="BP20" s="170"/>
      <c r="BQ20" s="170"/>
      <c r="BR20" s="170"/>
      <c r="BS20" s="170"/>
      <c r="BT20" s="168"/>
      <c r="BU20" s="170"/>
      <c r="BV20" s="170"/>
      <c r="BW20" s="170"/>
      <c r="BX20" s="170"/>
      <c r="BY20" s="170"/>
      <c r="BZ20" s="170"/>
      <c r="CA20" s="170"/>
      <c r="CB20" s="170"/>
      <c r="CC20" s="170"/>
      <c r="CD20" s="170"/>
      <c r="CE20" s="170"/>
      <c r="CF20" s="170"/>
    </row>
    <row r="21" spans="1:84">
      <c r="A21" s="1134">
        <v>6</v>
      </c>
      <c r="B21" s="1140"/>
      <c r="C21" s="1161"/>
      <c r="D21" s="1140"/>
      <c r="E21" s="1143"/>
      <c r="F21" s="1140"/>
      <c r="G21" s="165" t="s">
        <v>283</v>
      </c>
      <c r="H21" s="166"/>
      <c r="I21" s="166" t="str">
        <f t="shared" ref="I21:S21" si="33">IF(H21="","",H21)</f>
        <v/>
      </c>
      <c r="J21" s="166" t="str">
        <f t="shared" si="33"/>
        <v/>
      </c>
      <c r="K21" s="166" t="str">
        <f t="shared" si="33"/>
        <v/>
      </c>
      <c r="L21" s="166" t="str">
        <f t="shared" si="33"/>
        <v/>
      </c>
      <c r="M21" s="166" t="str">
        <f t="shared" si="33"/>
        <v/>
      </c>
      <c r="N21" s="166" t="str">
        <f t="shared" si="33"/>
        <v/>
      </c>
      <c r="O21" s="166" t="str">
        <f t="shared" si="33"/>
        <v/>
      </c>
      <c r="P21" s="166" t="str">
        <f t="shared" si="33"/>
        <v/>
      </c>
      <c r="Q21" s="166" t="str">
        <f t="shared" si="33"/>
        <v/>
      </c>
      <c r="R21" s="166" t="str">
        <f t="shared" si="33"/>
        <v/>
      </c>
      <c r="S21" s="166" t="str">
        <f t="shared" si="33"/>
        <v/>
      </c>
      <c r="T21" s="167">
        <f t="shared" si="2"/>
        <v>0</v>
      </c>
      <c r="U21" s="1146"/>
      <c r="AH21" s="168"/>
      <c r="AI21" s="168"/>
      <c r="AJ21" s="168"/>
      <c r="AK21" s="168"/>
      <c r="AL21" s="168"/>
      <c r="AM21" s="168"/>
      <c r="AN21" s="168"/>
      <c r="AO21" s="155">
        <v>1</v>
      </c>
      <c r="AP21" s="155">
        <v>2</v>
      </c>
      <c r="AQ21" s="155">
        <v>4</v>
      </c>
      <c r="AR21" s="169">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155">
        <f ca="1">COUNTIF(INDIRECT("H"&amp;(ROW()+12*(($AO21-1)*3+$AP21)-ROW())/12+5):INDIRECT("S"&amp;(ROW()+12*(($AO21-1)*3+$AP21)-ROW())/12+5),AR21)</f>
        <v>0</v>
      </c>
      <c r="AT21" s="169"/>
      <c r="AV21" s="155">
        <f ca="1">IF(AND(AR21&gt;0,AS21&gt;0),COUNTIF(AV$6:AV20,"&gt;0")+1,0)</f>
        <v>0</v>
      </c>
      <c r="BF21" s="155">
        <v>1</v>
      </c>
      <c r="BH21" s="170">
        <f t="shared" ref="BH21:BS21" si="34">SUM(H21:H22)</f>
        <v>0</v>
      </c>
      <c r="BI21" s="170">
        <f t="shared" si="34"/>
        <v>0</v>
      </c>
      <c r="BJ21" s="170">
        <f t="shared" si="34"/>
        <v>0</v>
      </c>
      <c r="BK21" s="170">
        <f t="shared" si="34"/>
        <v>0</v>
      </c>
      <c r="BL21" s="170">
        <f t="shared" si="34"/>
        <v>0</v>
      </c>
      <c r="BM21" s="170">
        <f t="shared" si="34"/>
        <v>0</v>
      </c>
      <c r="BN21" s="170">
        <f t="shared" si="34"/>
        <v>0</v>
      </c>
      <c r="BO21" s="170">
        <f t="shared" si="34"/>
        <v>0</v>
      </c>
      <c r="BP21" s="170">
        <f t="shared" si="34"/>
        <v>0</v>
      </c>
      <c r="BQ21" s="170">
        <f t="shared" si="34"/>
        <v>0</v>
      </c>
      <c r="BR21" s="170">
        <f t="shared" si="34"/>
        <v>0</v>
      </c>
      <c r="BS21" s="170">
        <f t="shared" si="34"/>
        <v>0</v>
      </c>
      <c r="BT21" s="168"/>
      <c r="BU21" s="170">
        <f t="shared" ref="BU21:CF21" si="35">SUM(U21:U22)</f>
        <v>0</v>
      </c>
      <c r="BV21" s="170">
        <f t="shared" si="35"/>
        <v>0</v>
      </c>
      <c r="BW21" s="170">
        <f t="shared" si="35"/>
        <v>0</v>
      </c>
      <c r="BX21" s="170">
        <f t="shared" si="35"/>
        <v>0</v>
      </c>
      <c r="BY21" s="170">
        <f t="shared" si="35"/>
        <v>0</v>
      </c>
      <c r="BZ21" s="170">
        <f t="shared" si="35"/>
        <v>0</v>
      </c>
      <c r="CA21" s="170">
        <f t="shared" si="35"/>
        <v>0</v>
      </c>
      <c r="CB21" s="170">
        <f t="shared" si="35"/>
        <v>0</v>
      </c>
      <c r="CC21" s="170">
        <f t="shared" si="35"/>
        <v>0</v>
      </c>
      <c r="CD21" s="170">
        <f t="shared" si="35"/>
        <v>0</v>
      </c>
      <c r="CE21" s="170">
        <f t="shared" si="35"/>
        <v>0</v>
      </c>
      <c r="CF21" s="170">
        <f t="shared" si="35"/>
        <v>0</v>
      </c>
    </row>
    <row r="22" spans="1:84">
      <c r="A22" s="1135"/>
      <c r="B22" s="1141"/>
      <c r="C22" s="1162"/>
      <c r="D22" s="1141"/>
      <c r="E22" s="1144"/>
      <c r="F22" s="1141"/>
      <c r="G22" s="171" t="s">
        <v>282</v>
      </c>
      <c r="H22" s="172"/>
      <c r="I22" s="172" t="str">
        <f t="shared" ref="I22:S22" si="36">IF(H22="","",H22)</f>
        <v/>
      </c>
      <c r="J22" s="172" t="str">
        <f t="shared" si="36"/>
        <v/>
      </c>
      <c r="K22" s="172" t="str">
        <f t="shared" si="36"/>
        <v/>
      </c>
      <c r="L22" s="172" t="str">
        <f t="shared" si="36"/>
        <v/>
      </c>
      <c r="M22" s="172" t="str">
        <f t="shared" si="36"/>
        <v/>
      </c>
      <c r="N22" s="172" t="str">
        <f t="shared" si="36"/>
        <v/>
      </c>
      <c r="O22" s="172" t="str">
        <f t="shared" si="36"/>
        <v/>
      </c>
      <c r="P22" s="172" t="str">
        <f t="shared" si="36"/>
        <v/>
      </c>
      <c r="Q22" s="172" t="str">
        <f t="shared" si="36"/>
        <v/>
      </c>
      <c r="R22" s="172" t="str">
        <f t="shared" si="36"/>
        <v/>
      </c>
      <c r="S22" s="172" t="str">
        <f t="shared" si="36"/>
        <v/>
      </c>
      <c r="T22" s="173">
        <f t="shared" si="2"/>
        <v>0</v>
      </c>
      <c r="U22" s="1147"/>
      <c r="AH22" s="168"/>
      <c r="AI22" s="168"/>
      <c r="AJ22" s="168"/>
      <c r="AK22" s="168"/>
      <c r="AL22" s="168"/>
      <c r="AM22" s="168"/>
      <c r="AN22" s="168"/>
      <c r="AO22" s="155">
        <v>1</v>
      </c>
      <c r="AP22" s="155">
        <v>2</v>
      </c>
      <c r="AQ22" s="155">
        <v>5</v>
      </c>
      <c r="AR22" s="169">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155">
        <f ca="1">COUNTIF(INDIRECT("H"&amp;(ROW()+12*(($AO22-1)*3+$AP22)-ROW())/12+5):INDIRECT("S"&amp;(ROW()+12*(($AO22-1)*3+$AP22)-ROW())/12+5),AR22)</f>
        <v>0</v>
      </c>
      <c r="AT22" s="169"/>
      <c r="AV22" s="155">
        <f ca="1">IF(AND(AR22&gt;0,AS22&gt;0),COUNTIF(AV$6:AV21,"&gt;0")+1,0)</f>
        <v>0</v>
      </c>
      <c r="BF22" s="155">
        <v>2</v>
      </c>
      <c r="BG22" s="155" t="s">
        <v>281</v>
      </c>
      <c r="BH22" s="170">
        <f t="shared" ref="BH22:BS22" si="37">IF(BH21+BU21&gt;40000,1,0)</f>
        <v>0</v>
      </c>
      <c r="BI22" s="170">
        <f t="shared" si="37"/>
        <v>0</v>
      </c>
      <c r="BJ22" s="170">
        <f t="shared" si="37"/>
        <v>0</v>
      </c>
      <c r="BK22" s="170">
        <f t="shared" si="37"/>
        <v>0</v>
      </c>
      <c r="BL22" s="170">
        <f t="shared" si="37"/>
        <v>0</v>
      </c>
      <c r="BM22" s="170">
        <f t="shared" si="37"/>
        <v>0</v>
      </c>
      <c r="BN22" s="170">
        <f t="shared" si="37"/>
        <v>0</v>
      </c>
      <c r="BO22" s="170">
        <f t="shared" si="37"/>
        <v>0</v>
      </c>
      <c r="BP22" s="170">
        <f t="shared" si="37"/>
        <v>0</v>
      </c>
      <c r="BQ22" s="170">
        <f t="shared" si="37"/>
        <v>0</v>
      </c>
      <c r="BR22" s="170">
        <f t="shared" si="37"/>
        <v>0</v>
      </c>
      <c r="BS22" s="170">
        <f t="shared" si="37"/>
        <v>0</v>
      </c>
      <c r="BT22" s="168"/>
      <c r="BU22" s="170"/>
      <c r="BV22" s="170"/>
      <c r="BW22" s="170"/>
      <c r="BX22" s="170"/>
      <c r="BY22" s="170"/>
      <c r="BZ22" s="170"/>
      <c r="CA22" s="170"/>
      <c r="CB22" s="170"/>
      <c r="CC22" s="170"/>
      <c r="CD22" s="170"/>
      <c r="CE22" s="170"/>
      <c r="CF22" s="170"/>
    </row>
    <row r="23" spans="1:84">
      <c r="A23" s="1136"/>
      <c r="B23" s="1142"/>
      <c r="C23" s="1163"/>
      <c r="D23" s="1142"/>
      <c r="E23" s="1145"/>
      <c r="F23" s="1142"/>
      <c r="G23" s="174" t="s">
        <v>474</v>
      </c>
      <c r="H23" s="175"/>
      <c r="I23" s="175" t="str">
        <f t="shared" ref="I23:S23" si="38">IF(H23="","",H23)</f>
        <v/>
      </c>
      <c r="J23" s="175" t="str">
        <f t="shared" si="38"/>
        <v/>
      </c>
      <c r="K23" s="175" t="str">
        <f t="shared" si="38"/>
        <v/>
      </c>
      <c r="L23" s="175" t="str">
        <f t="shared" si="38"/>
        <v/>
      </c>
      <c r="M23" s="175" t="str">
        <f t="shared" si="38"/>
        <v/>
      </c>
      <c r="N23" s="175" t="str">
        <f t="shared" si="38"/>
        <v/>
      </c>
      <c r="O23" s="175" t="str">
        <f t="shared" si="38"/>
        <v/>
      </c>
      <c r="P23" s="175" t="str">
        <f t="shared" si="38"/>
        <v/>
      </c>
      <c r="Q23" s="175" t="str">
        <f t="shared" si="38"/>
        <v/>
      </c>
      <c r="R23" s="175" t="str">
        <f t="shared" si="38"/>
        <v/>
      </c>
      <c r="S23" s="175" t="str">
        <f t="shared" si="38"/>
        <v/>
      </c>
      <c r="T23" s="176">
        <f t="shared" si="2"/>
        <v>0</v>
      </c>
      <c r="U23" s="1148"/>
      <c r="AH23" s="168"/>
      <c r="AI23" s="168"/>
      <c r="AJ23" s="168"/>
      <c r="AK23" s="168"/>
      <c r="AL23" s="168"/>
      <c r="AM23" s="168"/>
      <c r="AN23" s="168"/>
      <c r="AO23" s="155">
        <v>1</v>
      </c>
      <c r="AP23" s="155">
        <v>2</v>
      </c>
      <c r="AQ23" s="155">
        <v>6</v>
      </c>
      <c r="AR23" s="169">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155">
        <f ca="1">COUNTIF(INDIRECT("H"&amp;(ROW()+12*(($AO23-1)*3+$AP23)-ROW())/12+5):INDIRECT("S"&amp;(ROW()+12*(($AO23-1)*3+$AP23)-ROW())/12+5),AR23)</f>
        <v>0</v>
      </c>
      <c r="AT23" s="169"/>
      <c r="AV23" s="155">
        <f ca="1">IF(AND(AR23&gt;0,AS23&gt;0),COUNTIF(AV$6:AV22,"&gt;0")+1,0)</f>
        <v>0</v>
      </c>
      <c r="BF23" s="155">
        <v>3</v>
      </c>
      <c r="BH23" s="170"/>
      <c r="BI23" s="170"/>
      <c r="BJ23" s="170"/>
      <c r="BK23" s="170"/>
      <c r="BL23" s="170"/>
      <c r="BM23" s="170"/>
      <c r="BN23" s="170"/>
      <c r="BO23" s="170"/>
      <c r="BP23" s="170"/>
      <c r="BQ23" s="170"/>
      <c r="BR23" s="170"/>
      <c r="BS23" s="170"/>
      <c r="BT23" s="168"/>
      <c r="BU23" s="170"/>
      <c r="BV23" s="170"/>
      <c r="BW23" s="170"/>
      <c r="BX23" s="170"/>
      <c r="BY23" s="170"/>
      <c r="BZ23" s="170"/>
      <c r="CA23" s="170"/>
      <c r="CB23" s="170"/>
      <c r="CC23" s="170"/>
      <c r="CD23" s="170"/>
      <c r="CE23" s="170"/>
      <c r="CF23" s="170"/>
    </row>
    <row r="24" spans="1:84">
      <c r="A24" s="1134">
        <v>7</v>
      </c>
      <c r="B24" s="1140"/>
      <c r="C24" s="1161"/>
      <c r="D24" s="1140"/>
      <c r="E24" s="1143"/>
      <c r="F24" s="1140"/>
      <c r="G24" s="165" t="s">
        <v>283</v>
      </c>
      <c r="H24" s="166"/>
      <c r="I24" s="166" t="str">
        <f t="shared" ref="I24:S24" si="39">IF(H24="","",H24)</f>
        <v/>
      </c>
      <c r="J24" s="166" t="str">
        <f t="shared" si="39"/>
        <v/>
      </c>
      <c r="K24" s="166" t="str">
        <f t="shared" si="39"/>
        <v/>
      </c>
      <c r="L24" s="166" t="str">
        <f t="shared" si="39"/>
        <v/>
      </c>
      <c r="M24" s="166" t="str">
        <f t="shared" si="39"/>
        <v/>
      </c>
      <c r="N24" s="166" t="str">
        <f t="shared" si="39"/>
        <v/>
      </c>
      <c r="O24" s="166" t="str">
        <f t="shared" si="39"/>
        <v/>
      </c>
      <c r="P24" s="166" t="str">
        <f t="shared" si="39"/>
        <v/>
      </c>
      <c r="Q24" s="166" t="str">
        <f t="shared" si="39"/>
        <v/>
      </c>
      <c r="R24" s="166" t="str">
        <f t="shared" si="39"/>
        <v/>
      </c>
      <c r="S24" s="166" t="str">
        <f t="shared" si="39"/>
        <v/>
      </c>
      <c r="T24" s="167">
        <f t="shared" si="2"/>
        <v>0</v>
      </c>
      <c r="U24" s="1146"/>
      <c r="AH24" s="168"/>
      <c r="AI24" s="168"/>
      <c r="AJ24" s="168"/>
      <c r="AK24" s="168"/>
      <c r="AL24" s="168"/>
      <c r="AM24" s="168"/>
      <c r="AN24" s="168"/>
      <c r="AO24" s="155">
        <v>1</v>
      </c>
      <c r="AP24" s="155">
        <v>2</v>
      </c>
      <c r="AQ24" s="155">
        <v>7</v>
      </c>
      <c r="AR24" s="169">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155">
        <f ca="1">COUNTIF(INDIRECT("H"&amp;(ROW()+12*(($AO24-1)*3+$AP24)-ROW())/12+5):INDIRECT("S"&amp;(ROW()+12*(($AO24-1)*3+$AP24)-ROW())/12+5),AR24)</f>
        <v>0</v>
      </c>
      <c r="AT24" s="169"/>
      <c r="AV24" s="155">
        <f ca="1">IF(AND(AR24&gt;0,AS24&gt;0),COUNTIF(AV$6:AV23,"&gt;0")+1,0)</f>
        <v>0</v>
      </c>
      <c r="BF24" s="155">
        <v>1</v>
      </c>
      <c r="BH24" s="170">
        <f t="shared" ref="BH24:BS24" si="40">SUM(H24:H25)</f>
        <v>0</v>
      </c>
      <c r="BI24" s="170">
        <f t="shared" si="40"/>
        <v>0</v>
      </c>
      <c r="BJ24" s="170">
        <f t="shared" si="40"/>
        <v>0</v>
      </c>
      <c r="BK24" s="170">
        <f t="shared" si="40"/>
        <v>0</v>
      </c>
      <c r="BL24" s="170">
        <f t="shared" si="40"/>
        <v>0</v>
      </c>
      <c r="BM24" s="170">
        <f t="shared" si="40"/>
        <v>0</v>
      </c>
      <c r="BN24" s="170">
        <f t="shared" si="40"/>
        <v>0</v>
      </c>
      <c r="BO24" s="170">
        <f t="shared" si="40"/>
        <v>0</v>
      </c>
      <c r="BP24" s="170">
        <f t="shared" si="40"/>
        <v>0</v>
      </c>
      <c r="BQ24" s="170">
        <f t="shared" si="40"/>
        <v>0</v>
      </c>
      <c r="BR24" s="170">
        <f t="shared" si="40"/>
        <v>0</v>
      </c>
      <c r="BS24" s="170">
        <f t="shared" si="40"/>
        <v>0</v>
      </c>
      <c r="BT24" s="168"/>
      <c r="BU24" s="170">
        <f t="shared" ref="BU24:CF24" si="41">SUM(U24:U25)</f>
        <v>0</v>
      </c>
      <c r="BV24" s="170">
        <f t="shared" si="41"/>
        <v>0</v>
      </c>
      <c r="BW24" s="170">
        <f t="shared" si="41"/>
        <v>0</v>
      </c>
      <c r="BX24" s="170">
        <f t="shared" si="41"/>
        <v>0</v>
      </c>
      <c r="BY24" s="170">
        <f t="shared" si="41"/>
        <v>0</v>
      </c>
      <c r="BZ24" s="170">
        <f t="shared" si="41"/>
        <v>0</v>
      </c>
      <c r="CA24" s="170">
        <f t="shared" si="41"/>
        <v>0</v>
      </c>
      <c r="CB24" s="170">
        <f t="shared" si="41"/>
        <v>0</v>
      </c>
      <c r="CC24" s="170">
        <f t="shared" si="41"/>
        <v>0</v>
      </c>
      <c r="CD24" s="170">
        <f t="shared" si="41"/>
        <v>0</v>
      </c>
      <c r="CE24" s="170">
        <f t="shared" si="41"/>
        <v>0</v>
      </c>
      <c r="CF24" s="170">
        <f t="shared" si="41"/>
        <v>0</v>
      </c>
    </row>
    <row r="25" spans="1:84">
      <c r="A25" s="1135"/>
      <c r="B25" s="1141"/>
      <c r="C25" s="1162"/>
      <c r="D25" s="1141"/>
      <c r="E25" s="1144"/>
      <c r="F25" s="1141"/>
      <c r="G25" s="171" t="s">
        <v>282</v>
      </c>
      <c r="H25" s="172"/>
      <c r="I25" s="172" t="str">
        <f t="shared" ref="I25:S25" si="42">IF(H25="","",H25)</f>
        <v/>
      </c>
      <c r="J25" s="172" t="str">
        <f t="shared" si="42"/>
        <v/>
      </c>
      <c r="K25" s="172" t="str">
        <f t="shared" si="42"/>
        <v/>
      </c>
      <c r="L25" s="172" t="str">
        <f t="shared" si="42"/>
        <v/>
      </c>
      <c r="M25" s="172" t="str">
        <f t="shared" si="42"/>
        <v/>
      </c>
      <c r="N25" s="172" t="str">
        <f t="shared" si="42"/>
        <v/>
      </c>
      <c r="O25" s="172" t="str">
        <f t="shared" si="42"/>
        <v/>
      </c>
      <c r="P25" s="172" t="str">
        <f t="shared" si="42"/>
        <v/>
      </c>
      <c r="Q25" s="172" t="str">
        <f t="shared" si="42"/>
        <v/>
      </c>
      <c r="R25" s="172" t="str">
        <f t="shared" si="42"/>
        <v/>
      </c>
      <c r="S25" s="172" t="str">
        <f t="shared" si="42"/>
        <v/>
      </c>
      <c r="T25" s="173">
        <f t="shared" si="2"/>
        <v>0</v>
      </c>
      <c r="U25" s="1147"/>
      <c r="AH25" s="168"/>
      <c r="AI25" s="168"/>
      <c r="AJ25" s="168"/>
      <c r="AK25" s="168"/>
      <c r="AL25" s="168"/>
      <c r="AM25" s="168"/>
      <c r="AN25" s="168"/>
      <c r="AO25" s="155">
        <v>1</v>
      </c>
      <c r="AP25" s="155">
        <v>2</v>
      </c>
      <c r="AQ25" s="155">
        <v>8</v>
      </c>
      <c r="AR25" s="169">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155">
        <f ca="1">COUNTIF(INDIRECT("H"&amp;(ROW()+12*(($AO25-1)*3+$AP25)-ROW())/12+5):INDIRECT("S"&amp;(ROW()+12*(($AO25-1)*3+$AP25)-ROW())/12+5),AR25)</f>
        <v>0</v>
      </c>
      <c r="AT25" s="169"/>
      <c r="AV25" s="155">
        <f ca="1">IF(AND(AR25&gt;0,AS25&gt;0),COUNTIF(AV$6:AV24,"&gt;0")+1,0)</f>
        <v>0</v>
      </c>
      <c r="BF25" s="155">
        <v>2</v>
      </c>
      <c r="BG25" s="155" t="s">
        <v>281</v>
      </c>
      <c r="BH25" s="170">
        <f t="shared" ref="BH25:BS25" si="43">IF(BH24+BU24&gt;40000,1,0)</f>
        <v>0</v>
      </c>
      <c r="BI25" s="170">
        <f t="shared" si="43"/>
        <v>0</v>
      </c>
      <c r="BJ25" s="170">
        <f t="shared" si="43"/>
        <v>0</v>
      </c>
      <c r="BK25" s="170">
        <f t="shared" si="43"/>
        <v>0</v>
      </c>
      <c r="BL25" s="170">
        <f t="shared" si="43"/>
        <v>0</v>
      </c>
      <c r="BM25" s="170">
        <f t="shared" si="43"/>
        <v>0</v>
      </c>
      <c r="BN25" s="170">
        <f t="shared" si="43"/>
        <v>0</v>
      </c>
      <c r="BO25" s="170">
        <f t="shared" si="43"/>
        <v>0</v>
      </c>
      <c r="BP25" s="170">
        <f t="shared" si="43"/>
        <v>0</v>
      </c>
      <c r="BQ25" s="170">
        <f t="shared" si="43"/>
        <v>0</v>
      </c>
      <c r="BR25" s="170">
        <f t="shared" si="43"/>
        <v>0</v>
      </c>
      <c r="BS25" s="170">
        <f t="shared" si="43"/>
        <v>0</v>
      </c>
      <c r="BT25" s="168"/>
      <c r="BU25" s="170"/>
      <c r="BV25" s="170"/>
      <c r="BW25" s="170"/>
      <c r="BX25" s="170"/>
      <c r="BY25" s="170"/>
      <c r="BZ25" s="170"/>
      <c r="CA25" s="170"/>
      <c r="CB25" s="170"/>
      <c r="CC25" s="170"/>
      <c r="CD25" s="170"/>
      <c r="CE25" s="170"/>
      <c r="CF25" s="170"/>
    </row>
    <row r="26" spans="1:84">
      <c r="A26" s="1136"/>
      <c r="B26" s="1142"/>
      <c r="C26" s="1163"/>
      <c r="D26" s="1142"/>
      <c r="E26" s="1145"/>
      <c r="F26" s="1142"/>
      <c r="G26" s="174" t="s">
        <v>474</v>
      </c>
      <c r="H26" s="175"/>
      <c r="I26" s="175" t="str">
        <f t="shared" ref="I26:S26" si="44">IF(H26="","",H26)</f>
        <v/>
      </c>
      <c r="J26" s="175" t="str">
        <f t="shared" si="44"/>
        <v/>
      </c>
      <c r="K26" s="175" t="str">
        <f t="shared" si="44"/>
        <v/>
      </c>
      <c r="L26" s="175" t="str">
        <f t="shared" si="44"/>
        <v/>
      </c>
      <c r="M26" s="175" t="str">
        <f t="shared" si="44"/>
        <v/>
      </c>
      <c r="N26" s="175" t="str">
        <f t="shared" si="44"/>
        <v/>
      </c>
      <c r="O26" s="175" t="str">
        <f t="shared" si="44"/>
        <v/>
      </c>
      <c r="P26" s="175" t="str">
        <f t="shared" si="44"/>
        <v/>
      </c>
      <c r="Q26" s="175" t="str">
        <f t="shared" si="44"/>
        <v/>
      </c>
      <c r="R26" s="175" t="str">
        <f t="shared" si="44"/>
        <v/>
      </c>
      <c r="S26" s="175" t="str">
        <f t="shared" si="44"/>
        <v/>
      </c>
      <c r="T26" s="176">
        <f t="shared" si="2"/>
        <v>0</v>
      </c>
      <c r="U26" s="1148"/>
      <c r="AH26" s="168"/>
      <c r="AI26" s="168"/>
      <c r="AJ26" s="168"/>
      <c r="AK26" s="168"/>
      <c r="AL26" s="168"/>
      <c r="AM26" s="168"/>
      <c r="AN26" s="168"/>
      <c r="AO26" s="155">
        <v>1</v>
      </c>
      <c r="AP26" s="155">
        <v>2</v>
      </c>
      <c r="AQ26" s="155">
        <v>9</v>
      </c>
      <c r="AR26" s="169">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155">
        <f ca="1">COUNTIF(INDIRECT("H"&amp;(ROW()+12*(($AO26-1)*3+$AP26)-ROW())/12+5):INDIRECT("S"&amp;(ROW()+12*(($AO26-1)*3+$AP26)-ROW())/12+5),AR26)</f>
        <v>0</v>
      </c>
      <c r="AT26" s="169"/>
      <c r="AV26" s="155">
        <f ca="1">IF(AND(AR26&gt;0,AS26&gt;0),COUNTIF(AV$6:AV25,"&gt;0")+1,0)</f>
        <v>0</v>
      </c>
      <c r="BF26" s="155">
        <v>3</v>
      </c>
      <c r="BH26" s="170"/>
      <c r="BI26" s="170"/>
      <c r="BJ26" s="170"/>
      <c r="BK26" s="170"/>
      <c r="BL26" s="170"/>
      <c r="BM26" s="170"/>
      <c r="BN26" s="170"/>
      <c r="BO26" s="170"/>
      <c r="BP26" s="170"/>
      <c r="BQ26" s="170"/>
      <c r="BR26" s="170"/>
      <c r="BS26" s="170"/>
      <c r="BT26" s="168"/>
      <c r="BU26" s="170"/>
      <c r="BV26" s="170"/>
      <c r="BW26" s="170"/>
      <c r="BX26" s="170"/>
      <c r="BY26" s="170"/>
      <c r="BZ26" s="170"/>
      <c r="CA26" s="170"/>
      <c r="CB26" s="170"/>
      <c r="CC26" s="170"/>
      <c r="CD26" s="170"/>
      <c r="CE26" s="170"/>
      <c r="CF26" s="170"/>
    </row>
    <row r="27" spans="1:84">
      <c r="A27" s="1134">
        <v>8</v>
      </c>
      <c r="B27" s="1140"/>
      <c r="C27" s="1161"/>
      <c r="D27" s="1140"/>
      <c r="E27" s="1143"/>
      <c r="F27" s="1140"/>
      <c r="G27" s="165" t="s">
        <v>283</v>
      </c>
      <c r="H27" s="166"/>
      <c r="I27" s="166" t="str">
        <f t="shared" ref="I27:S27" si="45">IF(H27="","",H27)</f>
        <v/>
      </c>
      <c r="J27" s="166" t="str">
        <f t="shared" si="45"/>
        <v/>
      </c>
      <c r="K27" s="166" t="str">
        <f t="shared" si="45"/>
        <v/>
      </c>
      <c r="L27" s="166" t="str">
        <f t="shared" si="45"/>
        <v/>
      </c>
      <c r="M27" s="166" t="str">
        <f t="shared" si="45"/>
        <v/>
      </c>
      <c r="N27" s="166" t="str">
        <f t="shared" si="45"/>
        <v/>
      </c>
      <c r="O27" s="166" t="str">
        <f t="shared" si="45"/>
        <v/>
      </c>
      <c r="P27" s="166" t="str">
        <f t="shared" si="45"/>
        <v/>
      </c>
      <c r="Q27" s="166" t="str">
        <f t="shared" si="45"/>
        <v/>
      </c>
      <c r="R27" s="166" t="str">
        <f t="shared" si="45"/>
        <v/>
      </c>
      <c r="S27" s="166" t="str">
        <f t="shared" si="45"/>
        <v/>
      </c>
      <c r="T27" s="167">
        <f t="shared" si="2"/>
        <v>0</v>
      </c>
      <c r="U27" s="1146"/>
      <c r="AH27" s="168"/>
      <c r="AI27" s="168"/>
      <c r="AJ27" s="168"/>
      <c r="AK27" s="168"/>
      <c r="AL27" s="168"/>
      <c r="AM27" s="168"/>
      <c r="AN27" s="168"/>
      <c r="AO27" s="155">
        <v>1</v>
      </c>
      <c r="AP27" s="155">
        <v>2</v>
      </c>
      <c r="AQ27" s="155">
        <v>10</v>
      </c>
      <c r="AR27" s="169">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155">
        <f ca="1">COUNTIF(INDIRECT("H"&amp;(ROW()+12*(($AO27-1)*3+$AP27)-ROW())/12+5):INDIRECT("S"&amp;(ROW()+12*(($AO27-1)*3+$AP27)-ROW())/12+5),AR27)</f>
        <v>0</v>
      </c>
      <c r="AT27" s="169"/>
      <c r="AV27" s="155">
        <f ca="1">IF(AND(AR27&gt;0,AS27&gt;0),COUNTIF(AV$6:AV26,"&gt;0")+1,0)</f>
        <v>0</v>
      </c>
      <c r="BF27" s="155">
        <v>1</v>
      </c>
      <c r="BH27" s="170">
        <f t="shared" ref="BH27:BS27" si="46">SUM(H27:H28)</f>
        <v>0</v>
      </c>
      <c r="BI27" s="170">
        <f t="shared" si="46"/>
        <v>0</v>
      </c>
      <c r="BJ27" s="170">
        <f t="shared" si="46"/>
        <v>0</v>
      </c>
      <c r="BK27" s="170">
        <f t="shared" si="46"/>
        <v>0</v>
      </c>
      <c r="BL27" s="170">
        <f t="shared" si="46"/>
        <v>0</v>
      </c>
      <c r="BM27" s="170">
        <f t="shared" si="46"/>
        <v>0</v>
      </c>
      <c r="BN27" s="170">
        <f t="shared" si="46"/>
        <v>0</v>
      </c>
      <c r="BO27" s="170">
        <f t="shared" si="46"/>
        <v>0</v>
      </c>
      <c r="BP27" s="170">
        <f t="shared" si="46"/>
        <v>0</v>
      </c>
      <c r="BQ27" s="170">
        <f t="shared" si="46"/>
        <v>0</v>
      </c>
      <c r="BR27" s="170">
        <f t="shared" si="46"/>
        <v>0</v>
      </c>
      <c r="BS27" s="170">
        <f t="shared" si="46"/>
        <v>0</v>
      </c>
      <c r="BT27" s="168"/>
      <c r="BU27" s="170">
        <f t="shared" ref="BU27:CF27" si="47">SUM(U27:U28)</f>
        <v>0</v>
      </c>
      <c r="BV27" s="170">
        <f t="shared" si="47"/>
        <v>0</v>
      </c>
      <c r="BW27" s="170">
        <f t="shared" si="47"/>
        <v>0</v>
      </c>
      <c r="BX27" s="170">
        <f t="shared" si="47"/>
        <v>0</v>
      </c>
      <c r="BY27" s="170">
        <f t="shared" si="47"/>
        <v>0</v>
      </c>
      <c r="BZ27" s="170">
        <f t="shared" si="47"/>
        <v>0</v>
      </c>
      <c r="CA27" s="170">
        <f t="shared" si="47"/>
        <v>0</v>
      </c>
      <c r="CB27" s="170">
        <f t="shared" si="47"/>
        <v>0</v>
      </c>
      <c r="CC27" s="170">
        <f t="shared" si="47"/>
        <v>0</v>
      </c>
      <c r="CD27" s="170">
        <f t="shared" si="47"/>
        <v>0</v>
      </c>
      <c r="CE27" s="170">
        <f t="shared" si="47"/>
        <v>0</v>
      </c>
      <c r="CF27" s="170">
        <f t="shared" si="47"/>
        <v>0</v>
      </c>
    </row>
    <row r="28" spans="1:84">
      <c r="A28" s="1135"/>
      <c r="B28" s="1141"/>
      <c r="C28" s="1162"/>
      <c r="D28" s="1141"/>
      <c r="E28" s="1144"/>
      <c r="F28" s="1141"/>
      <c r="G28" s="171" t="s">
        <v>282</v>
      </c>
      <c r="H28" s="172"/>
      <c r="I28" s="172" t="str">
        <f t="shared" ref="I28:S28" si="48">IF(H28="","",H28)</f>
        <v/>
      </c>
      <c r="J28" s="172" t="str">
        <f t="shared" si="48"/>
        <v/>
      </c>
      <c r="K28" s="172" t="str">
        <f t="shared" si="48"/>
        <v/>
      </c>
      <c r="L28" s="172" t="str">
        <f t="shared" si="48"/>
        <v/>
      </c>
      <c r="M28" s="172" t="str">
        <f t="shared" si="48"/>
        <v/>
      </c>
      <c r="N28" s="172" t="str">
        <f t="shared" si="48"/>
        <v/>
      </c>
      <c r="O28" s="172" t="str">
        <f t="shared" si="48"/>
        <v/>
      </c>
      <c r="P28" s="172" t="str">
        <f t="shared" si="48"/>
        <v/>
      </c>
      <c r="Q28" s="172" t="str">
        <f t="shared" si="48"/>
        <v/>
      </c>
      <c r="R28" s="172" t="str">
        <f t="shared" si="48"/>
        <v/>
      </c>
      <c r="S28" s="172" t="str">
        <f t="shared" si="48"/>
        <v/>
      </c>
      <c r="T28" s="173">
        <f t="shared" si="2"/>
        <v>0</v>
      </c>
      <c r="U28" s="1147"/>
      <c r="AH28" s="168"/>
      <c r="AI28" s="168"/>
      <c r="AJ28" s="168"/>
      <c r="AK28" s="168"/>
      <c r="AL28" s="168"/>
      <c r="AM28" s="168"/>
      <c r="AN28" s="168"/>
      <c r="AO28" s="155">
        <v>1</v>
      </c>
      <c r="AP28" s="155">
        <v>2</v>
      </c>
      <c r="AQ28" s="155">
        <v>11</v>
      </c>
      <c r="AR28" s="169">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155">
        <f ca="1">COUNTIF(INDIRECT("H"&amp;(ROW()+12*(($AO28-1)*3+$AP28)-ROW())/12+5):INDIRECT("S"&amp;(ROW()+12*(($AO28-1)*3+$AP28)-ROW())/12+5),AR28)</f>
        <v>0</v>
      </c>
      <c r="AT28" s="169"/>
      <c r="AV28" s="155">
        <f ca="1">IF(AND(AR28&gt;0,AS28&gt;0),COUNTIF(AV$6:AV27,"&gt;0")+1,0)</f>
        <v>0</v>
      </c>
      <c r="BF28" s="155">
        <v>2</v>
      </c>
      <c r="BG28" s="155" t="s">
        <v>281</v>
      </c>
      <c r="BH28" s="170">
        <f t="shared" ref="BH28:BS28" si="49">IF(BH27+BU27&gt;40000,1,0)</f>
        <v>0</v>
      </c>
      <c r="BI28" s="170">
        <f t="shared" si="49"/>
        <v>0</v>
      </c>
      <c r="BJ28" s="170">
        <f t="shared" si="49"/>
        <v>0</v>
      </c>
      <c r="BK28" s="170">
        <f t="shared" si="49"/>
        <v>0</v>
      </c>
      <c r="BL28" s="170">
        <f t="shared" si="49"/>
        <v>0</v>
      </c>
      <c r="BM28" s="170">
        <f t="shared" si="49"/>
        <v>0</v>
      </c>
      <c r="BN28" s="170">
        <f t="shared" si="49"/>
        <v>0</v>
      </c>
      <c r="BO28" s="170">
        <f t="shared" si="49"/>
        <v>0</v>
      </c>
      <c r="BP28" s="170">
        <f t="shared" si="49"/>
        <v>0</v>
      </c>
      <c r="BQ28" s="170">
        <f t="shared" si="49"/>
        <v>0</v>
      </c>
      <c r="BR28" s="170">
        <f t="shared" si="49"/>
        <v>0</v>
      </c>
      <c r="BS28" s="170">
        <f t="shared" si="49"/>
        <v>0</v>
      </c>
      <c r="BT28" s="168"/>
      <c r="BU28" s="170"/>
      <c r="BV28" s="170"/>
      <c r="BW28" s="170"/>
      <c r="BX28" s="170"/>
      <c r="BY28" s="170"/>
      <c r="BZ28" s="170"/>
      <c r="CA28" s="170"/>
      <c r="CB28" s="170"/>
      <c r="CC28" s="170"/>
      <c r="CD28" s="170"/>
      <c r="CE28" s="170"/>
      <c r="CF28" s="170"/>
    </row>
    <row r="29" spans="1:84">
      <c r="A29" s="1136"/>
      <c r="B29" s="1142"/>
      <c r="C29" s="1163"/>
      <c r="D29" s="1142"/>
      <c r="E29" s="1145"/>
      <c r="F29" s="1142"/>
      <c r="G29" s="174" t="s">
        <v>474</v>
      </c>
      <c r="H29" s="175"/>
      <c r="I29" s="175" t="str">
        <f t="shared" ref="I29:S29" si="50">IF(H29="","",H29)</f>
        <v/>
      </c>
      <c r="J29" s="175" t="str">
        <f t="shared" si="50"/>
        <v/>
      </c>
      <c r="K29" s="175" t="str">
        <f t="shared" si="50"/>
        <v/>
      </c>
      <c r="L29" s="175" t="str">
        <f t="shared" si="50"/>
        <v/>
      </c>
      <c r="M29" s="175" t="str">
        <f t="shared" si="50"/>
        <v/>
      </c>
      <c r="N29" s="175" t="str">
        <f t="shared" si="50"/>
        <v/>
      </c>
      <c r="O29" s="175" t="str">
        <f t="shared" si="50"/>
        <v/>
      </c>
      <c r="P29" s="175" t="str">
        <f t="shared" si="50"/>
        <v/>
      </c>
      <c r="Q29" s="175" t="str">
        <f t="shared" si="50"/>
        <v/>
      </c>
      <c r="R29" s="175" t="str">
        <f t="shared" si="50"/>
        <v/>
      </c>
      <c r="S29" s="175" t="str">
        <f t="shared" si="50"/>
        <v/>
      </c>
      <c r="T29" s="176">
        <f t="shared" si="2"/>
        <v>0</v>
      </c>
      <c r="U29" s="1148"/>
      <c r="AH29" s="168"/>
      <c r="AI29" s="168"/>
      <c r="AJ29" s="168"/>
      <c r="AK29" s="168"/>
      <c r="AL29" s="168"/>
      <c r="AM29" s="168"/>
      <c r="AN29" s="168"/>
      <c r="AO29" s="155">
        <v>1</v>
      </c>
      <c r="AP29" s="155">
        <v>2</v>
      </c>
      <c r="AQ29" s="155">
        <v>12</v>
      </c>
      <c r="AR29" s="169">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155">
        <f ca="1">COUNTIF(INDIRECT("H"&amp;(ROW()+12*(($AO29-1)*3+$AP29)-ROW())/12+5):INDIRECT("S"&amp;(ROW()+12*(($AO29-1)*3+$AP29)-ROW())/12+5),AR29)</f>
        <v>0</v>
      </c>
      <c r="AT29" s="169"/>
      <c r="AV29" s="155">
        <f ca="1">IF(AND(AR29&gt;0,AS29&gt;0),COUNTIF(AV$6:AV28,"&gt;0")+1,0)</f>
        <v>0</v>
      </c>
      <c r="BF29" s="155">
        <v>3</v>
      </c>
      <c r="BH29" s="170"/>
      <c r="BI29" s="170"/>
      <c r="BJ29" s="170"/>
      <c r="BK29" s="170"/>
      <c r="BL29" s="170"/>
      <c r="BM29" s="170"/>
      <c r="BN29" s="170"/>
      <c r="BO29" s="170"/>
      <c r="BP29" s="170"/>
      <c r="BQ29" s="170"/>
      <c r="BR29" s="170"/>
      <c r="BS29" s="170"/>
    </row>
    <row r="30" spans="1:84">
      <c r="A30" s="1134">
        <v>9</v>
      </c>
      <c r="B30" s="1140"/>
      <c r="C30" s="1161"/>
      <c r="D30" s="1140"/>
      <c r="E30" s="1143"/>
      <c r="F30" s="1140"/>
      <c r="G30" s="165" t="s">
        <v>283</v>
      </c>
      <c r="H30" s="166"/>
      <c r="I30" s="166" t="str">
        <f t="shared" ref="I30:S30" si="51">IF(H30="","",H30)</f>
        <v/>
      </c>
      <c r="J30" s="166" t="str">
        <f t="shared" si="51"/>
        <v/>
      </c>
      <c r="K30" s="166" t="str">
        <f t="shared" si="51"/>
        <v/>
      </c>
      <c r="L30" s="166" t="str">
        <f t="shared" si="51"/>
        <v/>
      </c>
      <c r="M30" s="166" t="str">
        <f t="shared" si="51"/>
        <v/>
      </c>
      <c r="N30" s="166" t="str">
        <f t="shared" si="51"/>
        <v/>
      </c>
      <c r="O30" s="166" t="str">
        <f t="shared" si="51"/>
        <v/>
      </c>
      <c r="P30" s="166" t="str">
        <f t="shared" si="51"/>
        <v/>
      </c>
      <c r="Q30" s="166" t="str">
        <f t="shared" si="51"/>
        <v/>
      </c>
      <c r="R30" s="166" t="str">
        <f t="shared" si="51"/>
        <v/>
      </c>
      <c r="S30" s="166" t="str">
        <f t="shared" si="51"/>
        <v/>
      </c>
      <c r="T30" s="167">
        <f t="shared" si="2"/>
        <v>0</v>
      </c>
      <c r="U30" s="1146"/>
      <c r="AH30" s="168"/>
      <c r="AI30" s="168"/>
      <c r="AJ30" s="168"/>
      <c r="AK30" s="168"/>
      <c r="AL30" s="168"/>
      <c r="AM30" s="168"/>
      <c r="AN30" s="168"/>
      <c r="AO30" s="155">
        <v>1</v>
      </c>
      <c r="AP30" s="155">
        <v>3</v>
      </c>
      <c r="AQ30" s="155">
        <v>1</v>
      </c>
      <c r="AR30" s="169">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155">
        <f ca="1">COUNTIF(INDIRECT("H"&amp;(ROW()+12*(($AO30-1)*3+$AP30)-ROW())/12+5):INDIRECT("S"&amp;(ROW()+12*(($AO30-1)*3+$AP30)-ROW())/12+5),AR30)</f>
        <v>0</v>
      </c>
      <c r="AT30" s="169"/>
      <c r="AV30" s="155">
        <f ca="1">IF(AND(AR30&gt;0,AS30&gt;0),COUNTIF(AV$6:AV29,"&gt;0")+1,0)</f>
        <v>0</v>
      </c>
      <c r="BF30" s="155">
        <v>1</v>
      </c>
      <c r="BH30" s="170">
        <f t="shared" ref="BH30:BS30" si="52">SUM(H30:H31)</f>
        <v>0</v>
      </c>
      <c r="BI30" s="170">
        <f t="shared" si="52"/>
        <v>0</v>
      </c>
      <c r="BJ30" s="170">
        <f t="shared" si="52"/>
        <v>0</v>
      </c>
      <c r="BK30" s="170">
        <f t="shared" si="52"/>
        <v>0</v>
      </c>
      <c r="BL30" s="170">
        <f t="shared" si="52"/>
        <v>0</v>
      </c>
      <c r="BM30" s="170">
        <f t="shared" si="52"/>
        <v>0</v>
      </c>
      <c r="BN30" s="170">
        <f t="shared" si="52"/>
        <v>0</v>
      </c>
      <c r="BO30" s="170">
        <f t="shared" si="52"/>
        <v>0</v>
      </c>
      <c r="BP30" s="170">
        <f t="shared" si="52"/>
        <v>0</v>
      </c>
      <c r="BQ30" s="170">
        <f t="shared" si="52"/>
        <v>0</v>
      </c>
      <c r="BR30" s="170">
        <f t="shared" si="52"/>
        <v>0</v>
      </c>
      <c r="BS30" s="170">
        <f t="shared" si="52"/>
        <v>0</v>
      </c>
      <c r="BT30" s="168"/>
      <c r="BU30" s="170">
        <f t="shared" ref="BU30:CF30" si="53">SUM(U30:U31)</f>
        <v>0</v>
      </c>
      <c r="BV30" s="170">
        <f t="shared" si="53"/>
        <v>0</v>
      </c>
      <c r="BW30" s="170">
        <f t="shared" si="53"/>
        <v>0</v>
      </c>
      <c r="BX30" s="170">
        <f t="shared" si="53"/>
        <v>0</v>
      </c>
      <c r="BY30" s="170">
        <f t="shared" si="53"/>
        <v>0</v>
      </c>
      <c r="BZ30" s="170">
        <f t="shared" si="53"/>
        <v>0</v>
      </c>
      <c r="CA30" s="170">
        <f t="shared" si="53"/>
        <v>0</v>
      </c>
      <c r="CB30" s="170">
        <f t="shared" si="53"/>
        <v>0</v>
      </c>
      <c r="CC30" s="170">
        <f t="shared" si="53"/>
        <v>0</v>
      </c>
      <c r="CD30" s="170">
        <f t="shared" si="53"/>
        <v>0</v>
      </c>
      <c r="CE30" s="170">
        <f t="shared" si="53"/>
        <v>0</v>
      </c>
      <c r="CF30" s="170">
        <f t="shared" si="53"/>
        <v>0</v>
      </c>
    </row>
    <row r="31" spans="1:84">
      <c r="A31" s="1135"/>
      <c r="B31" s="1141"/>
      <c r="C31" s="1162"/>
      <c r="D31" s="1141"/>
      <c r="E31" s="1144"/>
      <c r="F31" s="1141"/>
      <c r="G31" s="171" t="s">
        <v>282</v>
      </c>
      <c r="H31" s="172"/>
      <c r="I31" s="172" t="str">
        <f t="shared" ref="I31:S31" si="54">IF(H31="","",H31)</f>
        <v/>
      </c>
      <c r="J31" s="172" t="str">
        <f t="shared" si="54"/>
        <v/>
      </c>
      <c r="K31" s="172" t="str">
        <f t="shared" si="54"/>
        <v/>
      </c>
      <c r="L31" s="172" t="str">
        <f t="shared" si="54"/>
        <v/>
      </c>
      <c r="M31" s="172" t="str">
        <f t="shared" si="54"/>
        <v/>
      </c>
      <c r="N31" s="172" t="str">
        <f t="shared" si="54"/>
        <v/>
      </c>
      <c r="O31" s="172" t="str">
        <f t="shared" si="54"/>
        <v/>
      </c>
      <c r="P31" s="172" t="str">
        <f t="shared" si="54"/>
        <v/>
      </c>
      <c r="Q31" s="172" t="str">
        <f t="shared" si="54"/>
        <v/>
      </c>
      <c r="R31" s="172" t="str">
        <f t="shared" si="54"/>
        <v/>
      </c>
      <c r="S31" s="172" t="str">
        <f t="shared" si="54"/>
        <v/>
      </c>
      <c r="T31" s="173">
        <f t="shared" si="2"/>
        <v>0</v>
      </c>
      <c r="U31" s="1147"/>
      <c r="AH31" s="168"/>
      <c r="AI31" s="168"/>
      <c r="AJ31" s="168"/>
      <c r="AK31" s="168"/>
      <c r="AL31" s="168"/>
      <c r="AM31" s="168"/>
      <c r="AN31" s="168"/>
      <c r="AO31" s="155">
        <v>1</v>
      </c>
      <c r="AP31" s="155">
        <v>3</v>
      </c>
      <c r="AQ31" s="155">
        <v>2</v>
      </c>
      <c r="AR31" s="169">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155">
        <f ca="1">COUNTIF(INDIRECT("H"&amp;(ROW()+12*(($AO31-1)*3+$AP31)-ROW())/12+5):INDIRECT("S"&amp;(ROW()+12*(($AO31-1)*3+$AP31)-ROW())/12+5),AR31)</f>
        <v>0</v>
      </c>
      <c r="AT31" s="169"/>
      <c r="AV31" s="155">
        <f ca="1">IF(AND(AR31&gt;0,AS31&gt;0),COUNTIF(AV$6:AV30,"&gt;0")+1,0)</f>
        <v>0</v>
      </c>
      <c r="BF31" s="155">
        <v>2</v>
      </c>
      <c r="BG31" s="155" t="s">
        <v>281</v>
      </c>
      <c r="BH31" s="170">
        <f t="shared" ref="BH31:BS31" si="55">IF(BH30+BU30&gt;40000,1,0)</f>
        <v>0</v>
      </c>
      <c r="BI31" s="170">
        <f t="shared" si="55"/>
        <v>0</v>
      </c>
      <c r="BJ31" s="170">
        <f t="shared" si="55"/>
        <v>0</v>
      </c>
      <c r="BK31" s="170">
        <f t="shared" si="55"/>
        <v>0</v>
      </c>
      <c r="BL31" s="170">
        <f t="shared" si="55"/>
        <v>0</v>
      </c>
      <c r="BM31" s="170">
        <f t="shared" si="55"/>
        <v>0</v>
      </c>
      <c r="BN31" s="170">
        <f t="shared" si="55"/>
        <v>0</v>
      </c>
      <c r="BO31" s="170">
        <f t="shared" si="55"/>
        <v>0</v>
      </c>
      <c r="BP31" s="170">
        <f t="shared" si="55"/>
        <v>0</v>
      </c>
      <c r="BQ31" s="170">
        <f t="shared" si="55"/>
        <v>0</v>
      </c>
      <c r="BR31" s="170">
        <f t="shared" si="55"/>
        <v>0</v>
      </c>
      <c r="BS31" s="170">
        <f t="shared" si="55"/>
        <v>0</v>
      </c>
      <c r="BT31" s="168"/>
      <c r="BU31" s="170"/>
      <c r="BV31" s="170"/>
      <c r="BW31" s="170"/>
      <c r="BX31" s="170"/>
      <c r="BY31" s="170"/>
      <c r="BZ31" s="170"/>
      <c r="CA31" s="170"/>
      <c r="CB31" s="170"/>
      <c r="CC31" s="170"/>
      <c r="CD31" s="170"/>
      <c r="CE31" s="170"/>
      <c r="CF31" s="170"/>
    </row>
    <row r="32" spans="1:84">
      <c r="A32" s="1136"/>
      <c r="B32" s="1142"/>
      <c r="C32" s="1163"/>
      <c r="D32" s="1142"/>
      <c r="E32" s="1145"/>
      <c r="F32" s="1142"/>
      <c r="G32" s="174" t="s">
        <v>474</v>
      </c>
      <c r="H32" s="175"/>
      <c r="I32" s="175" t="str">
        <f t="shared" ref="I32:S32" si="56">IF(H32="","",H32)</f>
        <v/>
      </c>
      <c r="J32" s="175" t="str">
        <f t="shared" si="56"/>
        <v/>
      </c>
      <c r="K32" s="175" t="str">
        <f t="shared" si="56"/>
        <v/>
      </c>
      <c r="L32" s="175" t="str">
        <f t="shared" si="56"/>
        <v/>
      </c>
      <c r="M32" s="175" t="str">
        <f t="shared" si="56"/>
        <v/>
      </c>
      <c r="N32" s="175" t="str">
        <f t="shared" si="56"/>
        <v/>
      </c>
      <c r="O32" s="175" t="str">
        <f t="shared" si="56"/>
        <v/>
      </c>
      <c r="P32" s="175" t="str">
        <f t="shared" si="56"/>
        <v/>
      </c>
      <c r="Q32" s="175" t="str">
        <f t="shared" si="56"/>
        <v/>
      </c>
      <c r="R32" s="175" t="str">
        <f t="shared" si="56"/>
        <v/>
      </c>
      <c r="S32" s="175" t="str">
        <f t="shared" si="56"/>
        <v/>
      </c>
      <c r="T32" s="176">
        <f t="shared" si="2"/>
        <v>0</v>
      </c>
      <c r="U32" s="1148"/>
      <c r="AH32" s="168"/>
      <c r="AI32" s="168"/>
      <c r="AJ32" s="168"/>
      <c r="AK32" s="168"/>
      <c r="AL32" s="168"/>
      <c r="AM32" s="168"/>
      <c r="AN32" s="168"/>
      <c r="AO32" s="155">
        <v>1</v>
      </c>
      <c r="AP32" s="155">
        <v>3</v>
      </c>
      <c r="AQ32" s="155">
        <v>3</v>
      </c>
      <c r="AR32" s="169">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155">
        <f ca="1">COUNTIF(INDIRECT("H"&amp;(ROW()+12*(($AO32-1)*3+$AP32)-ROW())/12+5):INDIRECT("S"&amp;(ROW()+12*(($AO32-1)*3+$AP32)-ROW())/12+5),AR32)</f>
        <v>0</v>
      </c>
      <c r="AT32" s="169"/>
      <c r="AV32" s="155">
        <f ca="1">IF(AND(AR32&gt;0,AS32&gt;0),COUNTIF(AV$6:AV31,"&gt;0")+1,0)</f>
        <v>0</v>
      </c>
      <c r="BF32" s="155">
        <v>3</v>
      </c>
      <c r="BH32" s="170"/>
      <c r="BI32" s="170"/>
      <c r="BJ32" s="170"/>
      <c r="BK32" s="170"/>
      <c r="BL32" s="170"/>
      <c r="BM32" s="170"/>
      <c r="BN32" s="170"/>
      <c r="BO32" s="170"/>
      <c r="BP32" s="170"/>
      <c r="BQ32" s="170"/>
      <c r="BR32" s="170"/>
      <c r="BS32" s="170"/>
      <c r="BT32" s="168"/>
      <c r="BU32" s="170"/>
      <c r="BV32" s="170"/>
      <c r="BW32" s="170"/>
      <c r="BX32" s="170"/>
      <c r="BY32" s="170"/>
      <c r="BZ32" s="170"/>
      <c r="CA32" s="170"/>
      <c r="CB32" s="170"/>
      <c r="CC32" s="170"/>
      <c r="CD32" s="170"/>
      <c r="CE32" s="170"/>
      <c r="CF32" s="170"/>
    </row>
    <row r="33" spans="1:84">
      <c r="A33" s="1134">
        <v>10</v>
      </c>
      <c r="B33" s="1140"/>
      <c r="C33" s="1161"/>
      <c r="D33" s="1140"/>
      <c r="E33" s="1143"/>
      <c r="F33" s="1140"/>
      <c r="G33" s="165" t="s">
        <v>283</v>
      </c>
      <c r="H33" s="166"/>
      <c r="I33" s="166" t="str">
        <f t="shared" ref="I33:S33" si="57">IF(H33="","",H33)</f>
        <v/>
      </c>
      <c r="J33" s="166" t="str">
        <f t="shared" si="57"/>
        <v/>
      </c>
      <c r="K33" s="166" t="str">
        <f t="shared" si="57"/>
        <v/>
      </c>
      <c r="L33" s="166" t="str">
        <f t="shared" si="57"/>
        <v/>
      </c>
      <c r="M33" s="166" t="str">
        <f t="shared" si="57"/>
        <v/>
      </c>
      <c r="N33" s="166" t="str">
        <f t="shared" si="57"/>
        <v/>
      </c>
      <c r="O33" s="166" t="str">
        <f t="shared" si="57"/>
        <v/>
      </c>
      <c r="P33" s="166" t="str">
        <f t="shared" si="57"/>
        <v/>
      </c>
      <c r="Q33" s="166" t="str">
        <f t="shared" si="57"/>
        <v/>
      </c>
      <c r="R33" s="166" t="str">
        <f t="shared" si="57"/>
        <v/>
      </c>
      <c r="S33" s="166" t="str">
        <f t="shared" si="57"/>
        <v/>
      </c>
      <c r="T33" s="167">
        <f t="shared" si="2"/>
        <v>0</v>
      </c>
      <c r="U33" s="1146"/>
      <c r="AH33" s="168"/>
      <c r="AI33" s="168"/>
      <c r="AJ33" s="168"/>
      <c r="AK33" s="168"/>
      <c r="AL33" s="168"/>
      <c r="AM33" s="168"/>
      <c r="AN33" s="168"/>
      <c r="AO33" s="155">
        <v>1</v>
      </c>
      <c r="AP33" s="155">
        <v>3</v>
      </c>
      <c r="AQ33" s="155">
        <v>4</v>
      </c>
      <c r="AR33" s="169">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155">
        <f ca="1">COUNTIF(INDIRECT("H"&amp;(ROW()+12*(($AO33-1)*3+$AP33)-ROW())/12+5):INDIRECT("S"&amp;(ROW()+12*(($AO33-1)*3+$AP33)-ROW())/12+5),AR33)</f>
        <v>0</v>
      </c>
      <c r="AT33" s="169"/>
      <c r="AV33" s="155">
        <f ca="1">IF(AND(AR33&gt;0,AS33&gt;0),COUNTIF(AV$6:AV32,"&gt;0")+1,0)</f>
        <v>0</v>
      </c>
      <c r="BF33" s="155">
        <v>1</v>
      </c>
      <c r="BH33" s="170">
        <f t="shared" ref="BH33:BS33" si="58">SUM(H33:H34)</f>
        <v>0</v>
      </c>
      <c r="BI33" s="170">
        <f t="shared" si="58"/>
        <v>0</v>
      </c>
      <c r="BJ33" s="170">
        <f t="shared" si="58"/>
        <v>0</v>
      </c>
      <c r="BK33" s="170">
        <f t="shared" si="58"/>
        <v>0</v>
      </c>
      <c r="BL33" s="170">
        <f t="shared" si="58"/>
        <v>0</v>
      </c>
      <c r="BM33" s="170">
        <f t="shared" si="58"/>
        <v>0</v>
      </c>
      <c r="BN33" s="170">
        <f t="shared" si="58"/>
        <v>0</v>
      </c>
      <c r="BO33" s="170">
        <f t="shared" si="58"/>
        <v>0</v>
      </c>
      <c r="BP33" s="170">
        <f t="shared" si="58"/>
        <v>0</v>
      </c>
      <c r="BQ33" s="170">
        <f t="shared" si="58"/>
        <v>0</v>
      </c>
      <c r="BR33" s="170">
        <f t="shared" si="58"/>
        <v>0</v>
      </c>
      <c r="BS33" s="170">
        <f t="shared" si="58"/>
        <v>0</v>
      </c>
      <c r="BT33" s="168"/>
      <c r="BU33" s="170">
        <f t="shared" ref="BU33:CF33" si="59">SUM(U33:U34)</f>
        <v>0</v>
      </c>
      <c r="BV33" s="170">
        <f t="shared" si="59"/>
        <v>0</v>
      </c>
      <c r="BW33" s="170">
        <f t="shared" si="59"/>
        <v>0</v>
      </c>
      <c r="BX33" s="170">
        <f t="shared" si="59"/>
        <v>0</v>
      </c>
      <c r="BY33" s="170">
        <f t="shared" si="59"/>
        <v>0</v>
      </c>
      <c r="BZ33" s="170">
        <f t="shared" si="59"/>
        <v>0</v>
      </c>
      <c r="CA33" s="170">
        <f t="shared" si="59"/>
        <v>0</v>
      </c>
      <c r="CB33" s="170">
        <f t="shared" si="59"/>
        <v>0</v>
      </c>
      <c r="CC33" s="170">
        <f t="shared" si="59"/>
        <v>0</v>
      </c>
      <c r="CD33" s="170">
        <f t="shared" si="59"/>
        <v>0</v>
      </c>
      <c r="CE33" s="170">
        <f t="shared" si="59"/>
        <v>0</v>
      </c>
      <c r="CF33" s="170">
        <f t="shared" si="59"/>
        <v>0</v>
      </c>
    </row>
    <row r="34" spans="1:84">
      <c r="A34" s="1135"/>
      <c r="B34" s="1141"/>
      <c r="C34" s="1162"/>
      <c r="D34" s="1141"/>
      <c r="E34" s="1144"/>
      <c r="F34" s="1141"/>
      <c r="G34" s="171" t="s">
        <v>282</v>
      </c>
      <c r="H34" s="172"/>
      <c r="I34" s="172" t="str">
        <f t="shared" ref="I34:S34" si="60">IF(H34="","",H34)</f>
        <v/>
      </c>
      <c r="J34" s="172" t="str">
        <f t="shared" si="60"/>
        <v/>
      </c>
      <c r="K34" s="172" t="str">
        <f t="shared" si="60"/>
        <v/>
      </c>
      <c r="L34" s="172" t="str">
        <f t="shared" si="60"/>
        <v/>
      </c>
      <c r="M34" s="172" t="str">
        <f t="shared" si="60"/>
        <v/>
      </c>
      <c r="N34" s="172" t="str">
        <f t="shared" si="60"/>
        <v/>
      </c>
      <c r="O34" s="172" t="str">
        <f t="shared" si="60"/>
        <v/>
      </c>
      <c r="P34" s="172" t="str">
        <f t="shared" si="60"/>
        <v/>
      </c>
      <c r="Q34" s="172" t="str">
        <f t="shared" si="60"/>
        <v/>
      </c>
      <c r="R34" s="172" t="str">
        <f t="shared" si="60"/>
        <v/>
      </c>
      <c r="S34" s="172" t="str">
        <f t="shared" si="60"/>
        <v/>
      </c>
      <c r="T34" s="173">
        <f t="shared" si="2"/>
        <v>0</v>
      </c>
      <c r="U34" s="1147"/>
      <c r="Z34" s="177"/>
      <c r="AH34" s="168"/>
      <c r="AI34" s="168"/>
      <c r="AJ34" s="168"/>
      <c r="AK34" s="168"/>
      <c r="AL34" s="168"/>
      <c r="AM34" s="168"/>
      <c r="AN34" s="168"/>
      <c r="AO34" s="155">
        <v>1</v>
      </c>
      <c r="AP34" s="155">
        <v>3</v>
      </c>
      <c r="AQ34" s="155">
        <v>5</v>
      </c>
      <c r="AR34" s="169">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155">
        <f ca="1">COUNTIF(INDIRECT("H"&amp;(ROW()+12*(($AO34-1)*3+$AP34)-ROW())/12+5):INDIRECT("S"&amp;(ROW()+12*(($AO34-1)*3+$AP34)-ROW())/12+5),AR34)</f>
        <v>0</v>
      </c>
      <c r="AT34" s="169"/>
      <c r="AV34" s="155">
        <f ca="1">IF(AND(AR34&gt;0,AS34&gt;0),COUNTIF(AV$6:AV33,"&gt;0")+1,0)</f>
        <v>0</v>
      </c>
      <c r="BF34" s="155">
        <v>2</v>
      </c>
      <c r="BG34" s="155" t="s">
        <v>281</v>
      </c>
      <c r="BH34" s="170">
        <f t="shared" ref="BH34:BS34" si="61">IF(BH33+BU33&gt;40000,1,0)</f>
        <v>0</v>
      </c>
      <c r="BI34" s="170">
        <f t="shared" si="61"/>
        <v>0</v>
      </c>
      <c r="BJ34" s="170">
        <f t="shared" si="61"/>
        <v>0</v>
      </c>
      <c r="BK34" s="170">
        <f t="shared" si="61"/>
        <v>0</v>
      </c>
      <c r="BL34" s="170">
        <f t="shared" si="61"/>
        <v>0</v>
      </c>
      <c r="BM34" s="170">
        <f t="shared" si="61"/>
        <v>0</v>
      </c>
      <c r="BN34" s="170">
        <f t="shared" si="61"/>
        <v>0</v>
      </c>
      <c r="BO34" s="170">
        <f t="shared" si="61"/>
        <v>0</v>
      </c>
      <c r="BP34" s="170">
        <f t="shared" si="61"/>
        <v>0</v>
      </c>
      <c r="BQ34" s="170">
        <f t="shared" si="61"/>
        <v>0</v>
      </c>
      <c r="BR34" s="170">
        <f t="shared" si="61"/>
        <v>0</v>
      </c>
      <c r="BS34" s="170">
        <f t="shared" si="61"/>
        <v>0</v>
      </c>
      <c r="BT34" s="168"/>
      <c r="BU34" s="170"/>
      <c r="BV34" s="170"/>
      <c r="BW34" s="170"/>
      <c r="BX34" s="170"/>
      <c r="BY34" s="170"/>
      <c r="BZ34" s="170"/>
      <c r="CA34" s="170"/>
      <c r="CB34" s="170"/>
      <c r="CC34" s="170"/>
      <c r="CD34" s="170"/>
      <c r="CE34" s="170"/>
      <c r="CF34" s="170"/>
    </row>
    <row r="35" spans="1:84">
      <c r="A35" s="1136"/>
      <c r="B35" s="1142"/>
      <c r="C35" s="1163"/>
      <c r="D35" s="1142"/>
      <c r="E35" s="1145"/>
      <c r="F35" s="1142"/>
      <c r="G35" s="174" t="s">
        <v>474</v>
      </c>
      <c r="H35" s="175"/>
      <c r="I35" s="175" t="str">
        <f t="shared" ref="I35:S35" si="62">IF(H35="","",H35)</f>
        <v/>
      </c>
      <c r="J35" s="175" t="str">
        <f t="shared" si="62"/>
        <v/>
      </c>
      <c r="K35" s="175" t="str">
        <f t="shared" si="62"/>
        <v/>
      </c>
      <c r="L35" s="175" t="str">
        <f t="shared" si="62"/>
        <v/>
      </c>
      <c r="M35" s="175" t="str">
        <f t="shared" si="62"/>
        <v/>
      </c>
      <c r="N35" s="175" t="str">
        <f t="shared" si="62"/>
        <v/>
      </c>
      <c r="O35" s="175" t="str">
        <f t="shared" si="62"/>
        <v/>
      </c>
      <c r="P35" s="175" t="str">
        <f t="shared" si="62"/>
        <v/>
      </c>
      <c r="Q35" s="175" t="str">
        <f t="shared" si="62"/>
        <v/>
      </c>
      <c r="R35" s="175" t="str">
        <f t="shared" si="62"/>
        <v/>
      </c>
      <c r="S35" s="175" t="str">
        <f t="shared" si="62"/>
        <v/>
      </c>
      <c r="T35" s="176">
        <f t="shared" si="2"/>
        <v>0</v>
      </c>
      <c r="U35" s="1148"/>
      <c r="AH35" s="168"/>
      <c r="AI35" s="168"/>
      <c r="AJ35" s="168"/>
      <c r="AK35" s="168"/>
      <c r="AL35" s="168"/>
      <c r="AM35" s="168"/>
      <c r="AN35" s="168"/>
      <c r="AO35" s="155">
        <v>1</v>
      </c>
      <c r="AP35" s="155">
        <v>3</v>
      </c>
      <c r="AQ35" s="155">
        <v>6</v>
      </c>
      <c r="AR35" s="169">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155">
        <f ca="1">COUNTIF(INDIRECT("H"&amp;(ROW()+12*(($AO35-1)*3+$AP35)-ROW())/12+5):INDIRECT("S"&amp;(ROW()+12*(($AO35-1)*3+$AP35)-ROW())/12+5),AR35)</f>
        <v>0</v>
      </c>
      <c r="AT35" s="169"/>
      <c r="AV35" s="155">
        <f ca="1">IF(AND(AR35&gt;0,AS35&gt;0),COUNTIF(AV$6:AV34,"&gt;0")+1,0)</f>
        <v>0</v>
      </c>
      <c r="BF35" s="155">
        <v>3</v>
      </c>
      <c r="BH35" s="170"/>
      <c r="BI35" s="170"/>
      <c r="BJ35" s="170"/>
      <c r="BK35" s="170"/>
      <c r="BL35" s="170"/>
      <c r="BM35" s="170"/>
      <c r="BN35" s="170"/>
      <c r="BO35" s="170"/>
      <c r="BP35" s="170"/>
      <c r="BQ35" s="170"/>
      <c r="BR35" s="170"/>
      <c r="BS35" s="170"/>
    </row>
    <row r="36" spans="1:84">
      <c r="A36" s="1134">
        <v>11</v>
      </c>
      <c r="B36" s="1140"/>
      <c r="C36" s="1161"/>
      <c r="D36" s="1140"/>
      <c r="E36" s="1143"/>
      <c r="F36" s="1140"/>
      <c r="G36" s="165" t="s">
        <v>283</v>
      </c>
      <c r="H36" s="166"/>
      <c r="I36" s="166" t="str">
        <f t="shared" ref="I36:S36" si="63">IF(H36="","",H36)</f>
        <v/>
      </c>
      <c r="J36" s="166" t="str">
        <f t="shared" si="63"/>
        <v/>
      </c>
      <c r="K36" s="166" t="str">
        <f t="shared" si="63"/>
        <v/>
      </c>
      <c r="L36" s="166" t="str">
        <f t="shared" si="63"/>
        <v/>
      </c>
      <c r="M36" s="166" t="str">
        <f t="shared" si="63"/>
        <v/>
      </c>
      <c r="N36" s="166" t="str">
        <f t="shared" si="63"/>
        <v/>
      </c>
      <c r="O36" s="166" t="str">
        <f t="shared" si="63"/>
        <v/>
      </c>
      <c r="P36" s="166" t="str">
        <f t="shared" si="63"/>
        <v/>
      </c>
      <c r="Q36" s="166" t="str">
        <f t="shared" si="63"/>
        <v/>
      </c>
      <c r="R36" s="166" t="str">
        <f t="shared" si="63"/>
        <v/>
      </c>
      <c r="S36" s="166" t="str">
        <f t="shared" si="63"/>
        <v/>
      </c>
      <c r="T36" s="167">
        <f t="shared" si="2"/>
        <v>0</v>
      </c>
      <c r="U36" s="1146"/>
      <c r="AH36" s="168"/>
      <c r="AI36" s="168"/>
      <c r="AJ36" s="168"/>
      <c r="AO36" s="155">
        <v>1</v>
      </c>
      <c r="AP36" s="155">
        <v>3</v>
      </c>
      <c r="AQ36" s="155">
        <v>7</v>
      </c>
      <c r="AR36" s="169">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155">
        <f ca="1">COUNTIF(INDIRECT("H"&amp;(ROW()+12*(($AO36-1)*3+$AP36)-ROW())/12+5):INDIRECT("S"&amp;(ROW()+12*(($AO36-1)*3+$AP36)-ROW())/12+5),AR36)</f>
        <v>0</v>
      </c>
      <c r="AT36" s="169"/>
      <c r="AV36" s="155">
        <f ca="1">IF(AND(AR36&gt;0,AS36&gt;0),COUNTIF(AV$6:AV35,"&gt;0")+1,0)</f>
        <v>0</v>
      </c>
      <c r="BF36" s="155">
        <v>1</v>
      </c>
      <c r="BH36" s="170">
        <f t="shared" ref="BH36:BS36" si="64">SUM(H36:H37)</f>
        <v>0</v>
      </c>
      <c r="BI36" s="170">
        <f t="shared" si="64"/>
        <v>0</v>
      </c>
      <c r="BJ36" s="170">
        <f t="shared" si="64"/>
        <v>0</v>
      </c>
      <c r="BK36" s="170">
        <f t="shared" si="64"/>
        <v>0</v>
      </c>
      <c r="BL36" s="170">
        <f t="shared" si="64"/>
        <v>0</v>
      </c>
      <c r="BM36" s="170">
        <f t="shared" si="64"/>
        <v>0</v>
      </c>
      <c r="BN36" s="170">
        <f t="shared" si="64"/>
        <v>0</v>
      </c>
      <c r="BO36" s="170">
        <f t="shared" si="64"/>
        <v>0</v>
      </c>
      <c r="BP36" s="170">
        <f t="shared" si="64"/>
        <v>0</v>
      </c>
      <c r="BQ36" s="170">
        <f t="shared" si="64"/>
        <v>0</v>
      </c>
      <c r="BR36" s="170">
        <f t="shared" si="64"/>
        <v>0</v>
      </c>
      <c r="BS36" s="170">
        <f t="shared" si="64"/>
        <v>0</v>
      </c>
      <c r="BU36" s="170">
        <f t="shared" ref="BU36:CF36" si="65">SUM(U36:U37)</f>
        <v>0</v>
      </c>
      <c r="BV36" s="170">
        <f t="shared" si="65"/>
        <v>0</v>
      </c>
      <c r="BW36" s="170">
        <f t="shared" si="65"/>
        <v>0</v>
      </c>
      <c r="BX36" s="170">
        <f t="shared" si="65"/>
        <v>0</v>
      </c>
      <c r="BY36" s="170">
        <f t="shared" si="65"/>
        <v>0</v>
      </c>
      <c r="BZ36" s="170">
        <f t="shared" si="65"/>
        <v>0</v>
      </c>
      <c r="CA36" s="170">
        <f t="shared" si="65"/>
        <v>0</v>
      </c>
      <c r="CB36" s="170">
        <f t="shared" si="65"/>
        <v>0</v>
      </c>
      <c r="CC36" s="170">
        <f t="shared" si="65"/>
        <v>0</v>
      </c>
      <c r="CD36" s="170">
        <f t="shared" si="65"/>
        <v>0</v>
      </c>
      <c r="CE36" s="170">
        <f t="shared" si="65"/>
        <v>0</v>
      </c>
      <c r="CF36" s="170">
        <f t="shared" si="65"/>
        <v>0</v>
      </c>
    </row>
    <row r="37" spans="1:84">
      <c r="A37" s="1135"/>
      <c r="B37" s="1141"/>
      <c r="C37" s="1162"/>
      <c r="D37" s="1141"/>
      <c r="E37" s="1144"/>
      <c r="F37" s="1141"/>
      <c r="G37" s="171" t="s">
        <v>282</v>
      </c>
      <c r="H37" s="172"/>
      <c r="I37" s="172" t="str">
        <f t="shared" ref="I37:S37" si="66">IF(H37="","",H37)</f>
        <v/>
      </c>
      <c r="J37" s="172" t="str">
        <f t="shared" si="66"/>
        <v/>
      </c>
      <c r="K37" s="172" t="str">
        <f t="shared" si="66"/>
        <v/>
      </c>
      <c r="L37" s="172" t="str">
        <f t="shared" si="66"/>
        <v/>
      </c>
      <c r="M37" s="172" t="str">
        <f t="shared" si="66"/>
        <v/>
      </c>
      <c r="N37" s="172" t="str">
        <f t="shared" si="66"/>
        <v/>
      </c>
      <c r="O37" s="172" t="str">
        <f t="shared" si="66"/>
        <v/>
      </c>
      <c r="P37" s="172" t="str">
        <f t="shared" si="66"/>
        <v/>
      </c>
      <c r="Q37" s="172" t="str">
        <f t="shared" si="66"/>
        <v/>
      </c>
      <c r="R37" s="172" t="str">
        <f t="shared" si="66"/>
        <v/>
      </c>
      <c r="S37" s="172" t="str">
        <f t="shared" si="66"/>
        <v/>
      </c>
      <c r="T37" s="173">
        <f t="shared" si="2"/>
        <v>0</v>
      </c>
      <c r="U37" s="1147"/>
      <c r="AH37" s="168"/>
      <c r="AI37" s="168"/>
      <c r="AJ37" s="168"/>
      <c r="AO37" s="155">
        <v>1</v>
      </c>
      <c r="AP37" s="155">
        <v>3</v>
      </c>
      <c r="AQ37" s="155">
        <v>8</v>
      </c>
      <c r="AR37" s="169">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155">
        <f ca="1">COUNTIF(INDIRECT("H"&amp;(ROW()+12*(($AO37-1)*3+$AP37)-ROW())/12+5):INDIRECT("S"&amp;(ROW()+12*(($AO37-1)*3+$AP37)-ROW())/12+5),AR37)</f>
        <v>0</v>
      </c>
      <c r="AT37" s="169"/>
      <c r="AV37" s="155">
        <f ca="1">IF(AND(AR37&gt;0,AS37&gt;0),COUNTIF(AV$6:AV36,"&gt;0")+1,0)</f>
        <v>0</v>
      </c>
      <c r="BF37" s="155">
        <v>2</v>
      </c>
      <c r="BG37" s="155" t="s">
        <v>281</v>
      </c>
      <c r="BH37" s="170">
        <f t="shared" ref="BH37:BS37" si="67">IF(BH36+BU36&gt;40000,1,0)</f>
        <v>0</v>
      </c>
      <c r="BI37" s="170">
        <f t="shared" si="67"/>
        <v>0</v>
      </c>
      <c r="BJ37" s="170">
        <f t="shared" si="67"/>
        <v>0</v>
      </c>
      <c r="BK37" s="170">
        <f t="shared" si="67"/>
        <v>0</v>
      </c>
      <c r="BL37" s="170">
        <f t="shared" si="67"/>
        <v>0</v>
      </c>
      <c r="BM37" s="170">
        <f t="shared" si="67"/>
        <v>0</v>
      </c>
      <c r="BN37" s="170">
        <f t="shared" si="67"/>
        <v>0</v>
      </c>
      <c r="BO37" s="170">
        <f t="shared" si="67"/>
        <v>0</v>
      </c>
      <c r="BP37" s="170">
        <f t="shared" si="67"/>
        <v>0</v>
      </c>
      <c r="BQ37" s="170">
        <f t="shared" si="67"/>
        <v>0</v>
      </c>
      <c r="BR37" s="170">
        <f t="shared" si="67"/>
        <v>0</v>
      </c>
      <c r="BS37" s="170">
        <f t="shared" si="67"/>
        <v>0</v>
      </c>
    </row>
    <row r="38" spans="1:84">
      <c r="A38" s="1136"/>
      <c r="B38" s="1142"/>
      <c r="C38" s="1163"/>
      <c r="D38" s="1142"/>
      <c r="E38" s="1145"/>
      <c r="F38" s="1142"/>
      <c r="G38" s="174" t="s">
        <v>474</v>
      </c>
      <c r="H38" s="175"/>
      <c r="I38" s="175" t="str">
        <f t="shared" ref="I38:S38" si="68">IF(H38="","",H38)</f>
        <v/>
      </c>
      <c r="J38" s="175" t="str">
        <f t="shared" si="68"/>
        <v/>
      </c>
      <c r="K38" s="175" t="str">
        <f t="shared" si="68"/>
        <v/>
      </c>
      <c r="L38" s="175" t="str">
        <f t="shared" si="68"/>
        <v/>
      </c>
      <c r="M38" s="175" t="str">
        <f t="shared" si="68"/>
        <v/>
      </c>
      <c r="N38" s="175" t="str">
        <f t="shared" si="68"/>
        <v/>
      </c>
      <c r="O38" s="175" t="str">
        <f t="shared" si="68"/>
        <v/>
      </c>
      <c r="P38" s="175" t="str">
        <f t="shared" si="68"/>
        <v/>
      </c>
      <c r="Q38" s="175" t="str">
        <f t="shared" si="68"/>
        <v/>
      </c>
      <c r="R38" s="175" t="str">
        <f t="shared" si="68"/>
        <v/>
      </c>
      <c r="S38" s="175" t="str">
        <f t="shared" si="68"/>
        <v/>
      </c>
      <c r="T38" s="176">
        <f t="shared" ref="T38:T95" si="69">SUM(H38:S38)</f>
        <v>0</v>
      </c>
      <c r="U38" s="1148"/>
      <c r="AH38" s="168"/>
      <c r="AI38" s="168"/>
      <c r="AJ38" s="168"/>
      <c r="AO38" s="155">
        <v>1</v>
      </c>
      <c r="AP38" s="155">
        <v>3</v>
      </c>
      <c r="AQ38" s="155">
        <v>9</v>
      </c>
      <c r="AR38" s="169">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155">
        <f ca="1">COUNTIF(INDIRECT("H"&amp;(ROW()+12*(($AO38-1)*3+$AP38)-ROW())/12+5):INDIRECT("S"&amp;(ROW()+12*(($AO38-1)*3+$AP38)-ROW())/12+5),AR38)</f>
        <v>0</v>
      </c>
      <c r="AT38" s="169"/>
      <c r="AV38" s="155">
        <f ca="1">IF(AND(AR38&gt;0,AS38&gt;0),COUNTIF(AV$6:AV37,"&gt;0")+1,0)</f>
        <v>0</v>
      </c>
      <c r="BF38" s="155">
        <v>3</v>
      </c>
      <c r="BH38" s="170"/>
      <c r="BI38" s="170"/>
      <c r="BJ38" s="170"/>
      <c r="BK38" s="170"/>
      <c r="BL38" s="170"/>
      <c r="BM38" s="170"/>
      <c r="BN38" s="170"/>
      <c r="BO38" s="170"/>
      <c r="BP38" s="170"/>
      <c r="BQ38" s="170"/>
      <c r="BR38" s="170"/>
      <c r="BS38" s="170"/>
    </row>
    <row r="39" spans="1:84">
      <c r="A39" s="1134">
        <v>12</v>
      </c>
      <c r="B39" s="1140"/>
      <c r="C39" s="1161"/>
      <c r="D39" s="1140"/>
      <c r="E39" s="1143"/>
      <c r="F39" s="1140"/>
      <c r="G39" s="165" t="s">
        <v>283</v>
      </c>
      <c r="H39" s="166"/>
      <c r="I39" s="166" t="str">
        <f t="shared" ref="I39:S39" si="70">IF(H39="","",H39)</f>
        <v/>
      </c>
      <c r="J39" s="166" t="str">
        <f t="shared" si="70"/>
        <v/>
      </c>
      <c r="K39" s="166" t="str">
        <f t="shared" si="70"/>
        <v/>
      </c>
      <c r="L39" s="166" t="str">
        <f t="shared" si="70"/>
        <v/>
      </c>
      <c r="M39" s="166" t="str">
        <f t="shared" si="70"/>
        <v/>
      </c>
      <c r="N39" s="166" t="str">
        <f t="shared" si="70"/>
        <v/>
      </c>
      <c r="O39" s="166" t="str">
        <f t="shared" si="70"/>
        <v/>
      </c>
      <c r="P39" s="166" t="str">
        <f t="shared" si="70"/>
        <v/>
      </c>
      <c r="Q39" s="166" t="str">
        <f t="shared" si="70"/>
        <v/>
      </c>
      <c r="R39" s="166" t="str">
        <f t="shared" si="70"/>
        <v/>
      </c>
      <c r="S39" s="166" t="str">
        <f t="shared" si="70"/>
        <v/>
      </c>
      <c r="T39" s="167">
        <f t="shared" si="69"/>
        <v>0</v>
      </c>
      <c r="U39" s="1146"/>
      <c r="AH39" s="168"/>
      <c r="AI39" s="168"/>
      <c r="AJ39" s="168"/>
      <c r="AO39" s="155">
        <v>1</v>
      </c>
      <c r="AP39" s="155">
        <v>3</v>
      </c>
      <c r="AQ39" s="155">
        <v>10</v>
      </c>
      <c r="AR39" s="169">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155">
        <f ca="1">COUNTIF(INDIRECT("H"&amp;(ROW()+12*(($AO39-1)*3+$AP39)-ROW())/12+5):INDIRECT("S"&amp;(ROW()+12*(($AO39-1)*3+$AP39)-ROW())/12+5),AR39)</f>
        <v>0</v>
      </c>
      <c r="AT39" s="169"/>
      <c r="AV39" s="155">
        <f ca="1">IF(AND(AR39&gt;0,AS39&gt;0),COUNTIF(AV$6:AV38,"&gt;0")+1,0)</f>
        <v>0</v>
      </c>
      <c r="BF39" s="155">
        <v>1</v>
      </c>
      <c r="BH39" s="170">
        <f t="shared" ref="BH39:BS39" si="71">SUM(H39:H40)</f>
        <v>0</v>
      </c>
      <c r="BI39" s="170">
        <f t="shared" si="71"/>
        <v>0</v>
      </c>
      <c r="BJ39" s="170">
        <f t="shared" si="71"/>
        <v>0</v>
      </c>
      <c r="BK39" s="170">
        <f t="shared" si="71"/>
        <v>0</v>
      </c>
      <c r="BL39" s="170">
        <f t="shared" si="71"/>
        <v>0</v>
      </c>
      <c r="BM39" s="170">
        <f t="shared" si="71"/>
        <v>0</v>
      </c>
      <c r="BN39" s="170">
        <f t="shared" si="71"/>
        <v>0</v>
      </c>
      <c r="BO39" s="170">
        <f t="shared" si="71"/>
        <v>0</v>
      </c>
      <c r="BP39" s="170">
        <f t="shared" si="71"/>
        <v>0</v>
      </c>
      <c r="BQ39" s="170">
        <f t="shared" si="71"/>
        <v>0</v>
      </c>
      <c r="BR39" s="170">
        <f t="shared" si="71"/>
        <v>0</v>
      </c>
      <c r="BS39" s="170">
        <f t="shared" si="71"/>
        <v>0</v>
      </c>
      <c r="BU39" s="170">
        <f t="shared" ref="BU39:CF39" si="72">SUM(U39:U40)</f>
        <v>0</v>
      </c>
      <c r="BV39" s="170">
        <f t="shared" si="72"/>
        <v>0</v>
      </c>
      <c r="BW39" s="170">
        <f t="shared" si="72"/>
        <v>0</v>
      </c>
      <c r="BX39" s="170">
        <f t="shared" si="72"/>
        <v>0</v>
      </c>
      <c r="BY39" s="170">
        <f t="shared" si="72"/>
        <v>0</v>
      </c>
      <c r="BZ39" s="170">
        <f t="shared" si="72"/>
        <v>0</v>
      </c>
      <c r="CA39" s="170">
        <f t="shared" si="72"/>
        <v>0</v>
      </c>
      <c r="CB39" s="170">
        <f t="shared" si="72"/>
        <v>0</v>
      </c>
      <c r="CC39" s="170">
        <f t="shared" si="72"/>
        <v>0</v>
      </c>
      <c r="CD39" s="170">
        <f t="shared" si="72"/>
        <v>0</v>
      </c>
      <c r="CE39" s="170">
        <f t="shared" si="72"/>
        <v>0</v>
      </c>
      <c r="CF39" s="170">
        <f t="shared" si="72"/>
        <v>0</v>
      </c>
    </row>
    <row r="40" spans="1:84">
      <c r="A40" s="1135"/>
      <c r="B40" s="1141"/>
      <c r="C40" s="1162"/>
      <c r="D40" s="1141"/>
      <c r="E40" s="1144"/>
      <c r="F40" s="1141"/>
      <c r="G40" s="171" t="s">
        <v>282</v>
      </c>
      <c r="H40" s="172"/>
      <c r="I40" s="172" t="str">
        <f t="shared" ref="I40:S40" si="73">IF(H40="","",H40)</f>
        <v/>
      </c>
      <c r="J40" s="172" t="str">
        <f t="shared" si="73"/>
        <v/>
      </c>
      <c r="K40" s="172" t="str">
        <f t="shared" si="73"/>
        <v/>
      </c>
      <c r="L40" s="172" t="str">
        <f t="shared" si="73"/>
        <v/>
      </c>
      <c r="M40" s="172" t="str">
        <f t="shared" si="73"/>
        <v/>
      </c>
      <c r="N40" s="172" t="str">
        <f t="shared" si="73"/>
        <v/>
      </c>
      <c r="O40" s="172" t="str">
        <f t="shared" si="73"/>
        <v/>
      </c>
      <c r="P40" s="172" t="str">
        <f t="shared" si="73"/>
        <v/>
      </c>
      <c r="Q40" s="172" t="str">
        <f t="shared" si="73"/>
        <v/>
      </c>
      <c r="R40" s="172" t="str">
        <f t="shared" si="73"/>
        <v/>
      </c>
      <c r="S40" s="172" t="str">
        <f t="shared" si="73"/>
        <v/>
      </c>
      <c r="T40" s="173">
        <f t="shared" si="69"/>
        <v>0</v>
      </c>
      <c r="U40" s="1147"/>
      <c r="AH40" s="168"/>
      <c r="AI40" s="168"/>
      <c r="AJ40" s="168"/>
      <c r="AO40" s="155">
        <v>1</v>
      </c>
      <c r="AP40" s="155">
        <v>3</v>
      </c>
      <c r="AQ40" s="155">
        <v>11</v>
      </c>
      <c r="AR40" s="169">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155">
        <f ca="1">COUNTIF(INDIRECT("H"&amp;(ROW()+12*(($AO40-1)*3+$AP40)-ROW())/12+5):INDIRECT("S"&amp;(ROW()+12*(($AO40-1)*3+$AP40)-ROW())/12+5),AR40)</f>
        <v>0</v>
      </c>
      <c r="AT40" s="169"/>
      <c r="AV40" s="155">
        <f ca="1">IF(AND(AR40&gt;0,AS40&gt;0),COUNTIF(AV$6:AV39,"&gt;0")+1,0)</f>
        <v>0</v>
      </c>
      <c r="BF40" s="155">
        <v>2</v>
      </c>
      <c r="BG40" s="155" t="s">
        <v>281</v>
      </c>
      <c r="BH40" s="170">
        <f t="shared" ref="BH40:BS40" si="74">IF(BH39+BU39&gt;40000,1,0)</f>
        <v>0</v>
      </c>
      <c r="BI40" s="170">
        <f t="shared" si="74"/>
        <v>0</v>
      </c>
      <c r="BJ40" s="170">
        <f t="shared" si="74"/>
        <v>0</v>
      </c>
      <c r="BK40" s="170">
        <f t="shared" si="74"/>
        <v>0</v>
      </c>
      <c r="BL40" s="170">
        <f t="shared" si="74"/>
        <v>0</v>
      </c>
      <c r="BM40" s="170">
        <f t="shared" si="74"/>
        <v>0</v>
      </c>
      <c r="BN40" s="170">
        <f t="shared" si="74"/>
        <v>0</v>
      </c>
      <c r="BO40" s="170">
        <f t="shared" si="74"/>
        <v>0</v>
      </c>
      <c r="BP40" s="170">
        <f t="shared" si="74"/>
        <v>0</v>
      </c>
      <c r="BQ40" s="170">
        <f t="shared" si="74"/>
        <v>0</v>
      </c>
      <c r="BR40" s="170">
        <f t="shared" si="74"/>
        <v>0</v>
      </c>
      <c r="BS40" s="170">
        <f t="shared" si="74"/>
        <v>0</v>
      </c>
    </row>
    <row r="41" spans="1:84">
      <c r="A41" s="1136"/>
      <c r="B41" s="1142"/>
      <c r="C41" s="1163"/>
      <c r="D41" s="1142"/>
      <c r="E41" s="1145"/>
      <c r="F41" s="1142"/>
      <c r="G41" s="174" t="s">
        <v>474</v>
      </c>
      <c r="H41" s="175"/>
      <c r="I41" s="175" t="str">
        <f t="shared" ref="I41:S41" si="75">IF(H41="","",H41)</f>
        <v/>
      </c>
      <c r="J41" s="175" t="str">
        <f t="shared" si="75"/>
        <v/>
      </c>
      <c r="K41" s="175" t="str">
        <f t="shared" si="75"/>
        <v/>
      </c>
      <c r="L41" s="175" t="str">
        <f t="shared" si="75"/>
        <v/>
      </c>
      <c r="M41" s="175" t="str">
        <f t="shared" si="75"/>
        <v/>
      </c>
      <c r="N41" s="175" t="str">
        <f t="shared" si="75"/>
        <v/>
      </c>
      <c r="O41" s="175" t="str">
        <f t="shared" si="75"/>
        <v/>
      </c>
      <c r="P41" s="175" t="str">
        <f t="shared" si="75"/>
        <v/>
      </c>
      <c r="Q41" s="175" t="str">
        <f t="shared" si="75"/>
        <v/>
      </c>
      <c r="R41" s="175" t="str">
        <f t="shared" si="75"/>
        <v/>
      </c>
      <c r="S41" s="175" t="str">
        <f t="shared" si="75"/>
        <v/>
      </c>
      <c r="T41" s="176">
        <f t="shared" si="69"/>
        <v>0</v>
      </c>
      <c r="U41" s="1148"/>
      <c r="AH41" s="168"/>
      <c r="AI41" s="168"/>
      <c r="AJ41" s="168"/>
      <c r="AO41" s="155">
        <v>1</v>
      </c>
      <c r="AP41" s="155">
        <v>3</v>
      </c>
      <c r="AQ41" s="155">
        <v>12</v>
      </c>
      <c r="AR41" s="169">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155">
        <f ca="1">COUNTIF(INDIRECT("H"&amp;(ROW()+12*(($AO41-1)*3+$AP41)-ROW())/12+5):INDIRECT("S"&amp;(ROW()+12*(($AO41-1)*3+$AP41)-ROW())/12+5),AR41)</f>
        <v>0</v>
      </c>
      <c r="AT41" s="169"/>
      <c r="AV41" s="155">
        <f ca="1">IF(AND(AR41&gt;0,AS41&gt;0),COUNTIF(AV$6:AV40,"&gt;0")+1,0)</f>
        <v>0</v>
      </c>
      <c r="BF41" s="155">
        <v>3</v>
      </c>
      <c r="BH41" s="170"/>
      <c r="BI41" s="170"/>
      <c r="BJ41" s="170"/>
      <c r="BK41" s="170"/>
      <c r="BL41" s="170"/>
      <c r="BM41" s="170"/>
      <c r="BN41" s="170"/>
      <c r="BO41" s="170"/>
      <c r="BP41" s="170"/>
      <c r="BQ41" s="170"/>
      <c r="BR41" s="170"/>
      <c r="BS41" s="170"/>
    </row>
    <row r="42" spans="1:84">
      <c r="A42" s="1134">
        <v>13</v>
      </c>
      <c r="B42" s="1140"/>
      <c r="C42" s="1161"/>
      <c r="D42" s="1140"/>
      <c r="E42" s="1143"/>
      <c r="F42" s="1140"/>
      <c r="G42" s="165" t="s">
        <v>283</v>
      </c>
      <c r="H42" s="166"/>
      <c r="I42" s="166" t="str">
        <f t="shared" ref="I42:S42" si="76">IF(H42="","",H42)</f>
        <v/>
      </c>
      <c r="J42" s="166" t="str">
        <f t="shared" si="76"/>
        <v/>
      </c>
      <c r="K42" s="166" t="str">
        <f t="shared" si="76"/>
        <v/>
      </c>
      <c r="L42" s="166" t="str">
        <f t="shared" si="76"/>
        <v/>
      </c>
      <c r="M42" s="166" t="str">
        <f t="shared" si="76"/>
        <v/>
      </c>
      <c r="N42" s="166" t="str">
        <f t="shared" si="76"/>
        <v/>
      </c>
      <c r="O42" s="166" t="str">
        <f t="shared" si="76"/>
        <v/>
      </c>
      <c r="P42" s="166" t="str">
        <f t="shared" si="76"/>
        <v/>
      </c>
      <c r="Q42" s="166" t="str">
        <f t="shared" si="76"/>
        <v/>
      </c>
      <c r="R42" s="166" t="str">
        <f t="shared" si="76"/>
        <v/>
      </c>
      <c r="S42" s="166" t="str">
        <f t="shared" si="76"/>
        <v/>
      </c>
      <c r="T42" s="167">
        <f t="shared" si="69"/>
        <v>0</v>
      </c>
      <c r="U42" s="1146"/>
      <c r="AH42" s="168"/>
      <c r="AI42" s="168"/>
      <c r="AJ42" s="168"/>
      <c r="AO42" s="155">
        <v>2</v>
      </c>
      <c r="AP42" s="155">
        <v>1</v>
      </c>
      <c r="AQ42" s="155">
        <v>1</v>
      </c>
      <c r="AR42" s="169">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155">
        <f ca="1">COUNTIF(INDIRECT("H"&amp;(ROW()+12*(($AO42-1)*3+$AP42)-ROW())/12+5):INDIRECT("S"&amp;(ROW()+12*(($AO42-1)*3+$AP42)-ROW())/12+5),AR42)</f>
        <v>0</v>
      </c>
      <c r="AT42" s="169"/>
      <c r="AV42" s="155">
        <f ca="1">IF(AND(AR42&gt;0,AS42&gt;0),COUNTIF(AV$6:AV41,"&gt;0")+1,0)</f>
        <v>0</v>
      </c>
      <c r="BF42" s="155">
        <v>1</v>
      </c>
      <c r="BH42" s="170">
        <f t="shared" ref="BH42:BS42" si="77">SUM(H42:H43)</f>
        <v>0</v>
      </c>
      <c r="BI42" s="170">
        <f t="shared" si="77"/>
        <v>0</v>
      </c>
      <c r="BJ42" s="170">
        <f t="shared" si="77"/>
        <v>0</v>
      </c>
      <c r="BK42" s="170">
        <f t="shared" si="77"/>
        <v>0</v>
      </c>
      <c r="BL42" s="170">
        <f t="shared" si="77"/>
        <v>0</v>
      </c>
      <c r="BM42" s="170">
        <f t="shared" si="77"/>
        <v>0</v>
      </c>
      <c r="BN42" s="170">
        <f t="shared" si="77"/>
        <v>0</v>
      </c>
      <c r="BO42" s="170">
        <f t="shared" si="77"/>
        <v>0</v>
      </c>
      <c r="BP42" s="170">
        <f t="shared" si="77"/>
        <v>0</v>
      </c>
      <c r="BQ42" s="170">
        <f t="shared" si="77"/>
        <v>0</v>
      </c>
      <c r="BR42" s="170">
        <f t="shared" si="77"/>
        <v>0</v>
      </c>
      <c r="BS42" s="170">
        <f t="shared" si="77"/>
        <v>0</v>
      </c>
      <c r="BU42" s="170">
        <f t="shared" ref="BU42:CF42" si="78">SUM(U42:U43)</f>
        <v>0</v>
      </c>
      <c r="BV42" s="170">
        <f t="shared" si="78"/>
        <v>0</v>
      </c>
      <c r="BW42" s="170">
        <f t="shared" si="78"/>
        <v>0</v>
      </c>
      <c r="BX42" s="170">
        <f t="shared" si="78"/>
        <v>0</v>
      </c>
      <c r="BY42" s="170">
        <f t="shared" si="78"/>
        <v>0</v>
      </c>
      <c r="BZ42" s="170">
        <f t="shared" si="78"/>
        <v>0</v>
      </c>
      <c r="CA42" s="170">
        <f t="shared" si="78"/>
        <v>0</v>
      </c>
      <c r="CB42" s="170">
        <f t="shared" si="78"/>
        <v>0</v>
      </c>
      <c r="CC42" s="170">
        <f t="shared" si="78"/>
        <v>0</v>
      </c>
      <c r="CD42" s="170">
        <f t="shared" si="78"/>
        <v>0</v>
      </c>
      <c r="CE42" s="170">
        <f t="shared" si="78"/>
        <v>0</v>
      </c>
      <c r="CF42" s="170">
        <f t="shared" si="78"/>
        <v>0</v>
      </c>
    </row>
    <row r="43" spans="1:84">
      <c r="A43" s="1135"/>
      <c r="B43" s="1141"/>
      <c r="C43" s="1162"/>
      <c r="D43" s="1141"/>
      <c r="E43" s="1144"/>
      <c r="F43" s="1141"/>
      <c r="G43" s="171" t="s">
        <v>282</v>
      </c>
      <c r="H43" s="172"/>
      <c r="I43" s="172" t="str">
        <f t="shared" ref="I43:S43" si="79">IF(H43="","",H43)</f>
        <v/>
      </c>
      <c r="J43" s="172" t="str">
        <f t="shared" si="79"/>
        <v/>
      </c>
      <c r="K43" s="172" t="str">
        <f t="shared" si="79"/>
        <v/>
      </c>
      <c r="L43" s="172" t="str">
        <f t="shared" si="79"/>
        <v/>
      </c>
      <c r="M43" s="172" t="str">
        <f t="shared" si="79"/>
        <v/>
      </c>
      <c r="N43" s="172" t="str">
        <f t="shared" si="79"/>
        <v/>
      </c>
      <c r="O43" s="172" t="str">
        <f t="shared" si="79"/>
        <v/>
      </c>
      <c r="P43" s="172" t="str">
        <f t="shared" si="79"/>
        <v/>
      </c>
      <c r="Q43" s="172" t="str">
        <f t="shared" si="79"/>
        <v/>
      </c>
      <c r="R43" s="172" t="str">
        <f t="shared" si="79"/>
        <v/>
      </c>
      <c r="S43" s="172" t="str">
        <f t="shared" si="79"/>
        <v/>
      </c>
      <c r="T43" s="173">
        <f t="shared" si="69"/>
        <v>0</v>
      </c>
      <c r="U43" s="1147"/>
      <c r="AH43" s="168"/>
      <c r="AI43" s="168"/>
      <c r="AJ43" s="168"/>
      <c r="AO43" s="155">
        <v>2</v>
      </c>
      <c r="AP43" s="155">
        <v>1</v>
      </c>
      <c r="AQ43" s="155">
        <v>2</v>
      </c>
      <c r="AR43" s="169">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155">
        <f ca="1">COUNTIF(INDIRECT("H"&amp;(ROW()+12*(($AO43-1)*3+$AP43)-ROW())/12+5):INDIRECT("S"&amp;(ROW()+12*(($AO43-1)*3+$AP43)-ROW())/12+5),AR43)</f>
        <v>0</v>
      </c>
      <c r="AT43" s="169"/>
      <c r="AV43" s="155">
        <f ca="1">IF(AND(AR43&gt;0,AS43&gt;0),COUNTIF(AV$6:AV42,"&gt;0")+1,0)</f>
        <v>0</v>
      </c>
      <c r="BF43" s="155">
        <v>2</v>
      </c>
      <c r="BG43" s="155" t="s">
        <v>281</v>
      </c>
      <c r="BH43" s="170">
        <f t="shared" ref="BH43:BS43" si="80">IF(BH42+BU42&gt;40000,1,0)</f>
        <v>0</v>
      </c>
      <c r="BI43" s="170">
        <f t="shared" si="80"/>
        <v>0</v>
      </c>
      <c r="BJ43" s="170">
        <f t="shared" si="80"/>
        <v>0</v>
      </c>
      <c r="BK43" s="170">
        <f t="shared" si="80"/>
        <v>0</v>
      </c>
      <c r="BL43" s="170">
        <f t="shared" si="80"/>
        <v>0</v>
      </c>
      <c r="BM43" s="170">
        <f t="shared" si="80"/>
        <v>0</v>
      </c>
      <c r="BN43" s="170">
        <f t="shared" si="80"/>
        <v>0</v>
      </c>
      <c r="BO43" s="170">
        <f t="shared" si="80"/>
        <v>0</v>
      </c>
      <c r="BP43" s="170">
        <f t="shared" si="80"/>
        <v>0</v>
      </c>
      <c r="BQ43" s="170">
        <f t="shared" si="80"/>
        <v>0</v>
      </c>
      <c r="BR43" s="170">
        <f t="shared" si="80"/>
        <v>0</v>
      </c>
      <c r="BS43" s="170">
        <f t="shared" si="80"/>
        <v>0</v>
      </c>
    </row>
    <row r="44" spans="1:84">
      <c r="A44" s="1136"/>
      <c r="B44" s="1142"/>
      <c r="C44" s="1163"/>
      <c r="D44" s="1142"/>
      <c r="E44" s="1145"/>
      <c r="F44" s="1142"/>
      <c r="G44" s="174" t="s">
        <v>474</v>
      </c>
      <c r="H44" s="175"/>
      <c r="I44" s="175" t="str">
        <f t="shared" ref="I44:S44" si="81">IF(H44="","",H44)</f>
        <v/>
      </c>
      <c r="J44" s="175" t="str">
        <f t="shared" si="81"/>
        <v/>
      </c>
      <c r="K44" s="175" t="str">
        <f t="shared" si="81"/>
        <v/>
      </c>
      <c r="L44" s="175" t="str">
        <f t="shared" si="81"/>
        <v/>
      </c>
      <c r="M44" s="175" t="str">
        <f t="shared" si="81"/>
        <v/>
      </c>
      <c r="N44" s="175" t="str">
        <f t="shared" si="81"/>
        <v/>
      </c>
      <c r="O44" s="175" t="str">
        <f t="shared" si="81"/>
        <v/>
      </c>
      <c r="P44" s="175" t="str">
        <f t="shared" si="81"/>
        <v/>
      </c>
      <c r="Q44" s="175" t="str">
        <f t="shared" si="81"/>
        <v/>
      </c>
      <c r="R44" s="175" t="str">
        <f t="shared" si="81"/>
        <v/>
      </c>
      <c r="S44" s="175" t="str">
        <f t="shared" si="81"/>
        <v/>
      </c>
      <c r="T44" s="176">
        <f t="shared" si="69"/>
        <v>0</v>
      </c>
      <c r="U44" s="1148"/>
      <c r="AH44" s="168"/>
      <c r="AI44" s="168"/>
      <c r="AJ44" s="168"/>
      <c r="AO44" s="155">
        <v>2</v>
      </c>
      <c r="AP44" s="155">
        <v>1</v>
      </c>
      <c r="AQ44" s="155">
        <v>3</v>
      </c>
      <c r="AR44" s="169">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155">
        <f ca="1">COUNTIF(INDIRECT("H"&amp;(ROW()+12*(($AO44-1)*3+$AP44)-ROW())/12+5):INDIRECT("S"&amp;(ROW()+12*(($AO44-1)*3+$AP44)-ROW())/12+5),AR44)</f>
        <v>0</v>
      </c>
      <c r="AT44" s="169"/>
      <c r="AV44" s="155">
        <f ca="1">IF(AND(AR44&gt;0,AS44&gt;0),COUNTIF(AV$6:AV43,"&gt;0")+1,0)</f>
        <v>0</v>
      </c>
      <c r="BF44" s="155">
        <v>3</v>
      </c>
      <c r="BH44" s="170"/>
      <c r="BI44" s="170"/>
      <c r="BJ44" s="170"/>
      <c r="BK44" s="170"/>
      <c r="BL44" s="170"/>
      <c r="BM44" s="170"/>
      <c r="BN44" s="170"/>
      <c r="BO44" s="170"/>
      <c r="BP44" s="170"/>
      <c r="BQ44" s="170"/>
      <c r="BR44" s="170"/>
      <c r="BS44" s="170"/>
    </row>
    <row r="45" spans="1:84">
      <c r="A45" s="1134">
        <v>14</v>
      </c>
      <c r="B45" s="1140"/>
      <c r="C45" s="1161"/>
      <c r="D45" s="1140"/>
      <c r="E45" s="1143"/>
      <c r="F45" s="1140"/>
      <c r="G45" s="165" t="s">
        <v>283</v>
      </c>
      <c r="H45" s="166"/>
      <c r="I45" s="166" t="str">
        <f t="shared" ref="I45:S45" si="82">IF(H45="","",H45)</f>
        <v/>
      </c>
      <c r="J45" s="166" t="str">
        <f t="shared" si="82"/>
        <v/>
      </c>
      <c r="K45" s="166" t="str">
        <f t="shared" si="82"/>
        <v/>
      </c>
      <c r="L45" s="166" t="str">
        <f t="shared" si="82"/>
        <v/>
      </c>
      <c r="M45" s="166" t="str">
        <f t="shared" si="82"/>
        <v/>
      </c>
      <c r="N45" s="166" t="str">
        <f t="shared" si="82"/>
        <v/>
      </c>
      <c r="O45" s="166" t="str">
        <f t="shared" si="82"/>
        <v/>
      </c>
      <c r="P45" s="166" t="str">
        <f t="shared" si="82"/>
        <v/>
      </c>
      <c r="Q45" s="166" t="str">
        <f t="shared" si="82"/>
        <v/>
      </c>
      <c r="R45" s="166" t="str">
        <f t="shared" si="82"/>
        <v/>
      </c>
      <c r="S45" s="166" t="str">
        <f t="shared" si="82"/>
        <v/>
      </c>
      <c r="T45" s="167">
        <f t="shared" si="69"/>
        <v>0</v>
      </c>
      <c r="U45" s="1146"/>
      <c r="AH45" s="168"/>
      <c r="AI45" s="168"/>
      <c r="AJ45" s="168"/>
      <c r="AO45" s="155">
        <v>2</v>
      </c>
      <c r="AP45" s="155">
        <v>1</v>
      </c>
      <c r="AQ45" s="155">
        <v>4</v>
      </c>
      <c r="AR45" s="169">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155">
        <f ca="1">COUNTIF(INDIRECT("H"&amp;(ROW()+12*(($AO45-1)*3+$AP45)-ROW())/12+5):INDIRECT("S"&amp;(ROW()+12*(($AO45-1)*3+$AP45)-ROW())/12+5),AR45)</f>
        <v>0</v>
      </c>
      <c r="AT45" s="169"/>
      <c r="AV45" s="155">
        <f ca="1">IF(AND(AR45&gt;0,AS45&gt;0),COUNTIF(AV$6:AV44,"&gt;0")+1,0)</f>
        <v>0</v>
      </c>
      <c r="BF45" s="155">
        <v>1</v>
      </c>
      <c r="BH45" s="170">
        <f t="shared" ref="BH45:BS45" si="83">SUM(H45:H46)</f>
        <v>0</v>
      </c>
      <c r="BI45" s="170">
        <f t="shared" si="83"/>
        <v>0</v>
      </c>
      <c r="BJ45" s="170">
        <f t="shared" si="83"/>
        <v>0</v>
      </c>
      <c r="BK45" s="170">
        <f t="shared" si="83"/>
        <v>0</v>
      </c>
      <c r="BL45" s="170">
        <f t="shared" si="83"/>
        <v>0</v>
      </c>
      <c r="BM45" s="170">
        <f t="shared" si="83"/>
        <v>0</v>
      </c>
      <c r="BN45" s="170">
        <f t="shared" si="83"/>
        <v>0</v>
      </c>
      <c r="BO45" s="170">
        <f t="shared" si="83"/>
        <v>0</v>
      </c>
      <c r="BP45" s="170">
        <f t="shared" si="83"/>
        <v>0</v>
      </c>
      <c r="BQ45" s="170">
        <f t="shared" si="83"/>
        <v>0</v>
      </c>
      <c r="BR45" s="170">
        <f t="shared" si="83"/>
        <v>0</v>
      </c>
      <c r="BS45" s="170">
        <f t="shared" si="83"/>
        <v>0</v>
      </c>
      <c r="BU45" s="170">
        <f t="shared" ref="BU45:CF45" si="84">SUM(U45:U46)</f>
        <v>0</v>
      </c>
      <c r="BV45" s="170">
        <f t="shared" si="84"/>
        <v>0</v>
      </c>
      <c r="BW45" s="170">
        <f t="shared" si="84"/>
        <v>0</v>
      </c>
      <c r="BX45" s="170">
        <f t="shared" si="84"/>
        <v>0</v>
      </c>
      <c r="BY45" s="170">
        <f t="shared" si="84"/>
        <v>0</v>
      </c>
      <c r="BZ45" s="170">
        <f t="shared" si="84"/>
        <v>0</v>
      </c>
      <c r="CA45" s="170">
        <f t="shared" si="84"/>
        <v>0</v>
      </c>
      <c r="CB45" s="170">
        <f t="shared" si="84"/>
        <v>0</v>
      </c>
      <c r="CC45" s="170">
        <f t="shared" si="84"/>
        <v>0</v>
      </c>
      <c r="CD45" s="170">
        <f t="shared" si="84"/>
        <v>0</v>
      </c>
      <c r="CE45" s="170">
        <f t="shared" si="84"/>
        <v>0</v>
      </c>
      <c r="CF45" s="170">
        <f t="shared" si="84"/>
        <v>0</v>
      </c>
    </row>
    <row r="46" spans="1:84">
      <c r="A46" s="1135"/>
      <c r="B46" s="1141"/>
      <c r="C46" s="1162"/>
      <c r="D46" s="1141"/>
      <c r="E46" s="1144"/>
      <c r="F46" s="1141"/>
      <c r="G46" s="171" t="s">
        <v>282</v>
      </c>
      <c r="H46" s="172"/>
      <c r="I46" s="172" t="str">
        <f t="shared" ref="I46:S46" si="85">IF(H46="","",H46)</f>
        <v/>
      </c>
      <c r="J46" s="172" t="str">
        <f t="shared" si="85"/>
        <v/>
      </c>
      <c r="K46" s="172" t="str">
        <f t="shared" si="85"/>
        <v/>
      </c>
      <c r="L46" s="172" t="str">
        <f t="shared" si="85"/>
        <v/>
      </c>
      <c r="M46" s="172" t="str">
        <f t="shared" si="85"/>
        <v/>
      </c>
      <c r="N46" s="172" t="str">
        <f t="shared" si="85"/>
        <v/>
      </c>
      <c r="O46" s="172" t="str">
        <f t="shared" si="85"/>
        <v/>
      </c>
      <c r="P46" s="172" t="str">
        <f t="shared" si="85"/>
        <v/>
      </c>
      <c r="Q46" s="172" t="str">
        <f t="shared" si="85"/>
        <v/>
      </c>
      <c r="R46" s="172" t="str">
        <f t="shared" si="85"/>
        <v/>
      </c>
      <c r="S46" s="172" t="str">
        <f t="shared" si="85"/>
        <v/>
      </c>
      <c r="T46" s="173">
        <f t="shared" si="69"/>
        <v>0</v>
      </c>
      <c r="U46" s="1147"/>
      <c r="AH46" s="168"/>
      <c r="AI46" s="168"/>
      <c r="AJ46" s="168"/>
      <c r="AO46" s="155">
        <v>2</v>
      </c>
      <c r="AP46" s="155">
        <v>1</v>
      </c>
      <c r="AQ46" s="155">
        <v>5</v>
      </c>
      <c r="AR46" s="169">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155">
        <f ca="1">COUNTIF(INDIRECT("H"&amp;(ROW()+12*(($AO46-1)*3+$AP46)-ROW())/12+5):INDIRECT("S"&amp;(ROW()+12*(($AO46-1)*3+$AP46)-ROW())/12+5),AR46)</f>
        <v>0</v>
      </c>
      <c r="AT46" s="169"/>
      <c r="AV46" s="155">
        <f ca="1">IF(AND(AR46&gt;0,AS46&gt;0),COUNTIF(AV$6:AV45,"&gt;0")+1,0)</f>
        <v>0</v>
      </c>
      <c r="BF46" s="155">
        <v>2</v>
      </c>
      <c r="BG46" s="155" t="s">
        <v>281</v>
      </c>
      <c r="BH46" s="170">
        <f t="shared" ref="BH46:BS46" si="86">IF(BH45+BU45&gt;40000,1,0)</f>
        <v>0</v>
      </c>
      <c r="BI46" s="170">
        <f t="shared" si="86"/>
        <v>0</v>
      </c>
      <c r="BJ46" s="170">
        <f t="shared" si="86"/>
        <v>0</v>
      </c>
      <c r="BK46" s="170">
        <f t="shared" si="86"/>
        <v>0</v>
      </c>
      <c r="BL46" s="170">
        <f t="shared" si="86"/>
        <v>0</v>
      </c>
      <c r="BM46" s="170">
        <f t="shared" si="86"/>
        <v>0</v>
      </c>
      <c r="BN46" s="170">
        <f t="shared" si="86"/>
        <v>0</v>
      </c>
      <c r="BO46" s="170">
        <f t="shared" si="86"/>
        <v>0</v>
      </c>
      <c r="BP46" s="170">
        <f t="shared" si="86"/>
        <v>0</v>
      </c>
      <c r="BQ46" s="170">
        <f t="shared" si="86"/>
        <v>0</v>
      </c>
      <c r="BR46" s="170">
        <f t="shared" si="86"/>
        <v>0</v>
      </c>
      <c r="BS46" s="170">
        <f t="shared" si="86"/>
        <v>0</v>
      </c>
    </row>
    <row r="47" spans="1:84">
      <c r="A47" s="1136"/>
      <c r="B47" s="1142"/>
      <c r="C47" s="1163"/>
      <c r="D47" s="1142"/>
      <c r="E47" s="1145"/>
      <c r="F47" s="1142"/>
      <c r="G47" s="174" t="s">
        <v>474</v>
      </c>
      <c r="H47" s="175"/>
      <c r="I47" s="175" t="str">
        <f t="shared" ref="I47:S47" si="87">IF(H47="","",H47)</f>
        <v/>
      </c>
      <c r="J47" s="175" t="str">
        <f t="shared" si="87"/>
        <v/>
      </c>
      <c r="K47" s="175" t="str">
        <f t="shared" si="87"/>
        <v/>
      </c>
      <c r="L47" s="175" t="str">
        <f t="shared" si="87"/>
        <v/>
      </c>
      <c r="M47" s="175" t="str">
        <f t="shared" si="87"/>
        <v/>
      </c>
      <c r="N47" s="175" t="str">
        <f t="shared" si="87"/>
        <v/>
      </c>
      <c r="O47" s="175" t="str">
        <f t="shared" si="87"/>
        <v/>
      </c>
      <c r="P47" s="175" t="str">
        <f t="shared" si="87"/>
        <v/>
      </c>
      <c r="Q47" s="175" t="str">
        <f t="shared" si="87"/>
        <v/>
      </c>
      <c r="R47" s="175" t="str">
        <f t="shared" si="87"/>
        <v/>
      </c>
      <c r="S47" s="175" t="str">
        <f t="shared" si="87"/>
        <v/>
      </c>
      <c r="T47" s="176">
        <f t="shared" si="69"/>
        <v>0</v>
      </c>
      <c r="U47" s="1148"/>
      <c r="AH47" s="168"/>
      <c r="AI47" s="168"/>
      <c r="AJ47" s="168"/>
      <c r="AO47" s="155">
        <v>2</v>
      </c>
      <c r="AP47" s="155">
        <v>1</v>
      </c>
      <c r="AQ47" s="155">
        <v>6</v>
      </c>
      <c r="AR47" s="169">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155">
        <f ca="1">COUNTIF(INDIRECT("H"&amp;(ROW()+12*(($AO47-1)*3+$AP47)-ROW())/12+5):INDIRECT("S"&amp;(ROW()+12*(($AO47-1)*3+$AP47)-ROW())/12+5),AR47)</f>
        <v>0</v>
      </c>
      <c r="AT47" s="169"/>
      <c r="AV47" s="155">
        <f ca="1">IF(AND(AR47&gt;0,AS47&gt;0),COUNTIF(AV$6:AV46,"&gt;0")+1,0)</f>
        <v>0</v>
      </c>
      <c r="BF47" s="155">
        <v>3</v>
      </c>
      <c r="BH47" s="170"/>
      <c r="BI47" s="170"/>
      <c r="BJ47" s="170"/>
      <c r="BK47" s="170"/>
      <c r="BL47" s="170"/>
      <c r="BM47" s="170"/>
      <c r="BN47" s="170"/>
      <c r="BO47" s="170"/>
      <c r="BP47" s="170"/>
      <c r="BQ47" s="170"/>
      <c r="BR47" s="170"/>
      <c r="BS47" s="170"/>
    </row>
    <row r="48" spans="1:84">
      <c r="A48" s="1134">
        <v>15</v>
      </c>
      <c r="B48" s="1140"/>
      <c r="C48" s="1161"/>
      <c r="D48" s="1140"/>
      <c r="E48" s="1143"/>
      <c r="F48" s="1140"/>
      <c r="G48" s="165" t="s">
        <v>283</v>
      </c>
      <c r="H48" s="166"/>
      <c r="I48" s="166" t="str">
        <f t="shared" ref="I48:S48" si="88">IF(H48="","",H48)</f>
        <v/>
      </c>
      <c r="J48" s="166" t="str">
        <f t="shared" si="88"/>
        <v/>
      </c>
      <c r="K48" s="166" t="str">
        <f t="shared" si="88"/>
        <v/>
      </c>
      <c r="L48" s="166" t="str">
        <f t="shared" si="88"/>
        <v/>
      </c>
      <c r="M48" s="166" t="str">
        <f t="shared" si="88"/>
        <v/>
      </c>
      <c r="N48" s="166" t="str">
        <f t="shared" si="88"/>
        <v/>
      </c>
      <c r="O48" s="166" t="str">
        <f t="shared" si="88"/>
        <v/>
      </c>
      <c r="P48" s="166" t="str">
        <f t="shared" si="88"/>
        <v/>
      </c>
      <c r="Q48" s="166" t="str">
        <f t="shared" si="88"/>
        <v/>
      </c>
      <c r="R48" s="166" t="str">
        <f t="shared" si="88"/>
        <v/>
      </c>
      <c r="S48" s="166" t="str">
        <f t="shared" si="88"/>
        <v/>
      </c>
      <c r="T48" s="167">
        <f t="shared" si="69"/>
        <v>0</v>
      </c>
      <c r="U48" s="1146"/>
      <c r="AH48" s="168"/>
      <c r="AI48" s="168"/>
      <c r="AJ48" s="168"/>
      <c r="AO48" s="155">
        <v>2</v>
      </c>
      <c r="AP48" s="155">
        <v>1</v>
      </c>
      <c r="AQ48" s="155">
        <v>7</v>
      </c>
      <c r="AR48" s="169">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155">
        <f ca="1">COUNTIF(INDIRECT("H"&amp;(ROW()+12*(($AO48-1)*3+$AP48)-ROW())/12+5):INDIRECT("S"&amp;(ROW()+12*(($AO48-1)*3+$AP48)-ROW())/12+5),AR48)</f>
        <v>0</v>
      </c>
      <c r="AT48" s="169"/>
      <c r="AV48" s="155">
        <f ca="1">IF(AND(AR48&gt;0,AS48&gt;0),COUNTIF(AV$6:AV47,"&gt;0")+1,0)</f>
        <v>0</v>
      </c>
      <c r="BF48" s="155">
        <v>1</v>
      </c>
      <c r="BH48" s="170">
        <f t="shared" ref="BH48:BS48" si="89">SUM(H48:H49)</f>
        <v>0</v>
      </c>
      <c r="BI48" s="170">
        <f t="shared" si="89"/>
        <v>0</v>
      </c>
      <c r="BJ48" s="170">
        <f t="shared" si="89"/>
        <v>0</v>
      </c>
      <c r="BK48" s="170">
        <f t="shared" si="89"/>
        <v>0</v>
      </c>
      <c r="BL48" s="170">
        <f t="shared" si="89"/>
        <v>0</v>
      </c>
      <c r="BM48" s="170">
        <f t="shared" si="89"/>
        <v>0</v>
      </c>
      <c r="BN48" s="170">
        <f t="shared" si="89"/>
        <v>0</v>
      </c>
      <c r="BO48" s="170">
        <f t="shared" si="89"/>
        <v>0</v>
      </c>
      <c r="BP48" s="170">
        <f t="shared" si="89"/>
        <v>0</v>
      </c>
      <c r="BQ48" s="170">
        <f t="shared" si="89"/>
        <v>0</v>
      </c>
      <c r="BR48" s="170">
        <f t="shared" si="89"/>
        <v>0</v>
      </c>
      <c r="BS48" s="170">
        <f t="shared" si="89"/>
        <v>0</v>
      </c>
      <c r="BU48" s="170">
        <f t="shared" ref="BU48:CF48" si="90">SUM(U48:U49)</f>
        <v>0</v>
      </c>
      <c r="BV48" s="170">
        <f t="shared" si="90"/>
        <v>0</v>
      </c>
      <c r="BW48" s="170">
        <f t="shared" si="90"/>
        <v>0</v>
      </c>
      <c r="BX48" s="170">
        <f t="shared" si="90"/>
        <v>0</v>
      </c>
      <c r="BY48" s="170">
        <f t="shared" si="90"/>
        <v>0</v>
      </c>
      <c r="BZ48" s="170">
        <f t="shared" si="90"/>
        <v>0</v>
      </c>
      <c r="CA48" s="170">
        <f t="shared" si="90"/>
        <v>0</v>
      </c>
      <c r="CB48" s="170">
        <f t="shared" si="90"/>
        <v>0</v>
      </c>
      <c r="CC48" s="170">
        <f t="shared" si="90"/>
        <v>0</v>
      </c>
      <c r="CD48" s="170">
        <f t="shared" si="90"/>
        <v>0</v>
      </c>
      <c r="CE48" s="170">
        <f t="shared" si="90"/>
        <v>0</v>
      </c>
      <c r="CF48" s="170">
        <f t="shared" si="90"/>
        <v>0</v>
      </c>
    </row>
    <row r="49" spans="1:84">
      <c r="A49" s="1135"/>
      <c r="B49" s="1141"/>
      <c r="C49" s="1162"/>
      <c r="D49" s="1141"/>
      <c r="E49" s="1144"/>
      <c r="F49" s="1141"/>
      <c r="G49" s="171" t="s">
        <v>282</v>
      </c>
      <c r="H49" s="172"/>
      <c r="I49" s="172" t="str">
        <f t="shared" ref="I49:S49" si="91">IF(H49="","",H49)</f>
        <v/>
      </c>
      <c r="J49" s="172" t="str">
        <f t="shared" si="91"/>
        <v/>
      </c>
      <c r="K49" s="172" t="str">
        <f t="shared" si="91"/>
        <v/>
      </c>
      <c r="L49" s="172" t="str">
        <f t="shared" si="91"/>
        <v/>
      </c>
      <c r="M49" s="172" t="str">
        <f t="shared" si="91"/>
        <v/>
      </c>
      <c r="N49" s="172" t="str">
        <f t="shared" si="91"/>
        <v/>
      </c>
      <c r="O49" s="172" t="str">
        <f t="shared" si="91"/>
        <v/>
      </c>
      <c r="P49" s="172" t="str">
        <f t="shared" si="91"/>
        <v/>
      </c>
      <c r="Q49" s="172" t="str">
        <f t="shared" si="91"/>
        <v/>
      </c>
      <c r="R49" s="172" t="str">
        <f t="shared" si="91"/>
        <v/>
      </c>
      <c r="S49" s="172" t="str">
        <f t="shared" si="91"/>
        <v/>
      </c>
      <c r="T49" s="173">
        <f t="shared" si="69"/>
        <v>0</v>
      </c>
      <c r="U49" s="1147"/>
      <c r="AH49" s="168"/>
      <c r="AI49" s="168"/>
      <c r="AJ49" s="168"/>
      <c r="AO49" s="155">
        <v>2</v>
      </c>
      <c r="AP49" s="155">
        <v>1</v>
      </c>
      <c r="AQ49" s="155">
        <v>8</v>
      </c>
      <c r="AR49" s="169">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155">
        <f ca="1">COUNTIF(INDIRECT("H"&amp;(ROW()+12*(($AO49-1)*3+$AP49)-ROW())/12+5):INDIRECT("S"&amp;(ROW()+12*(($AO49-1)*3+$AP49)-ROW())/12+5),AR49)</f>
        <v>0</v>
      </c>
      <c r="AT49" s="169"/>
      <c r="AV49" s="155">
        <f ca="1">IF(AND(AR49&gt;0,AS49&gt;0),COUNTIF(AV$6:AV48,"&gt;0")+1,0)</f>
        <v>0</v>
      </c>
      <c r="BF49" s="155">
        <v>2</v>
      </c>
      <c r="BG49" s="155" t="s">
        <v>281</v>
      </c>
      <c r="BH49" s="170">
        <f t="shared" ref="BH49:BS49" si="92">IF(BH48+BU48&gt;40000,1,0)</f>
        <v>0</v>
      </c>
      <c r="BI49" s="170">
        <f t="shared" si="92"/>
        <v>0</v>
      </c>
      <c r="BJ49" s="170">
        <f t="shared" si="92"/>
        <v>0</v>
      </c>
      <c r="BK49" s="170">
        <f t="shared" si="92"/>
        <v>0</v>
      </c>
      <c r="BL49" s="170">
        <f t="shared" si="92"/>
        <v>0</v>
      </c>
      <c r="BM49" s="170">
        <f t="shared" si="92"/>
        <v>0</v>
      </c>
      <c r="BN49" s="170">
        <f t="shared" si="92"/>
        <v>0</v>
      </c>
      <c r="BO49" s="170">
        <f t="shared" si="92"/>
        <v>0</v>
      </c>
      <c r="BP49" s="170">
        <f t="shared" si="92"/>
        <v>0</v>
      </c>
      <c r="BQ49" s="170">
        <f t="shared" si="92"/>
        <v>0</v>
      </c>
      <c r="BR49" s="170">
        <f t="shared" si="92"/>
        <v>0</v>
      </c>
      <c r="BS49" s="170">
        <f t="shared" si="92"/>
        <v>0</v>
      </c>
    </row>
    <row r="50" spans="1:84">
      <c r="A50" s="1136"/>
      <c r="B50" s="1142"/>
      <c r="C50" s="1163"/>
      <c r="D50" s="1142"/>
      <c r="E50" s="1145"/>
      <c r="F50" s="1142"/>
      <c r="G50" s="174" t="s">
        <v>474</v>
      </c>
      <c r="H50" s="175"/>
      <c r="I50" s="175" t="str">
        <f t="shared" ref="I50:S50" si="93">IF(H50="","",H50)</f>
        <v/>
      </c>
      <c r="J50" s="175" t="str">
        <f t="shared" si="93"/>
        <v/>
      </c>
      <c r="K50" s="175" t="str">
        <f t="shared" si="93"/>
        <v/>
      </c>
      <c r="L50" s="175" t="str">
        <f t="shared" si="93"/>
        <v/>
      </c>
      <c r="M50" s="175" t="str">
        <f t="shared" si="93"/>
        <v/>
      </c>
      <c r="N50" s="175" t="str">
        <f t="shared" si="93"/>
        <v/>
      </c>
      <c r="O50" s="175" t="str">
        <f t="shared" si="93"/>
        <v/>
      </c>
      <c r="P50" s="175" t="str">
        <f t="shared" si="93"/>
        <v/>
      </c>
      <c r="Q50" s="175" t="str">
        <f t="shared" si="93"/>
        <v/>
      </c>
      <c r="R50" s="175" t="str">
        <f t="shared" si="93"/>
        <v/>
      </c>
      <c r="S50" s="175" t="str">
        <f t="shared" si="93"/>
        <v/>
      </c>
      <c r="T50" s="176">
        <f t="shared" si="69"/>
        <v>0</v>
      </c>
      <c r="U50" s="1148"/>
      <c r="AH50" s="168"/>
      <c r="AI50" s="168"/>
      <c r="AJ50" s="168"/>
      <c r="AO50" s="155">
        <v>2</v>
      </c>
      <c r="AP50" s="155">
        <v>1</v>
      </c>
      <c r="AQ50" s="155">
        <v>9</v>
      </c>
      <c r="AR50" s="169">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155">
        <f ca="1">COUNTIF(INDIRECT("H"&amp;(ROW()+12*(($AO50-1)*3+$AP50)-ROW())/12+5):INDIRECT("S"&amp;(ROW()+12*(($AO50-1)*3+$AP50)-ROW())/12+5),AR50)</f>
        <v>0</v>
      </c>
      <c r="AT50" s="169"/>
      <c r="AV50" s="155">
        <f ca="1">IF(AND(AR50&gt;0,AS50&gt;0),COUNTIF(AV$6:AV49,"&gt;0")+1,0)</f>
        <v>0</v>
      </c>
      <c r="BF50" s="155">
        <v>3</v>
      </c>
      <c r="BH50" s="170"/>
      <c r="BI50" s="170"/>
      <c r="BJ50" s="170"/>
      <c r="BK50" s="170"/>
      <c r="BL50" s="170"/>
      <c r="BM50" s="170"/>
      <c r="BN50" s="170"/>
      <c r="BO50" s="170"/>
      <c r="BP50" s="170"/>
      <c r="BQ50" s="170"/>
      <c r="BR50" s="170"/>
      <c r="BS50" s="170"/>
    </row>
    <row r="51" spans="1:84">
      <c r="A51" s="1134">
        <v>16</v>
      </c>
      <c r="B51" s="1140"/>
      <c r="C51" s="1161"/>
      <c r="D51" s="1140"/>
      <c r="E51" s="1143"/>
      <c r="F51" s="1140"/>
      <c r="G51" s="165" t="s">
        <v>283</v>
      </c>
      <c r="H51" s="166"/>
      <c r="I51" s="166" t="str">
        <f t="shared" ref="I51:S51" si="94">IF(H51="","",H51)</f>
        <v/>
      </c>
      <c r="J51" s="166" t="str">
        <f t="shared" si="94"/>
        <v/>
      </c>
      <c r="K51" s="166" t="str">
        <f t="shared" si="94"/>
        <v/>
      </c>
      <c r="L51" s="166" t="str">
        <f t="shared" si="94"/>
        <v/>
      </c>
      <c r="M51" s="166" t="str">
        <f t="shared" si="94"/>
        <v/>
      </c>
      <c r="N51" s="166" t="str">
        <f t="shared" si="94"/>
        <v/>
      </c>
      <c r="O51" s="166" t="str">
        <f t="shared" si="94"/>
        <v/>
      </c>
      <c r="P51" s="166" t="str">
        <f t="shared" si="94"/>
        <v/>
      </c>
      <c r="Q51" s="166" t="str">
        <f t="shared" si="94"/>
        <v/>
      </c>
      <c r="R51" s="166" t="str">
        <f t="shared" si="94"/>
        <v/>
      </c>
      <c r="S51" s="166" t="str">
        <f t="shared" si="94"/>
        <v/>
      </c>
      <c r="T51" s="167">
        <f t="shared" si="69"/>
        <v>0</v>
      </c>
      <c r="U51" s="1146"/>
      <c r="AH51" s="168"/>
      <c r="AI51" s="168"/>
      <c r="AJ51" s="168"/>
      <c r="AO51" s="155">
        <v>2</v>
      </c>
      <c r="AP51" s="155">
        <v>1</v>
      </c>
      <c r="AQ51" s="155">
        <v>10</v>
      </c>
      <c r="AR51" s="169">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155">
        <f ca="1">COUNTIF(INDIRECT("H"&amp;(ROW()+12*(($AO51-1)*3+$AP51)-ROW())/12+5):INDIRECT("S"&amp;(ROW()+12*(($AO51-1)*3+$AP51)-ROW())/12+5),AR51)</f>
        <v>0</v>
      </c>
      <c r="AT51" s="169"/>
      <c r="AV51" s="155">
        <f ca="1">IF(AND(AR51&gt;0,AS51&gt;0),COUNTIF(AV$6:AV50,"&gt;0")+1,0)</f>
        <v>0</v>
      </c>
      <c r="BF51" s="155">
        <v>1</v>
      </c>
      <c r="BH51" s="170">
        <f t="shared" ref="BH51:BS51" si="95">SUM(H51:H52)</f>
        <v>0</v>
      </c>
      <c r="BI51" s="170">
        <f t="shared" si="95"/>
        <v>0</v>
      </c>
      <c r="BJ51" s="170">
        <f t="shared" si="95"/>
        <v>0</v>
      </c>
      <c r="BK51" s="170">
        <f t="shared" si="95"/>
        <v>0</v>
      </c>
      <c r="BL51" s="170">
        <f t="shared" si="95"/>
        <v>0</v>
      </c>
      <c r="BM51" s="170">
        <f t="shared" si="95"/>
        <v>0</v>
      </c>
      <c r="BN51" s="170">
        <f t="shared" si="95"/>
        <v>0</v>
      </c>
      <c r="BO51" s="170">
        <f t="shared" si="95"/>
        <v>0</v>
      </c>
      <c r="BP51" s="170">
        <f t="shared" si="95"/>
        <v>0</v>
      </c>
      <c r="BQ51" s="170">
        <f t="shared" si="95"/>
        <v>0</v>
      </c>
      <c r="BR51" s="170">
        <f t="shared" si="95"/>
        <v>0</v>
      </c>
      <c r="BS51" s="170">
        <f t="shared" si="95"/>
        <v>0</v>
      </c>
      <c r="BU51" s="170">
        <f t="shared" ref="BU51:CF51" si="96">SUM(U51:U52)</f>
        <v>0</v>
      </c>
      <c r="BV51" s="170">
        <f t="shared" si="96"/>
        <v>0</v>
      </c>
      <c r="BW51" s="170">
        <f t="shared" si="96"/>
        <v>0</v>
      </c>
      <c r="BX51" s="170">
        <f t="shared" si="96"/>
        <v>0</v>
      </c>
      <c r="BY51" s="170">
        <f t="shared" si="96"/>
        <v>0</v>
      </c>
      <c r="BZ51" s="170">
        <f t="shared" si="96"/>
        <v>0</v>
      </c>
      <c r="CA51" s="170">
        <f t="shared" si="96"/>
        <v>0</v>
      </c>
      <c r="CB51" s="170">
        <f t="shared" si="96"/>
        <v>0</v>
      </c>
      <c r="CC51" s="170">
        <f t="shared" si="96"/>
        <v>0</v>
      </c>
      <c r="CD51" s="170">
        <f t="shared" si="96"/>
        <v>0</v>
      </c>
      <c r="CE51" s="170">
        <f t="shared" si="96"/>
        <v>0</v>
      </c>
      <c r="CF51" s="170">
        <f t="shared" si="96"/>
        <v>0</v>
      </c>
    </row>
    <row r="52" spans="1:84">
      <c r="A52" s="1135"/>
      <c r="B52" s="1141"/>
      <c r="C52" s="1162"/>
      <c r="D52" s="1141"/>
      <c r="E52" s="1144"/>
      <c r="F52" s="1141"/>
      <c r="G52" s="171" t="s">
        <v>282</v>
      </c>
      <c r="H52" s="172"/>
      <c r="I52" s="172" t="str">
        <f t="shared" ref="I52:S52" si="97">IF(H52="","",H52)</f>
        <v/>
      </c>
      <c r="J52" s="172" t="str">
        <f t="shared" si="97"/>
        <v/>
      </c>
      <c r="K52" s="172" t="str">
        <f t="shared" si="97"/>
        <v/>
      </c>
      <c r="L52" s="172" t="str">
        <f t="shared" si="97"/>
        <v/>
      </c>
      <c r="M52" s="172" t="str">
        <f t="shared" si="97"/>
        <v/>
      </c>
      <c r="N52" s="172" t="str">
        <f t="shared" si="97"/>
        <v/>
      </c>
      <c r="O52" s="172" t="str">
        <f t="shared" si="97"/>
        <v/>
      </c>
      <c r="P52" s="172" t="str">
        <f t="shared" si="97"/>
        <v/>
      </c>
      <c r="Q52" s="172" t="str">
        <f t="shared" si="97"/>
        <v/>
      </c>
      <c r="R52" s="172" t="str">
        <f t="shared" si="97"/>
        <v/>
      </c>
      <c r="S52" s="172" t="str">
        <f t="shared" si="97"/>
        <v/>
      </c>
      <c r="T52" s="173">
        <f t="shared" si="69"/>
        <v>0</v>
      </c>
      <c r="U52" s="1147"/>
      <c r="AH52" s="168"/>
      <c r="AI52" s="168"/>
      <c r="AJ52" s="168"/>
      <c r="AO52" s="155">
        <v>2</v>
      </c>
      <c r="AP52" s="155">
        <v>1</v>
      </c>
      <c r="AQ52" s="155">
        <v>11</v>
      </c>
      <c r="AR52" s="169">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155">
        <f ca="1">COUNTIF(INDIRECT("H"&amp;(ROW()+12*(($AO52-1)*3+$AP52)-ROW())/12+5):INDIRECT("S"&amp;(ROW()+12*(($AO52-1)*3+$AP52)-ROW())/12+5),AR52)</f>
        <v>0</v>
      </c>
      <c r="AT52" s="169"/>
      <c r="AV52" s="155">
        <f ca="1">IF(AND(AR52&gt;0,AS52&gt;0),COUNTIF(AV$6:AV51,"&gt;0")+1,0)</f>
        <v>0</v>
      </c>
      <c r="BF52" s="155">
        <v>2</v>
      </c>
      <c r="BG52" s="155" t="s">
        <v>281</v>
      </c>
      <c r="BH52" s="170">
        <f t="shared" ref="BH52:BS52" si="98">IF(BH51+BU51&gt;40000,1,0)</f>
        <v>0</v>
      </c>
      <c r="BI52" s="170">
        <f t="shared" si="98"/>
        <v>0</v>
      </c>
      <c r="BJ52" s="170">
        <f t="shared" si="98"/>
        <v>0</v>
      </c>
      <c r="BK52" s="170">
        <f t="shared" si="98"/>
        <v>0</v>
      </c>
      <c r="BL52" s="170">
        <f t="shared" si="98"/>
        <v>0</v>
      </c>
      <c r="BM52" s="170">
        <f t="shared" si="98"/>
        <v>0</v>
      </c>
      <c r="BN52" s="170">
        <f t="shared" si="98"/>
        <v>0</v>
      </c>
      <c r="BO52" s="170">
        <f t="shared" si="98"/>
        <v>0</v>
      </c>
      <c r="BP52" s="170">
        <f t="shared" si="98"/>
        <v>0</v>
      </c>
      <c r="BQ52" s="170">
        <f t="shared" si="98"/>
        <v>0</v>
      </c>
      <c r="BR52" s="170">
        <f t="shared" si="98"/>
        <v>0</v>
      </c>
      <c r="BS52" s="170">
        <f t="shared" si="98"/>
        <v>0</v>
      </c>
    </row>
    <row r="53" spans="1:84">
      <c r="A53" s="1136"/>
      <c r="B53" s="1142"/>
      <c r="C53" s="1163"/>
      <c r="D53" s="1142"/>
      <c r="E53" s="1145"/>
      <c r="F53" s="1142"/>
      <c r="G53" s="174" t="s">
        <v>474</v>
      </c>
      <c r="H53" s="175"/>
      <c r="I53" s="175" t="str">
        <f t="shared" ref="I53:S53" si="99">IF(H53="","",H53)</f>
        <v/>
      </c>
      <c r="J53" s="175" t="str">
        <f t="shared" si="99"/>
        <v/>
      </c>
      <c r="K53" s="175" t="str">
        <f t="shared" si="99"/>
        <v/>
      </c>
      <c r="L53" s="175" t="str">
        <f t="shared" si="99"/>
        <v/>
      </c>
      <c r="M53" s="175" t="str">
        <f t="shared" si="99"/>
        <v/>
      </c>
      <c r="N53" s="175" t="str">
        <f t="shared" si="99"/>
        <v/>
      </c>
      <c r="O53" s="175" t="str">
        <f t="shared" si="99"/>
        <v/>
      </c>
      <c r="P53" s="175" t="str">
        <f t="shared" si="99"/>
        <v/>
      </c>
      <c r="Q53" s="175" t="str">
        <f t="shared" si="99"/>
        <v/>
      </c>
      <c r="R53" s="175" t="str">
        <f t="shared" si="99"/>
        <v/>
      </c>
      <c r="S53" s="175" t="str">
        <f t="shared" si="99"/>
        <v/>
      </c>
      <c r="T53" s="176">
        <f t="shared" si="69"/>
        <v>0</v>
      </c>
      <c r="U53" s="1148"/>
      <c r="AH53" s="168"/>
      <c r="AI53" s="168"/>
      <c r="AJ53" s="168"/>
      <c r="AO53" s="155">
        <v>2</v>
      </c>
      <c r="AP53" s="155">
        <v>1</v>
      </c>
      <c r="AQ53" s="155">
        <v>12</v>
      </c>
      <c r="AR53" s="169">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155">
        <f ca="1">COUNTIF(INDIRECT("H"&amp;(ROW()+12*(($AO53-1)*3+$AP53)-ROW())/12+5):INDIRECT("S"&amp;(ROW()+12*(($AO53-1)*3+$AP53)-ROW())/12+5),AR53)</f>
        <v>0</v>
      </c>
      <c r="AT53" s="169"/>
      <c r="AV53" s="155">
        <f ca="1">IF(AND(AR53&gt;0,AS53&gt;0),COUNTIF(AV$6:AV52,"&gt;0")+1,0)</f>
        <v>0</v>
      </c>
      <c r="BF53" s="155">
        <v>3</v>
      </c>
      <c r="BH53" s="170"/>
      <c r="BI53" s="170"/>
      <c r="BJ53" s="170"/>
      <c r="BK53" s="170"/>
      <c r="BL53" s="170"/>
      <c r="BM53" s="170"/>
      <c r="BN53" s="170"/>
      <c r="BO53" s="170"/>
      <c r="BP53" s="170"/>
      <c r="BQ53" s="170"/>
      <c r="BR53" s="170"/>
      <c r="BS53" s="170"/>
    </row>
    <row r="54" spans="1:84">
      <c r="A54" s="1134">
        <v>17</v>
      </c>
      <c r="B54" s="1140"/>
      <c r="C54" s="1161"/>
      <c r="D54" s="1140"/>
      <c r="E54" s="1143"/>
      <c r="F54" s="1140"/>
      <c r="G54" s="165" t="s">
        <v>283</v>
      </c>
      <c r="H54" s="166"/>
      <c r="I54" s="166" t="str">
        <f t="shared" ref="I54:S54" si="100">IF(H54="","",H54)</f>
        <v/>
      </c>
      <c r="J54" s="166" t="str">
        <f t="shared" si="100"/>
        <v/>
      </c>
      <c r="K54" s="166" t="str">
        <f t="shared" si="100"/>
        <v/>
      </c>
      <c r="L54" s="166" t="str">
        <f t="shared" si="100"/>
        <v/>
      </c>
      <c r="M54" s="166" t="str">
        <f t="shared" si="100"/>
        <v/>
      </c>
      <c r="N54" s="166" t="str">
        <f t="shared" si="100"/>
        <v/>
      </c>
      <c r="O54" s="166" t="str">
        <f t="shared" si="100"/>
        <v/>
      </c>
      <c r="P54" s="166" t="str">
        <f t="shared" si="100"/>
        <v/>
      </c>
      <c r="Q54" s="166" t="str">
        <f t="shared" si="100"/>
        <v/>
      </c>
      <c r="R54" s="166" t="str">
        <f t="shared" si="100"/>
        <v/>
      </c>
      <c r="S54" s="166" t="str">
        <f t="shared" si="100"/>
        <v/>
      </c>
      <c r="T54" s="167">
        <f t="shared" si="69"/>
        <v>0</v>
      </c>
      <c r="U54" s="1146"/>
      <c r="AH54" s="168"/>
      <c r="AI54" s="168"/>
      <c r="AJ54" s="168"/>
      <c r="AO54" s="155">
        <v>2</v>
      </c>
      <c r="AP54" s="155">
        <v>2</v>
      </c>
      <c r="AQ54" s="155">
        <v>1</v>
      </c>
      <c r="AR54" s="169">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155">
        <f ca="1">COUNTIF(INDIRECT("H"&amp;(ROW()+12*(($AO54-1)*3+$AP54)-ROW())/12+5):INDIRECT("S"&amp;(ROW()+12*(($AO54-1)*3+$AP54)-ROW())/12+5),AR54)</f>
        <v>0</v>
      </c>
      <c r="AT54" s="169"/>
      <c r="AV54" s="155">
        <f ca="1">IF(AND(AR54&gt;0,AS54&gt;0),COUNTIF(AV$6:AV53,"&gt;0")+1,0)</f>
        <v>0</v>
      </c>
      <c r="BF54" s="155">
        <v>1</v>
      </c>
      <c r="BH54" s="170">
        <f t="shared" ref="BH54:BS54" si="101">SUM(H54:H55)</f>
        <v>0</v>
      </c>
      <c r="BI54" s="170">
        <f t="shared" si="101"/>
        <v>0</v>
      </c>
      <c r="BJ54" s="170">
        <f t="shared" si="101"/>
        <v>0</v>
      </c>
      <c r="BK54" s="170">
        <f t="shared" si="101"/>
        <v>0</v>
      </c>
      <c r="BL54" s="170">
        <f t="shared" si="101"/>
        <v>0</v>
      </c>
      <c r="BM54" s="170">
        <f t="shared" si="101"/>
        <v>0</v>
      </c>
      <c r="BN54" s="170">
        <f t="shared" si="101"/>
        <v>0</v>
      </c>
      <c r="BO54" s="170">
        <f t="shared" si="101"/>
        <v>0</v>
      </c>
      <c r="BP54" s="170">
        <f t="shared" si="101"/>
        <v>0</v>
      </c>
      <c r="BQ54" s="170">
        <f t="shared" si="101"/>
        <v>0</v>
      </c>
      <c r="BR54" s="170">
        <f t="shared" si="101"/>
        <v>0</v>
      </c>
      <c r="BS54" s="170">
        <f t="shared" si="101"/>
        <v>0</v>
      </c>
      <c r="BU54" s="170">
        <f t="shared" ref="BU54:CF54" si="102">SUM(U54:U55)</f>
        <v>0</v>
      </c>
      <c r="BV54" s="170">
        <f t="shared" si="102"/>
        <v>0</v>
      </c>
      <c r="BW54" s="170">
        <f t="shared" si="102"/>
        <v>0</v>
      </c>
      <c r="BX54" s="170">
        <f t="shared" si="102"/>
        <v>0</v>
      </c>
      <c r="BY54" s="170">
        <f t="shared" si="102"/>
        <v>0</v>
      </c>
      <c r="BZ54" s="170">
        <f t="shared" si="102"/>
        <v>0</v>
      </c>
      <c r="CA54" s="170">
        <f t="shared" si="102"/>
        <v>0</v>
      </c>
      <c r="CB54" s="170">
        <f t="shared" si="102"/>
        <v>0</v>
      </c>
      <c r="CC54" s="170">
        <f t="shared" si="102"/>
        <v>0</v>
      </c>
      <c r="CD54" s="170">
        <f t="shared" si="102"/>
        <v>0</v>
      </c>
      <c r="CE54" s="170">
        <f t="shared" si="102"/>
        <v>0</v>
      </c>
      <c r="CF54" s="170">
        <f t="shared" si="102"/>
        <v>0</v>
      </c>
    </row>
    <row r="55" spans="1:84">
      <c r="A55" s="1135"/>
      <c r="B55" s="1141"/>
      <c r="C55" s="1162"/>
      <c r="D55" s="1141"/>
      <c r="E55" s="1144"/>
      <c r="F55" s="1141"/>
      <c r="G55" s="171" t="s">
        <v>282</v>
      </c>
      <c r="H55" s="172"/>
      <c r="I55" s="172" t="str">
        <f t="shared" ref="I55:S55" si="103">IF(H55="","",H55)</f>
        <v/>
      </c>
      <c r="J55" s="172" t="str">
        <f t="shared" si="103"/>
        <v/>
      </c>
      <c r="K55" s="172" t="str">
        <f t="shared" si="103"/>
        <v/>
      </c>
      <c r="L55" s="172" t="str">
        <f t="shared" si="103"/>
        <v/>
      </c>
      <c r="M55" s="172" t="str">
        <f t="shared" si="103"/>
        <v/>
      </c>
      <c r="N55" s="172" t="str">
        <f t="shared" si="103"/>
        <v/>
      </c>
      <c r="O55" s="172" t="str">
        <f t="shared" si="103"/>
        <v/>
      </c>
      <c r="P55" s="172" t="str">
        <f t="shared" si="103"/>
        <v/>
      </c>
      <c r="Q55" s="172" t="str">
        <f t="shared" si="103"/>
        <v/>
      </c>
      <c r="R55" s="172" t="str">
        <f t="shared" si="103"/>
        <v/>
      </c>
      <c r="S55" s="172" t="str">
        <f t="shared" si="103"/>
        <v/>
      </c>
      <c r="T55" s="173">
        <f t="shared" si="69"/>
        <v>0</v>
      </c>
      <c r="U55" s="1147"/>
      <c r="AH55" s="168"/>
      <c r="AI55" s="168"/>
      <c r="AJ55" s="168"/>
      <c r="AO55" s="155">
        <v>2</v>
      </c>
      <c r="AP55" s="155">
        <v>2</v>
      </c>
      <c r="AQ55" s="155">
        <v>2</v>
      </c>
      <c r="AR55" s="169">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155">
        <f ca="1">COUNTIF(INDIRECT("H"&amp;(ROW()+12*(($AO55-1)*3+$AP55)-ROW())/12+5):INDIRECT("S"&amp;(ROW()+12*(($AO55-1)*3+$AP55)-ROW())/12+5),AR55)</f>
        <v>0</v>
      </c>
      <c r="AT55" s="169"/>
      <c r="AV55" s="155">
        <f ca="1">IF(AND(AR55&gt;0,AS55&gt;0),COUNTIF(AV$6:AV54,"&gt;0")+1,0)</f>
        <v>0</v>
      </c>
      <c r="BF55" s="155">
        <v>2</v>
      </c>
      <c r="BG55" s="155" t="s">
        <v>281</v>
      </c>
      <c r="BH55" s="170">
        <f t="shared" ref="BH55:BS55" si="104">IF(BH54+BU54&gt;40000,1,0)</f>
        <v>0</v>
      </c>
      <c r="BI55" s="170">
        <f t="shared" si="104"/>
        <v>0</v>
      </c>
      <c r="BJ55" s="170">
        <f t="shared" si="104"/>
        <v>0</v>
      </c>
      <c r="BK55" s="170">
        <f t="shared" si="104"/>
        <v>0</v>
      </c>
      <c r="BL55" s="170">
        <f t="shared" si="104"/>
        <v>0</v>
      </c>
      <c r="BM55" s="170">
        <f t="shared" si="104"/>
        <v>0</v>
      </c>
      <c r="BN55" s="170">
        <f t="shared" si="104"/>
        <v>0</v>
      </c>
      <c r="BO55" s="170">
        <f t="shared" si="104"/>
        <v>0</v>
      </c>
      <c r="BP55" s="170">
        <f t="shared" si="104"/>
        <v>0</v>
      </c>
      <c r="BQ55" s="170">
        <f t="shared" si="104"/>
        <v>0</v>
      </c>
      <c r="BR55" s="170">
        <f t="shared" si="104"/>
        <v>0</v>
      </c>
      <c r="BS55" s="170">
        <f t="shared" si="104"/>
        <v>0</v>
      </c>
    </row>
    <row r="56" spans="1:84">
      <c r="A56" s="1136"/>
      <c r="B56" s="1142"/>
      <c r="C56" s="1163"/>
      <c r="D56" s="1142"/>
      <c r="E56" s="1145"/>
      <c r="F56" s="1142"/>
      <c r="G56" s="174" t="s">
        <v>474</v>
      </c>
      <c r="H56" s="175"/>
      <c r="I56" s="175" t="str">
        <f t="shared" ref="I56:S56" si="105">IF(H56="","",H56)</f>
        <v/>
      </c>
      <c r="J56" s="175" t="str">
        <f t="shared" si="105"/>
        <v/>
      </c>
      <c r="K56" s="175" t="str">
        <f t="shared" si="105"/>
        <v/>
      </c>
      <c r="L56" s="175" t="str">
        <f t="shared" si="105"/>
        <v/>
      </c>
      <c r="M56" s="175" t="str">
        <f t="shared" si="105"/>
        <v/>
      </c>
      <c r="N56" s="175" t="str">
        <f t="shared" si="105"/>
        <v/>
      </c>
      <c r="O56" s="175" t="str">
        <f t="shared" si="105"/>
        <v/>
      </c>
      <c r="P56" s="175" t="str">
        <f t="shared" si="105"/>
        <v/>
      </c>
      <c r="Q56" s="175" t="str">
        <f t="shared" si="105"/>
        <v/>
      </c>
      <c r="R56" s="175" t="str">
        <f t="shared" si="105"/>
        <v/>
      </c>
      <c r="S56" s="175" t="str">
        <f t="shared" si="105"/>
        <v/>
      </c>
      <c r="T56" s="176">
        <f t="shared" si="69"/>
        <v>0</v>
      </c>
      <c r="U56" s="1148"/>
      <c r="AH56" s="168"/>
      <c r="AI56" s="168"/>
      <c r="AJ56" s="168"/>
      <c r="AO56" s="155">
        <v>2</v>
      </c>
      <c r="AP56" s="155">
        <v>2</v>
      </c>
      <c r="AQ56" s="155">
        <v>3</v>
      </c>
      <c r="AR56" s="169">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155">
        <f ca="1">COUNTIF(INDIRECT("H"&amp;(ROW()+12*(($AO56-1)*3+$AP56)-ROW())/12+5):INDIRECT("S"&amp;(ROW()+12*(($AO56-1)*3+$AP56)-ROW())/12+5),AR56)</f>
        <v>0</v>
      </c>
      <c r="AT56" s="169"/>
      <c r="AV56" s="155">
        <f ca="1">IF(AND(AR56&gt;0,AS56&gt;0),COUNTIF(AV$6:AV55,"&gt;0")+1,0)</f>
        <v>0</v>
      </c>
      <c r="BF56" s="155">
        <v>3</v>
      </c>
      <c r="BH56" s="170"/>
      <c r="BI56" s="170"/>
      <c r="BJ56" s="170"/>
      <c r="BK56" s="170"/>
      <c r="BL56" s="170"/>
      <c r="BM56" s="170"/>
      <c r="BN56" s="170"/>
      <c r="BO56" s="170"/>
      <c r="BP56" s="170"/>
      <c r="BQ56" s="170"/>
      <c r="BR56" s="170"/>
      <c r="BS56" s="170"/>
    </row>
    <row r="57" spans="1:84">
      <c r="A57" s="1134">
        <v>18</v>
      </c>
      <c r="B57" s="1140"/>
      <c r="C57" s="1161"/>
      <c r="D57" s="1140"/>
      <c r="E57" s="1143"/>
      <c r="F57" s="1140"/>
      <c r="G57" s="165" t="s">
        <v>283</v>
      </c>
      <c r="H57" s="166"/>
      <c r="I57" s="166" t="str">
        <f t="shared" ref="I57:S57" si="106">IF(H57="","",H57)</f>
        <v/>
      </c>
      <c r="J57" s="166" t="str">
        <f t="shared" si="106"/>
        <v/>
      </c>
      <c r="K57" s="166" t="str">
        <f t="shared" si="106"/>
        <v/>
      </c>
      <c r="L57" s="166" t="str">
        <f t="shared" si="106"/>
        <v/>
      </c>
      <c r="M57" s="166" t="str">
        <f t="shared" si="106"/>
        <v/>
      </c>
      <c r="N57" s="166" t="str">
        <f t="shared" si="106"/>
        <v/>
      </c>
      <c r="O57" s="166" t="str">
        <f t="shared" si="106"/>
        <v/>
      </c>
      <c r="P57" s="166" t="str">
        <f t="shared" si="106"/>
        <v/>
      </c>
      <c r="Q57" s="166" t="str">
        <f t="shared" si="106"/>
        <v/>
      </c>
      <c r="R57" s="166" t="str">
        <f t="shared" si="106"/>
        <v/>
      </c>
      <c r="S57" s="166" t="str">
        <f t="shared" si="106"/>
        <v/>
      </c>
      <c r="T57" s="167">
        <f t="shared" si="69"/>
        <v>0</v>
      </c>
      <c r="U57" s="1146"/>
      <c r="AH57" s="168"/>
      <c r="AI57" s="168"/>
      <c r="AJ57" s="168"/>
      <c r="AO57" s="155">
        <v>2</v>
      </c>
      <c r="AP57" s="155">
        <v>2</v>
      </c>
      <c r="AQ57" s="155">
        <v>4</v>
      </c>
      <c r="AR57" s="169">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155">
        <f ca="1">COUNTIF(INDIRECT("H"&amp;(ROW()+12*(($AO57-1)*3+$AP57)-ROW())/12+5):INDIRECT("S"&amp;(ROW()+12*(($AO57-1)*3+$AP57)-ROW())/12+5),AR57)</f>
        <v>0</v>
      </c>
      <c r="AT57" s="169"/>
      <c r="AV57" s="155">
        <f ca="1">IF(AND(AR57&gt;0,AS57&gt;0),COUNTIF(AV$6:AV56,"&gt;0")+1,0)</f>
        <v>0</v>
      </c>
      <c r="BF57" s="155">
        <v>1</v>
      </c>
      <c r="BH57" s="170">
        <f t="shared" ref="BH57:BS57" si="107">SUM(H57:H58)</f>
        <v>0</v>
      </c>
      <c r="BI57" s="170">
        <f t="shared" si="107"/>
        <v>0</v>
      </c>
      <c r="BJ57" s="170">
        <f t="shared" si="107"/>
        <v>0</v>
      </c>
      <c r="BK57" s="170">
        <f t="shared" si="107"/>
        <v>0</v>
      </c>
      <c r="BL57" s="170">
        <f t="shared" si="107"/>
        <v>0</v>
      </c>
      <c r="BM57" s="170">
        <f t="shared" si="107"/>
        <v>0</v>
      </c>
      <c r="BN57" s="170">
        <f t="shared" si="107"/>
        <v>0</v>
      </c>
      <c r="BO57" s="170">
        <f t="shared" si="107"/>
        <v>0</v>
      </c>
      <c r="BP57" s="170">
        <f t="shared" si="107"/>
        <v>0</v>
      </c>
      <c r="BQ57" s="170">
        <f t="shared" si="107"/>
        <v>0</v>
      </c>
      <c r="BR57" s="170">
        <f t="shared" si="107"/>
        <v>0</v>
      </c>
      <c r="BS57" s="170">
        <f t="shared" si="107"/>
        <v>0</v>
      </c>
      <c r="BU57" s="170">
        <f t="shared" ref="BU57:CF57" si="108">SUM(U57:U58)</f>
        <v>0</v>
      </c>
      <c r="BV57" s="170">
        <f t="shared" si="108"/>
        <v>0</v>
      </c>
      <c r="BW57" s="170">
        <f t="shared" si="108"/>
        <v>0</v>
      </c>
      <c r="BX57" s="170">
        <f t="shared" si="108"/>
        <v>0</v>
      </c>
      <c r="BY57" s="170">
        <f t="shared" si="108"/>
        <v>0</v>
      </c>
      <c r="BZ57" s="170">
        <f t="shared" si="108"/>
        <v>0</v>
      </c>
      <c r="CA57" s="170">
        <f t="shared" si="108"/>
        <v>0</v>
      </c>
      <c r="CB57" s="170">
        <f t="shared" si="108"/>
        <v>0</v>
      </c>
      <c r="CC57" s="170">
        <f t="shared" si="108"/>
        <v>0</v>
      </c>
      <c r="CD57" s="170">
        <f t="shared" si="108"/>
        <v>0</v>
      </c>
      <c r="CE57" s="170">
        <f t="shared" si="108"/>
        <v>0</v>
      </c>
      <c r="CF57" s="170">
        <f t="shared" si="108"/>
        <v>0</v>
      </c>
    </row>
    <row r="58" spans="1:84">
      <c r="A58" s="1135"/>
      <c r="B58" s="1141"/>
      <c r="C58" s="1162"/>
      <c r="D58" s="1141"/>
      <c r="E58" s="1144"/>
      <c r="F58" s="1141"/>
      <c r="G58" s="171" t="s">
        <v>282</v>
      </c>
      <c r="H58" s="172"/>
      <c r="I58" s="172" t="str">
        <f t="shared" ref="I58:S58" si="109">IF(H58="","",H58)</f>
        <v/>
      </c>
      <c r="J58" s="172" t="str">
        <f t="shared" si="109"/>
        <v/>
      </c>
      <c r="K58" s="172" t="str">
        <f t="shared" si="109"/>
        <v/>
      </c>
      <c r="L58" s="172" t="str">
        <f t="shared" si="109"/>
        <v/>
      </c>
      <c r="M58" s="172" t="str">
        <f t="shared" si="109"/>
        <v/>
      </c>
      <c r="N58" s="172" t="str">
        <f t="shared" si="109"/>
        <v/>
      </c>
      <c r="O58" s="172" t="str">
        <f t="shared" si="109"/>
        <v/>
      </c>
      <c r="P58" s="172" t="str">
        <f t="shared" si="109"/>
        <v/>
      </c>
      <c r="Q58" s="172" t="str">
        <f t="shared" si="109"/>
        <v/>
      </c>
      <c r="R58" s="172" t="str">
        <f t="shared" si="109"/>
        <v/>
      </c>
      <c r="S58" s="172" t="str">
        <f t="shared" si="109"/>
        <v/>
      </c>
      <c r="T58" s="173">
        <f t="shared" si="69"/>
        <v>0</v>
      </c>
      <c r="U58" s="1147"/>
      <c r="AH58" s="168"/>
      <c r="AI58" s="168"/>
      <c r="AJ58" s="168"/>
      <c r="AO58" s="155">
        <v>2</v>
      </c>
      <c r="AP58" s="155">
        <v>2</v>
      </c>
      <c r="AQ58" s="155">
        <v>5</v>
      </c>
      <c r="AR58" s="169">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155">
        <f ca="1">COUNTIF(INDIRECT("H"&amp;(ROW()+12*(($AO58-1)*3+$AP58)-ROW())/12+5):INDIRECT("S"&amp;(ROW()+12*(($AO58-1)*3+$AP58)-ROW())/12+5),AR58)</f>
        <v>0</v>
      </c>
      <c r="AT58" s="169"/>
      <c r="AV58" s="155">
        <f ca="1">IF(AND(AR58&gt;0,AS58&gt;0),COUNTIF(AV$6:AV57,"&gt;0")+1,0)</f>
        <v>0</v>
      </c>
      <c r="BF58" s="155">
        <v>2</v>
      </c>
      <c r="BG58" s="155" t="s">
        <v>281</v>
      </c>
      <c r="BH58" s="170">
        <f t="shared" ref="BH58:BS58" si="110">IF(BH57+BU57&gt;40000,1,0)</f>
        <v>0</v>
      </c>
      <c r="BI58" s="170">
        <f t="shared" si="110"/>
        <v>0</v>
      </c>
      <c r="BJ58" s="170">
        <f t="shared" si="110"/>
        <v>0</v>
      </c>
      <c r="BK58" s="170">
        <f t="shared" si="110"/>
        <v>0</v>
      </c>
      <c r="BL58" s="170">
        <f t="shared" si="110"/>
        <v>0</v>
      </c>
      <c r="BM58" s="170">
        <f t="shared" si="110"/>
        <v>0</v>
      </c>
      <c r="BN58" s="170">
        <f t="shared" si="110"/>
        <v>0</v>
      </c>
      <c r="BO58" s="170">
        <f t="shared" si="110"/>
        <v>0</v>
      </c>
      <c r="BP58" s="170">
        <f t="shared" si="110"/>
        <v>0</v>
      </c>
      <c r="BQ58" s="170">
        <f t="shared" si="110"/>
        <v>0</v>
      </c>
      <c r="BR58" s="170">
        <f t="shared" si="110"/>
        <v>0</v>
      </c>
      <c r="BS58" s="170">
        <f t="shared" si="110"/>
        <v>0</v>
      </c>
    </row>
    <row r="59" spans="1:84">
      <c r="A59" s="1136"/>
      <c r="B59" s="1142"/>
      <c r="C59" s="1163"/>
      <c r="D59" s="1142"/>
      <c r="E59" s="1145"/>
      <c r="F59" s="1142"/>
      <c r="G59" s="174" t="s">
        <v>474</v>
      </c>
      <c r="H59" s="175"/>
      <c r="I59" s="175" t="str">
        <f t="shared" ref="I59:S59" si="111">IF(H59="","",H59)</f>
        <v/>
      </c>
      <c r="J59" s="175" t="str">
        <f t="shared" si="111"/>
        <v/>
      </c>
      <c r="K59" s="175" t="str">
        <f t="shared" si="111"/>
        <v/>
      </c>
      <c r="L59" s="175" t="str">
        <f t="shared" si="111"/>
        <v/>
      </c>
      <c r="M59" s="175" t="str">
        <f t="shared" si="111"/>
        <v/>
      </c>
      <c r="N59" s="175" t="str">
        <f t="shared" si="111"/>
        <v/>
      </c>
      <c r="O59" s="175" t="str">
        <f t="shared" si="111"/>
        <v/>
      </c>
      <c r="P59" s="175" t="str">
        <f t="shared" si="111"/>
        <v/>
      </c>
      <c r="Q59" s="175" t="str">
        <f t="shared" si="111"/>
        <v/>
      </c>
      <c r="R59" s="175" t="str">
        <f t="shared" si="111"/>
        <v/>
      </c>
      <c r="S59" s="175" t="str">
        <f t="shared" si="111"/>
        <v/>
      </c>
      <c r="T59" s="176">
        <f t="shared" si="69"/>
        <v>0</v>
      </c>
      <c r="U59" s="1148"/>
      <c r="AH59" s="168"/>
      <c r="AI59" s="168"/>
      <c r="AJ59" s="168"/>
      <c r="AO59" s="155">
        <v>2</v>
      </c>
      <c r="AP59" s="155">
        <v>2</v>
      </c>
      <c r="AQ59" s="155">
        <v>6</v>
      </c>
      <c r="AR59" s="169">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155">
        <f ca="1">COUNTIF(INDIRECT("H"&amp;(ROW()+12*(($AO59-1)*3+$AP59)-ROW())/12+5):INDIRECT("S"&amp;(ROW()+12*(($AO59-1)*3+$AP59)-ROW())/12+5),AR59)</f>
        <v>0</v>
      </c>
      <c r="AT59" s="169"/>
      <c r="AV59" s="155">
        <f ca="1">IF(AND(AR59&gt;0,AS59&gt;0),COUNTIF(AV$6:AV58,"&gt;0")+1,0)</f>
        <v>0</v>
      </c>
      <c r="BF59" s="155">
        <v>3</v>
      </c>
      <c r="BH59" s="170"/>
      <c r="BI59" s="170"/>
      <c r="BJ59" s="170"/>
      <c r="BK59" s="170"/>
      <c r="BL59" s="170"/>
      <c r="BM59" s="170"/>
      <c r="BN59" s="170"/>
      <c r="BO59" s="170"/>
      <c r="BP59" s="170"/>
      <c r="BQ59" s="170"/>
      <c r="BR59" s="170"/>
      <c r="BS59" s="170"/>
    </row>
    <row r="60" spans="1:84">
      <c r="A60" s="1134">
        <v>19</v>
      </c>
      <c r="B60" s="1140"/>
      <c r="C60" s="1161"/>
      <c r="D60" s="1140"/>
      <c r="E60" s="1143"/>
      <c r="F60" s="1140"/>
      <c r="G60" s="165" t="s">
        <v>283</v>
      </c>
      <c r="H60" s="166"/>
      <c r="I60" s="166" t="str">
        <f t="shared" ref="I60:S60" si="112">IF(H60="","",H60)</f>
        <v/>
      </c>
      <c r="J60" s="166" t="str">
        <f t="shared" si="112"/>
        <v/>
      </c>
      <c r="K60" s="166" t="str">
        <f t="shared" si="112"/>
        <v/>
      </c>
      <c r="L60" s="166" t="str">
        <f t="shared" si="112"/>
        <v/>
      </c>
      <c r="M60" s="166" t="str">
        <f t="shared" si="112"/>
        <v/>
      </c>
      <c r="N60" s="166" t="str">
        <f t="shared" si="112"/>
        <v/>
      </c>
      <c r="O60" s="166" t="str">
        <f t="shared" si="112"/>
        <v/>
      </c>
      <c r="P60" s="166" t="str">
        <f t="shared" si="112"/>
        <v/>
      </c>
      <c r="Q60" s="166" t="str">
        <f t="shared" si="112"/>
        <v/>
      </c>
      <c r="R60" s="166" t="str">
        <f t="shared" si="112"/>
        <v/>
      </c>
      <c r="S60" s="166" t="str">
        <f t="shared" si="112"/>
        <v/>
      </c>
      <c r="T60" s="167">
        <f t="shared" si="69"/>
        <v>0</v>
      </c>
      <c r="U60" s="1146"/>
      <c r="AH60" s="168"/>
      <c r="AI60" s="168"/>
      <c r="AJ60" s="168"/>
      <c r="AO60" s="155">
        <v>2</v>
      </c>
      <c r="AP60" s="155">
        <v>2</v>
      </c>
      <c r="AQ60" s="155">
        <v>7</v>
      </c>
      <c r="AR60" s="169">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155">
        <f ca="1">COUNTIF(INDIRECT("H"&amp;(ROW()+12*(($AO60-1)*3+$AP60)-ROW())/12+5):INDIRECT("S"&amp;(ROW()+12*(($AO60-1)*3+$AP60)-ROW())/12+5),AR60)</f>
        <v>0</v>
      </c>
      <c r="AT60" s="169"/>
      <c r="AV60" s="155">
        <f ca="1">IF(AND(AR60&gt;0,AS60&gt;0),COUNTIF(AV$6:AV59,"&gt;0")+1,0)</f>
        <v>0</v>
      </c>
      <c r="BF60" s="155">
        <v>1</v>
      </c>
      <c r="BH60" s="170">
        <f t="shared" ref="BH60:BS60" si="113">SUM(H60:H61)</f>
        <v>0</v>
      </c>
      <c r="BI60" s="170">
        <f t="shared" si="113"/>
        <v>0</v>
      </c>
      <c r="BJ60" s="170">
        <f t="shared" si="113"/>
        <v>0</v>
      </c>
      <c r="BK60" s="170">
        <f t="shared" si="113"/>
        <v>0</v>
      </c>
      <c r="BL60" s="170">
        <f t="shared" si="113"/>
        <v>0</v>
      </c>
      <c r="BM60" s="170">
        <f t="shared" si="113"/>
        <v>0</v>
      </c>
      <c r="BN60" s="170">
        <f t="shared" si="113"/>
        <v>0</v>
      </c>
      <c r="BO60" s="170">
        <f t="shared" si="113"/>
        <v>0</v>
      </c>
      <c r="BP60" s="170">
        <f t="shared" si="113"/>
        <v>0</v>
      </c>
      <c r="BQ60" s="170">
        <f t="shared" si="113"/>
        <v>0</v>
      </c>
      <c r="BR60" s="170">
        <f t="shared" si="113"/>
        <v>0</v>
      </c>
      <c r="BS60" s="170">
        <f t="shared" si="113"/>
        <v>0</v>
      </c>
      <c r="BU60" s="170">
        <f t="shared" ref="BU60:CF60" si="114">SUM(U60:U61)</f>
        <v>0</v>
      </c>
      <c r="BV60" s="170">
        <f t="shared" si="114"/>
        <v>0</v>
      </c>
      <c r="BW60" s="170">
        <f t="shared" si="114"/>
        <v>0</v>
      </c>
      <c r="BX60" s="170">
        <f t="shared" si="114"/>
        <v>0</v>
      </c>
      <c r="BY60" s="170">
        <f t="shared" si="114"/>
        <v>0</v>
      </c>
      <c r="BZ60" s="170">
        <f t="shared" si="114"/>
        <v>0</v>
      </c>
      <c r="CA60" s="170">
        <f t="shared" si="114"/>
        <v>0</v>
      </c>
      <c r="CB60" s="170">
        <f t="shared" si="114"/>
        <v>0</v>
      </c>
      <c r="CC60" s="170">
        <f t="shared" si="114"/>
        <v>0</v>
      </c>
      <c r="CD60" s="170">
        <f t="shared" si="114"/>
        <v>0</v>
      </c>
      <c r="CE60" s="170">
        <f t="shared" si="114"/>
        <v>0</v>
      </c>
      <c r="CF60" s="170">
        <f t="shared" si="114"/>
        <v>0</v>
      </c>
    </row>
    <row r="61" spans="1:84">
      <c r="A61" s="1135"/>
      <c r="B61" s="1141"/>
      <c r="C61" s="1162"/>
      <c r="D61" s="1141"/>
      <c r="E61" s="1144"/>
      <c r="F61" s="1141"/>
      <c r="G61" s="171" t="s">
        <v>282</v>
      </c>
      <c r="H61" s="172"/>
      <c r="I61" s="172" t="str">
        <f t="shared" ref="I61:S61" si="115">IF(H61="","",H61)</f>
        <v/>
      </c>
      <c r="J61" s="172" t="str">
        <f t="shared" si="115"/>
        <v/>
      </c>
      <c r="K61" s="172" t="str">
        <f t="shared" si="115"/>
        <v/>
      </c>
      <c r="L61" s="172" t="str">
        <f t="shared" si="115"/>
        <v/>
      </c>
      <c r="M61" s="172" t="str">
        <f t="shared" si="115"/>
        <v/>
      </c>
      <c r="N61" s="172" t="str">
        <f t="shared" si="115"/>
        <v/>
      </c>
      <c r="O61" s="172" t="str">
        <f t="shared" si="115"/>
        <v/>
      </c>
      <c r="P61" s="172" t="str">
        <f t="shared" si="115"/>
        <v/>
      </c>
      <c r="Q61" s="172" t="str">
        <f t="shared" si="115"/>
        <v/>
      </c>
      <c r="R61" s="172" t="str">
        <f t="shared" si="115"/>
        <v/>
      </c>
      <c r="S61" s="172" t="str">
        <f t="shared" si="115"/>
        <v/>
      </c>
      <c r="T61" s="173">
        <f t="shared" si="69"/>
        <v>0</v>
      </c>
      <c r="U61" s="1147"/>
      <c r="AH61" s="168"/>
      <c r="AI61" s="168"/>
      <c r="AJ61" s="168"/>
      <c r="AO61" s="155">
        <v>2</v>
      </c>
      <c r="AP61" s="155">
        <v>2</v>
      </c>
      <c r="AQ61" s="155">
        <v>8</v>
      </c>
      <c r="AR61" s="169">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155">
        <f ca="1">COUNTIF(INDIRECT("H"&amp;(ROW()+12*(($AO61-1)*3+$AP61)-ROW())/12+5):INDIRECT("S"&amp;(ROW()+12*(($AO61-1)*3+$AP61)-ROW())/12+5),AR61)</f>
        <v>0</v>
      </c>
      <c r="AT61" s="169"/>
      <c r="AV61" s="155">
        <f ca="1">IF(AND(AR61&gt;0,AS61&gt;0),COUNTIF(AV$6:AV60,"&gt;0")+1,0)</f>
        <v>0</v>
      </c>
      <c r="BF61" s="155">
        <v>2</v>
      </c>
      <c r="BG61" s="155" t="s">
        <v>281</v>
      </c>
      <c r="BH61" s="170">
        <f t="shared" ref="BH61:BS61" si="116">IF(BH60+BU60&gt;40000,1,0)</f>
        <v>0</v>
      </c>
      <c r="BI61" s="170">
        <f t="shared" si="116"/>
        <v>0</v>
      </c>
      <c r="BJ61" s="170">
        <f t="shared" si="116"/>
        <v>0</v>
      </c>
      <c r="BK61" s="170">
        <f t="shared" si="116"/>
        <v>0</v>
      </c>
      <c r="BL61" s="170">
        <f t="shared" si="116"/>
        <v>0</v>
      </c>
      <c r="BM61" s="170">
        <f t="shared" si="116"/>
        <v>0</v>
      </c>
      <c r="BN61" s="170">
        <f t="shared" si="116"/>
        <v>0</v>
      </c>
      <c r="BO61" s="170">
        <f t="shared" si="116"/>
        <v>0</v>
      </c>
      <c r="BP61" s="170">
        <f t="shared" si="116"/>
        <v>0</v>
      </c>
      <c r="BQ61" s="170">
        <f t="shared" si="116"/>
        <v>0</v>
      </c>
      <c r="BR61" s="170">
        <f t="shared" si="116"/>
        <v>0</v>
      </c>
      <c r="BS61" s="170">
        <f t="shared" si="116"/>
        <v>0</v>
      </c>
    </row>
    <row r="62" spans="1:84">
      <c r="A62" s="1136"/>
      <c r="B62" s="1142"/>
      <c r="C62" s="1163"/>
      <c r="D62" s="1142"/>
      <c r="E62" s="1145"/>
      <c r="F62" s="1142"/>
      <c r="G62" s="174" t="s">
        <v>474</v>
      </c>
      <c r="H62" s="175"/>
      <c r="I62" s="175" t="str">
        <f t="shared" ref="I62:S62" si="117">IF(H62="","",H62)</f>
        <v/>
      </c>
      <c r="J62" s="175" t="str">
        <f t="shared" si="117"/>
        <v/>
      </c>
      <c r="K62" s="175" t="str">
        <f t="shared" si="117"/>
        <v/>
      </c>
      <c r="L62" s="175" t="str">
        <f t="shared" si="117"/>
        <v/>
      </c>
      <c r="M62" s="175" t="str">
        <f t="shared" si="117"/>
        <v/>
      </c>
      <c r="N62" s="175" t="str">
        <f t="shared" si="117"/>
        <v/>
      </c>
      <c r="O62" s="175" t="str">
        <f t="shared" si="117"/>
        <v/>
      </c>
      <c r="P62" s="175" t="str">
        <f t="shared" si="117"/>
        <v/>
      </c>
      <c r="Q62" s="175" t="str">
        <f t="shared" si="117"/>
        <v/>
      </c>
      <c r="R62" s="175" t="str">
        <f t="shared" si="117"/>
        <v/>
      </c>
      <c r="S62" s="175" t="str">
        <f t="shared" si="117"/>
        <v/>
      </c>
      <c r="T62" s="176">
        <f t="shared" si="69"/>
        <v>0</v>
      </c>
      <c r="U62" s="1148"/>
      <c r="AH62" s="168"/>
      <c r="AI62" s="168"/>
      <c r="AJ62" s="168"/>
      <c r="AO62" s="155">
        <v>2</v>
      </c>
      <c r="AP62" s="155">
        <v>2</v>
      </c>
      <c r="AQ62" s="155">
        <v>9</v>
      </c>
      <c r="AR62" s="169">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155">
        <f ca="1">COUNTIF(INDIRECT("H"&amp;(ROW()+12*(($AO62-1)*3+$AP62)-ROW())/12+5):INDIRECT("S"&amp;(ROW()+12*(($AO62-1)*3+$AP62)-ROW())/12+5),AR62)</f>
        <v>0</v>
      </c>
      <c r="AT62" s="169"/>
      <c r="AV62" s="155">
        <f ca="1">IF(AND(AR62&gt;0,AS62&gt;0),COUNTIF(AV$6:AV61,"&gt;0")+1,0)</f>
        <v>0</v>
      </c>
      <c r="BF62" s="155">
        <v>3</v>
      </c>
      <c r="BH62" s="170"/>
      <c r="BI62" s="170"/>
      <c r="BJ62" s="170"/>
      <c r="BK62" s="170"/>
      <c r="BL62" s="170"/>
      <c r="BM62" s="170"/>
      <c r="BN62" s="170"/>
      <c r="BO62" s="170"/>
      <c r="BP62" s="170"/>
      <c r="BQ62" s="170"/>
      <c r="BR62" s="170"/>
      <c r="BS62" s="170"/>
    </row>
    <row r="63" spans="1:84">
      <c r="A63" s="1134">
        <v>20</v>
      </c>
      <c r="B63" s="1140"/>
      <c r="C63" s="1161"/>
      <c r="D63" s="1140"/>
      <c r="E63" s="1143"/>
      <c r="F63" s="1140"/>
      <c r="G63" s="165" t="s">
        <v>283</v>
      </c>
      <c r="H63" s="166"/>
      <c r="I63" s="166" t="str">
        <f t="shared" ref="I63:S63" si="118">IF(H63="","",H63)</f>
        <v/>
      </c>
      <c r="J63" s="166" t="str">
        <f t="shared" si="118"/>
        <v/>
      </c>
      <c r="K63" s="166" t="str">
        <f t="shared" si="118"/>
        <v/>
      </c>
      <c r="L63" s="166" t="str">
        <f t="shared" si="118"/>
        <v/>
      </c>
      <c r="M63" s="166" t="str">
        <f t="shared" si="118"/>
        <v/>
      </c>
      <c r="N63" s="166" t="str">
        <f t="shared" si="118"/>
        <v/>
      </c>
      <c r="O63" s="166" t="str">
        <f t="shared" si="118"/>
        <v/>
      </c>
      <c r="P63" s="166" t="str">
        <f t="shared" si="118"/>
        <v/>
      </c>
      <c r="Q63" s="166" t="str">
        <f t="shared" si="118"/>
        <v/>
      </c>
      <c r="R63" s="166" t="str">
        <f t="shared" si="118"/>
        <v/>
      </c>
      <c r="S63" s="166" t="str">
        <f t="shared" si="118"/>
        <v/>
      </c>
      <c r="T63" s="167">
        <f t="shared" si="69"/>
        <v>0</v>
      </c>
      <c r="U63" s="1146"/>
      <c r="AH63" s="168"/>
      <c r="AI63" s="168"/>
      <c r="AJ63" s="168"/>
      <c r="AO63" s="155">
        <v>2</v>
      </c>
      <c r="AP63" s="155">
        <v>2</v>
      </c>
      <c r="AQ63" s="155">
        <v>10</v>
      </c>
      <c r="AR63" s="169">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155">
        <f ca="1">COUNTIF(INDIRECT("H"&amp;(ROW()+12*(($AO63-1)*3+$AP63)-ROW())/12+5):INDIRECT("S"&amp;(ROW()+12*(($AO63-1)*3+$AP63)-ROW())/12+5),AR63)</f>
        <v>0</v>
      </c>
      <c r="AT63" s="169"/>
      <c r="AV63" s="155">
        <f ca="1">IF(AND(AR63&gt;0,AS63&gt;0),COUNTIF(AV$6:AV62,"&gt;0")+1,0)</f>
        <v>0</v>
      </c>
      <c r="BF63" s="155">
        <v>1</v>
      </c>
      <c r="BH63" s="170">
        <f t="shared" ref="BH63:BS63" si="119">SUM(H63:H64)</f>
        <v>0</v>
      </c>
      <c r="BI63" s="170">
        <f t="shared" si="119"/>
        <v>0</v>
      </c>
      <c r="BJ63" s="170">
        <f t="shared" si="119"/>
        <v>0</v>
      </c>
      <c r="BK63" s="170">
        <f t="shared" si="119"/>
        <v>0</v>
      </c>
      <c r="BL63" s="170">
        <f t="shared" si="119"/>
        <v>0</v>
      </c>
      <c r="BM63" s="170">
        <f t="shared" si="119"/>
        <v>0</v>
      </c>
      <c r="BN63" s="170">
        <f t="shared" si="119"/>
        <v>0</v>
      </c>
      <c r="BO63" s="170">
        <f t="shared" si="119"/>
        <v>0</v>
      </c>
      <c r="BP63" s="170">
        <f t="shared" si="119"/>
        <v>0</v>
      </c>
      <c r="BQ63" s="170">
        <f t="shared" si="119"/>
        <v>0</v>
      </c>
      <c r="BR63" s="170">
        <f t="shared" si="119"/>
        <v>0</v>
      </c>
      <c r="BS63" s="170">
        <f t="shared" si="119"/>
        <v>0</v>
      </c>
      <c r="BU63" s="170">
        <f t="shared" ref="BU63:CF63" si="120">SUM(U63:U64)</f>
        <v>0</v>
      </c>
      <c r="BV63" s="170">
        <f t="shared" si="120"/>
        <v>0</v>
      </c>
      <c r="BW63" s="170">
        <f t="shared" si="120"/>
        <v>0</v>
      </c>
      <c r="BX63" s="170">
        <f t="shared" si="120"/>
        <v>0</v>
      </c>
      <c r="BY63" s="170">
        <f t="shared" si="120"/>
        <v>0</v>
      </c>
      <c r="BZ63" s="170">
        <f t="shared" si="120"/>
        <v>0</v>
      </c>
      <c r="CA63" s="170">
        <f t="shared" si="120"/>
        <v>0</v>
      </c>
      <c r="CB63" s="170">
        <f t="shared" si="120"/>
        <v>0</v>
      </c>
      <c r="CC63" s="170">
        <f t="shared" si="120"/>
        <v>0</v>
      </c>
      <c r="CD63" s="170">
        <f t="shared" si="120"/>
        <v>0</v>
      </c>
      <c r="CE63" s="170">
        <f t="shared" si="120"/>
        <v>0</v>
      </c>
      <c r="CF63" s="170">
        <f t="shared" si="120"/>
        <v>0</v>
      </c>
    </row>
    <row r="64" spans="1:84">
      <c r="A64" s="1135"/>
      <c r="B64" s="1141"/>
      <c r="C64" s="1162"/>
      <c r="D64" s="1141"/>
      <c r="E64" s="1144"/>
      <c r="F64" s="1141"/>
      <c r="G64" s="171" t="s">
        <v>282</v>
      </c>
      <c r="H64" s="172"/>
      <c r="I64" s="172" t="str">
        <f t="shared" ref="I64:S64" si="121">IF(H64="","",H64)</f>
        <v/>
      </c>
      <c r="J64" s="172" t="str">
        <f t="shared" si="121"/>
        <v/>
      </c>
      <c r="K64" s="172" t="str">
        <f t="shared" si="121"/>
        <v/>
      </c>
      <c r="L64" s="172" t="str">
        <f t="shared" si="121"/>
        <v/>
      </c>
      <c r="M64" s="172" t="str">
        <f t="shared" si="121"/>
        <v/>
      </c>
      <c r="N64" s="172" t="str">
        <f t="shared" si="121"/>
        <v/>
      </c>
      <c r="O64" s="172" t="str">
        <f t="shared" si="121"/>
        <v/>
      </c>
      <c r="P64" s="172" t="str">
        <f t="shared" si="121"/>
        <v/>
      </c>
      <c r="Q64" s="172" t="str">
        <f t="shared" si="121"/>
        <v/>
      </c>
      <c r="R64" s="172" t="str">
        <f t="shared" si="121"/>
        <v/>
      </c>
      <c r="S64" s="172" t="str">
        <f t="shared" si="121"/>
        <v/>
      </c>
      <c r="T64" s="173">
        <f t="shared" si="69"/>
        <v>0</v>
      </c>
      <c r="U64" s="1147"/>
      <c r="AH64" s="168"/>
      <c r="AI64" s="168"/>
      <c r="AJ64" s="168"/>
      <c r="AO64" s="155">
        <v>2</v>
      </c>
      <c r="AP64" s="155">
        <v>2</v>
      </c>
      <c r="AQ64" s="155">
        <v>11</v>
      </c>
      <c r="AR64" s="169">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155">
        <f ca="1">COUNTIF(INDIRECT("H"&amp;(ROW()+12*(($AO64-1)*3+$AP64)-ROW())/12+5):INDIRECT("S"&amp;(ROW()+12*(($AO64-1)*3+$AP64)-ROW())/12+5),AR64)</f>
        <v>0</v>
      </c>
      <c r="AT64" s="169"/>
      <c r="AV64" s="155">
        <f ca="1">IF(AND(AR64&gt;0,AS64&gt;0),COUNTIF(AV$6:AV63,"&gt;0")+1,0)</f>
        <v>0</v>
      </c>
      <c r="BF64" s="155">
        <v>2</v>
      </c>
      <c r="BG64" s="155" t="s">
        <v>281</v>
      </c>
      <c r="BH64" s="170">
        <f t="shared" ref="BH64:BS64" si="122">IF(BH63+BU63&gt;40000,1,0)</f>
        <v>0</v>
      </c>
      <c r="BI64" s="170">
        <f t="shared" si="122"/>
        <v>0</v>
      </c>
      <c r="BJ64" s="170">
        <f t="shared" si="122"/>
        <v>0</v>
      </c>
      <c r="BK64" s="170">
        <f t="shared" si="122"/>
        <v>0</v>
      </c>
      <c r="BL64" s="170">
        <f t="shared" si="122"/>
        <v>0</v>
      </c>
      <c r="BM64" s="170">
        <f t="shared" si="122"/>
        <v>0</v>
      </c>
      <c r="BN64" s="170">
        <f t="shared" si="122"/>
        <v>0</v>
      </c>
      <c r="BO64" s="170">
        <f t="shared" si="122"/>
        <v>0</v>
      </c>
      <c r="BP64" s="170">
        <f t="shared" si="122"/>
        <v>0</v>
      </c>
      <c r="BQ64" s="170">
        <f t="shared" si="122"/>
        <v>0</v>
      </c>
      <c r="BR64" s="170">
        <f t="shared" si="122"/>
        <v>0</v>
      </c>
      <c r="BS64" s="170">
        <f t="shared" si="122"/>
        <v>0</v>
      </c>
    </row>
    <row r="65" spans="1:84">
      <c r="A65" s="1136"/>
      <c r="B65" s="1142"/>
      <c r="C65" s="1163"/>
      <c r="D65" s="1142"/>
      <c r="E65" s="1145"/>
      <c r="F65" s="1142"/>
      <c r="G65" s="174" t="s">
        <v>474</v>
      </c>
      <c r="H65" s="175"/>
      <c r="I65" s="175" t="str">
        <f t="shared" ref="I65:S80" si="123">IF(H65="","",H65)</f>
        <v/>
      </c>
      <c r="J65" s="175" t="str">
        <f t="shared" si="123"/>
        <v/>
      </c>
      <c r="K65" s="175" t="str">
        <f t="shared" si="123"/>
        <v/>
      </c>
      <c r="L65" s="175" t="str">
        <f t="shared" si="123"/>
        <v/>
      </c>
      <c r="M65" s="175" t="str">
        <f t="shared" si="123"/>
        <v/>
      </c>
      <c r="N65" s="175" t="str">
        <f t="shared" si="123"/>
        <v/>
      </c>
      <c r="O65" s="175" t="str">
        <f t="shared" si="123"/>
        <v/>
      </c>
      <c r="P65" s="175" t="str">
        <f t="shared" si="123"/>
        <v/>
      </c>
      <c r="Q65" s="175" t="str">
        <f t="shared" si="123"/>
        <v/>
      </c>
      <c r="R65" s="175" t="str">
        <f t="shared" si="123"/>
        <v/>
      </c>
      <c r="S65" s="175" t="str">
        <f t="shared" si="123"/>
        <v/>
      </c>
      <c r="T65" s="176">
        <f t="shared" si="69"/>
        <v>0</v>
      </c>
      <c r="U65" s="1148"/>
      <c r="AH65" s="168"/>
      <c r="AI65" s="168"/>
      <c r="AJ65" s="168"/>
      <c r="AO65" s="155">
        <v>2</v>
      </c>
      <c r="AP65" s="155">
        <v>2</v>
      </c>
      <c r="AQ65" s="155">
        <v>12</v>
      </c>
      <c r="AR65" s="169">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155">
        <f ca="1">COUNTIF(INDIRECT("H"&amp;(ROW()+12*(($AO65-1)*3+$AP65)-ROW())/12+5):INDIRECT("S"&amp;(ROW()+12*(($AO65-1)*3+$AP65)-ROW())/12+5),AR65)</f>
        <v>0</v>
      </c>
      <c r="AT65" s="169"/>
      <c r="AV65" s="155">
        <f ca="1">IF(AND(AR65&gt;0,AS65&gt;0),COUNTIF(AV$6:AV64,"&gt;0")+1,0)</f>
        <v>0</v>
      </c>
      <c r="BF65" s="155">
        <v>3</v>
      </c>
      <c r="BH65" s="170"/>
      <c r="BI65" s="170"/>
      <c r="BJ65" s="170"/>
      <c r="BK65" s="170"/>
      <c r="BL65" s="170"/>
      <c r="BM65" s="170"/>
      <c r="BN65" s="170"/>
      <c r="BO65" s="170"/>
      <c r="BP65" s="170"/>
      <c r="BQ65" s="170"/>
      <c r="BR65" s="170"/>
      <c r="BS65" s="170"/>
    </row>
    <row r="66" spans="1:84">
      <c r="A66" s="1134">
        <v>21</v>
      </c>
      <c r="B66" s="1140"/>
      <c r="C66" s="1161"/>
      <c r="D66" s="1140"/>
      <c r="E66" s="1143"/>
      <c r="F66" s="1140"/>
      <c r="G66" s="165" t="s">
        <v>283</v>
      </c>
      <c r="H66" s="166"/>
      <c r="I66" s="166" t="str">
        <f t="shared" si="123"/>
        <v/>
      </c>
      <c r="J66" s="166" t="str">
        <f t="shared" si="123"/>
        <v/>
      </c>
      <c r="K66" s="166" t="str">
        <f t="shared" si="123"/>
        <v/>
      </c>
      <c r="L66" s="166" t="str">
        <f t="shared" si="123"/>
        <v/>
      </c>
      <c r="M66" s="166" t="str">
        <f t="shared" si="123"/>
        <v/>
      </c>
      <c r="N66" s="166" t="str">
        <f t="shared" si="123"/>
        <v/>
      </c>
      <c r="O66" s="166" t="str">
        <f t="shared" si="123"/>
        <v/>
      </c>
      <c r="P66" s="166" t="str">
        <f t="shared" si="123"/>
        <v/>
      </c>
      <c r="Q66" s="166" t="str">
        <f t="shared" si="123"/>
        <v/>
      </c>
      <c r="R66" s="166" t="str">
        <f t="shared" si="123"/>
        <v/>
      </c>
      <c r="S66" s="166" t="str">
        <f t="shared" si="123"/>
        <v/>
      </c>
      <c r="T66" s="167">
        <f t="shared" si="69"/>
        <v>0</v>
      </c>
      <c r="AO66" s="155">
        <v>2</v>
      </c>
      <c r="AP66" s="155">
        <v>3</v>
      </c>
      <c r="AQ66" s="155">
        <v>1</v>
      </c>
      <c r="AR66" s="169">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155">
        <f ca="1">COUNTIF(INDIRECT("H"&amp;(ROW()+12*(($AO66-1)*3+$AP66)-ROW())/12+5):INDIRECT("S"&amp;(ROW()+12*(($AO66-1)*3+$AP66)-ROW())/12+5),AR66)</f>
        <v>0</v>
      </c>
      <c r="AT66" s="169"/>
      <c r="AV66" s="155">
        <f ca="1">IF(AND(AR66&gt;0,AS66&gt;0),COUNTIF(AV$6:AV65,"&gt;0")+1,0)</f>
        <v>0</v>
      </c>
      <c r="BF66" s="155">
        <v>1</v>
      </c>
      <c r="BH66" s="155">
        <f t="shared" ref="BH66" si="124">SUM(H66:H67)</f>
        <v>0</v>
      </c>
      <c r="BI66" s="155">
        <f t="shared" ref="BI66" si="125">SUM(I66:I67)</f>
        <v>0</v>
      </c>
      <c r="BJ66" s="155">
        <f t="shared" ref="BJ66" si="126">SUM(J66:J67)</f>
        <v>0</v>
      </c>
      <c r="BK66" s="155">
        <f t="shared" ref="BK66" si="127">SUM(K66:K67)</f>
        <v>0</v>
      </c>
      <c r="BL66" s="155">
        <f t="shared" ref="BL66" si="128">SUM(L66:L67)</f>
        <v>0</v>
      </c>
      <c r="BM66" s="155">
        <f t="shared" ref="BM66" si="129">SUM(M66:M67)</f>
        <v>0</v>
      </c>
      <c r="BN66" s="155">
        <f t="shared" ref="BN66" si="130">SUM(N66:N67)</f>
        <v>0</v>
      </c>
      <c r="BO66" s="155">
        <f t="shared" ref="BO66" si="131">SUM(O66:O67)</f>
        <v>0</v>
      </c>
      <c r="BP66" s="155">
        <f t="shared" ref="BP66" si="132">SUM(P66:P67)</f>
        <v>0</v>
      </c>
      <c r="BQ66" s="155">
        <f t="shared" ref="BQ66" si="133">SUM(Q66:Q67)</f>
        <v>0</v>
      </c>
      <c r="BR66" s="155">
        <f t="shared" ref="BR66" si="134">SUM(R66:R67)</f>
        <v>0</v>
      </c>
      <c r="BS66" s="155">
        <f t="shared" ref="BS66" si="135">SUM(S66:S67)</f>
        <v>0</v>
      </c>
      <c r="BU66" s="155">
        <f t="shared" ref="BU66" si="136">SUM(U66:U67)</f>
        <v>0</v>
      </c>
      <c r="BV66" s="155">
        <f t="shared" ref="BV66" si="137">SUM(V66:V67)</f>
        <v>0</v>
      </c>
      <c r="BW66" s="155">
        <f t="shared" ref="BW66" si="138">SUM(W66:W67)</f>
        <v>0</v>
      </c>
      <c r="BX66" s="155">
        <f t="shared" ref="BX66" si="139">SUM(X66:X67)</f>
        <v>0</v>
      </c>
      <c r="BY66" s="155">
        <f t="shared" ref="BY66" si="140">SUM(Y66:Y67)</f>
        <v>0</v>
      </c>
      <c r="BZ66" s="155">
        <f t="shared" ref="BZ66" si="141">SUM(Z66:Z67)</f>
        <v>0</v>
      </c>
      <c r="CA66" s="155">
        <f t="shared" ref="CA66" si="142">SUM(AA66:AA67)</f>
        <v>0</v>
      </c>
      <c r="CB66" s="155">
        <f t="shared" ref="CB66" si="143">SUM(AB66:AB67)</f>
        <v>0</v>
      </c>
      <c r="CC66" s="155">
        <f t="shared" ref="CC66" si="144">SUM(AC66:AC67)</f>
        <v>0</v>
      </c>
      <c r="CD66" s="155">
        <f t="shared" ref="CD66" si="145">SUM(AD66:AD67)</f>
        <v>0</v>
      </c>
      <c r="CE66" s="155">
        <f t="shared" ref="CE66" si="146">SUM(AE66:AE67)</f>
        <v>0</v>
      </c>
      <c r="CF66" s="155">
        <f t="shared" ref="CF66" si="147">SUM(AF66:AF67)</f>
        <v>0</v>
      </c>
    </row>
    <row r="67" spans="1:84">
      <c r="A67" s="1135"/>
      <c r="B67" s="1141"/>
      <c r="C67" s="1162"/>
      <c r="D67" s="1141"/>
      <c r="E67" s="1144"/>
      <c r="F67" s="1141"/>
      <c r="G67" s="171" t="s">
        <v>282</v>
      </c>
      <c r="H67" s="172"/>
      <c r="I67" s="172" t="str">
        <f t="shared" si="123"/>
        <v/>
      </c>
      <c r="J67" s="172" t="str">
        <f t="shared" si="123"/>
        <v/>
      </c>
      <c r="K67" s="172" t="str">
        <f t="shared" si="123"/>
        <v/>
      </c>
      <c r="L67" s="172" t="str">
        <f t="shared" si="123"/>
        <v/>
      </c>
      <c r="M67" s="172" t="str">
        <f t="shared" si="123"/>
        <v/>
      </c>
      <c r="N67" s="172" t="str">
        <f t="shared" si="123"/>
        <v/>
      </c>
      <c r="O67" s="172" t="str">
        <f t="shared" si="123"/>
        <v/>
      </c>
      <c r="P67" s="172" t="str">
        <f t="shared" si="123"/>
        <v/>
      </c>
      <c r="Q67" s="172" t="str">
        <f t="shared" si="123"/>
        <v/>
      </c>
      <c r="R67" s="172" t="str">
        <f t="shared" si="123"/>
        <v/>
      </c>
      <c r="S67" s="172" t="str">
        <f t="shared" si="123"/>
        <v/>
      </c>
      <c r="T67" s="173">
        <f t="shared" si="69"/>
        <v>0</v>
      </c>
      <c r="AO67" s="155">
        <v>2</v>
      </c>
      <c r="AP67" s="155">
        <v>3</v>
      </c>
      <c r="AQ67" s="155">
        <v>2</v>
      </c>
      <c r="AR67" s="169">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155">
        <f ca="1">COUNTIF(INDIRECT("H"&amp;(ROW()+12*(($AO67-1)*3+$AP67)-ROW())/12+5):INDIRECT("S"&amp;(ROW()+12*(($AO67-1)*3+$AP67)-ROW())/12+5),AR67)</f>
        <v>0</v>
      </c>
      <c r="AT67" s="169"/>
      <c r="AV67" s="155">
        <f ca="1">IF(AND(AR67&gt;0,AS67&gt;0),COUNTIF(AV$6:AV66,"&gt;0")+1,0)</f>
        <v>0</v>
      </c>
      <c r="BF67" s="155">
        <v>2</v>
      </c>
      <c r="BG67" s="155" t="s">
        <v>281</v>
      </c>
      <c r="BH67" s="155">
        <f t="shared" ref="BH67" si="148">IF(BH66+BU66&gt;40000,1,0)</f>
        <v>0</v>
      </c>
      <c r="BI67" s="155">
        <f t="shared" ref="BI67" si="149">IF(BI66+BV66&gt;40000,1,0)</f>
        <v>0</v>
      </c>
      <c r="BJ67" s="155">
        <f t="shared" ref="BJ67" si="150">IF(BJ66+BW66&gt;40000,1,0)</f>
        <v>0</v>
      </c>
      <c r="BK67" s="155">
        <f t="shared" ref="BK67" si="151">IF(BK66+BX66&gt;40000,1,0)</f>
        <v>0</v>
      </c>
      <c r="BL67" s="155">
        <f t="shared" ref="BL67" si="152">IF(BL66+BY66&gt;40000,1,0)</f>
        <v>0</v>
      </c>
      <c r="BM67" s="155">
        <f t="shared" ref="BM67" si="153">IF(BM66+BZ66&gt;40000,1,0)</f>
        <v>0</v>
      </c>
      <c r="BN67" s="155">
        <f t="shared" ref="BN67" si="154">IF(BN66+CA66&gt;40000,1,0)</f>
        <v>0</v>
      </c>
      <c r="BO67" s="155">
        <f t="shared" ref="BO67" si="155">IF(BO66+CB66&gt;40000,1,0)</f>
        <v>0</v>
      </c>
      <c r="BP67" s="155">
        <f t="shared" ref="BP67" si="156">IF(BP66+CC66&gt;40000,1,0)</f>
        <v>0</v>
      </c>
      <c r="BQ67" s="155">
        <f t="shared" ref="BQ67" si="157">IF(BQ66+CD66&gt;40000,1,0)</f>
        <v>0</v>
      </c>
      <c r="BR67" s="155">
        <f t="shared" ref="BR67" si="158">IF(BR66+CE66&gt;40000,1,0)</f>
        <v>0</v>
      </c>
      <c r="BS67" s="155">
        <f t="shared" ref="BS67" si="159">IF(BS66+CF66&gt;40000,1,0)</f>
        <v>0</v>
      </c>
    </row>
    <row r="68" spans="1:84">
      <c r="A68" s="1136"/>
      <c r="B68" s="1142"/>
      <c r="C68" s="1163"/>
      <c r="D68" s="1142"/>
      <c r="E68" s="1145"/>
      <c r="F68" s="1142"/>
      <c r="G68" s="174" t="s">
        <v>474</v>
      </c>
      <c r="H68" s="175"/>
      <c r="I68" s="175" t="str">
        <f t="shared" si="123"/>
        <v/>
      </c>
      <c r="J68" s="175" t="str">
        <f t="shared" si="123"/>
        <v/>
      </c>
      <c r="K68" s="175" t="str">
        <f t="shared" si="123"/>
        <v/>
      </c>
      <c r="L68" s="175" t="str">
        <f t="shared" si="123"/>
        <v/>
      </c>
      <c r="M68" s="175" t="str">
        <f t="shared" si="123"/>
        <v/>
      </c>
      <c r="N68" s="175" t="str">
        <f t="shared" si="123"/>
        <v/>
      </c>
      <c r="O68" s="175" t="str">
        <f t="shared" si="123"/>
        <v/>
      </c>
      <c r="P68" s="175" t="str">
        <f t="shared" si="123"/>
        <v/>
      </c>
      <c r="Q68" s="175" t="str">
        <f t="shared" si="123"/>
        <v/>
      </c>
      <c r="R68" s="175" t="str">
        <f t="shared" si="123"/>
        <v/>
      </c>
      <c r="S68" s="175" t="str">
        <f t="shared" si="123"/>
        <v/>
      </c>
      <c r="T68" s="176">
        <f t="shared" si="69"/>
        <v>0</v>
      </c>
      <c r="AO68" s="155">
        <v>2</v>
      </c>
      <c r="AP68" s="155">
        <v>3</v>
      </c>
      <c r="AQ68" s="155">
        <v>3</v>
      </c>
      <c r="AR68" s="169">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155">
        <f ca="1">COUNTIF(INDIRECT("H"&amp;(ROW()+12*(($AO68-1)*3+$AP68)-ROW())/12+5):INDIRECT("S"&amp;(ROW()+12*(($AO68-1)*3+$AP68)-ROW())/12+5),AR68)</f>
        <v>0</v>
      </c>
      <c r="AT68" s="169"/>
      <c r="AV68" s="155">
        <f ca="1">IF(AND(AR68&gt;0,AS68&gt;0),COUNTIF(AV$6:AV67,"&gt;0")+1,0)</f>
        <v>0</v>
      </c>
      <c r="BF68" s="155">
        <v>3</v>
      </c>
    </row>
    <row r="69" spans="1:84">
      <c r="A69" s="1134">
        <v>22</v>
      </c>
      <c r="B69" s="1140"/>
      <c r="C69" s="1161"/>
      <c r="D69" s="1140"/>
      <c r="E69" s="1143"/>
      <c r="F69" s="1140"/>
      <c r="G69" s="165" t="s">
        <v>283</v>
      </c>
      <c r="H69" s="166"/>
      <c r="I69" s="166" t="str">
        <f t="shared" si="123"/>
        <v/>
      </c>
      <c r="J69" s="166" t="str">
        <f t="shared" si="123"/>
        <v/>
      </c>
      <c r="K69" s="166" t="str">
        <f t="shared" si="123"/>
        <v/>
      </c>
      <c r="L69" s="166" t="str">
        <f t="shared" si="123"/>
        <v/>
      </c>
      <c r="M69" s="166" t="str">
        <f t="shared" si="123"/>
        <v/>
      </c>
      <c r="N69" s="166" t="str">
        <f t="shared" si="123"/>
        <v/>
      </c>
      <c r="O69" s="166" t="str">
        <f t="shared" si="123"/>
        <v/>
      </c>
      <c r="P69" s="166" t="str">
        <f t="shared" si="123"/>
        <v/>
      </c>
      <c r="Q69" s="166" t="str">
        <f t="shared" si="123"/>
        <v/>
      </c>
      <c r="R69" s="166" t="str">
        <f t="shared" si="123"/>
        <v/>
      </c>
      <c r="S69" s="166" t="str">
        <f t="shared" si="123"/>
        <v/>
      </c>
      <c r="T69" s="167">
        <f t="shared" si="69"/>
        <v>0</v>
      </c>
      <c r="AO69" s="155">
        <v>2</v>
      </c>
      <c r="AP69" s="155">
        <v>3</v>
      </c>
      <c r="AQ69" s="155">
        <v>4</v>
      </c>
      <c r="AR69" s="169">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155">
        <f ca="1">COUNTIF(INDIRECT("H"&amp;(ROW()+12*(($AO69-1)*3+$AP69)-ROW())/12+5):INDIRECT("S"&amp;(ROW()+12*(($AO69-1)*3+$AP69)-ROW())/12+5),AR69)</f>
        <v>0</v>
      </c>
      <c r="AT69" s="169"/>
      <c r="AV69" s="155">
        <f ca="1">IF(AND(AR69&gt;0,AS69&gt;0),COUNTIF(AV$6:AV68,"&gt;0")+1,0)</f>
        <v>0</v>
      </c>
      <c r="BF69" s="155">
        <v>1</v>
      </c>
      <c r="BH69" s="155">
        <f t="shared" ref="BH69" si="160">SUM(H69:H70)</f>
        <v>0</v>
      </c>
      <c r="BI69" s="155">
        <f t="shared" ref="BI69" si="161">SUM(I69:I70)</f>
        <v>0</v>
      </c>
      <c r="BJ69" s="155">
        <f t="shared" ref="BJ69" si="162">SUM(J69:J70)</f>
        <v>0</v>
      </c>
      <c r="BK69" s="155">
        <f t="shared" ref="BK69" si="163">SUM(K69:K70)</f>
        <v>0</v>
      </c>
      <c r="BL69" s="155">
        <f t="shared" ref="BL69" si="164">SUM(L69:L70)</f>
        <v>0</v>
      </c>
      <c r="BM69" s="155">
        <f t="shared" ref="BM69" si="165">SUM(M69:M70)</f>
        <v>0</v>
      </c>
      <c r="BN69" s="155">
        <f t="shared" ref="BN69" si="166">SUM(N69:N70)</f>
        <v>0</v>
      </c>
      <c r="BO69" s="155">
        <f t="shared" ref="BO69" si="167">SUM(O69:O70)</f>
        <v>0</v>
      </c>
      <c r="BP69" s="155">
        <f t="shared" ref="BP69" si="168">SUM(P69:P70)</f>
        <v>0</v>
      </c>
      <c r="BQ69" s="155">
        <f t="shared" ref="BQ69" si="169">SUM(Q69:Q70)</f>
        <v>0</v>
      </c>
      <c r="BR69" s="155">
        <f t="shared" ref="BR69" si="170">SUM(R69:R70)</f>
        <v>0</v>
      </c>
      <c r="BS69" s="155">
        <f t="shared" ref="BS69" si="171">SUM(S69:S70)</f>
        <v>0</v>
      </c>
      <c r="BU69" s="155">
        <f t="shared" ref="BU69" si="172">SUM(U69:U70)</f>
        <v>0</v>
      </c>
      <c r="BV69" s="155">
        <f t="shared" ref="BV69" si="173">SUM(V69:V70)</f>
        <v>0</v>
      </c>
      <c r="BW69" s="155">
        <f t="shared" ref="BW69" si="174">SUM(W69:W70)</f>
        <v>0</v>
      </c>
      <c r="BX69" s="155">
        <f t="shared" ref="BX69" si="175">SUM(X69:X70)</f>
        <v>0</v>
      </c>
      <c r="BY69" s="155">
        <f t="shared" ref="BY69" si="176">SUM(Y69:Y70)</f>
        <v>0</v>
      </c>
      <c r="BZ69" s="155">
        <f t="shared" ref="BZ69" si="177">SUM(Z69:Z70)</f>
        <v>0</v>
      </c>
      <c r="CA69" s="155">
        <f t="shared" ref="CA69" si="178">SUM(AA69:AA70)</f>
        <v>0</v>
      </c>
      <c r="CB69" s="155">
        <f t="shared" ref="CB69" si="179">SUM(AB69:AB70)</f>
        <v>0</v>
      </c>
      <c r="CC69" s="155">
        <f t="shared" ref="CC69" si="180">SUM(AC69:AC70)</f>
        <v>0</v>
      </c>
      <c r="CD69" s="155">
        <f t="shared" ref="CD69" si="181">SUM(AD69:AD70)</f>
        <v>0</v>
      </c>
      <c r="CE69" s="155">
        <f t="shared" ref="CE69" si="182">SUM(AE69:AE70)</f>
        <v>0</v>
      </c>
      <c r="CF69" s="155">
        <f t="shared" ref="CF69" si="183">SUM(AF69:AF70)</f>
        <v>0</v>
      </c>
    </row>
    <row r="70" spans="1:84">
      <c r="A70" s="1135"/>
      <c r="B70" s="1141"/>
      <c r="C70" s="1162"/>
      <c r="D70" s="1141"/>
      <c r="E70" s="1144"/>
      <c r="F70" s="1141"/>
      <c r="G70" s="171" t="s">
        <v>282</v>
      </c>
      <c r="H70" s="172"/>
      <c r="I70" s="172" t="str">
        <f t="shared" si="123"/>
        <v/>
      </c>
      <c r="J70" s="172" t="str">
        <f t="shared" si="123"/>
        <v/>
      </c>
      <c r="K70" s="172" t="str">
        <f t="shared" si="123"/>
        <v/>
      </c>
      <c r="L70" s="172" t="str">
        <f t="shared" si="123"/>
        <v/>
      </c>
      <c r="M70" s="172" t="str">
        <f t="shared" si="123"/>
        <v/>
      </c>
      <c r="N70" s="172" t="str">
        <f t="shared" si="123"/>
        <v/>
      </c>
      <c r="O70" s="172" t="str">
        <f t="shared" si="123"/>
        <v/>
      </c>
      <c r="P70" s="172" t="str">
        <f t="shared" si="123"/>
        <v/>
      </c>
      <c r="Q70" s="172" t="str">
        <f t="shared" si="123"/>
        <v/>
      </c>
      <c r="R70" s="172" t="str">
        <f t="shared" si="123"/>
        <v/>
      </c>
      <c r="S70" s="172" t="str">
        <f t="shared" si="123"/>
        <v/>
      </c>
      <c r="T70" s="173">
        <f t="shared" si="69"/>
        <v>0</v>
      </c>
      <c r="AO70" s="155">
        <v>2</v>
      </c>
      <c r="AP70" s="155">
        <v>3</v>
      </c>
      <c r="AQ70" s="155">
        <v>5</v>
      </c>
      <c r="AR70" s="169">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155">
        <f ca="1">COUNTIF(INDIRECT("H"&amp;(ROW()+12*(($AO70-1)*3+$AP70)-ROW())/12+5):INDIRECT("S"&amp;(ROW()+12*(($AO70-1)*3+$AP70)-ROW())/12+5),AR70)</f>
        <v>0</v>
      </c>
      <c r="AT70" s="169"/>
      <c r="AV70" s="155">
        <f ca="1">IF(AND(AR70&gt;0,AS70&gt;0),COUNTIF(AV$6:AV69,"&gt;0")+1,0)</f>
        <v>0</v>
      </c>
      <c r="BF70" s="155">
        <v>2</v>
      </c>
      <c r="BG70" s="155" t="s">
        <v>281</v>
      </c>
      <c r="BH70" s="155">
        <f t="shared" ref="BH70" si="184">IF(BH69+BU69&gt;40000,1,0)</f>
        <v>0</v>
      </c>
      <c r="BI70" s="155">
        <f t="shared" ref="BI70" si="185">IF(BI69+BV69&gt;40000,1,0)</f>
        <v>0</v>
      </c>
      <c r="BJ70" s="155">
        <f t="shared" ref="BJ70" si="186">IF(BJ69+BW69&gt;40000,1,0)</f>
        <v>0</v>
      </c>
      <c r="BK70" s="155">
        <f t="shared" ref="BK70" si="187">IF(BK69+BX69&gt;40000,1,0)</f>
        <v>0</v>
      </c>
      <c r="BL70" s="155">
        <f t="shared" ref="BL70" si="188">IF(BL69+BY69&gt;40000,1,0)</f>
        <v>0</v>
      </c>
      <c r="BM70" s="155">
        <f t="shared" ref="BM70" si="189">IF(BM69+BZ69&gt;40000,1,0)</f>
        <v>0</v>
      </c>
      <c r="BN70" s="155">
        <f t="shared" ref="BN70" si="190">IF(BN69+CA69&gt;40000,1,0)</f>
        <v>0</v>
      </c>
      <c r="BO70" s="155">
        <f t="shared" ref="BO70" si="191">IF(BO69+CB69&gt;40000,1,0)</f>
        <v>0</v>
      </c>
      <c r="BP70" s="155">
        <f t="shared" ref="BP70" si="192">IF(BP69+CC69&gt;40000,1,0)</f>
        <v>0</v>
      </c>
      <c r="BQ70" s="155">
        <f t="shared" ref="BQ70" si="193">IF(BQ69+CD69&gt;40000,1,0)</f>
        <v>0</v>
      </c>
      <c r="BR70" s="155">
        <f t="shared" ref="BR70" si="194">IF(BR69+CE69&gt;40000,1,0)</f>
        <v>0</v>
      </c>
      <c r="BS70" s="155">
        <f t="shared" ref="BS70" si="195">IF(BS69+CF69&gt;40000,1,0)</f>
        <v>0</v>
      </c>
    </row>
    <row r="71" spans="1:84">
      <c r="A71" s="1136"/>
      <c r="B71" s="1142"/>
      <c r="C71" s="1163"/>
      <c r="D71" s="1142"/>
      <c r="E71" s="1145"/>
      <c r="F71" s="1142"/>
      <c r="G71" s="174" t="s">
        <v>474</v>
      </c>
      <c r="H71" s="175"/>
      <c r="I71" s="175" t="str">
        <f t="shared" si="123"/>
        <v/>
      </c>
      <c r="J71" s="175" t="str">
        <f t="shared" si="123"/>
        <v/>
      </c>
      <c r="K71" s="175" t="str">
        <f t="shared" si="123"/>
        <v/>
      </c>
      <c r="L71" s="175" t="str">
        <f t="shared" si="123"/>
        <v/>
      </c>
      <c r="M71" s="175" t="str">
        <f t="shared" si="123"/>
        <v/>
      </c>
      <c r="N71" s="175" t="str">
        <f t="shared" si="123"/>
        <v/>
      </c>
      <c r="O71" s="175" t="str">
        <f t="shared" si="123"/>
        <v/>
      </c>
      <c r="P71" s="175" t="str">
        <f t="shared" si="123"/>
        <v/>
      </c>
      <c r="Q71" s="175" t="str">
        <f t="shared" si="123"/>
        <v/>
      </c>
      <c r="R71" s="175" t="str">
        <f t="shared" si="123"/>
        <v/>
      </c>
      <c r="S71" s="175" t="str">
        <f t="shared" si="123"/>
        <v/>
      </c>
      <c r="T71" s="176">
        <f t="shared" si="69"/>
        <v>0</v>
      </c>
      <c r="AO71" s="155">
        <v>2</v>
      </c>
      <c r="AP71" s="155">
        <v>3</v>
      </c>
      <c r="AQ71" s="155">
        <v>6</v>
      </c>
      <c r="AR71" s="169">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155">
        <f ca="1">COUNTIF(INDIRECT("H"&amp;(ROW()+12*(($AO71-1)*3+$AP71)-ROW())/12+5):INDIRECT("S"&amp;(ROW()+12*(($AO71-1)*3+$AP71)-ROW())/12+5),AR71)</f>
        <v>0</v>
      </c>
      <c r="AT71" s="169"/>
      <c r="AV71" s="155">
        <f ca="1">IF(AND(AR71&gt;0,AS71&gt;0),COUNTIF(AV$6:AV70,"&gt;0")+1,0)</f>
        <v>0</v>
      </c>
      <c r="BF71" s="155">
        <v>3</v>
      </c>
    </row>
    <row r="72" spans="1:84">
      <c r="A72" s="1134">
        <v>23</v>
      </c>
      <c r="B72" s="1140"/>
      <c r="C72" s="1161"/>
      <c r="D72" s="1140"/>
      <c r="E72" s="1143"/>
      <c r="F72" s="1140"/>
      <c r="G72" s="165" t="s">
        <v>283</v>
      </c>
      <c r="H72" s="166"/>
      <c r="I72" s="166" t="str">
        <f t="shared" si="123"/>
        <v/>
      </c>
      <c r="J72" s="166" t="str">
        <f t="shared" si="123"/>
        <v/>
      </c>
      <c r="K72" s="166" t="str">
        <f t="shared" si="123"/>
        <v/>
      </c>
      <c r="L72" s="166" t="str">
        <f t="shared" si="123"/>
        <v/>
      </c>
      <c r="M72" s="166" t="str">
        <f t="shared" si="123"/>
        <v/>
      </c>
      <c r="N72" s="166" t="str">
        <f t="shared" si="123"/>
        <v/>
      </c>
      <c r="O72" s="166" t="str">
        <f t="shared" si="123"/>
        <v/>
      </c>
      <c r="P72" s="166" t="str">
        <f t="shared" si="123"/>
        <v/>
      </c>
      <c r="Q72" s="166" t="str">
        <f t="shared" si="123"/>
        <v/>
      </c>
      <c r="R72" s="166" t="str">
        <f t="shared" si="123"/>
        <v/>
      </c>
      <c r="S72" s="166" t="str">
        <f t="shared" si="123"/>
        <v/>
      </c>
      <c r="T72" s="167">
        <f t="shared" si="69"/>
        <v>0</v>
      </c>
      <c r="AO72" s="155">
        <v>2</v>
      </c>
      <c r="AP72" s="155">
        <v>3</v>
      </c>
      <c r="AQ72" s="155">
        <v>7</v>
      </c>
      <c r="AR72" s="169">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155">
        <f ca="1">COUNTIF(INDIRECT("H"&amp;(ROW()+12*(($AO72-1)*3+$AP72)-ROW())/12+5):INDIRECT("S"&amp;(ROW()+12*(($AO72-1)*3+$AP72)-ROW())/12+5),AR72)</f>
        <v>0</v>
      </c>
      <c r="AT72" s="169"/>
      <c r="AV72" s="155">
        <f ca="1">IF(AND(AR72&gt;0,AS72&gt;0),COUNTIF(AV$6:AV71,"&gt;0")+1,0)</f>
        <v>0</v>
      </c>
      <c r="BF72" s="155">
        <v>1</v>
      </c>
      <c r="BH72" s="155">
        <f t="shared" ref="BH72" si="196">SUM(H72:H73)</f>
        <v>0</v>
      </c>
      <c r="BI72" s="155">
        <f t="shared" ref="BI72" si="197">SUM(I72:I73)</f>
        <v>0</v>
      </c>
      <c r="BJ72" s="155">
        <f t="shared" ref="BJ72" si="198">SUM(J72:J73)</f>
        <v>0</v>
      </c>
      <c r="BK72" s="155">
        <f t="shared" ref="BK72" si="199">SUM(K72:K73)</f>
        <v>0</v>
      </c>
      <c r="BL72" s="155">
        <f t="shared" ref="BL72" si="200">SUM(L72:L73)</f>
        <v>0</v>
      </c>
      <c r="BM72" s="155">
        <f t="shared" ref="BM72" si="201">SUM(M72:M73)</f>
        <v>0</v>
      </c>
      <c r="BN72" s="155">
        <f t="shared" ref="BN72" si="202">SUM(N72:N73)</f>
        <v>0</v>
      </c>
      <c r="BO72" s="155">
        <f t="shared" ref="BO72" si="203">SUM(O72:O73)</f>
        <v>0</v>
      </c>
      <c r="BP72" s="155">
        <f t="shared" ref="BP72" si="204">SUM(P72:P73)</f>
        <v>0</v>
      </c>
      <c r="BQ72" s="155">
        <f t="shared" ref="BQ72" si="205">SUM(Q72:Q73)</f>
        <v>0</v>
      </c>
      <c r="BR72" s="155">
        <f t="shared" ref="BR72" si="206">SUM(R72:R73)</f>
        <v>0</v>
      </c>
      <c r="BS72" s="155">
        <f t="shared" ref="BS72" si="207">SUM(S72:S73)</f>
        <v>0</v>
      </c>
      <c r="BU72" s="155">
        <f t="shared" ref="BU72" si="208">SUM(U72:U73)</f>
        <v>0</v>
      </c>
      <c r="BV72" s="155">
        <f t="shared" ref="BV72" si="209">SUM(V72:V73)</f>
        <v>0</v>
      </c>
      <c r="BW72" s="155">
        <f t="shared" ref="BW72" si="210">SUM(W72:W73)</f>
        <v>0</v>
      </c>
      <c r="BX72" s="155">
        <f t="shared" ref="BX72" si="211">SUM(X72:X73)</f>
        <v>0</v>
      </c>
      <c r="BY72" s="155">
        <f t="shared" ref="BY72" si="212">SUM(Y72:Y73)</f>
        <v>0</v>
      </c>
      <c r="BZ72" s="155">
        <f t="shared" ref="BZ72" si="213">SUM(Z72:Z73)</f>
        <v>0</v>
      </c>
      <c r="CA72" s="155">
        <f t="shared" ref="CA72" si="214">SUM(AA72:AA73)</f>
        <v>0</v>
      </c>
      <c r="CB72" s="155">
        <f t="shared" ref="CB72" si="215">SUM(AB72:AB73)</f>
        <v>0</v>
      </c>
      <c r="CC72" s="155">
        <f t="shared" ref="CC72" si="216">SUM(AC72:AC73)</f>
        <v>0</v>
      </c>
      <c r="CD72" s="155">
        <f t="shared" ref="CD72" si="217">SUM(AD72:AD73)</f>
        <v>0</v>
      </c>
      <c r="CE72" s="155">
        <f t="shared" ref="CE72" si="218">SUM(AE72:AE73)</f>
        <v>0</v>
      </c>
      <c r="CF72" s="155">
        <f t="shared" ref="CF72" si="219">SUM(AF72:AF73)</f>
        <v>0</v>
      </c>
    </row>
    <row r="73" spans="1:84">
      <c r="A73" s="1135"/>
      <c r="B73" s="1141"/>
      <c r="C73" s="1162"/>
      <c r="D73" s="1141"/>
      <c r="E73" s="1144"/>
      <c r="F73" s="1141"/>
      <c r="G73" s="171" t="s">
        <v>282</v>
      </c>
      <c r="H73" s="172"/>
      <c r="I73" s="172" t="str">
        <f t="shared" si="123"/>
        <v/>
      </c>
      <c r="J73" s="172" t="str">
        <f t="shared" si="123"/>
        <v/>
      </c>
      <c r="K73" s="172" t="str">
        <f t="shared" si="123"/>
        <v/>
      </c>
      <c r="L73" s="172" t="str">
        <f t="shared" si="123"/>
        <v/>
      </c>
      <c r="M73" s="172" t="str">
        <f t="shared" si="123"/>
        <v/>
      </c>
      <c r="N73" s="172" t="str">
        <f t="shared" si="123"/>
        <v/>
      </c>
      <c r="O73" s="172" t="str">
        <f t="shared" si="123"/>
        <v/>
      </c>
      <c r="P73" s="172" t="str">
        <f t="shared" si="123"/>
        <v/>
      </c>
      <c r="Q73" s="172" t="str">
        <f t="shared" si="123"/>
        <v/>
      </c>
      <c r="R73" s="172" t="str">
        <f t="shared" si="123"/>
        <v/>
      </c>
      <c r="S73" s="172" t="str">
        <f t="shared" si="123"/>
        <v/>
      </c>
      <c r="T73" s="173">
        <f t="shared" si="69"/>
        <v>0</v>
      </c>
      <c r="AO73" s="155">
        <v>2</v>
      </c>
      <c r="AP73" s="155">
        <v>3</v>
      </c>
      <c r="AQ73" s="155">
        <v>8</v>
      </c>
      <c r="AR73" s="169">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155">
        <f ca="1">COUNTIF(INDIRECT("H"&amp;(ROW()+12*(($AO73-1)*3+$AP73)-ROW())/12+5):INDIRECT("S"&amp;(ROW()+12*(($AO73-1)*3+$AP73)-ROW())/12+5),AR73)</f>
        <v>0</v>
      </c>
      <c r="AT73" s="169"/>
      <c r="AV73" s="155">
        <f ca="1">IF(AND(AR73&gt;0,AS73&gt;0),COUNTIF(AV$6:AV72,"&gt;0")+1,0)</f>
        <v>0</v>
      </c>
      <c r="BF73" s="155">
        <v>2</v>
      </c>
      <c r="BG73" s="155" t="s">
        <v>281</v>
      </c>
      <c r="BH73" s="155">
        <f t="shared" ref="BH73" si="220">IF(BH72+BU72&gt;40000,1,0)</f>
        <v>0</v>
      </c>
      <c r="BI73" s="155">
        <f t="shared" ref="BI73" si="221">IF(BI72+BV72&gt;40000,1,0)</f>
        <v>0</v>
      </c>
      <c r="BJ73" s="155">
        <f t="shared" ref="BJ73" si="222">IF(BJ72+BW72&gt;40000,1,0)</f>
        <v>0</v>
      </c>
      <c r="BK73" s="155">
        <f t="shared" ref="BK73" si="223">IF(BK72+BX72&gt;40000,1,0)</f>
        <v>0</v>
      </c>
      <c r="BL73" s="155">
        <f t="shared" ref="BL73" si="224">IF(BL72+BY72&gt;40000,1,0)</f>
        <v>0</v>
      </c>
      <c r="BM73" s="155">
        <f t="shared" ref="BM73" si="225">IF(BM72+BZ72&gt;40000,1,0)</f>
        <v>0</v>
      </c>
      <c r="BN73" s="155">
        <f t="shared" ref="BN73" si="226">IF(BN72+CA72&gt;40000,1,0)</f>
        <v>0</v>
      </c>
      <c r="BO73" s="155">
        <f t="shared" ref="BO73" si="227">IF(BO72+CB72&gt;40000,1,0)</f>
        <v>0</v>
      </c>
      <c r="BP73" s="155">
        <f t="shared" ref="BP73" si="228">IF(BP72+CC72&gt;40000,1,0)</f>
        <v>0</v>
      </c>
      <c r="BQ73" s="155">
        <f t="shared" ref="BQ73" si="229">IF(BQ72+CD72&gt;40000,1,0)</f>
        <v>0</v>
      </c>
      <c r="BR73" s="155">
        <f t="shared" ref="BR73" si="230">IF(BR72+CE72&gt;40000,1,0)</f>
        <v>0</v>
      </c>
      <c r="BS73" s="155">
        <f t="shared" ref="BS73" si="231">IF(BS72+CF72&gt;40000,1,0)</f>
        <v>0</v>
      </c>
    </row>
    <row r="74" spans="1:84">
      <c r="A74" s="1136"/>
      <c r="B74" s="1142"/>
      <c r="C74" s="1163"/>
      <c r="D74" s="1142"/>
      <c r="E74" s="1145"/>
      <c r="F74" s="1142"/>
      <c r="G74" s="174" t="s">
        <v>474</v>
      </c>
      <c r="H74" s="175"/>
      <c r="I74" s="175" t="str">
        <f t="shared" si="123"/>
        <v/>
      </c>
      <c r="J74" s="175" t="str">
        <f t="shared" si="123"/>
        <v/>
      </c>
      <c r="K74" s="175" t="str">
        <f t="shared" si="123"/>
        <v/>
      </c>
      <c r="L74" s="175" t="str">
        <f t="shared" si="123"/>
        <v/>
      </c>
      <c r="M74" s="175" t="str">
        <f t="shared" si="123"/>
        <v/>
      </c>
      <c r="N74" s="175" t="str">
        <f t="shared" si="123"/>
        <v/>
      </c>
      <c r="O74" s="175" t="str">
        <f t="shared" si="123"/>
        <v/>
      </c>
      <c r="P74" s="175" t="str">
        <f t="shared" si="123"/>
        <v/>
      </c>
      <c r="Q74" s="175" t="str">
        <f t="shared" si="123"/>
        <v/>
      </c>
      <c r="R74" s="175" t="str">
        <f t="shared" si="123"/>
        <v/>
      </c>
      <c r="S74" s="175" t="str">
        <f t="shared" si="123"/>
        <v/>
      </c>
      <c r="T74" s="176">
        <f t="shared" si="69"/>
        <v>0</v>
      </c>
      <c r="AO74" s="155">
        <v>2</v>
      </c>
      <c r="AP74" s="155">
        <v>3</v>
      </c>
      <c r="AQ74" s="155">
        <v>9</v>
      </c>
      <c r="AR74" s="169">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155">
        <f ca="1">COUNTIF(INDIRECT("H"&amp;(ROW()+12*(($AO74-1)*3+$AP74)-ROW())/12+5):INDIRECT("S"&amp;(ROW()+12*(($AO74-1)*3+$AP74)-ROW())/12+5),AR74)</f>
        <v>0</v>
      </c>
      <c r="AT74" s="169"/>
      <c r="AV74" s="155">
        <f ca="1">IF(AND(AR74&gt;0,AS74&gt;0),COUNTIF(AV$6:AV73,"&gt;0")+1,0)</f>
        <v>0</v>
      </c>
      <c r="BF74" s="155">
        <v>3</v>
      </c>
    </row>
    <row r="75" spans="1:84">
      <c r="A75" s="1134">
        <v>24</v>
      </c>
      <c r="B75" s="1140"/>
      <c r="C75" s="1161"/>
      <c r="D75" s="1140"/>
      <c r="E75" s="1143"/>
      <c r="F75" s="1140"/>
      <c r="G75" s="165" t="s">
        <v>283</v>
      </c>
      <c r="H75" s="166"/>
      <c r="I75" s="166" t="str">
        <f t="shared" si="123"/>
        <v/>
      </c>
      <c r="J75" s="166" t="str">
        <f t="shared" si="123"/>
        <v/>
      </c>
      <c r="K75" s="166" t="str">
        <f t="shared" si="123"/>
        <v/>
      </c>
      <c r="L75" s="166" t="str">
        <f t="shared" si="123"/>
        <v/>
      </c>
      <c r="M75" s="166" t="str">
        <f t="shared" si="123"/>
        <v/>
      </c>
      <c r="N75" s="166" t="str">
        <f t="shared" si="123"/>
        <v/>
      </c>
      <c r="O75" s="166" t="str">
        <f t="shared" si="123"/>
        <v/>
      </c>
      <c r="P75" s="166" t="str">
        <f t="shared" si="123"/>
        <v/>
      </c>
      <c r="Q75" s="166" t="str">
        <f t="shared" si="123"/>
        <v/>
      </c>
      <c r="R75" s="166" t="str">
        <f t="shared" si="123"/>
        <v/>
      </c>
      <c r="S75" s="166" t="str">
        <f t="shared" si="123"/>
        <v/>
      </c>
      <c r="T75" s="167">
        <f t="shared" si="69"/>
        <v>0</v>
      </c>
      <c r="AO75" s="155">
        <v>2</v>
      </c>
      <c r="AP75" s="155">
        <v>3</v>
      </c>
      <c r="AQ75" s="155">
        <v>10</v>
      </c>
      <c r="AR75" s="169">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155">
        <f ca="1">COUNTIF(INDIRECT("H"&amp;(ROW()+12*(($AO75-1)*3+$AP75)-ROW())/12+5):INDIRECT("S"&amp;(ROW()+12*(($AO75-1)*3+$AP75)-ROW())/12+5),AR75)</f>
        <v>0</v>
      </c>
      <c r="AT75" s="169"/>
      <c r="AV75" s="155">
        <f ca="1">IF(AND(AR75&gt;0,AS75&gt;0),COUNTIF(AV$6:AV74,"&gt;0")+1,0)</f>
        <v>0</v>
      </c>
      <c r="BF75" s="155">
        <v>1</v>
      </c>
      <c r="BH75" s="155">
        <f t="shared" ref="BH75" si="232">SUM(H75:H76)</f>
        <v>0</v>
      </c>
      <c r="BI75" s="155">
        <f t="shared" ref="BI75" si="233">SUM(I75:I76)</f>
        <v>0</v>
      </c>
      <c r="BJ75" s="155">
        <f t="shared" ref="BJ75" si="234">SUM(J75:J76)</f>
        <v>0</v>
      </c>
      <c r="BK75" s="155">
        <f t="shared" ref="BK75" si="235">SUM(K75:K76)</f>
        <v>0</v>
      </c>
      <c r="BL75" s="155">
        <f t="shared" ref="BL75" si="236">SUM(L75:L76)</f>
        <v>0</v>
      </c>
      <c r="BM75" s="155">
        <f t="shared" ref="BM75" si="237">SUM(M75:M76)</f>
        <v>0</v>
      </c>
      <c r="BN75" s="155">
        <f t="shared" ref="BN75" si="238">SUM(N75:N76)</f>
        <v>0</v>
      </c>
      <c r="BO75" s="155">
        <f t="shared" ref="BO75" si="239">SUM(O75:O76)</f>
        <v>0</v>
      </c>
      <c r="BP75" s="155">
        <f t="shared" ref="BP75" si="240">SUM(P75:P76)</f>
        <v>0</v>
      </c>
      <c r="BQ75" s="155">
        <f t="shared" ref="BQ75" si="241">SUM(Q75:Q76)</f>
        <v>0</v>
      </c>
      <c r="BR75" s="155">
        <f t="shared" ref="BR75" si="242">SUM(R75:R76)</f>
        <v>0</v>
      </c>
      <c r="BS75" s="155">
        <f t="shared" ref="BS75" si="243">SUM(S75:S76)</f>
        <v>0</v>
      </c>
      <c r="BU75" s="155">
        <f t="shared" ref="BU75" si="244">SUM(U75:U76)</f>
        <v>0</v>
      </c>
      <c r="BV75" s="155">
        <f t="shared" ref="BV75" si="245">SUM(V75:V76)</f>
        <v>0</v>
      </c>
      <c r="BW75" s="155">
        <f t="shared" ref="BW75" si="246">SUM(W75:W76)</f>
        <v>0</v>
      </c>
      <c r="BX75" s="155">
        <f t="shared" ref="BX75" si="247">SUM(X75:X76)</f>
        <v>0</v>
      </c>
      <c r="BY75" s="155">
        <f t="shared" ref="BY75" si="248">SUM(Y75:Y76)</f>
        <v>0</v>
      </c>
      <c r="BZ75" s="155">
        <f t="shared" ref="BZ75" si="249">SUM(Z75:Z76)</f>
        <v>0</v>
      </c>
      <c r="CA75" s="155">
        <f t="shared" ref="CA75" si="250">SUM(AA75:AA76)</f>
        <v>0</v>
      </c>
      <c r="CB75" s="155">
        <f t="shared" ref="CB75" si="251">SUM(AB75:AB76)</f>
        <v>0</v>
      </c>
      <c r="CC75" s="155">
        <f t="shared" ref="CC75" si="252">SUM(AC75:AC76)</f>
        <v>0</v>
      </c>
      <c r="CD75" s="155">
        <f t="shared" ref="CD75" si="253">SUM(AD75:AD76)</f>
        <v>0</v>
      </c>
      <c r="CE75" s="155">
        <f t="shared" ref="CE75" si="254">SUM(AE75:AE76)</f>
        <v>0</v>
      </c>
      <c r="CF75" s="155">
        <f t="shared" ref="CF75" si="255">SUM(AF75:AF76)</f>
        <v>0</v>
      </c>
    </row>
    <row r="76" spans="1:84">
      <c r="A76" s="1135"/>
      <c r="B76" s="1141"/>
      <c r="C76" s="1162"/>
      <c r="D76" s="1141"/>
      <c r="E76" s="1144"/>
      <c r="F76" s="1141"/>
      <c r="G76" s="171" t="s">
        <v>282</v>
      </c>
      <c r="H76" s="172"/>
      <c r="I76" s="172" t="str">
        <f t="shared" si="123"/>
        <v/>
      </c>
      <c r="J76" s="172" t="str">
        <f t="shared" si="123"/>
        <v/>
      </c>
      <c r="K76" s="172" t="str">
        <f t="shared" si="123"/>
        <v/>
      </c>
      <c r="L76" s="172" t="str">
        <f t="shared" si="123"/>
        <v/>
      </c>
      <c r="M76" s="172" t="str">
        <f t="shared" si="123"/>
        <v/>
      </c>
      <c r="N76" s="172" t="str">
        <f t="shared" si="123"/>
        <v/>
      </c>
      <c r="O76" s="172" t="str">
        <f t="shared" si="123"/>
        <v/>
      </c>
      <c r="P76" s="172" t="str">
        <f t="shared" si="123"/>
        <v/>
      </c>
      <c r="Q76" s="172" t="str">
        <f t="shared" si="123"/>
        <v/>
      </c>
      <c r="R76" s="172" t="str">
        <f t="shared" si="123"/>
        <v/>
      </c>
      <c r="S76" s="172" t="str">
        <f t="shared" si="123"/>
        <v/>
      </c>
      <c r="T76" s="173">
        <f t="shared" si="69"/>
        <v>0</v>
      </c>
      <c r="AO76" s="155">
        <v>2</v>
      </c>
      <c r="AP76" s="155">
        <v>3</v>
      </c>
      <c r="AQ76" s="155">
        <v>11</v>
      </c>
      <c r="AR76" s="169">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155">
        <f ca="1">COUNTIF(INDIRECT("H"&amp;(ROW()+12*(($AO76-1)*3+$AP76)-ROW())/12+5):INDIRECT("S"&amp;(ROW()+12*(($AO76-1)*3+$AP76)-ROW())/12+5),AR76)</f>
        <v>0</v>
      </c>
      <c r="AT76" s="169"/>
      <c r="AV76" s="155">
        <f ca="1">IF(AND(AR76&gt;0,AS76&gt;0),COUNTIF(AV$6:AV75,"&gt;0")+1,0)</f>
        <v>0</v>
      </c>
      <c r="BF76" s="155">
        <v>2</v>
      </c>
      <c r="BG76" s="155" t="s">
        <v>281</v>
      </c>
      <c r="BH76" s="155">
        <f t="shared" ref="BH76" si="256">IF(BH75+BU75&gt;40000,1,0)</f>
        <v>0</v>
      </c>
      <c r="BI76" s="155">
        <f t="shared" ref="BI76" si="257">IF(BI75+BV75&gt;40000,1,0)</f>
        <v>0</v>
      </c>
      <c r="BJ76" s="155">
        <f t="shared" ref="BJ76" si="258">IF(BJ75+BW75&gt;40000,1,0)</f>
        <v>0</v>
      </c>
      <c r="BK76" s="155">
        <f t="shared" ref="BK76" si="259">IF(BK75+BX75&gt;40000,1,0)</f>
        <v>0</v>
      </c>
      <c r="BL76" s="155">
        <f t="shared" ref="BL76" si="260">IF(BL75+BY75&gt;40000,1,0)</f>
        <v>0</v>
      </c>
      <c r="BM76" s="155">
        <f t="shared" ref="BM76" si="261">IF(BM75+BZ75&gt;40000,1,0)</f>
        <v>0</v>
      </c>
      <c r="BN76" s="155">
        <f t="shared" ref="BN76" si="262">IF(BN75+CA75&gt;40000,1,0)</f>
        <v>0</v>
      </c>
      <c r="BO76" s="155">
        <f t="shared" ref="BO76" si="263">IF(BO75+CB75&gt;40000,1,0)</f>
        <v>0</v>
      </c>
      <c r="BP76" s="155">
        <f t="shared" ref="BP76" si="264">IF(BP75+CC75&gt;40000,1,0)</f>
        <v>0</v>
      </c>
      <c r="BQ76" s="155">
        <f t="shared" ref="BQ76" si="265">IF(BQ75+CD75&gt;40000,1,0)</f>
        <v>0</v>
      </c>
      <c r="BR76" s="155">
        <f t="shared" ref="BR76" si="266">IF(BR75+CE75&gt;40000,1,0)</f>
        <v>0</v>
      </c>
      <c r="BS76" s="155">
        <f t="shared" ref="BS76" si="267">IF(BS75+CF75&gt;40000,1,0)</f>
        <v>0</v>
      </c>
    </row>
    <row r="77" spans="1:84">
      <c r="A77" s="1136"/>
      <c r="B77" s="1142"/>
      <c r="C77" s="1163"/>
      <c r="D77" s="1142"/>
      <c r="E77" s="1145"/>
      <c r="F77" s="1142"/>
      <c r="G77" s="174" t="s">
        <v>474</v>
      </c>
      <c r="H77" s="175"/>
      <c r="I77" s="175" t="str">
        <f t="shared" si="123"/>
        <v/>
      </c>
      <c r="J77" s="175" t="str">
        <f t="shared" si="123"/>
        <v/>
      </c>
      <c r="K77" s="175" t="str">
        <f t="shared" si="123"/>
        <v/>
      </c>
      <c r="L77" s="175" t="str">
        <f t="shared" si="123"/>
        <v/>
      </c>
      <c r="M77" s="175" t="str">
        <f t="shared" si="123"/>
        <v/>
      </c>
      <c r="N77" s="175" t="str">
        <f t="shared" si="123"/>
        <v/>
      </c>
      <c r="O77" s="175" t="str">
        <f t="shared" si="123"/>
        <v/>
      </c>
      <c r="P77" s="175" t="str">
        <f t="shared" si="123"/>
        <v/>
      </c>
      <c r="Q77" s="175" t="str">
        <f t="shared" si="123"/>
        <v/>
      </c>
      <c r="R77" s="175" t="str">
        <f t="shared" si="123"/>
        <v/>
      </c>
      <c r="S77" s="175" t="str">
        <f t="shared" si="123"/>
        <v/>
      </c>
      <c r="T77" s="176">
        <f t="shared" si="69"/>
        <v>0</v>
      </c>
      <c r="AO77" s="155">
        <v>2</v>
      </c>
      <c r="AP77" s="155">
        <v>3</v>
      </c>
      <c r="AQ77" s="155">
        <v>12</v>
      </c>
      <c r="AR77" s="169">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155">
        <f ca="1">COUNTIF(INDIRECT("H"&amp;(ROW()+12*(($AO77-1)*3+$AP77)-ROW())/12+5):INDIRECT("S"&amp;(ROW()+12*(($AO77-1)*3+$AP77)-ROW())/12+5),AR77)</f>
        <v>0</v>
      </c>
      <c r="AT77" s="169"/>
      <c r="AV77" s="155">
        <f ca="1">IF(AND(AR77&gt;0,AS77&gt;0),COUNTIF(AV$6:AV76,"&gt;0")+1,0)</f>
        <v>0</v>
      </c>
      <c r="BF77" s="155">
        <v>3</v>
      </c>
    </row>
    <row r="78" spans="1:84">
      <c r="A78" s="1134">
        <v>25</v>
      </c>
      <c r="B78" s="1140"/>
      <c r="C78" s="1161"/>
      <c r="D78" s="1140"/>
      <c r="E78" s="1143"/>
      <c r="F78" s="1140"/>
      <c r="G78" s="165" t="s">
        <v>283</v>
      </c>
      <c r="H78" s="166"/>
      <c r="I78" s="166" t="str">
        <f t="shared" si="123"/>
        <v/>
      </c>
      <c r="J78" s="166" t="str">
        <f t="shared" si="123"/>
        <v/>
      </c>
      <c r="K78" s="166" t="str">
        <f t="shared" si="123"/>
        <v/>
      </c>
      <c r="L78" s="166" t="str">
        <f t="shared" si="123"/>
        <v/>
      </c>
      <c r="M78" s="166" t="str">
        <f t="shared" si="123"/>
        <v/>
      </c>
      <c r="N78" s="166" t="str">
        <f t="shared" si="123"/>
        <v/>
      </c>
      <c r="O78" s="166" t="str">
        <f t="shared" si="123"/>
        <v/>
      </c>
      <c r="P78" s="166" t="str">
        <f t="shared" si="123"/>
        <v/>
      </c>
      <c r="Q78" s="166" t="str">
        <f t="shared" si="123"/>
        <v/>
      </c>
      <c r="R78" s="166" t="str">
        <f t="shared" si="123"/>
        <v/>
      </c>
      <c r="S78" s="166" t="str">
        <f t="shared" si="123"/>
        <v/>
      </c>
      <c r="T78" s="167">
        <f t="shared" si="69"/>
        <v>0</v>
      </c>
      <c r="AO78" s="155">
        <v>3</v>
      </c>
      <c r="AP78" s="155">
        <v>1</v>
      </c>
      <c r="AQ78" s="155">
        <v>1</v>
      </c>
      <c r="AR78" s="169">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155">
        <f ca="1">COUNTIF(INDIRECT("H"&amp;(ROW()+12*(($AO78-1)*3+$AP78)-ROW())/12+5):INDIRECT("S"&amp;(ROW()+12*(($AO78-1)*3+$AP78)-ROW())/12+5),AR78)</f>
        <v>0</v>
      </c>
      <c r="AT78" s="169"/>
      <c r="AV78" s="155">
        <f ca="1">IF(AND(AR78&gt;0,AS78&gt;0),COUNTIF(AV$6:AV77,"&gt;0")+1,0)</f>
        <v>0</v>
      </c>
      <c r="BF78" s="155">
        <v>1</v>
      </c>
      <c r="BH78" s="155">
        <f t="shared" ref="BH78" si="268">SUM(H78:H79)</f>
        <v>0</v>
      </c>
      <c r="BI78" s="155">
        <f t="shared" ref="BI78" si="269">SUM(I78:I79)</f>
        <v>0</v>
      </c>
      <c r="BJ78" s="155">
        <f t="shared" ref="BJ78" si="270">SUM(J78:J79)</f>
        <v>0</v>
      </c>
      <c r="BK78" s="155">
        <f t="shared" ref="BK78" si="271">SUM(K78:K79)</f>
        <v>0</v>
      </c>
      <c r="BL78" s="155">
        <f t="shared" ref="BL78" si="272">SUM(L78:L79)</f>
        <v>0</v>
      </c>
      <c r="BM78" s="155">
        <f t="shared" ref="BM78" si="273">SUM(M78:M79)</f>
        <v>0</v>
      </c>
      <c r="BN78" s="155">
        <f t="shared" ref="BN78" si="274">SUM(N78:N79)</f>
        <v>0</v>
      </c>
      <c r="BO78" s="155">
        <f t="shared" ref="BO78" si="275">SUM(O78:O79)</f>
        <v>0</v>
      </c>
      <c r="BP78" s="155">
        <f t="shared" ref="BP78" si="276">SUM(P78:P79)</f>
        <v>0</v>
      </c>
      <c r="BQ78" s="155">
        <f t="shared" ref="BQ78" si="277">SUM(Q78:Q79)</f>
        <v>0</v>
      </c>
      <c r="BR78" s="155">
        <f t="shared" ref="BR78" si="278">SUM(R78:R79)</f>
        <v>0</v>
      </c>
      <c r="BS78" s="155">
        <f t="shared" ref="BS78" si="279">SUM(S78:S79)</f>
        <v>0</v>
      </c>
      <c r="BU78" s="155">
        <f t="shared" ref="BU78" si="280">SUM(U78:U79)</f>
        <v>0</v>
      </c>
      <c r="BV78" s="155">
        <f t="shared" ref="BV78" si="281">SUM(V78:V79)</f>
        <v>0</v>
      </c>
      <c r="BW78" s="155">
        <f t="shared" ref="BW78" si="282">SUM(W78:W79)</f>
        <v>0</v>
      </c>
      <c r="BX78" s="155">
        <f t="shared" ref="BX78" si="283">SUM(X78:X79)</f>
        <v>0</v>
      </c>
      <c r="BY78" s="155">
        <f t="shared" ref="BY78" si="284">SUM(Y78:Y79)</f>
        <v>0</v>
      </c>
      <c r="BZ78" s="155">
        <f t="shared" ref="BZ78" si="285">SUM(Z78:Z79)</f>
        <v>0</v>
      </c>
      <c r="CA78" s="155">
        <f t="shared" ref="CA78" si="286">SUM(AA78:AA79)</f>
        <v>0</v>
      </c>
      <c r="CB78" s="155">
        <f t="shared" ref="CB78" si="287">SUM(AB78:AB79)</f>
        <v>0</v>
      </c>
      <c r="CC78" s="155">
        <f t="shared" ref="CC78" si="288">SUM(AC78:AC79)</f>
        <v>0</v>
      </c>
      <c r="CD78" s="155">
        <f t="shared" ref="CD78" si="289">SUM(AD78:AD79)</f>
        <v>0</v>
      </c>
      <c r="CE78" s="155">
        <f t="shared" ref="CE78" si="290">SUM(AE78:AE79)</f>
        <v>0</v>
      </c>
      <c r="CF78" s="155">
        <f t="shared" ref="CF78" si="291">SUM(AF78:AF79)</f>
        <v>0</v>
      </c>
    </row>
    <row r="79" spans="1:84">
      <c r="A79" s="1135"/>
      <c r="B79" s="1141"/>
      <c r="C79" s="1162"/>
      <c r="D79" s="1141"/>
      <c r="E79" s="1144"/>
      <c r="F79" s="1141"/>
      <c r="G79" s="171" t="s">
        <v>282</v>
      </c>
      <c r="H79" s="172"/>
      <c r="I79" s="172" t="str">
        <f t="shared" si="123"/>
        <v/>
      </c>
      <c r="J79" s="172" t="str">
        <f t="shared" si="123"/>
        <v/>
      </c>
      <c r="K79" s="172" t="str">
        <f t="shared" si="123"/>
        <v/>
      </c>
      <c r="L79" s="172" t="str">
        <f t="shared" si="123"/>
        <v/>
      </c>
      <c r="M79" s="172" t="str">
        <f t="shared" si="123"/>
        <v/>
      </c>
      <c r="N79" s="172" t="str">
        <f t="shared" si="123"/>
        <v/>
      </c>
      <c r="O79" s="172" t="str">
        <f t="shared" si="123"/>
        <v/>
      </c>
      <c r="P79" s="172" t="str">
        <f t="shared" si="123"/>
        <v/>
      </c>
      <c r="Q79" s="172" t="str">
        <f t="shared" si="123"/>
        <v/>
      </c>
      <c r="R79" s="172" t="str">
        <f t="shared" si="123"/>
        <v/>
      </c>
      <c r="S79" s="172" t="str">
        <f t="shared" si="123"/>
        <v/>
      </c>
      <c r="T79" s="173">
        <f t="shared" si="69"/>
        <v>0</v>
      </c>
      <c r="AO79" s="155">
        <v>3</v>
      </c>
      <c r="AP79" s="155">
        <v>1</v>
      </c>
      <c r="AQ79" s="155">
        <v>2</v>
      </c>
      <c r="AR79" s="169">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155">
        <f ca="1">COUNTIF(INDIRECT("H"&amp;(ROW()+12*(($AO79-1)*3+$AP79)-ROW())/12+5):INDIRECT("S"&amp;(ROW()+12*(($AO79-1)*3+$AP79)-ROW())/12+5),AR79)</f>
        <v>0</v>
      </c>
      <c r="AT79" s="169"/>
      <c r="AV79" s="155">
        <f ca="1">IF(AND(AR79&gt;0,AS79&gt;0),COUNTIF(AV$6:AV78,"&gt;0")+1,0)</f>
        <v>0</v>
      </c>
      <c r="BF79" s="155">
        <v>2</v>
      </c>
      <c r="BG79" s="155" t="s">
        <v>281</v>
      </c>
      <c r="BH79" s="155">
        <f t="shared" ref="BH79" si="292">IF(BH78+BU78&gt;40000,1,0)</f>
        <v>0</v>
      </c>
      <c r="BI79" s="155">
        <f t="shared" ref="BI79" si="293">IF(BI78+BV78&gt;40000,1,0)</f>
        <v>0</v>
      </c>
      <c r="BJ79" s="155">
        <f t="shared" ref="BJ79" si="294">IF(BJ78+BW78&gt;40000,1,0)</f>
        <v>0</v>
      </c>
      <c r="BK79" s="155">
        <f t="shared" ref="BK79" si="295">IF(BK78+BX78&gt;40000,1,0)</f>
        <v>0</v>
      </c>
      <c r="BL79" s="155">
        <f t="shared" ref="BL79" si="296">IF(BL78+BY78&gt;40000,1,0)</f>
        <v>0</v>
      </c>
      <c r="BM79" s="155">
        <f t="shared" ref="BM79" si="297">IF(BM78+BZ78&gt;40000,1,0)</f>
        <v>0</v>
      </c>
      <c r="BN79" s="155">
        <f t="shared" ref="BN79" si="298">IF(BN78+CA78&gt;40000,1,0)</f>
        <v>0</v>
      </c>
      <c r="BO79" s="155">
        <f t="shared" ref="BO79" si="299">IF(BO78+CB78&gt;40000,1,0)</f>
        <v>0</v>
      </c>
      <c r="BP79" s="155">
        <f t="shared" ref="BP79" si="300">IF(BP78+CC78&gt;40000,1,0)</f>
        <v>0</v>
      </c>
      <c r="BQ79" s="155">
        <f t="shared" ref="BQ79" si="301">IF(BQ78+CD78&gt;40000,1,0)</f>
        <v>0</v>
      </c>
      <c r="BR79" s="155">
        <f t="shared" ref="BR79" si="302">IF(BR78+CE78&gt;40000,1,0)</f>
        <v>0</v>
      </c>
      <c r="BS79" s="155">
        <f t="shared" ref="BS79" si="303">IF(BS78+CF78&gt;40000,1,0)</f>
        <v>0</v>
      </c>
    </row>
    <row r="80" spans="1:84">
      <c r="A80" s="1136"/>
      <c r="B80" s="1142"/>
      <c r="C80" s="1163"/>
      <c r="D80" s="1142"/>
      <c r="E80" s="1145"/>
      <c r="F80" s="1142"/>
      <c r="G80" s="174" t="s">
        <v>474</v>
      </c>
      <c r="H80" s="175"/>
      <c r="I80" s="175" t="str">
        <f t="shared" si="123"/>
        <v/>
      </c>
      <c r="J80" s="175" t="str">
        <f t="shared" si="123"/>
        <v/>
      </c>
      <c r="K80" s="175" t="str">
        <f t="shared" si="123"/>
        <v/>
      </c>
      <c r="L80" s="175" t="str">
        <f t="shared" si="123"/>
        <v/>
      </c>
      <c r="M80" s="175" t="str">
        <f t="shared" si="123"/>
        <v/>
      </c>
      <c r="N80" s="175" t="str">
        <f t="shared" si="123"/>
        <v/>
      </c>
      <c r="O80" s="175" t="str">
        <f t="shared" si="123"/>
        <v/>
      </c>
      <c r="P80" s="175" t="str">
        <f t="shared" si="123"/>
        <v/>
      </c>
      <c r="Q80" s="175" t="str">
        <f t="shared" si="123"/>
        <v/>
      </c>
      <c r="R80" s="175" t="str">
        <f t="shared" si="123"/>
        <v/>
      </c>
      <c r="S80" s="175" t="str">
        <f t="shared" si="123"/>
        <v/>
      </c>
      <c r="T80" s="176">
        <f t="shared" si="69"/>
        <v>0</v>
      </c>
      <c r="AO80" s="155">
        <v>3</v>
      </c>
      <c r="AP80" s="155">
        <v>1</v>
      </c>
      <c r="AQ80" s="155">
        <v>3</v>
      </c>
      <c r="AR80" s="169">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155">
        <f ca="1">COUNTIF(INDIRECT("H"&amp;(ROW()+12*(($AO80-1)*3+$AP80)-ROW())/12+5):INDIRECT("S"&amp;(ROW()+12*(($AO80-1)*3+$AP80)-ROW())/12+5),AR80)</f>
        <v>0</v>
      </c>
      <c r="AT80" s="169"/>
      <c r="AV80" s="155">
        <f ca="1">IF(AND(AR80&gt;0,AS80&gt;0),COUNTIF(AV$6:AV79,"&gt;0")+1,0)</f>
        <v>0</v>
      </c>
      <c r="BF80" s="155">
        <v>3</v>
      </c>
    </row>
    <row r="81" spans="1:84">
      <c r="A81" s="1134">
        <v>26</v>
      </c>
      <c r="B81" s="1140"/>
      <c r="C81" s="1161"/>
      <c r="D81" s="1140"/>
      <c r="E81" s="1143"/>
      <c r="F81" s="1140"/>
      <c r="G81" s="165" t="s">
        <v>283</v>
      </c>
      <c r="H81" s="166"/>
      <c r="I81" s="166" t="str">
        <f t="shared" ref="I81:I95" si="304">IF(H81="","",H81)</f>
        <v/>
      </c>
      <c r="J81" s="166" t="str">
        <f t="shared" ref="J81:J95" si="305">IF(I81="","",I81)</f>
        <v/>
      </c>
      <c r="K81" s="166" t="str">
        <f t="shared" ref="K81:K95" si="306">IF(J81="","",J81)</f>
        <v/>
      </c>
      <c r="L81" s="166" t="str">
        <f t="shared" ref="L81:L95" si="307">IF(K81="","",K81)</f>
        <v/>
      </c>
      <c r="M81" s="166" t="str">
        <f t="shared" ref="M81:M95" si="308">IF(L81="","",L81)</f>
        <v/>
      </c>
      <c r="N81" s="166" t="str">
        <f t="shared" ref="N81:N95" si="309">IF(M81="","",M81)</f>
        <v/>
      </c>
      <c r="O81" s="166" t="str">
        <f t="shared" ref="O81:O95" si="310">IF(N81="","",N81)</f>
        <v/>
      </c>
      <c r="P81" s="166" t="str">
        <f t="shared" ref="P81:P95" si="311">IF(O81="","",O81)</f>
        <v/>
      </c>
      <c r="Q81" s="166" t="str">
        <f t="shared" ref="Q81:Q95" si="312">IF(P81="","",P81)</f>
        <v/>
      </c>
      <c r="R81" s="166" t="str">
        <f t="shared" ref="R81:R95" si="313">IF(Q81="","",Q81)</f>
        <v/>
      </c>
      <c r="S81" s="166" t="str">
        <f t="shared" ref="S81:S95" si="314">IF(R81="","",R81)</f>
        <v/>
      </c>
      <c r="T81" s="167">
        <f t="shared" si="69"/>
        <v>0</v>
      </c>
      <c r="AO81" s="155">
        <v>3</v>
      </c>
      <c r="AP81" s="155">
        <v>1</v>
      </c>
      <c r="AQ81" s="155">
        <v>4</v>
      </c>
      <c r="AR81" s="169">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155">
        <f ca="1">COUNTIF(INDIRECT("H"&amp;(ROW()+12*(($AO81-1)*3+$AP81)-ROW())/12+5):INDIRECT("S"&amp;(ROW()+12*(($AO81-1)*3+$AP81)-ROW())/12+5),AR81)</f>
        <v>0</v>
      </c>
      <c r="AT81" s="169"/>
      <c r="AV81" s="155">
        <f ca="1">IF(AND(AR81&gt;0,AS81&gt;0),COUNTIF(AV$6:AV80,"&gt;0")+1,0)</f>
        <v>0</v>
      </c>
      <c r="BF81" s="155">
        <v>1</v>
      </c>
      <c r="BH81" s="155">
        <f t="shared" ref="BH81" si="315">SUM(H81:H82)</f>
        <v>0</v>
      </c>
      <c r="BI81" s="155">
        <f t="shared" ref="BI81" si="316">SUM(I81:I82)</f>
        <v>0</v>
      </c>
      <c r="BJ81" s="155">
        <f t="shared" ref="BJ81" si="317">SUM(J81:J82)</f>
        <v>0</v>
      </c>
      <c r="BK81" s="155">
        <f t="shared" ref="BK81" si="318">SUM(K81:K82)</f>
        <v>0</v>
      </c>
      <c r="BL81" s="155">
        <f t="shared" ref="BL81" si="319">SUM(L81:L82)</f>
        <v>0</v>
      </c>
      <c r="BM81" s="155">
        <f t="shared" ref="BM81" si="320">SUM(M81:M82)</f>
        <v>0</v>
      </c>
      <c r="BN81" s="155">
        <f t="shared" ref="BN81" si="321">SUM(N81:N82)</f>
        <v>0</v>
      </c>
      <c r="BO81" s="155">
        <f t="shared" ref="BO81" si="322">SUM(O81:O82)</f>
        <v>0</v>
      </c>
      <c r="BP81" s="155">
        <f t="shared" ref="BP81" si="323">SUM(P81:P82)</f>
        <v>0</v>
      </c>
      <c r="BQ81" s="155">
        <f t="shared" ref="BQ81" si="324">SUM(Q81:Q82)</f>
        <v>0</v>
      </c>
      <c r="BR81" s="155">
        <f t="shared" ref="BR81" si="325">SUM(R81:R82)</f>
        <v>0</v>
      </c>
      <c r="BS81" s="155">
        <f t="shared" ref="BS81" si="326">SUM(S81:S82)</f>
        <v>0</v>
      </c>
      <c r="BU81" s="155">
        <f t="shared" ref="BU81" si="327">SUM(U81:U82)</f>
        <v>0</v>
      </c>
      <c r="BV81" s="155">
        <f t="shared" ref="BV81" si="328">SUM(V81:V82)</f>
        <v>0</v>
      </c>
      <c r="BW81" s="155">
        <f t="shared" ref="BW81" si="329">SUM(W81:W82)</f>
        <v>0</v>
      </c>
      <c r="BX81" s="155">
        <f t="shared" ref="BX81" si="330">SUM(X81:X82)</f>
        <v>0</v>
      </c>
      <c r="BY81" s="155">
        <f t="shared" ref="BY81" si="331">SUM(Y81:Y82)</f>
        <v>0</v>
      </c>
      <c r="BZ81" s="155">
        <f t="shared" ref="BZ81" si="332">SUM(Z81:Z82)</f>
        <v>0</v>
      </c>
      <c r="CA81" s="155">
        <f t="shared" ref="CA81" si="333">SUM(AA81:AA82)</f>
        <v>0</v>
      </c>
      <c r="CB81" s="155">
        <f t="shared" ref="CB81" si="334">SUM(AB81:AB82)</f>
        <v>0</v>
      </c>
      <c r="CC81" s="155">
        <f t="shared" ref="CC81" si="335">SUM(AC81:AC82)</f>
        <v>0</v>
      </c>
      <c r="CD81" s="155">
        <f t="shared" ref="CD81" si="336">SUM(AD81:AD82)</f>
        <v>0</v>
      </c>
      <c r="CE81" s="155">
        <f t="shared" ref="CE81" si="337">SUM(AE81:AE82)</f>
        <v>0</v>
      </c>
      <c r="CF81" s="155">
        <f t="shared" ref="CF81" si="338">SUM(AF81:AF82)</f>
        <v>0</v>
      </c>
    </row>
    <row r="82" spans="1:84">
      <c r="A82" s="1135"/>
      <c r="B82" s="1141"/>
      <c r="C82" s="1162"/>
      <c r="D82" s="1141"/>
      <c r="E82" s="1144"/>
      <c r="F82" s="1141"/>
      <c r="G82" s="171" t="s">
        <v>282</v>
      </c>
      <c r="H82" s="172"/>
      <c r="I82" s="172" t="str">
        <f t="shared" si="304"/>
        <v/>
      </c>
      <c r="J82" s="172" t="str">
        <f t="shared" si="305"/>
        <v/>
      </c>
      <c r="K82" s="172" t="str">
        <f t="shared" si="306"/>
        <v/>
      </c>
      <c r="L82" s="172" t="str">
        <f t="shared" si="307"/>
        <v/>
      </c>
      <c r="M82" s="172" t="str">
        <f t="shared" si="308"/>
        <v/>
      </c>
      <c r="N82" s="172" t="str">
        <f t="shared" si="309"/>
        <v/>
      </c>
      <c r="O82" s="172" t="str">
        <f t="shared" si="310"/>
        <v/>
      </c>
      <c r="P82" s="172" t="str">
        <f t="shared" si="311"/>
        <v/>
      </c>
      <c r="Q82" s="172" t="str">
        <f t="shared" si="312"/>
        <v/>
      </c>
      <c r="R82" s="172" t="str">
        <f t="shared" si="313"/>
        <v/>
      </c>
      <c r="S82" s="172" t="str">
        <f t="shared" si="314"/>
        <v/>
      </c>
      <c r="T82" s="173">
        <f t="shared" si="69"/>
        <v>0</v>
      </c>
      <c r="AO82" s="155">
        <v>3</v>
      </c>
      <c r="AP82" s="155">
        <v>1</v>
      </c>
      <c r="AQ82" s="155">
        <v>5</v>
      </c>
      <c r="AR82" s="169">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155">
        <f ca="1">COUNTIF(INDIRECT("H"&amp;(ROW()+12*(($AO82-1)*3+$AP82)-ROW())/12+5):INDIRECT("S"&amp;(ROW()+12*(($AO82-1)*3+$AP82)-ROW())/12+5),AR82)</f>
        <v>0</v>
      </c>
      <c r="AT82" s="169"/>
      <c r="AV82" s="155">
        <f ca="1">IF(AND(AR82&gt;0,AS82&gt;0),COUNTIF(AV$6:AV81,"&gt;0")+1,0)</f>
        <v>0</v>
      </c>
      <c r="BF82" s="155">
        <v>2</v>
      </c>
      <c r="BG82" s="155" t="s">
        <v>281</v>
      </c>
      <c r="BH82" s="155">
        <f t="shared" ref="BH82" si="339">IF(BH81+BU81&gt;40000,1,0)</f>
        <v>0</v>
      </c>
      <c r="BI82" s="155">
        <f t="shared" ref="BI82" si="340">IF(BI81+BV81&gt;40000,1,0)</f>
        <v>0</v>
      </c>
      <c r="BJ82" s="155">
        <f t="shared" ref="BJ82" si="341">IF(BJ81+BW81&gt;40000,1,0)</f>
        <v>0</v>
      </c>
      <c r="BK82" s="155">
        <f t="shared" ref="BK82" si="342">IF(BK81+BX81&gt;40000,1,0)</f>
        <v>0</v>
      </c>
      <c r="BL82" s="155">
        <f t="shared" ref="BL82" si="343">IF(BL81+BY81&gt;40000,1,0)</f>
        <v>0</v>
      </c>
      <c r="BM82" s="155">
        <f t="shared" ref="BM82" si="344">IF(BM81+BZ81&gt;40000,1,0)</f>
        <v>0</v>
      </c>
      <c r="BN82" s="155">
        <f t="shared" ref="BN82" si="345">IF(BN81+CA81&gt;40000,1,0)</f>
        <v>0</v>
      </c>
      <c r="BO82" s="155">
        <f t="shared" ref="BO82" si="346">IF(BO81+CB81&gt;40000,1,0)</f>
        <v>0</v>
      </c>
      <c r="BP82" s="155">
        <f t="shared" ref="BP82" si="347">IF(BP81+CC81&gt;40000,1,0)</f>
        <v>0</v>
      </c>
      <c r="BQ82" s="155">
        <f t="shared" ref="BQ82" si="348">IF(BQ81+CD81&gt;40000,1,0)</f>
        <v>0</v>
      </c>
      <c r="BR82" s="155">
        <f t="shared" ref="BR82" si="349">IF(BR81+CE81&gt;40000,1,0)</f>
        <v>0</v>
      </c>
      <c r="BS82" s="155">
        <f t="shared" ref="BS82" si="350">IF(BS81+CF81&gt;40000,1,0)</f>
        <v>0</v>
      </c>
    </row>
    <row r="83" spans="1:84">
      <c r="A83" s="1136"/>
      <c r="B83" s="1142"/>
      <c r="C83" s="1163"/>
      <c r="D83" s="1142"/>
      <c r="E83" s="1145"/>
      <c r="F83" s="1142"/>
      <c r="G83" s="174" t="s">
        <v>474</v>
      </c>
      <c r="H83" s="175"/>
      <c r="I83" s="175" t="str">
        <f t="shared" si="304"/>
        <v/>
      </c>
      <c r="J83" s="175" t="str">
        <f t="shared" si="305"/>
        <v/>
      </c>
      <c r="K83" s="175" t="str">
        <f t="shared" si="306"/>
        <v/>
      </c>
      <c r="L83" s="175" t="str">
        <f t="shared" si="307"/>
        <v/>
      </c>
      <c r="M83" s="175" t="str">
        <f t="shared" si="308"/>
        <v/>
      </c>
      <c r="N83" s="175" t="str">
        <f t="shared" si="309"/>
        <v/>
      </c>
      <c r="O83" s="175" t="str">
        <f t="shared" si="310"/>
        <v/>
      </c>
      <c r="P83" s="175" t="str">
        <f t="shared" si="311"/>
        <v/>
      </c>
      <c r="Q83" s="175" t="str">
        <f t="shared" si="312"/>
        <v/>
      </c>
      <c r="R83" s="175" t="str">
        <f t="shared" si="313"/>
        <v/>
      </c>
      <c r="S83" s="175" t="str">
        <f t="shared" si="314"/>
        <v/>
      </c>
      <c r="T83" s="176">
        <f t="shared" si="69"/>
        <v>0</v>
      </c>
      <c r="AO83" s="155">
        <v>3</v>
      </c>
      <c r="AP83" s="155">
        <v>1</v>
      </c>
      <c r="AQ83" s="155">
        <v>6</v>
      </c>
      <c r="AR83" s="169">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155">
        <f ca="1">COUNTIF(INDIRECT("H"&amp;(ROW()+12*(($AO83-1)*3+$AP83)-ROW())/12+5):INDIRECT("S"&amp;(ROW()+12*(($AO83-1)*3+$AP83)-ROW())/12+5),AR83)</f>
        <v>0</v>
      </c>
      <c r="AT83" s="169"/>
      <c r="AV83" s="155">
        <f ca="1">IF(AND(AR83&gt;0,AS83&gt;0),COUNTIF(AV$6:AV82,"&gt;0")+1,0)</f>
        <v>0</v>
      </c>
      <c r="BF83" s="155">
        <v>3</v>
      </c>
    </row>
    <row r="84" spans="1:84">
      <c r="A84" s="1134">
        <v>27</v>
      </c>
      <c r="B84" s="1140"/>
      <c r="C84" s="1161"/>
      <c r="D84" s="1140"/>
      <c r="E84" s="1143"/>
      <c r="F84" s="1140"/>
      <c r="G84" s="165" t="s">
        <v>283</v>
      </c>
      <c r="H84" s="166"/>
      <c r="I84" s="166" t="str">
        <f t="shared" si="304"/>
        <v/>
      </c>
      <c r="J84" s="166" t="str">
        <f t="shared" si="305"/>
        <v/>
      </c>
      <c r="K84" s="166" t="str">
        <f t="shared" si="306"/>
        <v/>
      </c>
      <c r="L84" s="166" t="str">
        <f t="shared" si="307"/>
        <v/>
      </c>
      <c r="M84" s="166" t="str">
        <f t="shared" si="308"/>
        <v/>
      </c>
      <c r="N84" s="166" t="str">
        <f t="shared" si="309"/>
        <v/>
      </c>
      <c r="O84" s="166" t="str">
        <f t="shared" si="310"/>
        <v/>
      </c>
      <c r="P84" s="166" t="str">
        <f t="shared" si="311"/>
        <v/>
      </c>
      <c r="Q84" s="166" t="str">
        <f t="shared" si="312"/>
        <v/>
      </c>
      <c r="R84" s="166" t="str">
        <f t="shared" si="313"/>
        <v/>
      </c>
      <c r="S84" s="166" t="str">
        <f t="shared" si="314"/>
        <v/>
      </c>
      <c r="T84" s="167">
        <f t="shared" si="69"/>
        <v>0</v>
      </c>
      <c r="AO84" s="155">
        <v>3</v>
      </c>
      <c r="AP84" s="155">
        <v>1</v>
      </c>
      <c r="AQ84" s="155">
        <v>7</v>
      </c>
      <c r="AR84" s="169">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155">
        <f ca="1">COUNTIF(INDIRECT("H"&amp;(ROW()+12*(($AO84-1)*3+$AP84)-ROW())/12+5):INDIRECT("S"&amp;(ROW()+12*(($AO84-1)*3+$AP84)-ROW())/12+5),AR84)</f>
        <v>0</v>
      </c>
      <c r="AT84" s="169"/>
      <c r="AV84" s="155">
        <f ca="1">IF(AND(AR84&gt;0,AS84&gt;0),COUNTIF(AV$6:AV83,"&gt;0")+1,0)</f>
        <v>0</v>
      </c>
      <c r="BF84" s="155">
        <v>1</v>
      </c>
      <c r="BH84" s="155">
        <f t="shared" ref="BH84" si="351">SUM(H84:H85)</f>
        <v>0</v>
      </c>
      <c r="BI84" s="155">
        <f t="shared" ref="BI84" si="352">SUM(I84:I85)</f>
        <v>0</v>
      </c>
      <c r="BJ84" s="155">
        <f t="shared" ref="BJ84" si="353">SUM(J84:J85)</f>
        <v>0</v>
      </c>
      <c r="BK84" s="155">
        <f t="shared" ref="BK84" si="354">SUM(K84:K85)</f>
        <v>0</v>
      </c>
      <c r="BL84" s="155">
        <f t="shared" ref="BL84" si="355">SUM(L84:L85)</f>
        <v>0</v>
      </c>
      <c r="BM84" s="155">
        <f t="shared" ref="BM84" si="356">SUM(M84:M85)</f>
        <v>0</v>
      </c>
      <c r="BN84" s="155">
        <f t="shared" ref="BN84" si="357">SUM(N84:N85)</f>
        <v>0</v>
      </c>
      <c r="BO84" s="155">
        <f t="shared" ref="BO84" si="358">SUM(O84:O85)</f>
        <v>0</v>
      </c>
      <c r="BP84" s="155">
        <f t="shared" ref="BP84" si="359">SUM(P84:P85)</f>
        <v>0</v>
      </c>
      <c r="BQ84" s="155">
        <f t="shared" ref="BQ84" si="360">SUM(Q84:Q85)</f>
        <v>0</v>
      </c>
      <c r="BR84" s="155">
        <f t="shared" ref="BR84" si="361">SUM(R84:R85)</f>
        <v>0</v>
      </c>
      <c r="BS84" s="155">
        <f t="shared" ref="BS84" si="362">SUM(S84:S85)</f>
        <v>0</v>
      </c>
      <c r="BU84" s="155">
        <f t="shared" ref="BU84" si="363">SUM(U84:U85)</f>
        <v>0</v>
      </c>
      <c r="BV84" s="155">
        <f t="shared" ref="BV84" si="364">SUM(V84:V85)</f>
        <v>0</v>
      </c>
      <c r="BW84" s="155">
        <f t="shared" ref="BW84" si="365">SUM(W84:W85)</f>
        <v>0</v>
      </c>
      <c r="BX84" s="155">
        <f t="shared" ref="BX84" si="366">SUM(X84:X85)</f>
        <v>0</v>
      </c>
      <c r="BY84" s="155">
        <f t="shared" ref="BY84" si="367">SUM(Y84:Y85)</f>
        <v>0</v>
      </c>
      <c r="BZ84" s="155">
        <f t="shared" ref="BZ84" si="368">SUM(Z84:Z85)</f>
        <v>0</v>
      </c>
      <c r="CA84" s="155">
        <f t="shared" ref="CA84" si="369">SUM(AA84:AA85)</f>
        <v>0</v>
      </c>
      <c r="CB84" s="155">
        <f t="shared" ref="CB84" si="370">SUM(AB84:AB85)</f>
        <v>0</v>
      </c>
      <c r="CC84" s="155">
        <f t="shared" ref="CC84" si="371">SUM(AC84:AC85)</f>
        <v>0</v>
      </c>
      <c r="CD84" s="155">
        <f t="shared" ref="CD84" si="372">SUM(AD84:AD85)</f>
        <v>0</v>
      </c>
      <c r="CE84" s="155">
        <f t="shared" ref="CE84" si="373">SUM(AE84:AE85)</f>
        <v>0</v>
      </c>
      <c r="CF84" s="155">
        <f t="shared" ref="CF84" si="374">SUM(AF84:AF85)</f>
        <v>0</v>
      </c>
    </row>
    <row r="85" spans="1:84">
      <c r="A85" s="1135"/>
      <c r="B85" s="1141"/>
      <c r="C85" s="1162"/>
      <c r="D85" s="1141"/>
      <c r="E85" s="1144"/>
      <c r="F85" s="1141"/>
      <c r="G85" s="171" t="s">
        <v>282</v>
      </c>
      <c r="H85" s="172"/>
      <c r="I85" s="172" t="str">
        <f t="shared" si="304"/>
        <v/>
      </c>
      <c r="J85" s="172" t="str">
        <f t="shared" si="305"/>
        <v/>
      </c>
      <c r="K85" s="172" t="str">
        <f t="shared" si="306"/>
        <v/>
      </c>
      <c r="L85" s="172" t="str">
        <f t="shared" si="307"/>
        <v/>
      </c>
      <c r="M85" s="172" t="str">
        <f t="shared" si="308"/>
        <v/>
      </c>
      <c r="N85" s="172" t="str">
        <f t="shared" si="309"/>
        <v/>
      </c>
      <c r="O85" s="172" t="str">
        <f t="shared" si="310"/>
        <v/>
      </c>
      <c r="P85" s="172" t="str">
        <f t="shared" si="311"/>
        <v/>
      </c>
      <c r="Q85" s="172" t="str">
        <f t="shared" si="312"/>
        <v/>
      </c>
      <c r="R85" s="172" t="str">
        <f t="shared" si="313"/>
        <v/>
      </c>
      <c r="S85" s="172" t="str">
        <f t="shared" si="314"/>
        <v/>
      </c>
      <c r="T85" s="173">
        <f t="shared" si="69"/>
        <v>0</v>
      </c>
      <c r="AO85" s="155">
        <v>3</v>
      </c>
      <c r="AP85" s="155">
        <v>1</v>
      </c>
      <c r="AQ85" s="155">
        <v>8</v>
      </c>
      <c r="AR85" s="169">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155">
        <f ca="1">COUNTIF(INDIRECT("H"&amp;(ROW()+12*(($AO85-1)*3+$AP85)-ROW())/12+5):INDIRECT("S"&amp;(ROW()+12*(($AO85-1)*3+$AP85)-ROW())/12+5),AR85)</f>
        <v>0</v>
      </c>
      <c r="AT85" s="169"/>
      <c r="AV85" s="155">
        <f ca="1">IF(AND(AR85&gt;0,AS85&gt;0),COUNTIF(AV$6:AV84,"&gt;0")+1,0)</f>
        <v>0</v>
      </c>
      <c r="BF85" s="155">
        <v>2</v>
      </c>
      <c r="BG85" s="155" t="s">
        <v>281</v>
      </c>
      <c r="BH85" s="155">
        <f t="shared" ref="BH85" si="375">IF(BH84+BU84&gt;40000,1,0)</f>
        <v>0</v>
      </c>
      <c r="BI85" s="155">
        <f t="shared" ref="BI85" si="376">IF(BI84+BV84&gt;40000,1,0)</f>
        <v>0</v>
      </c>
      <c r="BJ85" s="155">
        <f t="shared" ref="BJ85" si="377">IF(BJ84+BW84&gt;40000,1,0)</f>
        <v>0</v>
      </c>
      <c r="BK85" s="155">
        <f t="shared" ref="BK85" si="378">IF(BK84+BX84&gt;40000,1,0)</f>
        <v>0</v>
      </c>
      <c r="BL85" s="155">
        <f t="shared" ref="BL85" si="379">IF(BL84+BY84&gt;40000,1,0)</f>
        <v>0</v>
      </c>
      <c r="BM85" s="155">
        <f t="shared" ref="BM85" si="380">IF(BM84+BZ84&gt;40000,1,0)</f>
        <v>0</v>
      </c>
      <c r="BN85" s="155">
        <f t="shared" ref="BN85" si="381">IF(BN84+CA84&gt;40000,1,0)</f>
        <v>0</v>
      </c>
      <c r="BO85" s="155">
        <f t="shared" ref="BO85" si="382">IF(BO84+CB84&gt;40000,1,0)</f>
        <v>0</v>
      </c>
      <c r="BP85" s="155">
        <f t="shared" ref="BP85" si="383">IF(BP84+CC84&gt;40000,1,0)</f>
        <v>0</v>
      </c>
      <c r="BQ85" s="155">
        <f t="shared" ref="BQ85" si="384">IF(BQ84+CD84&gt;40000,1,0)</f>
        <v>0</v>
      </c>
      <c r="BR85" s="155">
        <f t="shared" ref="BR85" si="385">IF(BR84+CE84&gt;40000,1,0)</f>
        <v>0</v>
      </c>
      <c r="BS85" s="155">
        <f t="shared" ref="BS85" si="386">IF(BS84+CF84&gt;40000,1,0)</f>
        <v>0</v>
      </c>
    </row>
    <row r="86" spans="1:84">
      <c r="A86" s="1136"/>
      <c r="B86" s="1142"/>
      <c r="C86" s="1163"/>
      <c r="D86" s="1142"/>
      <c r="E86" s="1145"/>
      <c r="F86" s="1142"/>
      <c r="G86" s="174" t="s">
        <v>474</v>
      </c>
      <c r="H86" s="175"/>
      <c r="I86" s="175" t="str">
        <f t="shared" si="304"/>
        <v/>
      </c>
      <c r="J86" s="175" t="str">
        <f t="shared" si="305"/>
        <v/>
      </c>
      <c r="K86" s="175" t="str">
        <f t="shared" si="306"/>
        <v/>
      </c>
      <c r="L86" s="175" t="str">
        <f t="shared" si="307"/>
        <v/>
      </c>
      <c r="M86" s="175" t="str">
        <f t="shared" si="308"/>
        <v/>
      </c>
      <c r="N86" s="175" t="str">
        <f t="shared" si="309"/>
        <v/>
      </c>
      <c r="O86" s="175" t="str">
        <f t="shared" si="310"/>
        <v/>
      </c>
      <c r="P86" s="175" t="str">
        <f t="shared" si="311"/>
        <v/>
      </c>
      <c r="Q86" s="175" t="str">
        <f t="shared" si="312"/>
        <v/>
      </c>
      <c r="R86" s="175" t="str">
        <f t="shared" si="313"/>
        <v/>
      </c>
      <c r="S86" s="175" t="str">
        <f t="shared" si="314"/>
        <v/>
      </c>
      <c r="T86" s="176">
        <f t="shared" si="69"/>
        <v>0</v>
      </c>
      <c r="AO86" s="155">
        <v>3</v>
      </c>
      <c r="AP86" s="155">
        <v>1</v>
      </c>
      <c r="AQ86" s="155">
        <v>9</v>
      </c>
      <c r="AR86" s="169">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155">
        <f ca="1">COUNTIF(INDIRECT("H"&amp;(ROW()+12*(($AO86-1)*3+$AP86)-ROW())/12+5):INDIRECT("S"&amp;(ROW()+12*(($AO86-1)*3+$AP86)-ROW())/12+5),AR86)</f>
        <v>0</v>
      </c>
      <c r="AT86" s="169"/>
      <c r="AV86" s="155">
        <f ca="1">IF(AND(AR86&gt;0,AS86&gt;0),COUNTIF(AV$6:AV85,"&gt;0")+1,0)</f>
        <v>0</v>
      </c>
      <c r="BF86" s="155">
        <v>3</v>
      </c>
    </row>
    <row r="87" spans="1:84">
      <c r="A87" s="1134">
        <v>28</v>
      </c>
      <c r="B87" s="1140"/>
      <c r="C87" s="1161"/>
      <c r="D87" s="1140"/>
      <c r="E87" s="1143"/>
      <c r="F87" s="1140"/>
      <c r="G87" s="165" t="s">
        <v>283</v>
      </c>
      <c r="H87" s="166"/>
      <c r="I87" s="166" t="str">
        <f t="shared" si="304"/>
        <v/>
      </c>
      <c r="J87" s="166" t="str">
        <f t="shared" si="305"/>
        <v/>
      </c>
      <c r="K87" s="166" t="str">
        <f t="shared" si="306"/>
        <v/>
      </c>
      <c r="L87" s="166" t="str">
        <f t="shared" si="307"/>
        <v/>
      </c>
      <c r="M87" s="166" t="str">
        <f t="shared" si="308"/>
        <v/>
      </c>
      <c r="N87" s="166" t="str">
        <f t="shared" si="309"/>
        <v/>
      </c>
      <c r="O87" s="166" t="str">
        <f t="shared" si="310"/>
        <v/>
      </c>
      <c r="P87" s="166" t="str">
        <f t="shared" si="311"/>
        <v/>
      </c>
      <c r="Q87" s="166" t="str">
        <f t="shared" si="312"/>
        <v/>
      </c>
      <c r="R87" s="166" t="str">
        <f t="shared" si="313"/>
        <v/>
      </c>
      <c r="S87" s="166" t="str">
        <f t="shared" si="314"/>
        <v/>
      </c>
      <c r="T87" s="167">
        <f t="shared" si="69"/>
        <v>0</v>
      </c>
      <c r="AO87" s="155">
        <v>3</v>
      </c>
      <c r="AP87" s="155">
        <v>1</v>
      </c>
      <c r="AQ87" s="155">
        <v>10</v>
      </c>
      <c r="AR87" s="169">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155">
        <f ca="1">COUNTIF(INDIRECT("H"&amp;(ROW()+12*(($AO87-1)*3+$AP87)-ROW())/12+5):INDIRECT("S"&amp;(ROW()+12*(($AO87-1)*3+$AP87)-ROW())/12+5),AR87)</f>
        <v>0</v>
      </c>
      <c r="AT87" s="169"/>
      <c r="AV87" s="155">
        <f ca="1">IF(AND(AR87&gt;0,AS87&gt;0),COUNTIF(AV$6:AV86,"&gt;0")+1,0)</f>
        <v>0</v>
      </c>
      <c r="BF87" s="155">
        <v>1</v>
      </c>
      <c r="BH87" s="155">
        <f t="shared" ref="BH87" si="387">SUM(H87:H88)</f>
        <v>0</v>
      </c>
      <c r="BI87" s="155">
        <f t="shared" ref="BI87" si="388">SUM(I87:I88)</f>
        <v>0</v>
      </c>
      <c r="BJ87" s="155">
        <f t="shared" ref="BJ87" si="389">SUM(J87:J88)</f>
        <v>0</v>
      </c>
      <c r="BK87" s="155">
        <f t="shared" ref="BK87" si="390">SUM(K87:K88)</f>
        <v>0</v>
      </c>
      <c r="BL87" s="155">
        <f t="shared" ref="BL87" si="391">SUM(L87:L88)</f>
        <v>0</v>
      </c>
      <c r="BM87" s="155">
        <f t="shared" ref="BM87" si="392">SUM(M87:M88)</f>
        <v>0</v>
      </c>
      <c r="BN87" s="155">
        <f t="shared" ref="BN87" si="393">SUM(N87:N88)</f>
        <v>0</v>
      </c>
      <c r="BO87" s="155">
        <f t="shared" ref="BO87" si="394">SUM(O87:O88)</f>
        <v>0</v>
      </c>
      <c r="BP87" s="155">
        <f t="shared" ref="BP87" si="395">SUM(P87:P88)</f>
        <v>0</v>
      </c>
      <c r="BQ87" s="155">
        <f t="shared" ref="BQ87" si="396">SUM(Q87:Q88)</f>
        <v>0</v>
      </c>
      <c r="BR87" s="155">
        <f t="shared" ref="BR87" si="397">SUM(R87:R88)</f>
        <v>0</v>
      </c>
      <c r="BS87" s="155">
        <f t="shared" ref="BS87" si="398">SUM(S87:S88)</f>
        <v>0</v>
      </c>
      <c r="BU87" s="155">
        <f t="shared" ref="BU87" si="399">SUM(U87:U88)</f>
        <v>0</v>
      </c>
      <c r="BV87" s="155">
        <f t="shared" ref="BV87" si="400">SUM(V87:V88)</f>
        <v>0</v>
      </c>
      <c r="BW87" s="155">
        <f t="shared" ref="BW87" si="401">SUM(W87:W88)</f>
        <v>0</v>
      </c>
      <c r="BX87" s="155">
        <f t="shared" ref="BX87" si="402">SUM(X87:X88)</f>
        <v>0</v>
      </c>
      <c r="BY87" s="155">
        <f t="shared" ref="BY87" si="403">SUM(Y87:Y88)</f>
        <v>0</v>
      </c>
      <c r="BZ87" s="155">
        <f t="shared" ref="BZ87" si="404">SUM(Z87:Z88)</f>
        <v>0</v>
      </c>
      <c r="CA87" s="155">
        <f t="shared" ref="CA87" si="405">SUM(AA87:AA88)</f>
        <v>0</v>
      </c>
      <c r="CB87" s="155">
        <f t="shared" ref="CB87" si="406">SUM(AB87:AB88)</f>
        <v>0</v>
      </c>
      <c r="CC87" s="155">
        <f t="shared" ref="CC87" si="407">SUM(AC87:AC88)</f>
        <v>0</v>
      </c>
      <c r="CD87" s="155">
        <f t="shared" ref="CD87" si="408">SUM(AD87:AD88)</f>
        <v>0</v>
      </c>
      <c r="CE87" s="155">
        <f t="shared" ref="CE87" si="409">SUM(AE87:AE88)</f>
        <v>0</v>
      </c>
      <c r="CF87" s="155">
        <f t="shared" ref="CF87" si="410">SUM(AF87:AF88)</f>
        <v>0</v>
      </c>
    </row>
    <row r="88" spans="1:84">
      <c r="A88" s="1135"/>
      <c r="B88" s="1141"/>
      <c r="C88" s="1162"/>
      <c r="D88" s="1141"/>
      <c r="E88" s="1144"/>
      <c r="F88" s="1141"/>
      <c r="G88" s="171" t="s">
        <v>282</v>
      </c>
      <c r="H88" s="172"/>
      <c r="I88" s="172" t="str">
        <f t="shared" si="304"/>
        <v/>
      </c>
      <c r="J88" s="172" t="str">
        <f t="shared" si="305"/>
        <v/>
      </c>
      <c r="K88" s="172" t="str">
        <f t="shared" si="306"/>
        <v/>
      </c>
      <c r="L88" s="172" t="str">
        <f t="shared" si="307"/>
        <v/>
      </c>
      <c r="M88" s="172" t="str">
        <f t="shared" si="308"/>
        <v/>
      </c>
      <c r="N88" s="172" t="str">
        <f t="shared" si="309"/>
        <v/>
      </c>
      <c r="O88" s="172" t="str">
        <f t="shared" si="310"/>
        <v/>
      </c>
      <c r="P88" s="172" t="str">
        <f t="shared" si="311"/>
        <v/>
      </c>
      <c r="Q88" s="172" t="str">
        <f t="shared" si="312"/>
        <v/>
      </c>
      <c r="R88" s="172" t="str">
        <f t="shared" si="313"/>
        <v/>
      </c>
      <c r="S88" s="172" t="str">
        <f t="shared" si="314"/>
        <v/>
      </c>
      <c r="T88" s="173">
        <f t="shared" si="69"/>
        <v>0</v>
      </c>
      <c r="AO88" s="155">
        <v>3</v>
      </c>
      <c r="AP88" s="155">
        <v>1</v>
      </c>
      <c r="AQ88" s="155">
        <v>11</v>
      </c>
      <c r="AR88" s="169">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155">
        <f ca="1">COUNTIF(INDIRECT("H"&amp;(ROW()+12*(($AO88-1)*3+$AP88)-ROW())/12+5):INDIRECT("S"&amp;(ROW()+12*(($AO88-1)*3+$AP88)-ROW())/12+5),AR88)</f>
        <v>0</v>
      </c>
      <c r="AT88" s="169"/>
      <c r="AV88" s="155">
        <f ca="1">IF(AND(AR88&gt;0,AS88&gt;0),COUNTIF(AV$6:AV87,"&gt;0")+1,0)</f>
        <v>0</v>
      </c>
      <c r="BF88" s="155">
        <v>2</v>
      </c>
      <c r="BG88" s="155" t="s">
        <v>281</v>
      </c>
      <c r="BH88" s="155">
        <f t="shared" ref="BH88" si="411">IF(BH87+BU87&gt;40000,1,0)</f>
        <v>0</v>
      </c>
      <c r="BI88" s="155">
        <f t="shared" ref="BI88" si="412">IF(BI87+BV87&gt;40000,1,0)</f>
        <v>0</v>
      </c>
      <c r="BJ88" s="155">
        <f t="shared" ref="BJ88" si="413">IF(BJ87+BW87&gt;40000,1,0)</f>
        <v>0</v>
      </c>
      <c r="BK88" s="155">
        <f t="shared" ref="BK88" si="414">IF(BK87+BX87&gt;40000,1,0)</f>
        <v>0</v>
      </c>
      <c r="BL88" s="155">
        <f t="shared" ref="BL88" si="415">IF(BL87+BY87&gt;40000,1,0)</f>
        <v>0</v>
      </c>
      <c r="BM88" s="155">
        <f t="shared" ref="BM88" si="416">IF(BM87+BZ87&gt;40000,1,0)</f>
        <v>0</v>
      </c>
      <c r="BN88" s="155">
        <f t="shared" ref="BN88" si="417">IF(BN87+CA87&gt;40000,1,0)</f>
        <v>0</v>
      </c>
      <c r="BO88" s="155">
        <f t="shared" ref="BO88" si="418">IF(BO87+CB87&gt;40000,1,0)</f>
        <v>0</v>
      </c>
      <c r="BP88" s="155">
        <f t="shared" ref="BP88" si="419">IF(BP87+CC87&gt;40000,1,0)</f>
        <v>0</v>
      </c>
      <c r="BQ88" s="155">
        <f t="shared" ref="BQ88" si="420">IF(BQ87+CD87&gt;40000,1,0)</f>
        <v>0</v>
      </c>
      <c r="BR88" s="155">
        <f t="shared" ref="BR88" si="421">IF(BR87+CE87&gt;40000,1,0)</f>
        <v>0</v>
      </c>
      <c r="BS88" s="155">
        <f t="shared" ref="BS88" si="422">IF(BS87+CF87&gt;40000,1,0)</f>
        <v>0</v>
      </c>
    </row>
    <row r="89" spans="1:84">
      <c r="A89" s="1136"/>
      <c r="B89" s="1142"/>
      <c r="C89" s="1163"/>
      <c r="D89" s="1142"/>
      <c r="E89" s="1145"/>
      <c r="F89" s="1142"/>
      <c r="G89" s="174" t="s">
        <v>474</v>
      </c>
      <c r="H89" s="175"/>
      <c r="I89" s="175" t="str">
        <f t="shared" si="304"/>
        <v/>
      </c>
      <c r="J89" s="175" t="str">
        <f t="shared" si="305"/>
        <v/>
      </c>
      <c r="K89" s="175" t="str">
        <f t="shared" si="306"/>
        <v/>
      </c>
      <c r="L89" s="175" t="str">
        <f t="shared" si="307"/>
        <v/>
      </c>
      <c r="M89" s="175" t="str">
        <f t="shared" si="308"/>
        <v/>
      </c>
      <c r="N89" s="175" t="str">
        <f t="shared" si="309"/>
        <v/>
      </c>
      <c r="O89" s="175" t="str">
        <f t="shared" si="310"/>
        <v/>
      </c>
      <c r="P89" s="175" t="str">
        <f t="shared" si="311"/>
        <v/>
      </c>
      <c r="Q89" s="175" t="str">
        <f t="shared" si="312"/>
        <v/>
      </c>
      <c r="R89" s="175" t="str">
        <f t="shared" si="313"/>
        <v/>
      </c>
      <c r="S89" s="175" t="str">
        <f t="shared" si="314"/>
        <v/>
      </c>
      <c r="T89" s="176">
        <f t="shared" si="69"/>
        <v>0</v>
      </c>
      <c r="AO89" s="155">
        <v>3</v>
      </c>
      <c r="AP89" s="155">
        <v>1</v>
      </c>
      <c r="AQ89" s="155">
        <v>12</v>
      </c>
      <c r="AR89" s="169">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155">
        <f ca="1">COUNTIF(INDIRECT("H"&amp;(ROW()+12*(($AO89-1)*3+$AP89)-ROW())/12+5):INDIRECT("S"&amp;(ROW()+12*(($AO89-1)*3+$AP89)-ROW())/12+5),AR89)</f>
        <v>0</v>
      </c>
      <c r="AT89" s="169"/>
      <c r="AV89" s="155">
        <f ca="1">IF(AND(AR89&gt;0,AS89&gt;0),COUNTIF(AV$6:AV88,"&gt;0")+1,0)</f>
        <v>0</v>
      </c>
      <c r="BF89" s="155">
        <v>3</v>
      </c>
    </row>
    <row r="90" spans="1:84">
      <c r="A90" s="1134">
        <v>29</v>
      </c>
      <c r="B90" s="1140"/>
      <c r="C90" s="1161"/>
      <c r="D90" s="1140"/>
      <c r="E90" s="1143"/>
      <c r="F90" s="1140"/>
      <c r="G90" s="165" t="s">
        <v>283</v>
      </c>
      <c r="H90" s="166"/>
      <c r="I90" s="166" t="str">
        <f t="shared" si="304"/>
        <v/>
      </c>
      <c r="J90" s="166" t="str">
        <f t="shared" si="305"/>
        <v/>
      </c>
      <c r="K90" s="166" t="str">
        <f t="shared" si="306"/>
        <v/>
      </c>
      <c r="L90" s="166" t="str">
        <f t="shared" si="307"/>
        <v/>
      </c>
      <c r="M90" s="166" t="str">
        <f t="shared" si="308"/>
        <v/>
      </c>
      <c r="N90" s="166" t="str">
        <f t="shared" si="309"/>
        <v/>
      </c>
      <c r="O90" s="166" t="str">
        <f t="shared" si="310"/>
        <v/>
      </c>
      <c r="P90" s="166" t="str">
        <f t="shared" si="311"/>
        <v/>
      </c>
      <c r="Q90" s="166" t="str">
        <f t="shared" si="312"/>
        <v/>
      </c>
      <c r="R90" s="166" t="str">
        <f t="shared" si="313"/>
        <v/>
      </c>
      <c r="S90" s="166" t="str">
        <f t="shared" si="314"/>
        <v/>
      </c>
      <c r="T90" s="167">
        <f t="shared" si="69"/>
        <v>0</v>
      </c>
      <c r="AO90" s="155">
        <v>3</v>
      </c>
      <c r="AP90" s="155">
        <v>2</v>
      </c>
      <c r="AQ90" s="155">
        <v>1</v>
      </c>
      <c r="AR90" s="169">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155">
        <f ca="1">COUNTIF(INDIRECT("H"&amp;(ROW()+12*(($AO90-1)*3+$AP90)-ROW())/12+5):INDIRECT("S"&amp;(ROW()+12*(($AO90-1)*3+$AP90)-ROW())/12+5),AR90)</f>
        <v>0</v>
      </c>
      <c r="AT90" s="169"/>
      <c r="AV90" s="155">
        <f ca="1">IF(AND(AR90&gt;0,AS90&gt;0),COUNTIF(AV$6:AV89,"&gt;0")+1,0)</f>
        <v>0</v>
      </c>
      <c r="BF90" s="155">
        <v>1</v>
      </c>
      <c r="BH90" s="155">
        <f t="shared" ref="BH90" si="423">SUM(H90:H91)</f>
        <v>0</v>
      </c>
      <c r="BI90" s="155">
        <f t="shared" ref="BI90" si="424">SUM(I90:I91)</f>
        <v>0</v>
      </c>
      <c r="BJ90" s="155">
        <f t="shared" ref="BJ90" si="425">SUM(J90:J91)</f>
        <v>0</v>
      </c>
      <c r="BK90" s="155">
        <f t="shared" ref="BK90" si="426">SUM(K90:K91)</f>
        <v>0</v>
      </c>
      <c r="BL90" s="155">
        <f t="shared" ref="BL90" si="427">SUM(L90:L91)</f>
        <v>0</v>
      </c>
      <c r="BM90" s="155">
        <f t="shared" ref="BM90" si="428">SUM(M90:M91)</f>
        <v>0</v>
      </c>
      <c r="BN90" s="155">
        <f t="shared" ref="BN90" si="429">SUM(N90:N91)</f>
        <v>0</v>
      </c>
      <c r="BO90" s="155">
        <f t="shared" ref="BO90" si="430">SUM(O90:O91)</f>
        <v>0</v>
      </c>
      <c r="BP90" s="155">
        <f t="shared" ref="BP90" si="431">SUM(P90:P91)</f>
        <v>0</v>
      </c>
      <c r="BQ90" s="155">
        <f t="shared" ref="BQ90" si="432">SUM(Q90:Q91)</f>
        <v>0</v>
      </c>
      <c r="BR90" s="155">
        <f t="shared" ref="BR90" si="433">SUM(R90:R91)</f>
        <v>0</v>
      </c>
      <c r="BS90" s="155">
        <f t="shared" ref="BS90" si="434">SUM(S90:S91)</f>
        <v>0</v>
      </c>
      <c r="BU90" s="155">
        <f t="shared" ref="BU90" si="435">SUM(U90:U91)</f>
        <v>0</v>
      </c>
      <c r="BV90" s="155">
        <f t="shared" ref="BV90" si="436">SUM(V90:V91)</f>
        <v>0</v>
      </c>
      <c r="BW90" s="155">
        <f t="shared" ref="BW90" si="437">SUM(W90:W91)</f>
        <v>0</v>
      </c>
      <c r="BX90" s="155">
        <f t="shared" ref="BX90" si="438">SUM(X90:X91)</f>
        <v>0</v>
      </c>
      <c r="BY90" s="155">
        <f t="shared" ref="BY90" si="439">SUM(Y90:Y91)</f>
        <v>0</v>
      </c>
      <c r="BZ90" s="155">
        <f t="shared" ref="BZ90" si="440">SUM(Z90:Z91)</f>
        <v>0</v>
      </c>
      <c r="CA90" s="155">
        <f t="shared" ref="CA90" si="441">SUM(AA90:AA91)</f>
        <v>0</v>
      </c>
      <c r="CB90" s="155">
        <f t="shared" ref="CB90" si="442">SUM(AB90:AB91)</f>
        <v>0</v>
      </c>
      <c r="CC90" s="155">
        <f t="shared" ref="CC90" si="443">SUM(AC90:AC91)</f>
        <v>0</v>
      </c>
      <c r="CD90" s="155">
        <f t="shared" ref="CD90" si="444">SUM(AD90:AD91)</f>
        <v>0</v>
      </c>
      <c r="CE90" s="155">
        <f t="shared" ref="CE90" si="445">SUM(AE90:AE91)</f>
        <v>0</v>
      </c>
      <c r="CF90" s="155">
        <f t="shared" ref="CF90" si="446">SUM(AF90:AF91)</f>
        <v>0</v>
      </c>
    </row>
    <row r="91" spans="1:84">
      <c r="A91" s="1135"/>
      <c r="B91" s="1141"/>
      <c r="C91" s="1162"/>
      <c r="D91" s="1141"/>
      <c r="E91" s="1144"/>
      <c r="F91" s="1141"/>
      <c r="G91" s="171" t="s">
        <v>282</v>
      </c>
      <c r="H91" s="172"/>
      <c r="I91" s="172" t="str">
        <f t="shared" si="304"/>
        <v/>
      </c>
      <c r="J91" s="172" t="str">
        <f t="shared" si="305"/>
        <v/>
      </c>
      <c r="K91" s="172" t="str">
        <f t="shared" si="306"/>
        <v/>
      </c>
      <c r="L91" s="172" t="str">
        <f t="shared" si="307"/>
        <v/>
      </c>
      <c r="M91" s="172" t="str">
        <f t="shared" si="308"/>
        <v/>
      </c>
      <c r="N91" s="172" t="str">
        <f t="shared" si="309"/>
        <v/>
      </c>
      <c r="O91" s="172" t="str">
        <f t="shared" si="310"/>
        <v/>
      </c>
      <c r="P91" s="172" t="str">
        <f t="shared" si="311"/>
        <v/>
      </c>
      <c r="Q91" s="172" t="str">
        <f t="shared" si="312"/>
        <v/>
      </c>
      <c r="R91" s="172" t="str">
        <f t="shared" si="313"/>
        <v/>
      </c>
      <c r="S91" s="172" t="str">
        <f t="shared" si="314"/>
        <v/>
      </c>
      <c r="T91" s="173">
        <f t="shared" si="69"/>
        <v>0</v>
      </c>
      <c r="AO91" s="155">
        <v>3</v>
      </c>
      <c r="AP91" s="155">
        <v>2</v>
      </c>
      <c r="AQ91" s="155">
        <v>2</v>
      </c>
      <c r="AR91" s="169">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155">
        <f ca="1">COUNTIF(INDIRECT("H"&amp;(ROW()+12*(($AO91-1)*3+$AP91)-ROW())/12+5):INDIRECT("S"&amp;(ROW()+12*(($AO91-1)*3+$AP91)-ROW())/12+5),AR91)</f>
        <v>0</v>
      </c>
      <c r="AT91" s="169"/>
      <c r="AV91" s="155">
        <f ca="1">IF(AND(AR91&gt;0,AS91&gt;0),COUNTIF(AV$6:AV90,"&gt;0")+1,0)</f>
        <v>0</v>
      </c>
      <c r="BF91" s="155">
        <v>2</v>
      </c>
      <c r="BG91" s="155" t="s">
        <v>281</v>
      </c>
      <c r="BH91" s="155">
        <f t="shared" ref="BH91" si="447">IF(BH90+BU90&gt;40000,1,0)</f>
        <v>0</v>
      </c>
      <c r="BI91" s="155">
        <f t="shared" ref="BI91" si="448">IF(BI90+BV90&gt;40000,1,0)</f>
        <v>0</v>
      </c>
      <c r="BJ91" s="155">
        <f t="shared" ref="BJ91" si="449">IF(BJ90+BW90&gt;40000,1,0)</f>
        <v>0</v>
      </c>
      <c r="BK91" s="155">
        <f t="shared" ref="BK91" si="450">IF(BK90+BX90&gt;40000,1,0)</f>
        <v>0</v>
      </c>
      <c r="BL91" s="155">
        <f t="shared" ref="BL91" si="451">IF(BL90+BY90&gt;40000,1,0)</f>
        <v>0</v>
      </c>
      <c r="BM91" s="155">
        <f t="shared" ref="BM91" si="452">IF(BM90+BZ90&gt;40000,1,0)</f>
        <v>0</v>
      </c>
      <c r="BN91" s="155">
        <f t="shared" ref="BN91" si="453">IF(BN90+CA90&gt;40000,1,0)</f>
        <v>0</v>
      </c>
      <c r="BO91" s="155">
        <f t="shared" ref="BO91" si="454">IF(BO90+CB90&gt;40000,1,0)</f>
        <v>0</v>
      </c>
      <c r="BP91" s="155">
        <f t="shared" ref="BP91" si="455">IF(BP90+CC90&gt;40000,1,0)</f>
        <v>0</v>
      </c>
      <c r="BQ91" s="155">
        <f t="shared" ref="BQ91" si="456">IF(BQ90+CD90&gt;40000,1,0)</f>
        <v>0</v>
      </c>
      <c r="BR91" s="155">
        <f t="shared" ref="BR91" si="457">IF(BR90+CE90&gt;40000,1,0)</f>
        <v>0</v>
      </c>
      <c r="BS91" s="155">
        <f t="shared" ref="BS91" si="458">IF(BS90+CF90&gt;40000,1,0)</f>
        <v>0</v>
      </c>
    </row>
    <row r="92" spans="1:84">
      <c r="A92" s="1136"/>
      <c r="B92" s="1142"/>
      <c r="C92" s="1163"/>
      <c r="D92" s="1142"/>
      <c r="E92" s="1145"/>
      <c r="F92" s="1142"/>
      <c r="G92" s="174" t="s">
        <v>474</v>
      </c>
      <c r="H92" s="175"/>
      <c r="I92" s="175" t="str">
        <f t="shared" si="304"/>
        <v/>
      </c>
      <c r="J92" s="175" t="str">
        <f t="shared" si="305"/>
        <v/>
      </c>
      <c r="K92" s="175" t="str">
        <f t="shared" si="306"/>
        <v/>
      </c>
      <c r="L92" s="175" t="str">
        <f t="shared" si="307"/>
        <v/>
      </c>
      <c r="M92" s="175" t="str">
        <f t="shared" si="308"/>
        <v/>
      </c>
      <c r="N92" s="175" t="str">
        <f t="shared" si="309"/>
        <v/>
      </c>
      <c r="O92" s="175" t="str">
        <f t="shared" si="310"/>
        <v/>
      </c>
      <c r="P92" s="175" t="str">
        <f t="shared" si="311"/>
        <v/>
      </c>
      <c r="Q92" s="175" t="str">
        <f t="shared" si="312"/>
        <v/>
      </c>
      <c r="R92" s="175" t="str">
        <f t="shared" si="313"/>
        <v/>
      </c>
      <c r="S92" s="175" t="str">
        <f t="shared" si="314"/>
        <v/>
      </c>
      <c r="T92" s="176">
        <f t="shared" si="69"/>
        <v>0</v>
      </c>
      <c r="AO92" s="155">
        <v>3</v>
      </c>
      <c r="AP92" s="155">
        <v>2</v>
      </c>
      <c r="AQ92" s="155">
        <v>3</v>
      </c>
      <c r="AR92" s="169">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155">
        <f ca="1">COUNTIF(INDIRECT("H"&amp;(ROW()+12*(($AO92-1)*3+$AP92)-ROW())/12+5):INDIRECT("S"&amp;(ROW()+12*(($AO92-1)*3+$AP92)-ROW())/12+5),AR92)</f>
        <v>0</v>
      </c>
      <c r="AT92" s="169"/>
      <c r="AV92" s="155">
        <f ca="1">IF(AND(AR92&gt;0,AS92&gt;0),COUNTIF(AV$6:AV91,"&gt;0")+1,0)</f>
        <v>0</v>
      </c>
      <c r="BF92" s="155">
        <v>3</v>
      </c>
    </row>
    <row r="93" spans="1:84">
      <c r="A93" s="1134">
        <v>30</v>
      </c>
      <c r="B93" s="1140"/>
      <c r="C93" s="1161"/>
      <c r="D93" s="1140"/>
      <c r="E93" s="1143"/>
      <c r="F93" s="1140"/>
      <c r="G93" s="165" t="s">
        <v>283</v>
      </c>
      <c r="H93" s="166"/>
      <c r="I93" s="166" t="str">
        <f t="shared" si="304"/>
        <v/>
      </c>
      <c r="J93" s="166" t="str">
        <f t="shared" si="305"/>
        <v/>
      </c>
      <c r="K93" s="166" t="str">
        <f t="shared" si="306"/>
        <v/>
      </c>
      <c r="L93" s="166" t="str">
        <f t="shared" si="307"/>
        <v/>
      </c>
      <c r="M93" s="166" t="str">
        <f t="shared" si="308"/>
        <v/>
      </c>
      <c r="N93" s="166" t="str">
        <f t="shared" si="309"/>
        <v/>
      </c>
      <c r="O93" s="166" t="str">
        <f t="shared" si="310"/>
        <v/>
      </c>
      <c r="P93" s="166" t="str">
        <f t="shared" si="311"/>
        <v/>
      </c>
      <c r="Q93" s="166" t="str">
        <f t="shared" si="312"/>
        <v/>
      </c>
      <c r="R93" s="166" t="str">
        <f t="shared" si="313"/>
        <v/>
      </c>
      <c r="S93" s="166" t="str">
        <f t="shared" si="314"/>
        <v/>
      </c>
      <c r="T93" s="167">
        <f t="shared" si="69"/>
        <v>0</v>
      </c>
      <c r="AO93" s="155">
        <v>3</v>
      </c>
      <c r="AP93" s="155">
        <v>2</v>
      </c>
      <c r="AQ93" s="155">
        <v>4</v>
      </c>
      <c r="AR93" s="169">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155">
        <f ca="1">COUNTIF(INDIRECT("H"&amp;(ROW()+12*(($AO93-1)*3+$AP93)-ROW())/12+5):INDIRECT("S"&amp;(ROW()+12*(($AO93-1)*3+$AP93)-ROW())/12+5),AR93)</f>
        <v>0</v>
      </c>
      <c r="AT93" s="169"/>
      <c r="AV93" s="155">
        <f ca="1">IF(AND(AR93&gt;0,AS93&gt;0),COUNTIF(AV$6:AV92,"&gt;0")+1,0)</f>
        <v>0</v>
      </c>
      <c r="BF93" s="155">
        <v>1</v>
      </c>
      <c r="BH93" s="155">
        <f t="shared" ref="BH93" si="459">SUM(H93:H94)</f>
        <v>0</v>
      </c>
      <c r="BI93" s="155">
        <f t="shared" ref="BI93" si="460">SUM(I93:I94)</f>
        <v>0</v>
      </c>
      <c r="BJ93" s="155">
        <f t="shared" ref="BJ93" si="461">SUM(J93:J94)</f>
        <v>0</v>
      </c>
      <c r="BK93" s="155">
        <f t="shared" ref="BK93" si="462">SUM(K93:K94)</f>
        <v>0</v>
      </c>
      <c r="BL93" s="155">
        <f t="shared" ref="BL93" si="463">SUM(L93:L94)</f>
        <v>0</v>
      </c>
      <c r="BM93" s="155">
        <f t="shared" ref="BM93" si="464">SUM(M93:M94)</f>
        <v>0</v>
      </c>
      <c r="BN93" s="155">
        <f t="shared" ref="BN93" si="465">SUM(N93:N94)</f>
        <v>0</v>
      </c>
      <c r="BO93" s="155">
        <f t="shared" ref="BO93" si="466">SUM(O93:O94)</f>
        <v>0</v>
      </c>
      <c r="BP93" s="155">
        <f t="shared" ref="BP93" si="467">SUM(P93:P94)</f>
        <v>0</v>
      </c>
      <c r="BQ93" s="155">
        <f t="shared" ref="BQ93" si="468">SUM(Q93:Q94)</f>
        <v>0</v>
      </c>
      <c r="BR93" s="155">
        <f t="shared" ref="BR93" si="469">SUM(R93:R94)</f>
        <v>0</v>
      </c>
      <c r="BS93" s="155">
        <f t="shared" ref="BS93" si="470">SUM(S93:S94)</f>
        <v>0</v>
      </c>
      <c r="BU93" s="155">
        <f t="shared" ref="BU93" si="471">SUM(U93:U94)</f>
        <v>0</v>
      </c>
      <c r="BV93" s="155">
        <f t="shared" ref="BV93" si="472">SUM(V93:V94)</f>
        <v>0</v>
      </c>
      <c r="BW93" s="155">
        <f t="shared" ref="BW93" si="473">SUM(W93:W94)</f>
        <v>0</v>
      </c>
      <c r="BX93" s="155">
        <f t="shared" ref="BX93" si="474">SUM(X93:X94)</f>
        <v>0</v>
      </c>
      <c r="BY93" s="155">
        <f t="shared" ref="BY93" si="475">SUM(Y93:Y94)</f>
        <v>0</v>
      </c>
      <c r="BZ93" s="155">
        <f t="shared" ref="BZ93" si="476">SUM(Z93:Z94)</f>
        <v>0</v>
      </c>
      <c r="CA93" s="155">
        <f t="shared" ref="CA93" si="477">SUM(AA93:AA94)</f>
        <v>0</v>
      </c>
      <c r="CB93" s="155">
        <f t="shared" ref="CB93" si="478">SUM(AB93:AB94)</f>
        <v>0</v>
      </c>
      <c r="CC93" s="155">
        <f t="shared" ref="CC93" si="479">SUM(AC93:AC94)</f>
        <v>0</v>
      </c>
      <c r="CD93" s="155">
        <f t="shared" ref="CD93" si="480">SUM(AD93:AD94)</f>
        <v>0</v>
      </c>
      <c r="CE93" s="155">
        <f t="shared" ref="CE93" si="481">SUM(AE93:AE94)</f>
        <v>0</v>
      </c>
      <c r="CF93" s="155">
        <f t="shared" ref="CF93" si="482">SUM(AF93:AF94)</f>
        <v>0</v>
      </c>
    </row>
    <row r="94" spans="1:84">
      <c r="A94" s="1135"/>
      <c r="B94" s="1141"/>
      <c r="C94" s="1162"/>
      <c r="D94" s="1141"/>
      <c r="E94" s="1144"/>
      <c r="F94" s="1141"/>
      <c r="G94" s="171" t="s">
        <v>282</v>
      </c>
      <c r="H94" s="172"/>
      <c r="I94" s="172" t="str">
        <f t="shared" si="304"/>
        <v/>
      </c>
      <c r="J94" s="172" t="str">
        <f t="shared" si="305"/>
        <v/>
      </c>
      <c r="K94" s="172" t="str">
        <f t="shared" si="306"/>
        <v/>
      </c>
      <c r="L94" s="172" t="str">
        <f t="shared" si="307"/>
        <v/>
      </c>
      <c r="M94" s="172" t="str">
        <f t="shared" si="308"/>
        <v/>
      </c>
      <c r="N94" s="172" t="str">
        <f t="shared" si="309"/>
        <v/>
      </c>
      <c r="O94" s="172" t="str">
        <f t="shared" si="310"/>
        <v/>
      </c>
      <c r="P94" s="172" t="str">
        <f t="shared" si="311"/>
        <v/>
      </c>
      <c r="Q94" s="172" t="str">
        <f t="shared" si="312"/>
        <v/>
      </c>
      <c r="R94" s="172" t="str">
        <f t="shared" si="313"/>
        <v/>
      </c>
      <c r="S94" s="172" t="str">
        <f t="shared" si="314"/>
        <v/>
      </c>
      <c r="T94" s="173">
        <f t="shared" si="69"/>
        <v>0</v>
      </c>
      <c r="AO94" s="155">
        <v>3</v>
      </c>
      <c r="AP94" s="155">
        <v>2</v>
      </c>
      <c r="AQ94" s="155">
        <v>5</v>
      </c>
      <c r="AR94" s="169">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155">
        <f ca="1">COUNTIF(INDIRECT("H"&amp;(ROW()+12*(($AO94-1)*3+$AP94)-ROW())/12+5):INDIRECT("S"&amp;(ROW()+12*(($AO94-1)*3+$AP94)-ROW())/12+5),AR94)</f>
        <v>0</v>
      </c>
      <c r="AT94" s="169"/>
      <c r="AV94" s="155">
        <f ca="1">IF(AND(AR94&gt;0,AS94&gt;0),COUNTIF(AV$6:AV93,"&gt;0")+1,0)</f>
        <v>0</v>
      </c>
      <c r="BF94" s="155">
        <v>2</v>
      </c>
      <c r="BG94" s="155" t="s">
        <v>281</v>
      </c>
      <c r="BH94" s="155">
        <f t="shared" ref="BH94" si="483">IF(BH93+BU93&gt;40000,1,0)</f>
        <v>0</v>
      </c>
      <c r="BI94" s="155">
        <f t="shared" ref="BI94" si="484">IF(BI93+BV93&gt;40000,1,0)</f>
        <v>0</v>
      </c>
      <c r="BJ94" s="155">
        <f t="shared" ref="BJ94" si="485">IF(BJ93+BW93&gt;40000,1,0)</f>
        <v>0</v>
      </c>
      <c r="BK94" s="155">
        <f t="shared" ref="BK94" si="486">IF(BK93+BX93&gt;40000,1,0)</f>
        <v>0</v>
      </c>
      <c r="BL94" s="155">
        <f t="shared" ref="BL94" si="487">IF(BL93+BY93&gt;40000,1,0)</f>
        <v>0</v>
      </c>
      <c r="BM94" s="155">
        <f t="shared" ref="BM94" si="488">IF(BM93+BZ93&gt;40000,1,0)</f>
        <v>0</v>
      </c>
      <c r="BN94" s="155">
        <f t="shared" ref="BN94" si="489">IF(BN93+CA93&gt;40000,1,0)</f>
        <v>0</v>
      </c>
      <c r="BO94" s="155">
        <f t="shared" ref="BO94" si="490">IF(BO93+CB93&gt;40000,1,0)</f>
        <v>0</v>
      </c>
      <c r="BP94" s="155">
        <f t="shared" ref="BP94" si="491">IF(BP93+CC93&gt;40000,1,0)</f>
        <v>0</v>
      </c>
      <c r="BQ94" s="155">
        <f t="shared" ref="BQ94" si="492">IF(BQ93+CD93&gt;40000,1,0)</f>
        <v>0</v>
      </c>
      <c r="BR94" s="155">
        <f t="shared" ref="BR94" si="493">IF(BR93+CE93&gt;40000,1,0)</f>
        <v>0</v>
      </c>
      <c r="BS94" s="155">
        <f t="shared" ref="BS94" si="494">IF(BS93+CF93&gt;40000,1,0)</f>
        <v>0</v>
      </c>
    </row>
    <row r="95" spans="1:84">
      <c r="A95" s="1136"/>
      <c r="B95" s="1142"/>
      <c r="C95" s="1163"/>
      <c r="D95" s="1142"/>
      <c r="E95" s="1145"/>
      <c r="F95" s="1142"/>
      <c r="G95" s="174" t="s">
        <v>474</v>
      </c>
      <c r="H95" s="175"/>
      <c r="I95" s="175" t="str">
        <f t="shared" si="304"/>
        <v/>
      </c>
      <c r="J95" s="175" t="str">
        <f t="shared" si="305"/>
        <v/>
      </c>
      <c r="K95" s="175" t="str">
        <f t="shared" si="306"/>
        <v/>
      </c>
      <c r="L95" s="175" t="str">
        <f t="shared" si="307"/>
        <v/>
      </c>
      <c r="M95" s="175" t="str">
        <f t="shared" si="308"/>
        <v/>
      </c>
      <c r="N95" s="175" t="str">
        <f t="shared" si="309"/>
        <v/>
      </c>
      <c r="O95" s="175" t="str">
        <f t="shared" si="310"/>
        <v/>
      </c>
      <c r="P95" s="175" t="str">
        <f t="shared" si="311"/>
        <v/>
      </c>
      <c r="Q95" s="175" t="str">
        <f t="shared" si="312"/>
        <v/>
      </c>
      <c r="R95" s="175" t="str">
        <f t="shared" si="313"/>
        <v/>
      </c>
      <c r="S95" s="175" t="str">
        <f t="shared" si="314"/>
        <v/>
      </c>
      <c r="T95" s="176">
        <f t="shared" si="69"/>
        <v>0</v>
      </c>
      <c r="AO95" s="155">
        <v>3</v>
      </c>
      <c r="AP95" s="155">
        <v>2</v>
      </c>
      <c r="AQ95" s="155">
        <v>6</v>
      </c>
      <c r="AR95" s="169">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155">
        <f ca="1">COUNTIF(INDIRECT("H"&amp;(ROW()+12*(($AO95-1)*3+$AP95)-ROW())/12+5):INDIRECT("S"&amp;(ROW()+12*(($AO95-1)*3+$AP95)-ROW())/12+5),AR95)</f>
        <v>0</v>
      </c>
      <c r="AT95" s="169"/>
      <c r="AV95" s="155">
        <f ca="1">IF(AND(AR95&gt;0,AS95&gt;0),COUNTIF(AV$6:AV94,"&gt;0")+1,0)</f>
        <v>0</v>
      </c>
      <c r="BF95" s="155">
        <v>3</v>
      </c>
    </row>
    <row r="96" spans="1:84">
      <c r="AO96" s="155">
        <v>3</v>
      </c>
      <c r="AP96" s="155">
        <v>2</v>
      </c>
      <c r="AQ96" s="155">
        <v>7</v>
      </c>
      <c r="AR96" s="169">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155">
        <f ca="1">COUNTIF(INDIRECT("H"&amp;(ROW()+12*(($AO96-1)*3+$AP96)-ROW())/12+5):INDIRECT("S"&amp;(ROW()+12*(($AO96-1)*3+$AP96)-ROW())/12+5),AR96)</f>
        <v>0</v>
      </c>
      <c r="AT96" s="169"/>
      <c r="AV96" s="155">
        <f ca="1">IF(AND(AR96&gt;0,AS96&gt;0),COUNTIF(AV$6:AV95,"&gt;0")+1,0)</f>
        <v>0</v>
      </c>
    </row>
    <row r="97" spans="41:48">
      <c r="AO97" s="155">
        <v>3</v>
      </c>
      <c r="AP97" s="155">
        <v>2</v>
      </c>
      <c r="AQ97" s="155">
        <v>8</v>
      </c>
      <c r="AR97" s="169">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155">
        <f ca="1">COUNTIF(INDIRECT("H"&amp;(ROW()+12*(($AO97-1)*3+$AP97)-ROW())/12+5):INDIRECT("S"&amp;(ROW()+12*(($AO97-1)*3+$AP97)-ROW())/12+5),AR97)</f>
        <v>0</v>
      </c>
      <c r="AT97" s="169"/>
      <c r="AV97" s="155">
        <f ca="1">IF(AND(AR97&gt;0,AS97&gt;0),COUNTIF(AV$6:AV96,"&gt;0")+1,0)</f>
        <v>0</v>
      </c>
    </row>
    <row r="98" spans="41:48">
      <c r="AO98" s="155">
        <v>3</v>
      </c>
      <c r="AP98" s="155">
        <v>2</v>
      </c>
      <c r="AQ98" s="155">
        <v>9</v>
      </c>
      <c r="AR98" s="169">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155">
        <f ca="1">COUNTIF(INDIRECT("H"&amp;(ROW()+12*(($AO98-1)*3+$AP98)-ROW())/12+5):INDIRECT("S"&amp;(ROW()+12*(($AO98-1)*3+$AP98)-ROW())/12+5),AR98)</f>
        <v>0</v>
      </c>
      <c r="AT98" s="169"/>
      <c r="AV98" s="155">
        <f ca="1">IF(AND(AR98&gt;0,AS98&gt;0),COUNTIF(AV$6:AV97,"&gt;0")+1,0)</f>
        <v>0</v>
      </c>
    </row>
    <row r="99" spans="41:48">
      <c r="AO99" s="155">
        <v>3</v>
      </c>
      <c r="AP99" s="155">
        <v>2</v>
      </c>
      <c r="AQ99" s="155">
        <v>10</v>
      </c>
      <c r="AR99" s="169">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155">
        <f ca="1">COUNTIF(INDIRECT("H"&amp;(ROW()+12*(($AO99-1)*3+$AP99)-ROW())/12+5):INDIRECT("S"&amp;(ROW()+12*(($AO99-1)*3+$AP99)-ROW())/12+5),AR99)</f>
        <v>0</v>
      </c>
      <c r="AT99" s="169"/>
      <c r="AV99" s="155">
        <f ca="1">IF(AND(AR99&gt;0,AS99&gt;0),COUNTIF(AV$6:AV98,"&gt;0")+1,0)</f>
        <v>0</v>
      </c>
    </row>
    <row r="100" spans="41:48">
      <c r="AO100" s="155">
        <v>3</v>
      </c>
      <c r="AP100" s="155">
        <v>2</v>
      </c>
      <c r="AQ100" s="155">
        <v>11</v>
      </c>
      <c r="AR100" s="169">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155">
        <f ca="1">COUNTIF(INDIRECT("H"&amp;(ROW()+12*(($AO100-1)*3+$AP100)-ROW())/12+5):INDIRECT("S"&amp;(ROW()+12*(($AO100-1)*3+$AP100)-ROW())/12+5),AR100)</f>
        <v>0</v>
      </c>
      <c r="AT100" s="169"/>
      <c r="AV100" s="155">
        <f ca="1">IF(AND(AR100&gt;0,AS100&gt;0),COUNTIF(AV$6:AV99,"&gt;0")+1,0)</f>
        <v>0</v>
      </c>
    </row>
    <row r="101" spans="41:48">
      <c r="AO101" s="155">
        <v>3</v>
      </c>
      <c r="AP101" s="155">
        <v>2</v>
      </c>
      <c r="AQ101" s="155">
        <v>12</v>
      </c>
      <c r="AR101" s="169">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155">
        <f ca="1">COUNTIF(INDIRECT("H"&amp;(ROW()+12*(($AO101-1)*3+$AP101)-ROW())/12+5):INDIRECT("S"&amp;(ROW()+12*(($AO101-1)*3+$AP101)-ROW())/12+5),AR101)</f>
        <v>0</v>
      </c>
      <c r="AT101" s="169"/>
      <c r="AV101" s="155">
        <f ca="1">IF(AND(AR101&gt;0,AS101&gt;0),COUNTIF(AV$6:AV100,"&gt;0")+1,0)</f>
        <v>0</v>
      </c>
    </row>
    <row r="102" spans="41:48">
      <c r="AO102" s="155">
        <v>3</v>
      </c>
      <c r="AP102" s="155">
        <v>3</v>
      </c>
      <c r="AQ102" s="155">
        <v>1</v>
      </c>
      <c r="AR102" s="169">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155">
        <f ca="1">COUNTIF(INDIRECT("H"&amp;(ROW()+12*(($AO102-1)*3+$AP102)-ROW())/12+5):INDIRECT("S"&amp;(ROW()+12*(($AO102-1)*3+$AP102)-ROW())/12+5),AR102)</f>
        <v>0</v>
      </c>
      <c r="AT102" s="169"/>
      <c r="AV102" s="155">
        <f ca="1">IF(AND(AR102&gt;0,AS102&gt;0),COUNTIF(AV$6:AV101,"&gt;0")+1,0)</f>
        <v>0</v>
      </c>
    </row>
    <row r="103" spans="41:48">
      <c r="AO103" s="155">
        <v>3</v>
      </c>
      <c r="AP103" s="155">
        <v>3</v>
      </c>
      <c r="AQ103" s="155">
        <v>2</v>
      </c>
      <c r="AR103" s="169">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155">
        <f ca="1">COUNTIF(INDIRECT("H"&amp;(ROW()+12*(($AO103-1)*3+$AP103)-ROW())/12+5):INDIRECT("S"&amp;(ROW()+12*(($AO103-1)*3+$AP103)-ROW())/12+5),AR103)</f>
        <v>0</v>
      </c>
      <c r="AT103" s="169"/>
      <c r="AV103" s="155">
        <f ca="1">IF(AND(AR103&gt;0,AS103&gt;0),COUNTIF(AV$6:AV102,"&gt;0")+1,0)</f>
        <v>0</v>
      </c>
    </row>
    <row r="104" spans="41:48">
      <c r="AO104" s="155">
        <v>3</v>
      </c>
      <c r="AP104" s="155">
        <v>3</v>
      </c>
      <c r="AQ104" s="155">
        <v>3</v>
      </c>
      <c r="AR104" s="169">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155">
        <f ca="1">COUNTIF(INDIRECT("H"&amp;(ROW()+12*(($AO104-1)*3+$AP104)-ROW())/12+5):INDIRECT("S"&amp;(ROW()+12*(($AO104-1)*3+$AP104)-ROW())/12+5),AR104)</f>
        <v>0</v>
      </c>
      <c r="AT104" s="169"/>
      <c r="AV104" s="155">
        <f ca="1">IF(AND(AR104&gt;0,AS104&gt;0),COUNTIF(AV$6:AV103,"&gt;0")+1,0)</f>
        <v>0</v>
      </c>
    </row>
    <row r="105" spans="41:48">
      <c r="AO105" s="155">
        <v>3</v>
      </c>
      <c r="AP105" s="155">
        <v>3</v>
      </c>
      <c r="AQ105" s="155">
        <v>4</v>
      </c>
      <c r="AR105" s="169">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155">
        <f ca="1">COUNTIF(INDIRECT("H"&amp;(ROW()+12*(($AO105-1)*3+$AP105)-ROW())/12+5):INDIRECT("S"&amp;(ROW()+12*(($AO105-1)*3+$AP105)-ROW())/12+5),AR105)</f>
        <v>0</v>
      </c>
      <c r="AT105" s="169"/>
      <c r="AV105" s="155">
        <f ca="1">IF(AND(AR105&gt;0,AS105&gt;0),COUNTIF(AV$6:AV104,"&gt;0")+1,0)</f>
        <v>0</v>
      </c>
    </row>
    <row r="106" spans="41:48">
      <c r="AO106" s="155">
        <v>3</v>
      </c>
      <c r="AP106" s="155">
        <v>3</v>
      </c>
      <c r="AQ106" s="155">
        <v>5</v>
      </c>
      <c r="AR106" s="169">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155">
        <f ca="1">COUNTIF(INDIRECT("H"&amp;(ROW()+12*(($AO106-1)*3+$AP106)-ROW())/12+5):INDIRECT("S"&amp;(ROW()+12*(($AO106-1)*3+$AP106)-ROW())/12+5),AR106)</f>
        <v>0</v>
      </c>
      <c r="AT106" s="169"/>
      <c r="AV106" s="155">
        <f ca="1">IF(AND(AR106&gt;0,AS106&gt;0),COUNTIF(AV$6:AV105,"&gt;0")+1,0)</f>
        <v>0</v>
      </c>
    </row>
    <row r="107" spans="41:48">
      <c r="AO107" s="155">
        <v>3</v>
      </c>
      <c r="AP107" s="155">
        <v>3</v>
      </c>
      <c r="AQ107" s="155">
        <v>6</v>
      </c>
      <c r="AR107" s="169">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155">
        <f ca="1">COUNTIF(INDIRECT("H"&amp;(ROW()+12*(($AO107-1)*3+$AP107)-ROW())/12+5):INDIRECT("S"&amp;(ROW()+12*(($AO107-1)*3+$AP107)-ROW())/12+5),AR107)</f>
        <v>0</v>
      </c>
      <c r="AT107" s="169"/>
      <c r="AV107" s="155">
        <f ca="1">IF(AND(AR107&gt;0,AS107&gt;0),COUNTIF(AV$6:AV106,"&gt;0")+1,0)</f>
        <v>0</v>
      </c>
    </row>
    <row r="108" spans="41:48">
      <c r="AO108" s="155">
        <v>3</v>
      </c>
      <c r="AP108" s="155">
        <v>3</v>
      </c>
      <c r="AQ108" s="155">
        <v>7</v>
      </c>
      <c r="AR108" s="169">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155">
        <f ca="1">COUNTIF(INDIRECT("H"&amp;(ROW()+12*(($AO108-1)*3+$AP108)-ROW())/12+5):INDIRECT("S"&amp;(ROW()+12*(($AO108-1)*3+$AP108)-ROW())/12+5),AR108)</f>
        <v>0</v>
      </c>
      <c r="AT108" s="169"/>
      <c r="AV108" s="155">
        <f ca="1">IF(AND(AR108&gt;0,AS108&gt;0),COUNTIF(AV$6:AV107,"&gt;0")+1,0)</f>
        <v>0</v>
      </c>
    </row>
    <row r="109" spans="41:48">
      <c r="AO109" s="155">
        <v>3</v>
      </c>
      <c r="AP109" s="155">
        <v>3</v>
      </c>
      <c r="AQ109" s="155">
        <v>8</v>
      </c>
      <c r="AR109" s="169">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155">
        <f ca="1">COUNTIF(INDIRECT("H"&amp;(ROW()+12*(($AO109-1)*3+$AP109)-ROW())/12+5):INDIRECT("S"&amp;(ROW()+12*(($AO109-1)*3+$AP109)-ROW())/12+5),AR109)</f>
        <v>0</v>
      </c>
      <c r="AT109" s="169"/>
      <c r="AV109" s="155">
        <f ca="1">IF(AND(AR109&gt;0,AS109&gt;0),COUNTIF(AV$6:AV108,"&gt;0")+1,0)</f>
        <v>0</v>
      </c>
    </row>
    <row r="110" spans="41:48">
      <c r="AO110" s="155">
        <v>3</v>
      </c>
      <c r="AP110" s="155">
        <v>3</v>
      </c>
      <c r="AQ110" s="155">
        <v>9</v>
      </c>
      <c r="AR110" s="169">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155">
        <f ca="1">COUNTIF(INDIRECT("H"&amp;(ROW()+12*(($AO110-1)*3+$AP110)-ROW())/12+5):INDIRECT("S"&amp;(ROW()+12*(($AO110-1)*3+$AP110)-ROW())/12+5),AR110)</f>
        <v>0</v>
      </c>
      <c r="AT110" s="169"/>
      <c r="AV110" s="155">
        <f ca="1">IF(AND(AR110&gt;0,AS110&gt;0),COUNTIF(AV$6:AV109,"&gt;0")+1,0)</f>
        <v>0</v>
      </c>
    </row>
    <row r="111" spans="41:48">
      <c r="AO111" s="155">
        <v>3</v>
      </c>
      <c r="AP111" s="155">
        <v>3</v>
      </c>
      <c r="AQ111" s="155">
        <v>10</v>
      </c>
      <c r="AR111" s="169">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155">
        <f ca="1">COUNTIF(INDIRECT("H"&amp;(ROW()+12*(($AO111-1)*3+$AP111)-ROW())/12+5):INDIRECT("S"&amp;(ROW()+12*(($AO111-1)*3+$AP111)-ROW())/12+5),AR111)</f>
        <v>0</v>
      </c>
      <c r="AT111" s="169"/>
      <c r="AV111" s="155">
        <f ca="1">IF(AND(AR111&gt;0,AS111&gt;0),COUNTIF(AV$6:AV110,"&gt;0")+1,0)</f>
        <v>0</v>
      </c>
    </row>
    <row r="112" spans="41:48">
      <c r="AO112" s="155">
        <v>3</v>
      </c>
      <c r="AP112" s="155">
        <v>3</v>
      </c>
      <c r="AQ112" s="155">
        <v>11</v>
      </c>
      <c r="AR112" s="169">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155">
        <f ca="1">COUNTIF(INDIRECT("H"&amp;(ROW()+12*(($AO112-1)*3+$AP112)-ROW())/12+5):INDIRECT("S"&amp;(ROW()+12*(($AO112-1)*3+$AP112)-ROW())/12+5),AR112)</f>
        <v>0</v>
      </c>
      <c r="AT112" s="169"/>
      <c r="AV112" s="155">
        <f ca="1">IF(AND(AR112&gt;0,AS112&gt;0),COUNTIF(AV$6:AV111,"&gt;0")+1,0)</f>
        <v>0</v>
      </c>
    </row>
    <row r="113" spans="41:48">
      <c r="AO113" s="155">
        <v>3</v>
      </c>
      <c r="AP113" s="155">
        <v>3</v>
      </c>
      <c r="AQ113" s="155">
        <v>12</v>
      </c>
      <c r="AR113" s="169">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155">
        <f ca="1">COUNTIF(INDIRECT("H"&amp;(ROW()+12*(($AO113-1)*3+$AP113)-ROW())/12+5):INDIRECT("S"&amp;(ROW()+12*(($AO113-1)*3+$AP113)-ROW())/12+5),AR113)</f>
        <v>0</v>
      </c>
      <c r="AT113" s="169"/>
      <c r="AV113" s="155">
        <f ca="1">IF(AND(AR113&gt;0,AS113&gt;0),COUNTIF(AV$6:AV112,"&gt;0")+1,0)</f>
        <v>0</v>
      </c>
    </row>
    <row r="114" spans="41:48">
      <c r="AO114" s="155">
        <v>4</v>
      </c>
      <c r="AP114" s="155">
        <v>1</v>
      </c>
      <c r="AQ114" s="155">
        <v>1</v>
      </c>
      <c r="AR114" s="169">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155">
        <f ca="1">COUNTIF(INDIRECT("H"&amp;(ROW()+12*(($AO114-1)*3+$AP114)-ROW())/12+5):INDIRECT("S"&amp;(ROW()+12*(($AO114-1)*3+$AP114)-ROW())/12+5),AR114)</f>
        <v>0</v>
      </c>
      <c r="AT114" s="169"/>
      <c r="AV114" s="155">
        <f ca="1">IF(AND(AR114&gt;0,AS114&gt;0),COUNTIF(AV$6:AV113,"&gt;0")+1,0)</f>
        <v>0</v>
      </c>
    </row>
    <row r="115" spans="41:48">
      <c r="AO115" s="155">
        <v>4</v>
      </c>
      <c r="AP115" s="155">
        <v>1</v>
      </c>
      <c r="AQ115" s="155">
        <v>2</v>
      </c>
      <c r="AR115" s="169">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155">
        <f ca="1">COUNTIF(INDIRECT("H"&amp;(ROW()+12*(($AO115-1)*3+$AP115)-ROW())/12+5):INDIRECT("S"&amp;(ROW()+12*(($AO115-1)*3+$AP115)-ROW())/12+5),AR115)</f>
        <v>0</v>
      </c>
      <c r="AT115" s="169"/>
      <c r="AV115" s="155">
        <f ca="1">IF(AND(AR115&gt;0,AS115&gt;0),COUNTIF(AV$6:AV114,"&gt;0")+1,0)</f>
        <v>0</v>
      </c>
    </row>
    <row r="116" spans="41:48">
      <c r="AO116" s="155">
        <v>4</v>
      </c>
      <c r="AP116" s="155">
        <v>1</v>
      </c>
      <c r="AQ116" s="155">
        <v>3</v>
      </c>
      <c r="AR116" s="169">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155">
        <f ca="1">COUNTIF(INDIRECT("H"&amp;(ROW()+12*(($AO116-1)*3+$AP116)-ROW())/12+5):INDIRECT("S"&amp;(ROW()+12*(($AO116-1)*3+$AP116)-ROW())/12+5),AR116)</f>
        <v>0</v>
      </c>
      <c r="AT116" s="169"/>
      <c r="AV116" s="155">
        <f ca="1">IF(AND(AR116&gt;0,AS116&gt;0),COUNTIF(AV$6:AV115,"&gt;0")+1,0)</f>
        <v>0</v>
      </c>
    </row>
    <row r="117" spans="41:48">
      <c r="AO117" s="155">
        <v>4</v>
      </c>
      <c r="AP117" s="155">
        <v>1</v>
      </c>
      <c r="AQ117" s="155">
        <v>4</v>
      </c>
      <c r="AR117" s="169">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155">
        <f ca="1">COUNTIF(INDIRECT("H"&amp;(ROW()+12*(($AO117-1)*3+$AP117)-ROW())/12+5):INDIRECT("S"&amp;(ROW()+12*(($AO117-1)*3+$AP117)-ROW())/12+5),AR117)</f>
        <v>0</v>
      </c>
      <c r="AT117" s="169"/>
      <c r="AV117" s="155">
        <f ca="1">IF(AND(AR117&gt;0,AS117&gt;0),COUNTIF(AV$6:AV116,"&gt;0")+1,0)</f>
        <v>0</v>
      </c>
    </row>
    <row r="118" spans="41:48">
      <c r="AO118" s="155">
        <v>4</v>
      </c>
      <c r="AP118" s="155">
        <v>1</v>
      </c>
      <c r="AQ118" s="155">
        <v>5</v>
      </c>
      <c r="AR118" s="169">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155">
        <f ca="1">COUNTIF(INDIRECT("H"&amp;(ROW()+12*(($AO118-1)*3+$AP118)-ROW())/12+5):INDIRECT("S"&amp;(ROW()+12*(($AO118-1)*3+$AP118)-ROW())/12+5),AR118)</f>
        <v>0</v>
      </c>
      <c r="AT118" s="169"/>
      <c r="AV118" s="155">
        <f ca="1">IF(AND(AR118&gt;0,AS118&gt;0),COUNTIF(AV$6:AV117,"&gt;0")+1,0)</f>
        <v>0</v>
      </c>
    </row>
    <row r="119" spans="41:48">
      <c r="AO119" s="155">
        <v>4</v>
      </c>
      <c r="AP119" s="155">
        <v>1</v>
      </c>
      <c r="AQ119" s="155">
        <v>6</v>
      </c>
      <c r="AR119" s="169">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155">
        <f ca="1">COUNTIF(INDIRECT("H"&amp;(ROW()+12*(($AO119-1)*3+$AP119)-ROW())/12+5):INDIRECT("S"&amp;(ROW()+12*(($AO119-1)*3+$AP119)-ROW())/12+5),AR119)</f>
        <v>0</v>
      </c>
      <c r="AT119" s="169"/>
      <c r="AV119" s="155">
        <f ca="1">IF(AND(AR119&gt;0,AS119&gt;0),COUNTIF(AV$6:AV118,"&gt;0")+1,0)</f>
        <v>0</v>
      </c>
    </row>
    <row r="120" spans="41:48">
      <c r="AO120" s="155">
        <v>4</v>
      </c>
      <c r="AP120" s="155">
        <v>1</v>
      </c>
      <c r="AQ120" s="155">
        <v>7</v>
      </c>
      <c r="AR120" s="169">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155">
        <f ca="1">COUNTIF(INDIRECT("H"&amp;(ROW()+12*(($AO120-1)*3+$AP120)-ROW())/12+5):INDIRECT("S"&amp;(ROW()+12*(($AO120-1)*3+$AP120)-ROW())/12+5),AR120)</f>
        <v>0</v>
      </c>
      <c r="AT120" s="169"/>
      <c r="AV120" s="155">
        <f ca="1">IF(AND(AR120&gt;0,AS120&gt;0),COUNTIF(AV$6:AV119,"&gt;0")+1,0)</f>
        <v>0</v>
      </c>
    </row>
    <row r="121" spans="41:48">
      <c r="AO121" s="155">
        <v>4</v>
      </c>
      <c r="AP121" s="155">
        <v>1</v>
      </c>
      <c r="AQ121" s="155">
        <v>8</v>
      </c>
      <c r="AR121" s="169">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155">
        <f ca="1">COUNTIF(INDIRECT("H"&amp;(ROW()+12*(($AO121-1)*3+$AP121)-ROW())/12+5):INDIRECT("S"&amp;(ROW()+12*(($AO121-1)*3+$AP121)-ROW())/12+5),AR121)</f>
        <v>0</v>
      </c>
      <c r="AT121" s="169"/>
      <c r="AV121" s="155">
        <f ca="1">IF(AND(AR121&gt;0,AS121&gt;0),COUNTIF(AV$6:AV120,"&gt;0")+1,0)</f>
        <v>0</v>
      </c>
    </row>
    <row r="122" spans="41:48">
      <c r="AO122" s="155">
        <v>4</v>
      </c>
      <c r="AP122" s="155">
        <v>1</v>
      </c>
      <c r="AQ122" s="155">
        <v>9</v>
      </c>
      <c r="AR122" s="169">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155">
        <f ca="1">COUNTIF(INDIRECT("H"&amp;(ROW()+12*(($AO122-1)*3+$AP122)-ROW())/12+5):INDIRECT("S"&amp;(ROW()+12*(($AO122-1)*3+$AP122)-ROW())/12+5),AR122)</f>
        <v>0</v>
      </c>
      <c r="AT122" s="169"/>
      <c r="AV122" s="155">
        <f ca="1">IF(AND(AR122&gt;0,AS122&gt;0),COUNTIF(AV$6:AV121,"&gt;0")+1,0)</f>
        <v>0</v>
      </c>
    </row>
    <row r="123" spans="41:48">
      <c r="AO123" s="155">
        <v>4</v>
      </c>
      <c r="AP123" s="155">
        <v>1</v>
      </c>
      <c r="AQ123" s="155">
        <v>10</v>
      </c>
      <c r="AR123" s="169">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155">
        <f ca="1">COUNTIF(INDIRECT("H"&amp;(ROW()+12*(($AO123-1)*3+$AP123)-ROW())/12+5):INDIRECT("S"&amp;(ROW()+12*(($AO123-1)*3+$AP123)-ROW())/12+5),AR123)</f>
        <v>0</v>
      </c>
      <c r="AT123" s="169"/>
      <c r="AV123" s="155">
        <f ca="1">IF(AND(AR123&gt;0,AS123&gt;0),COUNTIF(AV$6:AV122,"&gt;0")+1,0)</f>
        <v>0</v>
      </c>
    </row>
    <row r="124" spans="41:48">
      <c r="AO124" s="155">
        <v>4</v>
      </c>
      <c r="AP124" s="155">
        <v>1</v>
      </c>
      <c r="AQ124" s="155">
        <v>11</v>
      </c>
      <c r="AR124" s="169">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155">
        <f ca="1">COUNTIF(INDIRECT("H"&amp;(ROW()+12*(($AO124-1)*3+$AP124)-ROW())/12+5):INDIRECT("S"&amp;(ROW()+12*(($AO124-1)*3+$AP124)-ROW())/12+5),AR124)</f>
        <v>0</v>
      </c>
      <c r="AT124" s="169"/>
      <c r="AV124" s="155">
        <f ca="1">IF(AND(AR124&gt;0,AS124&gt;0),COUNTIF(AV$6:AV123,"&gt;0")+1,0)</f>
        <v>0</v>
      </c>
    </row>
    <row r="125" spans="41:48">
      <c r="AO125" s="155">
        <v>4</v>
      </c>
      <c r="AP125" s="155">
        <v>1</v>
      </c>
      <c r="AQ125" s="155">
        <v>12</v>
      </c>
      <c r="AR125" s="169">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155">
        <f ca="1">COUNTIF(INDIRECT("H"&amp;(ROW()+12*(($AO125-1)*3+$AP125)-ROW())/12+5):INDIRECT("S"&amp;(ROW()+12*(($AO125-1)*3+$AP125)-ROW())/12+5),AR125)</f>
        <v>0</v>
      </c>
      <c r="AT125" s="169"/>
      <c r="AV125" s="155">
        <f ca="1">IF(AND(AR125&gt;0,AS125&gt;0),COUNTIF(AV$6:AV124,"&gt;0")+1,0)</f>
        <v>0</v>
      </c>
    </row>
    <row r="126" spans="41:48">
      <c r="AO126" s="155">
        <v>4</v>
      </c>
      <c r="AP126" s="155">
        <v>2</v>
      </c>
      <c r="AQ126" s="155">
        <v>1</v>
      </c>
      <c r="AR126" s="169">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155">
        <f ca="1">COUNTIF(INDIRECT("H"&amp;(ROW()+12*(($AO126-1)*3+$AP126)-ROW())/12+5):INDIRECT("S"&amp;(ROW()+12*(($AO126-1)*3+$AP126)-ROW())/12+5),AR126)</f>
        <v>0</v>
      </c>
      <c r="AT126" s="169"/>
      <c r="AV126" s="155">
        <f ca="1">IF(AND(AR126&gt;0,AS126&gt;0),COUNTIF(AV$6:AV125,"&gt;0")+1,0)</f>
        <v>0</v>
      </c>
    </row>
    <row r="127" spans="41:48">
      <c r="AO127" s="155">
        <v>4</v>
      </c>
      <c r="AP127" s="155">
        <v>2</v>
      </c>
      <c r="AQ127" s="155">
        <v>2</v>
      </c>
      <c r="AR127" s="169">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155">
        <f ca="1">COUNTIF(INDIRECT("H"&amp;(ROW()+12*(($AO127-1)*3+$AP127)-ROW())/12+5):INDIRECT("S"&amp;(ROW()+12*(($AO127-1)*3+$AP127)-ROW())/12+5),AR127)</f>
        <v>0</v>
      </c>
      <c r="AT127" s="169"/>
      <c r="AV127" s="155">
        <f ca="1">IF(AND(AR127&gt;0,AS127&gt;0),COUNTIF(AV$6:AV126,"&gt;0")+1,0)</f>
        <v>0</v>
      </c>
    </row>
    <row r="128" spans="41:48">
      <c r="AO128" s="155">
        <v>4</v>
      </c>
      <c r="AP128" s="155">
        <v>2</v>
      </c>
      <c r="AQ128" s="155">
        <v>3</v>
      </c>
      <c r="AR128" s="169">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155">
        <f ca="1">COUNTIF(INDIRECT("H"&amp;(ROW()+12*(($AO128-1)*3+$AP128)-ROW())/12+5):INDIRECT("S"&amp;(ROW()+12*(($AO128-1)*3+$AP128)-ROW())/12+5),AR128)</f>
        <v>0</v>
      </c>
      <c r="AT128" s="169"/>
      <c r="AV128" s="155">
        <f ca="1">IF(AND(AR128&gt;0,AS128&gt;0),COUNTIF(AV$6:AV127,"&gt;0")+1,0)</f>
        <v>0</v>
      </c>
    </row>
    <row r="129" spans="41:48">
      <c r="AO129" s="155">
        <v>4</v>
      </c>
      <c r="AP129" s="155">
        <v>2</v>
      </c>
      <c r="AQ129" s="155">
        <v>4</v>
      </c>
      <c r="AR129" s="169">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155">
        <f ca="1">COUNTIF(INDIRECT("H"&amp;(ROW()+12*(($AO129-1)*3+$AP129)-ROW())/12+5):INDIRECT("S"&amp;(ROW()+12*(($AO129-1)*3+$AP129)-ROW())/12+5),AR129)</f>
        <v>0</v>
      </c>
      <c r="AT129" s="169"/>
      <c r="AV129" s="155">
        <f ca="1">IF(AND(AR129&gt;0,AS129&gt;0),COUNTIF(AV$6:AV128,"&gt;0")+1,0)</f>
        <v>0</v>
      </c>
    </row>
    <row r="130" spans="41:48">
      <c r="AO130" s="155">
        <v>4</v>
      </c>
      <c r="AP130" s="155">
        <v>2</v>
      </c>
      <c r="AQ130" s="155">
        <v>5</v>
      </c>
      <c r="AR130" s="169">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155">
        <f ca="1">COUNTIF(INDIRECT("H"&amp;(ROW()+12*(($AO130-1)*3+$AP130)-ROW())/12+5):INDIRECT("S"&amp;(ROW()+12*(($AO130-1)*3+$AP130)-ROW())/12+5),AR130)</f>
        <v>0</v>
      </c>
      <c r="AT130" s="169"/>
      <c r="AV130" s="155">
        <f ca="1">IF(AND(AR130&gt;0,AS130&gt;0),COUNTIF(AV$6:AV129,"&gt;0")+1,0)</f>
        <v>0</v>
      </c>
    </row>
    <row r="131" spans="41:48">
      <c r="AO131" s="155">
        <v>4</v>
      </c>
      <c r="AP131" s="155">
        <v>2</v>
      </c>
      <c r="AQ131" s="155">
        <v>6</v>
      </c>
      <c r="AR131" s="169">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155">
        <f ca="1">COUNTIF(INDIRECT("H"&amp;(ROW()+12*(($AO131-1)*3+$AP131)-ROW())/12+5):INDIRECT("S"&amp;(ROW()+12*(($AO131-1)*3+$AP131)-ROW())/12+5),AR131)</f>
        <v>0</v>
      </c>
      <c r="AT131" s="169"/>
      <c r="AV131" s="155">
        <f ca="1">IF(AND(AR131&gt;0,AS131&gt;0),COUNTIF(AV$6:AV130,"&gt;0")+1,0)</f>
        <v>0</v>
      </c>
    </row>
    <row r="132" spans="41:48">
      <c r="AO132" s="155">
        <v>4</v>
      </c>
      <c r="AP132" s="155">
        <v>2</v>
      </c>
      <c r="AQ132" s="155">
        <v>7</v>
      </c>
      <c r="AR132" s="169">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155">
        <f ca="1">COUNTIF(INDIRECT("H"&amp;(ROW()+12*(($AO132-1)*3+$AP132)-ROW())/12+5):INDIRECT("S"&amp;(ROW()+12*(($AO132-1)*3+$AP132)-ROW())/12+5),AR132)</f>
        <v>0</v>
      </c>
      <c r="AT132" s="169"/>
      <c r="AV132" s="155">
        <f ca="1">IF(AND(AR132&gt;0,AS132&gt;0),COUNTIF(AV$6:AV131,"&gt;0")+1,0)</f>
        <v>0</v>
      </c>
    </row>
    <row r="133" spans="41:48">
      <c r="AO133" s="155">
        <v>4</v>
      </c>
      <c r="AP133" s="155">
        <v>2</v>
      </c>
      <c r="AQ133" s="155">
        <v>8</v>
      </c>
      <c r="AR133" s="169">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155">
        <f ca="1">COUNTIF(INDIRECT("H"&amp;(ROW()+12*(($AO133-1)*3+$AP133)-ROW())/12+5):INDIRECT("S"&amp;(ROW()+12*(($AO133-1)*3+$AP133)-ROW())/12+5),AR133)</f>
        <v>0</v>
      </c>
      <c r="AT133" s="169"/>
      <c r="AV133" s="155">
        <f ca="1">IF(AND(AR133&gt;0,AS133&gt;0),COUNTIF(AV$6:AV132,"&gt;0")+1,0)</f>
        <v>0</v>
      </c>
    </row>
    <row r="134" spans="41:48">
      <c r="AO134" s="155">
        <v>4</v>
      </c>
      <c r="AP134" s="155">
        <v>2</v>
      </c>
      <c r="AQ134" s="155">
        <v>9</v>
      </c>
      <c r="AR134" s="169">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155">
        <f ca="1">COUNTIF(INDIRECT("H"&amp;(ROW()+12*(($AO134-1)*3+$AP134)-ROW())/12+5):INDIRECT("S"&amp;(ROW()+12*(($AO134-1)*3+$AP134)-ROW())/12+5),AR134)</f>
        <v>0</v>
      </c>
      <c r="AT134" s="169"/>
      <c r="AV134" s="155">
        <f ca="1">IF(AND(AR134&gt;0,AS134&gt;0),COUNTIF(AV$6:AV133,"&gt;0")+1,0)</f>
        <v>0</v>
      </c>
    </row>
    <row r="135" spans="41:48">
      <c r="AO135" s="155">
        <v>4</v>
      </c>
      <c r="AP135" s="155">
        <v>2</v>
      </c>
      <c r="AQ135" s="155">
        <v>10</v>
      </c>
      <c r="AR135" s="169">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155">
        <f ca="1">COUNTIF(INDIRECT("H"&amp;(ROW()+12*(($AO135-1)*3+$AP135)-ROW())/12+5):INDIRECT("S"&amp;(ROW()+12*(($AO135-1)*3+$AP135)-ROW())/12+5),AR135)</f>
        <v>0</v>
      </c>
      <c r="AT135" s="169"/>
      <c r="AV135" s="155">
        <f ca="1">IF(AND(AR135&gt;0,AS135&gt;0),COUNTIF(AV$6:AV134,"&gt;0")+1,0)</f>
        <v>0</v>
      </c>
    </row>
    <row r="136" spans="41:48">
      <c r="AO136" s="155">
        <v>4</v>
      </c>
      <c r="AP136" s="155">
        <v>2</v>
      </c>
      <c r="AQ136" s="155">
        <v>11</v>
      </c>
      <c r="AR136" s="169">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155">
        <f ca="1">COUNTIF(INDIRECT("H"&amp;(ROW()+12*(($AO136-1)*3+$AP136)-ROW())/12+5):INDIRECT("S"&amp;(ROW()+12*(($AO136-1)*3+$AP136)-ROW())/12+5),AR136)</f>
        <v>0</v>
      </c>
      <c r="AT136" s="169"/>
      <c r="AV136" s="155">
        <f ca="1">IF(AND(AR136&gt;0,AS136&gt;0),COUNTIF(AV$6:AV135,"&gt;0")+1,0)</f>
        <v>0</v>
      </c>
    </row>
    <row r="137" spans="41:48">
      <c r="AO137" s="155">
        <v>4</v>
      </c>
      <c r="AP137" s="155">
        <v>2</v>
      </c>
      <c r="AQ137" s="155">
        <v>12</v>
      </c>
      <c r="AR137" s="169">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155">
        <f ca="1">COUNTIF(INDIRECT("H"&amp;(ROW()+12*(($AO137-1)*3+$AP137)-ROW())/12+5):INDIRECT("S"&amp;(ROW()+12*(($AO137-1)*3+$AP137)-ROW())/12+5),AR137)</f>
        <v>0</v>
      </c>
      <c r="AT137" s="169"/>
      <c r="AV137" s="155">
        <f ca="1">IF(AND(AR137&gt;0,AS137&gt;0),COUNTIF(AV$6:AV136,"&gt;0")+1,0)</f>
        <v>0</v>
      </c>
    </row>
    <row r="138" spans="41:48">
      <c r="AO138" s="155">
        <v>4</v>
      </c>
      <c r="AP138" s="155">
        <v>3</v>
      </c>
      <c r="AQ138" s="155">
        <v>1</v>
      </c>
      <c r="AR138" s="169">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155">
        <f ca="1">COUNTIF(INDIRECT("H"&amp;(ROW()+12*(($AO138-1)*3+$AP138)-ROW())/12+5):INDIRECT("S"&amp;(ROW()+12*(($AO138-1)*3+$AP138)-ROW())/12+5),AR138)</f>
        <v>0</v>
      </c>
      <c r="AT138" s="169"/>
      <c r="AV138" s="155">
        <f ca="1">IF(AND(AR138&gt;0,AS138&gt;0),COUNTIF(AV$6:AV137,"&gt;0")+1,0)</f>
        <v>0</v>
      </c>
    </row>
    <row r="139" spans="41:48">
      <c r="AO139" s="155">
        <v>4</v>
      </c>
      <c r="AP139" s="155">
        <v>3</v>
      </c>
      <c r="AQ139" s="155">
        <v>2</v>
      </c>
      <c r="AR139" s="169">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155">
        <f ca="1">COUNTIF(INDIRECT("H"&amp;(ROW()+12*(($AO139-1)*3+$AP139)-ROW())/12+5):INDIRECT("S"&amp;(ROW()+12*(($AO139-1)*3+$AP139)-ROW())/12+5),AR139)</f>
        <v>0</v>
      </c>
      <c r="AT139" s="169"/>
      <c r="AV139" s="155">
        <f ca="1">IF(AND(AR139&gt;0,AS139&gt;0),COUNTIF(AV$6:AV138,"&gt;0")+1,0)</f>
        <v>0</v>
      </c>
    </row>
    <row r="140" spans="41:48">
      <c r="AO140" s="155">
        <v>4</v>
      </c>
      <c r="AP140" s="155">
        <v>3</v>
      </c>
      <c r="AQ140" s="155">
        <v>3</v>
      </c>
      <c r="AR140" s="169">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155">
        <f ca="1">COUNTIF(INDIRECT("H"&amp;(ROW()+12*(($AO140-1)*3+$AP140)-ROW())/12+5):INDIRECT("S"&amp;(ROW()+12*(($AO140-1)*3+$AP140)-ROW())/12+5),AR140)</f>
        <v>0</v>
      </c>
      <c r="AT140" s="169"/>
      <c r="AV140" s="155">
        <f ca="1">IF(AND(AR140&gt;0,AS140&gt;0),COUNTIF(AV$6:AV139,"&gt;0")+1,0)</f>
        <v>0</v>
      </c>
    </row>
    <row r="141" spans="41:48">
      <c r="AO141" s="155">
        <v>4</v>
      </c>
      <c r="AP141" s="155">
        <v>3</v>
      </c>
      <c r="AQ141" s="155">
        <v>4</v>
      </c>
      <c r="AR141" s="169">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155">
        <f ca="1">COUNTIF(INDIRECT("H"&amp;(ROW()+12*(($AO141-1)*3+$AP141)-ROW())/12+5):INDIRECT("S"&amp;(ROW()+12*(($AO141-1)*3+$AP141)-ROW())/12+5),AR141)</f>
        <v>0</v>
      </c>
      <c r="AT141" s="169"/>
      <c r="AV141" s="155">
        <f ca="1">IF(AND(AR141&gt;0,AS141&gt;0),COUNTIF(AV$6:AV140,"&gt;0")+1,0)</f>
        <v>0</v>
      </c>
    </row>
    <row r="142" spans="41:48">
      <c r="AO142" s="155">
        <v>4</v>
      </c>
      <c r="AP142" s="155">
        <v>3</v>
      </c>
      <c r="AQ142" s="155">
        <v>5</v>
      </c>
      <c r="AR142" s="169">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155">
        <f ca="1">COUNTIF(INDIRECT("H"&amp;(ROW()+12*(($AO142-1)*3+$AP142)-ROW())/12+5):INDIRECT("S"&amp;(ROW()+12*(($AO142-1)*3+$AP142)-ROW())/12+5),AR142)</f>
        <v>0</v>
      </c>
      <c r="AT142" s="169"/>
      <c r="AV142" s="155">
        <f ca="1">IF(AND(AR142&gt;0,AS142&gt;0),COUNTIF(AV$6:AV141,"&gt;0")+1,0)</f>
        <v>0</v>
      </c>
    </row>
    <row r="143" spans="41:48">
      <c r="AO143" s="155">
        <v>4</v>
      </c>
      <c r="AP143" s="155">
        <v>3</v>
      </c>
      <c r="AQ143" s="155">
        <v>6</v>
      </c>
      <c r="AR143" s="169">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155">
        <f ca="1">COUNTIF(INDIRECT("H"&amp;(ROW()+12*(($AO143-1)*3+$AP143)-ROW())/12+5):INDIRECT("S"&amp;(ROW()+12*(($AO143-1)*3+$AP143)-ROW())/12+5),AR143)</f>
        <v>0</v>
      </c>
      <c r="AT143" s="169"/>
      <c r="AV143" s="155">
        <f ca="1">IF(AND(AR143&gt;0,AS143&gt;0),COUNTIF(AV$6:AV142,"&gt;0")+1,0)</f>
        <v>0</v>
      </c>
    </row>
    <row r="144" spans="41:48">
      <c r="AO144" s="155">
        <v>4</v>
      </c>
      <c r="AP144" s="155">
        <v>3</v>
      </c>
      <c r="AQ144" s="155">
        <v>7</v>
      </c>
      <c r="AR144" s="169">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155">
        <f ca="1">COUNTIF(INDIRECT("H"&amp;(ROW()+12*(($AO144-1)*3+$AP144)-ROW())/12+5):INDIRECT("S"&amp;(ROW()+12*(($AO144-1)*3+$AP144)-ROW())/12+5),AR144)</f>
        <v>0</v>
      </c>
      <c r="AT144" s="169"/>
      <c r="AV144" s="155">
        <f ca="1">IF(AND(AR144&gt;0,AS144&gt;0),COUNTIF(AV$6:AV143,"&gt;0")+1,0)</f>
        <v>0</v>
      </c>
    </row>
    <row r="145" spans="41:48">
      <c r="AO145" s="155">
        <v>4</v>
      </c>
      <c r="AP145" s="155">
        <v>3</v>
      </c>
      <c r="AQ145" s="155">
        <v>8</v>
      </c>
      <c r="AR145" s="169">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155">
        <f ca="1">COUNTIF(INDIRECT("H"&amp;(ROW()+12*(($AO145-1)*3+$AP145)-ROW())/12+5):INDIRECT("S"&amp;(ROW()+12*(($AO145-1)*3+$AP145)-ROW())/12+5),AR145)</f>
        <v>0</v>
      </c>
      <c r="AT145" s="169"/>
      <c r="AV145" s="155">
        <f ca="1">IF(AND(AR145&gt;0,AS145&gt;0),COUNTIF(AV$6:AV144,"&gt;0")+1,0)</f>
        <v>0</v>
      </c>
    </row>
    <row r="146" spans="41:48">
      <c r="AO146" s="155">
        <v>4</v>
      </c>
      <c r="AP146" s="155">
        <v>3</v>
      </c>
      <c r="AQ146" s="155">
        <v>9</v>
      </c>
      <c r="AR146" s="169">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155">
        <f ca="1">COUNTIF(INDIRECT("H"&amp;(ROW()+12*(($AO146-1)*3+$AP146)-ROW())/12+5):INDIRECT("S"&amp;(ROW()+12*(($AO146-1)*3+$AP146)-ROW())/12+5),AR146)</f>
        <v>0</v>
      </c>
      <c r="AT146" s="169"/>
      <c r="AV146" s="155">
        <f ca="1">IF(AND(AR146&gt;0,AS146&gt;0),COUNTIF(AV$6:AV145,"&gt;0")+1,0)</f>
        <v>0</v>
      </c>
    </row>
    <row r="147" spans="41:48">
      <c r="AO147" s="155">
        <v>4</v>
      </c>
      <c r="AP147" s="155">
        <v>3</v>
      </c>
      <c r="AQ147" s="155">
        <v>10</v>
      </c>
      <c r="AR147" s="169">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155">
        <f ca="1">COUNTIF(INDIRECT("H"&amp;(ROW()+12*(($AO147-1)*3+$AP147)-ROW())/12+5):INDIRECT("S"&amp;(ROW()+12*(($AO147-1)*3+$AP147)-ROW())/12+5),AR147)</f>
        <v>0</v>
      </c>
      <c r="AT147" s="169"/>
      <c r="AV147" s="155">
        <f ca="1">IF(AND(AR147&gt;0,AS147&gt;0),COUNTIF(AV$6:AV146,"&gt;0")+1,0)</f>
        <v>0</v>
      </c>
    </row>
    <row r="148" spans="41:48">
      <c r="AO148" s="155">
        <v>4</v>
      </c>
      <c r="AP148" s="155">
        <v>3</v>
      </c>
      <c r="AQ148" s="155">
        <v>11</v>
      </c>
      <c r="AR148" s="169">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155">
        <f ca="1">COUNTIF(INDIRECT("H"&amp;(ROW()+12*(($AO148-1)*3+$AP148)-ROW())/12+5):INDIRECT("S"&amp;(ROW()+12*(($AO148-1)*3+$AP148)-ROW())/12+5),AR148)</f>
        <v>0</v>
      </c>
      <c r="AT148" s="169"/>
      <c r="AV148" s="155">
        <f ca="1">IF(AND(AR148&gt;0,AS148&gt;0),COUNTIF(AV$6:AV147,"&gt;0")+1,0)</f>
        <v>0</v>
      </c>
    </row>
    <row r="149" spans="41:48">
      <c r="AO149" s="155">
        <v>4</v>
      </c>
      <c r="AP149" s="155">
        <v>3</v>
      </c>
      <c r="AQ149" s="155">
        <v>12</v>
      </c>
      <c r="AR149" s="169">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155">
        <f ca="1">COUNTIF(INDIRECT("H"&amp;(ROW()+12*(($AO149-1)*3+$AP149)-ROW())/12+5):INDIRECT("S"&amp;(ROW()+12*(($AO149-1)*3+$AP149)-ROW())/12+5),AR149)</f>
        <v>0</v>
      </c>
      <c r="AT149" s="169"/>
      <c r="AV149" s="155">
        <f ca="1">IF(AND(AR149&gt;0,AS149&gt;0),COUNTIF(AV$6:AV148,"&gt;0")+1,0)</f>
        <v>0</v>
      </c>
    </row>
    <row r="150" spans="41:48">
      <c r="AO150" s="155">
        <v>5</v>
      </c>
      <c r="AP150" s="155">
        <v>1</v>
      </c>
      <c r="AQ150" s="155">
        <v>1</v>
      </c>
      <c r="AR150" s="169">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155">
        <f ca="1">COUNTIF(INDIRECT("H"&amp;(ROW()+12*(($AO150-1)*3+$AP150)-ROW())/12+5):INDIRECT("S"&amp;(ROW()+12*(($AO150-1)*3+$AP150)-ROW())/12+5),AR150)</f>
        <v>0</v>
      </c>
      <c r="AT150" s="169"/>
      <c r="AV150" s="155">
        <f ca="1">IF(AND(AR150&gt;0,AS150&gt;0),COUNTIF(AV$6:AV149,"&gt;0")+1,0)</f>
        <v>0</v>
      </c>
    </row>
    <row r="151" spans="41:48">
      <c r="AO151" s="155">
        <v>5</v>
      </c>
      <c r="AP151" s="155">
        <v>1</v>
      </c>
      <c r="AQ151" s="155">
        <v>2</v>
      </c>
      <c r="AR151" s="169">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155">
        <f ca="1">COUNTIF(INDIRECT("H"&amp;(ROW()+12*(($AO151-1)*3+$AP151)-ROW())/12+5):INDIRECT("S"&amp;(ROW()+12*(($AO151-1)*3+$AP151)-ROW())/12+5),AR151)</f>
        <v>0</v>
      </c>
      <c r="AT151" s="169"/>
      <c r="AV151" s="155">
        <f ca="1">IF(AND(AR151&gt;0,AS151&gt;0),COUNTIF(AV$6:AV150,"&gt;0")+1,0)</f>
        <v>0</v>
      </c>
    </row>
    <row r="152" spans="41:48">
      <c r="AO152" s="155">
        <v>5</v>
      </c>
      <c r="AP152" s="155">
        <v>1</v>
      </c>
      <c r="AQ152" s="155">
        <v>3</v>
      </c>
      <c r="AR152" s="169">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155">
        <f ca="1">COUNTIF(INDIRECT("H"&amp;(ROW()+12*(($AO152-1)*3+$AP152)-ROW())/12+5):INDIRECT("S"&amp;(ROW()+12*(($AO152-1)*3+$AP152)-ROW())/12+5),AR152)</f>
        <v>0</v>
      </c>
      <c r="AT152" s="169"/>
      <c r="AV152" s="155">
        <f ca="1">IF(AND(AR152&gt;0,AS152&gt;0),COUNTIF(AV$6:AV151,"&gt;0")+1,0)</f>
        <v>0</v>
      </c>
    </row>
    <row r="153" spans="41:48">
      <c r="AO153" s="155">
        <v>5</v>
      </c>
      <c r="AP153" s="155">
        <v>1</v>
      </c>
      <c r="AQ153" s="155">
        <v>4</v>
      </c>
      <c r="AR153" s="169">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155">
        <f ca="1">COUNTIF(INDIRECT("H"&amp;(ROW()+12*(($AO153-1)*3+$AP153)-ROW())/12+5):INDIRECT("S"&amp;(ROW()+12*(($AO153-1)*3+$AP153)-ROW())/12+5),AR153)</f>
        <v>0</v>
      </c>
      <c r="AT153" s="169"/>
      <c r="AV153" s="155">
        <f ca="1">IF(AND(AR153&gt;0,AS153&gt;0),COUNTIF(AV$6:AV152,"&gt;0")+1,0)</f>
        <v>0</v>
      </c>
    </row>
    <row r="154" spans="41:48">
      <c r="AO154" s="155">
        <v>5</v>
      </c>
      <c r="AP154" s="155">
        <v>1</v>
      </c>
      <c r="AQ154" s="155">
        <v>5</v>
      </c>
      <c r="AR154" s="169">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155">
        <f ca="1">COUNTIF(INDIRECT("H"&amp;(ROW()+12*(($AO154-1)*3+$AP154)-ROW())/12+5):INDIRECT("S"&amp;(ROW()+12*(($AO154-1)*3+$AP154)-ROW())/12+5),AR154)</f>
        <v>0</v>
      </c>
      <c r="AT154" s="169"/>
      <c r="AV154" s="155">
        <f ca="1">IF(AND(AR154&gt;0,AS154&gt;0),COUNTIF(AV$6:AV153,"&gt;0")+1,0)</f>
        <v>0</v>
      </c>
    </row>
    <row r="155" spans="41:48">
      <c r="AO155" s="155">
        <v>5</v>
      </c>
      <c r="AP155" s="155">
        <v>1</v>
      </c>
      <c r="AQ155" s="155">
        <v>6</v>
      </c>
      <c r="AR155" s="169">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155">
        <f ca="1">COUNTIF(INDIRECT("H"&amp;(ROW()+12*(($AO155-1)*3+$AP155)-ROW())/12+5):INDIRECT("S"&amp;(ROW()+12*(($AO155-1)*3+$AP155)-ROW())/12+5),AR155)</f>
        <v>0</v>
      </c>
      <c r="AT155" s="169"/>
      <c r="AV155" s="155">
        <f ca="1">IF(AND(AR155&gt;0,AS155&gt;0),COUNTIF(AV$6:AV154,"&gt;0")+1,0)</f>
        <v>0</v>
      </c>
    </row>
    <row r="156" spans="41:48">
      <c r="AO156" s="155">
        <v>5</v>
      </c>
      <c r="AP156" s="155">
        <v>1</v>
      </c>
      <c r="AQ156" s="155">
        <v>7</v>
      </c>
      <c r="AR156" s="169">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155">
        <f ca="1">COUNTIF(INDIRECT("H"&amp;(ROW()+12*(($AO156-1)*3+$AP156)-ROW())/12+5):INDIRECT("S"&amp;(ROW()+12*(($AO156-1)*3+$AP156)-ROW())/12+5),AR156)</f>
        <v>0</v>
      </c>
      <c r="AT156" s="169"/>
      <c r="AV156" s="155">
        <f ca="1">IF(AND(AR156&gt;0,AS156&gt;0),COUNTIF(AV$6:AV155,"&gt;0")+1,0)</f>
        <v>0</v>
      </c>
    </row>
    <row r="157" spans="41:48">
      <c r="AO157" s="155">
        <v>5</v>
      </c>
      <c r="AP157" s="155">
        <v>1</v>
      </c>
      <c r="AQ157" s="155">
        <v>8</v>
      </c>
      <c r="AR157" s="169">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155">
        <f ca="1">COUNTIF(INDIRECT("H"&amp;(ROW()+12*(($AO157-1)*3+$AP157)-ROW())/12+5):INDIRECT("S"&amp;(ROW()+12*(($AO157-1)*3+$AP157)-ROW())/12+5),AR157)</f>
        <v>0</v>
      </c>
      <c r="AT157" s="169"/>
      <c r="AV157" s="155">
        <f ca="1">IF(AND(AR157&gt;0,AS157&gt;0),COUNTIF(AV$6:AV156,"&gt;0")+1,0)</f>
        <v>0</v>
      </c>
    </row>
    <row r="158" spans="41:48">
      <c r="AO158" s="155">
        <v>5</v>
      </c>
      <c r="AP158" s="155">
        <v>1</v>
      </c>
      <c r="AQ158" s="155">
        <v>9</v>
      </c>
      <c r="AR158" s="169">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155">
        <f ca="1">COUNTIF(INDIRECT("H"&amp;(ROW()+12*(($AO158-1)*3+$AP158)-ROW())/12+5):INDIRECT("S"&amp;(ROW()+12*(($AO158-1)*3+$AP158)-ROW())/12+5),AR158)</f>
        <v>0</v>
      </c>
      <c r="AT158" s="169"/>
      <c r="AV158" s="155">
        <f ca="1">IF(AND(AR158&gt;0,AS158&gt;0),COUNTIF(AV$6:AV157,"&gt;0")+1,0)</f>
        <v>0</v>
      </c>
    </row>
    <row r="159" spans="41:48">
      <c r="AO159" s="155">
        <v>5</v>
      </c>
      <c r="AP159" s="155">
        <v>1</v>
      </c>
      <c r="AQ159" s="155">
        <v>10</v>
      </c>
      <c r="AR159" s="169">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155">
        <f ca="1">COUNTIF(INDIRECT("H"&amp;(ROW()+12*(($AO159-1)*3+$AP159)-ROW())/12+5):INDIRECT("S"&amp;(ROW()+12*(($AO159-1)*3+$AP159)-ROW())/12+5),AR159)</f>
        <v>0</v>
      </c>
      <c r="AT159" s="169"/>
      <c r="AV159" s="155">
        <f ca="1">IF(AND(AR159&gt;0,AS159&gt;0),COUNTIF(AV$6:AV158,"&gt;0")+1,0)</f>
        <v>0</v>
      </c>
    </row>
    <row r="160" spans="41:48">
      <c r="AO160" s="155">
        <v>5</v>
      </c>
      <c r="AP160" s="155">
        <v>1</v>
      </c>
      <c r="AQ160" s="155">
        <v>11</v>
      </c>
      <c r="AR160" s="169">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155">
        <f ca="1">COUNTIF(INDIRECT("H"&amp;(ROW()+12*(($AO160-1)*3+$AP160)-ROW())/12+5):INDIRECT("S"&amp;(ROW()+12*(($AO160-1)*3+$AP160)-ROW())/12+5),AR160)</f>
        <v>0</v>
      </c>
      <c r="AT160" s="169"/>
      <c r="AV160" s="155">
        <f ca="1">IF(AND(AR160&gt;0,AS160&gt;0),COUNTIF(AV$6:AV159,"&gt;0")+1,0)</f>
        <v>0</v>
      </c>
    </row>
    <row r="161" spans="41:48">
      <c r="AO161" s="155">
        <v>5</v>
      </c>
      <c r="AP161" s="155">
        <v>1</v>
      </c>
      <c r="AQ161" s="155">
        <v>12</v>
      </c>
      <c r="AR161" s="169">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155">
        <f ca="1">COUNTIF(INDIRECT("H"&amp;(ROW()+12*(($AO161-1)*3+$AP161)-ROW())/12+5):INDIRECT("S"&amp;(ROW()+12*(($AO161-1)*3+$AP161)-ROW())/12+5),AR161)</f>
        <v>0</v>
      </c>
      <c r="AT161" s="169"/>
      <c r="AV161" s="155">
        <f ca="1">IF(AND(AR161&gt;0,AS161&gt;0),COUNTIF(AV$6:AV160,"&gt;0")+1,0)</f>
        <v>0</v>
      </c>
    </row>
    <row r="162" spans="41:48">
      <c r="AO162" s="155">
        <v>5</v>
      </c>
      <c r="AP162" s="155">
        <v>2</v>
      </c>
      <c r="AQ162" s="155">
        <v>1</v>
      </c>
      <c r="AR162" s="169">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155">
        <f ca="1">COUNTIF(INDIRECT("H"&amp;(ROW()+12*(($AO162-1)*3+$AP162)-ROW())/12+5):INDIRECT("S"&amp;(ROW()+12*(($AO162-1)*3+$AP162)-ROW())/12+5),AR162)</f>
        <v>0</v>
      </c>
      <c r="AT162" s="169"/>
      <c r="AV162" s="155">
        <f ca="1">IF(AND(AR162&gt;0,AS162&gt;0),COUNTIF(AV$6:AV161,"&gt;0")+1,0)</f>
        <v>0</v>
      </c>
    </row>
    <row r="163" spans="41:48">
      <c r="AO163" s="155">
        <v>5</v>
      </c>
      <c r="AP163" s="155">
        <v>2</v>
      </c>
      <c r="AQ163" s="155">
        <v>2</v>
      </c>
      <c r="AR163" s="169">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155">
        <f ca="1">COUNTIF(INDIRECT("H"&amp;(ROW()+12*(($AO163-1)*3+$AP163)-ROW())/12+5):INDIRECT("S"&amp;(ROW()+12*(($AO163-1)*3+$AP163)-ROW())/12+5),AR163)</f>
        <v>0</v>
      </c>
      <c r="AT163" s="169"/>
      <c r="AV163" s="155">
        <f ca="1">IF(AND(AR163&gt;0,AS163&gt;0),COUNTIF(AV$6:AV162,"&gt;0")+1,0)</f>
        <v>0</v>
      </c>
    </row>
    <row r="164" spans="41:48">
      <c r="AO164" s="155">
        <v>5</v>
      </c>
      <c r="AP164" s="155">
        <v>2</v>
      </c>
      <c r="AQ164" s="155">
        <v>3</v>
      </c>
      <c r="AR164" s="169">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155">
        <f ca="1">COUNTIF(INDIRECT("H"&amp;(ROW()+12*(($AO164-1)*3+$AP164)-ROW())/12+5):INDIRECT("S"&amp;(ROW()+12*(($AO164-1)*3+$AP164)-ROW())/12+5),AR164)</f>
        <v>0</v>
      </c>
      <c r="AT164" s="169"/>
      <c r="AV164" s="155">
        <f ca="1">IF(AND(AR164&gt;0,AS164&gt;0),COUNTIF(AV$6:AV163,"&gt;0")+1,0)</f>
        <v>0</v>
      </c>
    </row>
    <row r="165" spans="41:48">
      <c r="AO165" s="155">
        <v>5</v>
      </c>
      <c r="AP165" s="155">
        <v>2</v>
      </c>
      <c r="AQ165" s="155">
        <v>4</v>
      </c>
      <c r="AR165" s="169">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155">
        <f ca="1">COUNTIF(INDIRECT("H"&amp;(ROW()+12*(($AO165-1)*3+$AP165)-ROW())/12+5):INDIRECT("S"&amp;(ROW()+12*(($AO165-1)*3+$AP165)-ROW())/12+5),AR165)</f>
        <v>0</v>
      </c>
      <c r="AT165" s="169"/>
      <c r="AV165" s="155">
        <f ca="1">IF(AND(AR165&gt;0,AS165&gt;0),COUNTIF(AV$6:AV164,"&gt;0")+1,0)</f>
        <v>0</v>
      </c>
    </row>
    <row r="166" spans="41:48">
      <c r="AO166" s="155">
        <v>5</v>
      </c>
      <c r="AP166" s="155">
        <v>2</v>
      </c>
      <c r="AQ166" s="155">
        <v>5</v>
      </c>
      <c r="AR166" s="169">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155">
        <f ca="1">COUNTIF(INDIRECT("H"&amp;(ROW()+12*(($AO166-1)*3+$AP166)-ROW())/12+5):INDIRECT("S"&amp;(ROW()+12*(($AO166-1)*3+$AP166)-ROW())/12+5),AR166)</f>
        <v>0</v>
      </c>
      <c r="AT166" s="169"/>
      <c r="AV166" s="155">
        <f ca="1">IF(AND(AR166&gt;0,AS166&gt;0),COUNTIF(AV$6:AV165,"&gt;0")+1,0)</f>
        <v>0</v>
      </c>
    </row>
    <row r="167" spans="41:48">
      <c r="AO167" s="155">
        <v>5</v>
      </c>
      <c r="AP167" s="155">
        <v>2</v>
      </c>
      <c r="AQ167" s="155">
        <v>6</v>
      </c>
      <c r="AR167" s="169">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155">
        <f ca="1">COUNTIF(INDIRECT("H"&amp;(ROW()+12*(($AO167-1)*3+$AP167)-ROW())/12+5):INDIRECT("S"&amp;(ROW()+12*(($AO167-1)*3+$AP167)-ROW())/12+5),AR167)</f>
        <v>0</v>
      </c>
      <c r="AT167" s="169"/>
      <c r="AV167" s="155">
        <f ca="1">IF(AND(AR167&gt;0,AS167&gt;0),COUNTIF(AV$6:AV166,"&gt;0")+1,0)</f>
        <v>0</v>
      </c>
    </row>
    <row r="168" spans="41:48">
      <c r="AO168" s="155">
        <v>5</v>
      </c>
      <c r="AP168" s="155">
        <v>2</v>
      </c>
      <c r="AQ168" s="155">
        <v>7</v>
      </c>
      <c r="AR168" s="169">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155">
        <f ca="1">COUNTIF(INDIRECT("H"&amp;(ROW()+12*(($AO168-1)*3+$AP168)-ROW())/12+5):INDIRECT("S"&amp;(ROW()+12*(($AO168-1)*3+$AP168)-ROW())/12+5),AR168)</f>
        <v>0</v>
      </c>
      <c r="AT168" s="169"/>
      <c r="AV168" s="155">
        <f ca="1">IF(AND(AR168&gt;0,AS168&gt;0),COUNTIF(AV$6:AV167,"&gt;0")+1,0)</f>
        <v>0</v>
      </c>
    </row>
    <row r="169" spans="41:48">
      <c r="AO169" s="155">
        <v>5</v>
      </c>
      <c r="AP169" s="155">
        <v>2</v>
      </c>
      <c r="AQ169" s="155">
        <v>8</v>
      </c>
      <c r="AR169" s="169">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155">
        <f ca="1">COUNTIF(INDIRECT("H"&amp;(ROW()+12*(($AO169-1)*3+$AP169)-ROW())/12+5):INDIRECT("S"&amp;(ROW()+12*(($AO169-1)*3+$AP169)-ROW())/12+5),AR169)</f>
        <v>0</v>
      </c>
      <c r="AT169" s="169"/>
      <c r="AV169" s="155">
        <f ca="1">IF(AND(AR169&gt;0,AS169&gt;0),COUNTIF(AV$6:AV168,"&gt;0")+1,0)</f>
        <v>0</v>
      </c>
    </row>
    <row r="170" spans="41:48">
      <c r="AO170" s="155">
        <v>5</v>
      </c>
      <c r="AP170" s="155">
        <v>2</v>
      </c>
      <c r="AQ170" s="155">
        <v>9</v>
      </c>
      <c r="AR170" s="169">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155">
        <f ca="1">COUNTIF(INDIRECT("H"&amp;(ROW()+12*(($AO170-1)*3+$AP170)-ROW())/12+5):INDIRECT("S"&amp;(ROW()+12*(($AO170-1)*3+$AP170)-ROW())/12+5),AR170)</f>
        <v>0</v>
      </c>
      <c r="AT170" s="169"/>
      <c r="AV170" s="155">
        <f ca="1">IF(AND(AR170&gt;0,AS170&gt;0),COUNTIF(AV$6:AV169,"&gt;0")+1,0)</f>
        <v>0</v>
      </c>
    </row>
    <row r="171" spans="41:48">
      <c r="AO171" s="155">
        <v>5</v>
      </c>
      <c r="AP171" s="155">
        <v>2</v>
      </c>
      <c r="AQ171" s="155">
        <v>10</v>
      </c>
      <c r="AR171" s="169">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155">
        <f ca="1">COUNTIF(INDIRECT("H"&amp;(ROW()+12*(($AO171-1)*3+$AP171)-ROW())/12+5):INDIRECT("S"&amp;(ROW()+12*(($AO171-1)*3+$AP171)-ROW())/12+5),AR171)</f>
        <v>0</v>
      </c>
      <c r="AT171" s="169"/>
      <c r="AV171" s="155">
        <f ca="1">IF(AND(AR171&gt;0,AS171&gt;0),COUNTIF(AV$6:AV170,"&gt;0")+1,0)</f>
        <v>0</v>
      </c>
    </row>
    <row r="172" spans="41:48">
      <c r="AO172" s="155">
        <v>5</v>
      </c>
      <c r="AP172" s="155">
        <v>2</v>
      </c>
      <c r="AQ172" s="155">
        <v>11</v>
      </c>
      <c r="AR172" s="169">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155">
        <f ca="1">COUNTIF(INDIRECT("H"&amp;(ROW()+12*(($AO172-1)*3+$AP172)-ROW())/12+5):INDIRECT("S"&amp;(ROW()+12*(($AO172-1)*3+$AP172)-ROW())/12+5),AR172)</f>
        <v>0</v>
      </c>
      <c r="AT172" s="169"/>
      <c r="AV172" s="155">
        <f ca="1">IF(AND(AR172&gt;0,AS172&gt;0),COUNTIF(AV$6:AV171,"&gt;0")+1,0)</f>
        <v>0</v>
      </c>
    </row>
    <row r="173" spans="41:48">
      <c r="AO173" s="155">
        <v>5</v>
      </c>
      <c r="AP173" s="155">
        <v>2</v>
      </c>
      <c r="AQ173" s="155">
        <v>12</v>
      </c>
      <c r="AR173" s="169">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155">
        <f ca="1">COUNTIF(INDIRECT("H"&amp;(ROW()+12*(($AO173-1)*3+$AP173)-ROW())/12+5):INDIRECT("S"&amp;(ROW()+12*(($AO173-1)*3+$AP173)-ROW())/12+5),AR173)</f>
        <v>0</v>
      </c>
      <c r="AT173" s="169"/>
      <c r="AV173" s="155">
        <f ca="1">IF(AND(AR173&gt;0,AS173&gt;0),COUNTIF(AV$6:AV172,"&gt;0")+1,0)</f>
        <v>0</v>
      </c>
    </row>
    <row r="174" spans="41:48">
      <c r="AO174" s="155">
        <v>5</v>
      </c>
      <c r="AP174" s="155">
        <v>3</v>
      </c>
      <c r="AQ174" s="155">
        <v>1</v>
      </c>
      <c r="AR174" s="169">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155">
        <f ca="1">COUNTIF(INDIRECT("H"&amp;(ROW()+12*(($AO174-1)*3+$AP174)-ROW())/12+5):INDIRECT("S"&amp;(ROW()+12*(($AO174-1)*3+$AP174)-ROW())/12+5),AR174)</f>
        <v>0</v>
      </c>
      <c r="AT174" s="169"/>
      <c r="AV174" s="155">
        <f ca="1">IF(AND(AR174&gt;0,AS174&gt;0),COUNTIF(AV$6:AV173,"&gt;0")+1,0)</f>
        <v>0</v>
      </c>
    </row>
    <row r="175" spans="41:48">
      <c r="AO175" s="155">
        <v>5</v>
      </c>
      <c r="AP175" s="155">
        <v>3</v>
      </c>
      <c r="AQ175" s="155">
        <v>2</v>
      </c>
      <c r="AR175" s="169">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155">
        <f ca="1">COUNTIF(INDIRECT("H"&amp;(ROW()+12*(($AO175-1)*3+$AP175)-ROW())/12+5):INDIRECT("S"&amp;(ROW()+12*(($AO175-1)*3+$AP175)-ROW())/12+5),AR175)</f>
        <v>0</v>
      </c>
      <c r="AT175" s="169"/>
      <c r="AV175" s="155">
        <f ca="1">IF(AND(AR175&gt;0,AS175&gt;0),COUNTIF(AV$6:AV174,"&gt;0")+1,0)</f>
        <v>0</v>
      </c>
    </row>
    <row r="176" spans="41:48">
      <c r="AO176" s="155">
        <v>5</v>
      </c>
      <c r="AP176" s="155">
        <v>3</v>
      </c>
      <c r="AQ176" s="155">
        <v>3</v>
      </c>
      <c r="AR176" s="169">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155">
        <f ca="1">COUNTIF(INDIRECT("H"&amp;(ROW()+12*(($AO176-1)*3+$AP176)-ROW())/12+5):INDIRECT("S"&amp;(ROW()+12*(($AO176-1)*3+$AP176)-ROW())/12+5),AR176)</f>
        <v>0</v>
      </c>
      <c r="AT176" s="169"/>
      <c r="AV176" s="155">
        <f ca="1">IF(AND(AR176&gt;0,AS176&gt;0),COUNTIF(AV$6:AV175,"&gt;0")+1,0)</f>
        <v>0</v>
      </c>
    </row>
    <row r="177" spans="41:48">
      <c r="AO177" s="155">
        <v>5</v>
      </c>
      <c r="AP177" s="155">
        <v>3</v>
      </c>
      <c r="AQ177" s="155">
        <v>4</v>
      </c>
      <c r="AR177" s="169">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155">
        <f ca="1">COUNTIF(INDIRECT("H"&amp;(ROW()+12*(($AO177-1)*3+$AP177)-ROW())/12+5):INDIRECT("S"&amp;(ROW()+12*(($AO177-1)*3+$AP177)-ROW())/12+5),AR177)</f>
        <v>0</v>
      </c>
      <c r="AT177" s="169"/>
      <c r="AV177" s="155">
        <f ca="1">IF(AND(AR177&gt;0,AS177&gt;0),COUNTIF(AV$6:AV176,"&gt;0")+1,0)</f>
        <v>0</v>
      </c>
    </row>
    <row r="178" spans="41:48">
      <c r="AO178" s="155">
        <v>5</v>
      </c>
      <c r="AP178" s="155">
        <v>3</v>
      </c>
      <c r="AQ178" s="155">
        <v>5</v>
      </c>
      <c r="AR178" s="169">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155">
        <f ca="1">COUNTIF(INDIRECT("H"&amp;(ROW()+12*(($AO178-1)*3+$AP178)-ROW())/12+5):INDIRECT("S"&amp;(ROW()+12*(($AO178-1)*3+$AP178)-ROW())/12+5),AR178)</f>
        <v>0</v>
      </c>
      <c r="AT178" s="169"/>
      <c r="AV178" s="155">
        <f ca="1">IF(AND(AR178&gt;0,AS178&gt;0),COUNTIF(AV$6:AV177,"&gt;0")+1,0)</f>
        <v>0</v>
      </c>
    </row>
    <row r="179" spans="41:48">
      <c r="AO179" s="155">
        <v>5</v>
      </c>
      <c r="AP179" s="155">
        <v>3</v>
      </c>
      <c r="AQ179" s="155">
        <v>6</v>
      </c>
      <c r="AR179" s="169">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155">
        <f ca="1">COUNTIF(INDIRECT("H"&amp;(ROW()+12*(($AO179-1)*3+$AP179)-ROW())/12+5):INDIRECT("S"&amp;(ROW()+12*(($AO179-1)*3+$AP179)-ROW())/12+5),AR179)</f>
        <v>0</v>
      </c>
      <c r="AT179" s="169"/>
      <c r="AV179" s="155">
        <f ca="1">IF(AND(AR179&gt;0,AS179&gt;0),COUNTIF(AV$6:AV178,"&gt;0")+1,0)</f>
        <v>0</v>
      </c>
    </row>
    <row r="180" spans="41:48">
      <c r="AO180" s="155">
        <v>5</v>
      </c>
      <c r="AP180" s="155">
        <v>3</v>
      </c>
      <c r="AQ180" s="155">
        <v>7</v>
      </c>
      <c r="AR180" s="169">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155">
        <f ca="1">COUNTIF(INDIRECT("H"&amp;(ROW()+12*(($AO180-1)*3+$AP180)-ROW())/12+5):INDIRECT("S"&amp;(ROW()+12*(($AO180-1)*3+$AP180)-ROW())/12+5),AR180)</f>
        <v>0</v>
      </c>
      <c r="AT180" s="169"/>
      <c r="AV180" s="155">
        <f ca="1">IF(AND(AR180&gt;0,AS180&gt;0),COUNTIF(AV$6:AV179,"&gt;0")+1,0)</f>
        <v>0</v>
      </c>
    </row>
    <row r="181" spans="41:48">
      <c r="AO181" s="155">
        <v>5</v>
      </c>
      <c r="AP181" s="155">
        <v>3</v>
      </c>
      <c r="AQ181" s="155">
        <v>8</v>
      </c>
      <c r="AR181" s="169">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155">
        <f ca="1">COUNTIF(INDIRECT("H"&amp;(ROW()+12*(($AO181-1)*3+$AP181)-ROW())/12+5):INDIRECT("S"&amp;(ROW()+12*(($AO181-1)*3+$AP181)-ROW())/12+5),AR181)</f>
        <v>0</v>
      </c>
      <c r="AT181" s="169"/>
      <c r="AV181" s="155">
        <f ca="1">IF(AND(AR181&gt;0,AS181&gt;0),COUNTIF(AV$6:AV180,"&gt;0")+1,0)</f>
        <v>0</v>
      </c>
    </row>
    <row r="182" spans="41:48">
      <c r="AO182" s="155">
        <v>5</v>
      </c>
      <c r="AP182" s="155">
        <v>3</v>
      </c>
      <c r="AQ182" s="155">
        <v>9</v>
      </c>
      <c r="AR182" s="169">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155">
        <f ca="1">COUNTIF(INDIRECT("H"&amp;(ROW()+12*(($AO182-1)*3+$AP182)-ROW())/12+5):INDIRECT("S"&amp;(ROW()+12*(($AO182-1)*3+$AP182)-ROW())/12+5),AR182)</f>
        <v>0</v>
      </c>
      <c r="AT182" s="169"/>
      <c r="AV182" s="155">
        <f ca="1">IF(AND(AR182&gt;0,AS182&gt;0),COUNTIF(AV$6:AV181,"&gt;0")+1,0)</f>
        <v>0</v>
      </c>
    </row>
    <row r="183" spans="41:48">
      <c r="AO183" s="155">
        <v>5</v>
      </c>
      <c r="AP183" s="155">
        <v>3</v>
      </c>
      <c r="AQ183" s="155">
        <v>10</v>
      </c>
      <c r="AR183" s="169">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155">
        <f ca="1">COUNTIF(INDIRECT("H"&amp;(ROW()+12*(($AO183-1)*3+$AP183)-ROW())/12+5):INDIRECT("S"&amp;(ROW()+12*(($AO183-1)*3+$AP183)-ROW())/12+5),AR183)</f>
        <v>0</v>
      </c>
      <c r="AT183" s="169"/>
      <c r="AV183" s="155">
        <f ca="1">IF(AND(AR183&gt;0,AS183&gt;0),COUNTIF(AV$6:AV182,"&gt;0")+1,0)</f>
        <v>0</v>
      </c>
    </row>
    <row r="184" spans="41:48">
      <c r="AO184" s="155">
        <v>5</v>
      </c>
      <c r="AP184" s="155">
        <v>3</v>
      </c>
      <c r="AQ184" s="155">
        <v>11</v>
      </c>
      <c r="AR184" s="169">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155">
        <f ca="1">COUNTIF(INDIRECT("H"&amp;(ROW()+12*(($AO184-1)*3+$AP184)-ROW())/12+5):INDIRECT("S"&amp;(ROW()+12*(($AO184-1)*3+$AP184)-ROW())/12+5),AR184)</f>
        <v>0</v>
      </c>
      <c r="AT184" s="169"/>
      <c r="AV184" s="155">
        <f ca="1">IF(AND(AR184&gt;0,AS184&gt;0),COUNTIF(AV$6:AV183,"&gt;0")+1,0)</f>
        <v>0</v>
      </c>
    </row>
    <row r="185" spans="41:48">
      <c r="AO185" s="155">
        <v>5</v>
      </c>
      <c r="AP185" s="155">
        <v>3</v>
      </c>
      <c r="AQ185" s="155">
        <v>12</v>
      </c>
      <c r="AR185" s="169">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155">
        <f ca="1">COUNTIF(INDIRECT("H"&amp;(ROW()+12*(($AO185-1)*3+$AP185)-ROW())/12+5):INDIRECT("S"&amp;(ROW()+12*(($AO185-1)*3+$AP185)-ROW())/12+5),AR185)</f>
        <v>0</v>
      </c>
      <c r="AT185" s="169"/>
      <c r="AV185" s="155">
        <f ca="1">IF(AND(AR185&gt;0,AS185&gt;0),COUNTIF(AV$6:AV184,"&gt;0")+1,0)</f>
        <v>0</v>
      </c>
    </row>
    <row r="186" spans="41:48">
      <c r="AO186" s="155">
        <v>6</v>
      </c>
      <c r="AP186" s="155">
        <v>1</v>
      </c>
      <c r="AQ186" s="155">
        <v>1</v>
      </c>
      <c r="AR186" s="169">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155">
        <f ca="1">COUNTIF(INDIRECT("H"&amp;(ROW()+12*(($AO186-1)*3+$AP186)-ROW())/12+5):INDIRECT("S"&amp;(ROW()+12*(($AO186-1)*3+$AP186)-ROW())/12+5),AR186)</f>
        <v>0</v>
      </c>
      <c r="AT186" s="169"/>
      <c r="AV186" s="155">
        <f ca="1">IF(AND(AR186&gt;0,AS186&gt;0),COUNTIF(AV$6:AV185,"&gt;0")+1,0)</f>
        <v>0</v>
      </c>
    </row>
    <row r="187" spans="41:48">
      <c r="AO187" s="155">
        <v>6</v>
      </c>
      <c r="AP187" s="155">
        <v>1</v>
      </c>
      <c r="AQ187" s="155">
        <v>2</v>
      </c>
      <c r="AR187" s="169">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155">
        <f ca="1">COUNTIF(INDIRECT("H"&amp;(ROW()+12*(($AO187-1)*3+$AP187)-ROW())/12+5):INDIRECT("S"&amp;(ROW()+12*(($AO187-1)*3+$AP187)-ROW())/12+5),AR187)</f>
        <v>0</v>
      </c>
      <c r="AT187" s="169"/>
      <c r="AV187" s="155">
        <f ca="1">IF(AND(AR187&gt;0,AS187&gt;0),COUNTIF(AV$6:AV186,"&gt;0")+1,0)</f>
        <v>0</v>
      </c>
    </row>
    <row r="188" spans="41:48">
      <c r="AO188" s="155">
        <v>6</v>
      </c>
      <c r="AP188" s="155">
        <v>1</v>
      </c>
      <c r="AQ188" s="155">
        <v>3</v>
      </c>
      <c r="AR188" s="169">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155">
        <f ca="1">COUNTIF(INDIRECT("H"&amp;(ROW()+12*(($AO188-1)*3+$AP188)-ROW())/12+5):INDIRECT("S"&amp;(ROW()+12*(($AO188-1)*3+$AP188)-ROW())/12+5),AR188)</f>
        <v>0</v>
      </c>
      <c r="AT188" s="169"/>
      <c r="AV188" s="155">
        <f ca="1">IF(AND(AR188&gt;0,AS188&gt;0),COUNTIF(AV$6:AV187,"&gt;0")+1,0)</f>
        <v>0</v>
      </c>
    </row>
    <row r="189" spans="41:48">
      <c r="AO189" s="155">
        <v>6</v>
      </c>
      <c r="AP189" s="155">
        <v>1</v>
      </c>
      <c r="AQ189" s="155">
        <v>4</v>
      </c>
      <c r="AR189" s="169">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155">
        <f ca="1">COUNTIF(INDIRECT("H"&amp;(ROW()+12*(($AO189-1)*3+$AP189)-ROW())/12+5):INDIRECT("S"&amp;(ROW()+12*(($AO189-1)*3+$AP189)-ROW())/12+5),AR189)</f>
        <v>0</v>
      </c>
      <c r="AT189" s="169"/>
      <c r="AV189" s="155">
        <f ca="1">IF(AND(AR189&gt;0,AS189&gt;0),COUNTIF(AV$6:AV188,"&gt;0")+1,0)</f>
        <v>0</v>
      </c>
    </row>
    <row r="190" spans="41:48">
      <c r="AO190" s="155">
        <v>6</v>
      </c>
      <c r="AP190" s="155">
        <v>1</v>
      </c>
      <c r="AQ190" s="155">
        <v>5</v>
      </c>
      <c r="AR190" s="169">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155">
        <f ca="1">COUNTIF(INDIRECT("H"&amp;(ROW()+12*(($AO190-1)*3+$AP190)-ROW())/12+5):INDIRECT("S"&amp;(ROW()+12*(($AO190-1)*3+$AP190)-ROW())/12+5),AR190)</f>
        <v>0</v>
      </c>
      <c r="AT190" s="169"/>
      <c r="AV190" s="155">
        <f ca="1">IF(AND(AR190&gt;0,AS190&gt;0),COUNTIF(AV$6:AV189,"&gt;0")+1,0)</f>
        <v>0</v>
      </c>
    </row>
    <row r="191" spans="41:48">
      <c r="AO191" s="155">
        <v>6</v>
      </c>
      <c r="AP191" s="155">
        <v>1</v>
      </c>
      <c r="AQ191" s="155">
        <v>6</v>
      </c>
      <c r="AR191" s="169">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155">
        <f ca="1">COUNTIF(INDIRECT("H"&amp;(ROW()+12*(($AO191-1)*3+$AP191)-ROW())/12+5):INDIRECT("S"&amp;(ROW()+12*(($AO191-1)*3+$AP191)-ROW())/12+5),AR191)</f>
        <v>0</v>
      </c>
      <c r="AT191" s="169"/>
      <c r="AV191" s="155">
        <f ca="1">IF(AND(AR191&gt;0,AS191&gt;0),COUNTIF(AV$6:AV190,"&gt;0")+1,0)</f>
        <v>0</v>
      </c>
    </row>
    <row r="192" spans="41:48">
      <c r="AO192" s="155">
        <v>6</v>
      </c>
      <c r="AP192" s="155">
        <v>1</v>
      </c>
      <c r="AQ192" s="155">
        <v>7</v>
      </c>
      <c r="AR192" s="169">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155">
        <f ca="1">COUNTIF(INDIRECT("H"&amp;(ROW()+12*(($AO192-1)*3+$AP192)-ROW())/12+5):INDIRECT("S"&amp;(ROW()+12*(($AO192-1)*3+$AP192)-ROW())/12+5),AR192)</f>
        <v>0</v>
      </c>
      <c r="AT192" s="169"/>
      <c r="AV192" s="155">
        <f ca="1">IF(AND(AR192&gt;0,AS192&gt;0),COUNTIF(AV$6:AV191,"&gt;0")+1,0)</f>
        <v>0</v>
      </c>
    </row>
    <row r="193" spans="41:48">
      <c r="AO193" s="155">
        <v>6</v>
      </c>
      <c r="AP193" s="155">
        <v>1</v>
      </c>
      <c r="AQ193" s="155">
        <v>8</v>
      </c>
      <c r="AR193" s="169">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155">
        <f ca="1">COUNTIF(INDIRECT("H"&amp;(ROW()+12*(($AO193-1)*3+$AP193)-ROW())/12+5):INDIRECT("S"&amp;(ROW()+12*(($AO193-1)*3+$AP193)-ROW())/12+5),AR193)</f>
        <v>0</v>
      </c>
      <c r="AT193" s="169"/>
      <c r="AV193" s="155">
        <f ca="1">IF(AND(AR193&gt;0,AS193&gt;0),COUNTIF(AV$6:AV192,"&gt;0")+1,0)</f>
        <v>0</v>
      </c>
    </row>
    <row r="194" spans="41:48">
      <c r="AO194" s="155">
        <v>6</v>
      </c>
      <c r="AP194" s="155">
        <v>1</v>
      </c>
      <c r="AQ194" s="155">
        <v>9</v>
      </c>
      <c r="AR194" s="169">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155">
        <f ca="1">COUNTIF(INDIRECT("H"&amp;(ROW()+12*(($AO194-1)*3+$AP194)-ROW())/12+5):INDIRECT("S"&amp;(ROW()+12*(($AO194-1)*3+$AP194)-ROW())/12+5),AR194)</f>
        <v>0</v>
      </c>
      <c r="AT194" s="169"/>
      <c r="AV194" s="155">
        <f ca="1">IF(AND(AR194&gt;0,AS194&gt;0),COUNTIF(AV$6:AV193,"&gt;0")+1,0)</f>
        <v>0</v>
      </c>
    </row>
    <row r="195" spans="41:48">
      <c r="AO195" s="155">
        <v>6</v>
      </c>
      <c r="AP195" s="155">
        <v>1</v>
      </c>
      <c r="AQ195" s="155">
        <v>10</v>
      </c>
      <c r="AR195" s="169">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155">
        <f ca="1">COUNTIF(INDIRECT("H"&amp;(ROW()+12*(($AO195-1)*3+$AP195)-ROW())/12+5):INDIRECT("S"&amp;(ROW()+12*(($AO195-1)*3+$AP195)-ROW())/12+5),AR195)</f>
        <v>0</v>
      </c>
      <c r="AT195" s="169"/>
      <c r="AV195" s="155">
        <f ca="1">IF(AND(AR195&gt;0,AS195&gt;0),COUNTIF(AV$6:AV194,"&gt;0")+1,0)</f>
        <v>0</v>
      </c>
    </row>
    <row r="196" spans="41:48">
      <c r="AO196" s="155">
        <v>6</v>
      </c>
      <c r="AP196" s="155">
        <v>1</v>
      </c>
      <c r="AQ196" s="155">
        <v>11</v>
      </c>
      <c r="AR196" s="169">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155">
        <f ca="1">COUNTIF(INDIRECT("H"&amp;(ROW()+12*(($AO196-1)*3+$AP196)-ROW())/12+5):INDIRECT("S"&amp;(ROW()+12*(($AO196-1)*3+$AP196)-ROW())/12+5),AR196)</f>
        <v>0</v>
      </c>
      <c r="AT196" s="169"/>
      <c r="AV196" s="155">
        <f ca="1">IF(AND(AR196&gt;0,AS196&gt;0),COUNTIF(AV$6:AV195,"&gt;0")+1,0)</f>
        <v>0</v>
      </c>
    </row>
    <row r="197" spans="41:48">
      <c r="AO197" s="155">
        <v>6</v>
      </c>
      <c r="AP197" s="155">
        <v>1</v>
      </c>
      <c r="AQ197" s="155">
        <v>12</v>
      </c>
      <c r="AR197" s="169">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155">
        <f ca="1">COUNTIF(INDIRECT("H"&amp;(ROW()+12*(($AO197-1)*3+$AP197)-ROW())/12+5):INDIRECT("S"&amp;(ROW()+12*(($AO197-1)*3+$AP197)-ROW())/12+5),AR197)</f>
        <v>0</v>
      </c>
      <c r="AT197" s="169"/>
      <c r="AV197" s="155">
        <f ca="1">IF(AND(AR197&gt;0,AS197&gt;0),COUNTIF(AV$6:AV196,"&gt;0")+1,0)</f>
        <v>0</v>
      </c>
    </row>
    <row r="198" spans="41:48">
      <c r="AO198" s="155">
        <v>6</v>
      </c>
      <c r="AP198" s="155">
        <v>2</v>
      </c>
      <c r="AQ198" s="155">
        <v>1</v>
      </c>
      <c r="AR198" s="169">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155">
        <f ca="1">COUNTIF(INDIRECT("H"&amp;(ROW()+12*(($AO198-1)*3+$AP198)-ROW())/12+5):INDIRECT("S"&amp;(ROW()+12*(($AO198-1)*3+$AP198)-ROW())/12+5),AR198)</f>
        <v>0</v>
      </c>
      <c r="AT198" s="169"/>
      <c r="AV198" s="155">
        <f ca="1">IF(AND(AR198&gt;0,AS198&gt;0),COUNTIF(AV$6:AV197,"&gt;0")+1,0)</f>
        <v>0</v>
      </c>
    </row>
    <row r="199" spans="41:48">
      <c r="AO199" s="155">
        <v>6</v>
      </c>
      <c r="AP199" s="155">
        <v>2</v>
      </c>
      <c r="AQ199" s="155">
        <v>2</v>
      </c>
      <c r="AR199" s="169">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155">
        <f ca="1">COUNTIF(INDIRECT("H"&amp;(ROW()+12*(($AO199-1)*3+$AP199)-ROW())/12+5):INDIRECT("S"&amp;(ROW()+12*(($AO199-1)*3+$AP199)-ROW())/12+5),AR199)</f>
        <v>0</v>
      </c>
      <c r="AT199" s="169"/>
      <c r="AV199" s="155">
        <f ca="1">IF(AND(AR199&gt;0,AS199&gt;0),COUNTIF(AV$6:AV198,"&gt;0")+1,0)</f>
        <v>0</v>
      </c>
    </row>
    <row r="200" spans="41:48">
      <c r="AO200" s="155">
        <v>6</v>
      </c>
      <c r="AP200" s="155">
        <v>2</v>
      </c>
      <c r="AQ200" s="155">
        <v>3</v>
      </c>
      <c r="AR200" s="169">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155">
        <f ca="1">COUNTIF(INDIRECT("H"&amp;(ROW()+12*(($AO200-1)*3+$AP200)-ROW())/12+5):INDIRECT("S"&amp;(ROW()+12*(($AO200-1)*3+$AP200)-ROW())/12+5),AR200)</f>
        <v>0</v>
      </c>
      <c r="AT200" s="169"/>
      <c r="AV200" s="155">
        <f ca="1">IF(AND(AR200&gt;0,AS200&gt;0),COUNTIF(AV$6:AV199,"&gt;0")+1,0)</f>
        <v>0</v>
      </c>
    </row>
    <row r="201" spans="41:48">
      <c r="AO201" s="155">
        <v>6</v>
      </c>
      <c r="AP201" s="155">
        <v>2</v>
      </c>
      <c r="AQ201" s="155">
        <v>4</v>
      </c>
      <c r="AR201" s="169">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155">
        <f ca="1">COUNTIF(INDIRECT("H"&amp;(ROW()+12*(($AO201-1)*3+$AP201)-ROW())/12+5):INDIRECT("S"&amp;(ROW()+12*(($AO201-1)*3+$AP201)-ROW())/12+5),AR201)</f>
        <v>0</v>
      </c>
      <c r="AT201" s="169"/>
      <c r="AV201" s="155">
        <f ca="1">IF(AND(AR201&gt;0,AS201&gt;0),COUNTIF(AV$6:AV200,"&gt;0")+1,0)</f>
        <v>0</v>
      </c>
    </row>
    <row r="202" spans="41:48">
      <c r="AO202" s="155">
        <v>6</v>
      </c>
      <c r="AP202" s="155">
        <v>2</v>
      </c>
      <c r="AQ202" s="155">
        <v>5</v>
      </c>
      <c r="AR202" s="169">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155">
        <f ca="1">COUNTIF(INDIRECT("H"&amp;(ROW()+12*(($AO202-1)*3+$AP202)-ROW())/12+5):INDIRECT("S"&amp;(ROW()+12*(($AO202-1)*3+$AP202)-ROW())/12+5),AR202)</f>
        <v>0</v>
      </c>
      <c r="AT202" s="169"/>
      <c r="AV202" s="155">
        <f ca="1">IF(AND(AR202&gt;0,AS202&gt;0),COUNTIF(AV$6:AV201,"&gt;0")+1,0)</f>
        <v>0</v>
      </c>
    </row>
    <row r="203" spans="41:48">
      <c r="AO203" s="155">
        <v>6</v>
      </c>
      <c r="AP203" s="155">
        <v>2</v>
      </c>
      <c r="AQ203" s="155">
        <v>6</v>
      </c>
      <c r="AR203" s="169">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155">
        <f ca="1">COUNTIF(INDIRECT("H"&amp;(ROW()+12*(($AO203-1)*3+$AP203)-ROW())/12+5):INDIRECT("S"&amp;(ROW()+12*(($AO203-1)*3+$AP203)-ROW())/12+5),AR203)</f>
        <v>0</v>
      </c>
      <c r="AT203" s="169"/>
      <c r="AV203" s="155">
        <f ca="1">IF(AND(AR203&gt;0,AS203&gt;0),COUNTIF(AV$6:AV202,"&gt;0")+1,0)</f>
        <v>0</v>
      </c>
    </row>
    <row r="204" spans="41:48">
      <c r="AO204" s="155">
        <v>6</v>
      </c>
      <c r="AP204" s="155">
        <v>2</v>
      </c>
      <c r="AQ204" s="155">
        <v>7</v>
      </c>
      <c r="AR204" s="169">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155">
        <f ca="1">COUNTIF(INDIRECT("H"&amp;(ROW()+12*(($AO204-1)*3+$AP204)-ROW())/12+5):INDIRECT("S"&amp;(ROW()+12*(($AO204-1)*3+$AP204)-ROW())/12+5),AR204)</f>
        <v>0</v>
      </c>
      <c r="AT204" s="169"/>
      <c r="AV204" s="155">
        <f ca="1">IF(AND(AR204&gt;0,AS204&gt;0),COUNTIF(AV$6:AV203,"&gt;0")+1,0)</f>
        <v>0</v>
      </c>
    </row>
    <row r="205" spans="41:48">
      <c r="AO205" s="155">
        <v>6</v>
      </c>
      <c r="AP205" s="155">
        <v>2</v>
      </c>
      <c r="AQ205" s="155">
        <v>8</v>
      </c>
      <c r="AR205" s="169">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155">
        <f ca="1">COUNTIF(INDIRECT("H"&amp;(ROW()+12*(($AO205-1)*3+$AP205)-ROW())/12+5):INDIRECT("S"&amp;(ROW()+12*(($AO205-1)*3+$AP205)-ROW())/12+5),AR205)</f>
        <v>0</v>
      </c>
      <c r="AT205" s="169"/>
      <c r="AV205" s="155">
        <f ca="1">IF(AND(AR205&gt;0,AS205&gt;0),COUNTIF(AV$6:AV204,"&gt;0")+1,0)</f>
        <v>0</v>
      </c>
    </row>
    <row r="206" spans="41:48">
      <c r="AO206" s="155">
        <v>6</v>
      </c>
      <c r="AP206" s="155">
        <v>2</v>
      </c>
      <c r="AQ206" s="155">
        <v>9</v>
      </c>
      <c r="AR206" s="169">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155">
        <f ca="1">COUNTIF(INDIRECT("H"&amp;(ROW()+12*(($AO206-1)*3+$AP206)-ROW())/12+5):INDIRECT("S"&amp;(ROW()+12*(($AO206-1)*3+$AP206)-ROW())/12+5),AR206)</f>
        <v>0</v>
      </c>
      <c r="AT206" s="169"/>
      <c r="AV206" s="155">
        <f ca="1">IF(AND(AR206&gt;0,AS206&gt;0),COUNTIF(AV$6:AV205,"&gt;0")+1,0)</f>
        <v>0</v>
      </c>
    </row>
    <row r="207" spans="41:48">
      <c r="AO207" s="155">
        <v>6</v>
      </c>
      <c r="AP207" s="155">
        <v>2</v>
      </c>
      <c r="AQ207" s="155">
        <v>10</v>
      </c>
      <c r="AR207" s="169">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155">
        <f ca="1">COUNTIF(INDIRECT("H"&amp;(ROW()+12*(($AO207-1)*3+$AP207)-ROW())/12+5):INDIRECT("S"&amp;(ROW()+12*(($AO207-1)*3+$AP207)-ROW())/12+5),AR207)</f>
        <v>0</v>
      </c>
      <c r="AT207" s="169"/>
      <c r="AV207" s="155">
        <f ca="1">IF(AND(AR207&gt;0,AS207&gt;0),COUNTIF(AV$6:AV206,"&gt;0")+1,0)</f>
        <v>0</v>
      </c>
    </row>
    <row r="208" spans="41:48">
      <c r="AO208" s="155">
        <v>6</v>
      </c>
      <c r="AP208" s="155">
        <v>2</v>
      </c>
      <c r="AQ208" s="155">
        <v>11</v>
      </c>
      <c r="AR208" s="169">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155">
        <f ca="1">COUNTIF(INDIRECT("H"&amp;(ROW()+12*(($AO208-1)*3+$AP208)-ROW())/12+5):INDIRECT("S"&amp;(ROW()+12*(($AO208-1)*3+$AP208)-ROW())/12+5),AR208)</f>
        <v>0</v>
      </c>
      <c r="AT208" s="169"/>
      <c r="AV208" s="155">
        <f ca="1">IF(AND(AR208&gt;0,AS208&gt;0),COUNTIF(AV$6:AV207,"&gt;0")+1,0)</f>
        <v>0</v>
      </c>
    </row>
    <row r="209" spans="41:48">
      <c r="AO209" s="155">
        <v>6</v>
      </c>
      <c r="AP209" s="155">
        <v>2</v>
      </c>
      <c r="AQ209" s="155">
        <v>12</v>
      </c>
      <c r="AR209" s="169">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155">
        <f ca="1">COUNTIF(INDIRECT("H"&amp;(ROW()+12*(($AO209-1)*3+$AP209)-ROW())/12+5):INDIRECT("S"&amp;(ROW()+12*(($AO209-1)*3+$AP209)-ROW())/12+5),AR209)</f>
        <v>0</v>
      </c>
      <c r="AT209" s="169"/>
      <c r="AV209" s="155">
        <f ca="1">IF(AND(AR209&gt;0,AS209&gt;0),COUNTIF(AV$6:AV208,"&gt;0")+1,0)</f>
        <v>0</v>
      </c>
    </row>
    <row r="210" spans="41:48">
      <c r="AO210" s="155">
        <v>6</v>
      </c>
      <c r="AP210" s="155">
        <v>3</v>
      </c>
      <c r="AQ210" s="155">
        <v>1</v>
      </c>
      <c r="AR210" s="169">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155">
        <f ca="1">COUNTIF(INDIRECT("H"&amp;(ROW()+12*(($AO210-1)*3+$AP210)-ROW())/12+5):INDIRECT("S"&amp;(ROW()+12*(($AO210-1)*3+$AP210)-ROW())/12+5),AR210)</f>
        <v>0</v>
      </c>
      <c r="AT210" s="169"/>
      <c r="AV210" s="155">
        <f ca="1">IF(AND(AR210&gt;0,AS210&gt;0),COUNTIF(AV$6:AV209,"&gt;0")+1,0)</f>
        <v>0</v>
      </c>
    </row>
    <row r="211" spans="41:48">
      <c r="AO211" s="155">
        <v>6</v>
      </c>
      <c r="AP211" s="155">
        <v>3</v>
      </c>
      <c r="AQ211" s="155">
        <v>2</v>
      </c>
      <c r="AR211" s="169">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155">
        <f ca="1">COUNTIF(INDIRECT("H"&amp;(ROW()+12*(($AO211-1)*3+$AP211)-ROW())/12+5):INDIRECT("S"&amp;(ROW()+12*(($AO211-1)*3+$AP211)-ROW())/12+5),AR211)</f>
        <v>0</v>
      </c>
      <c r="AT211" s="169"/>
      <c r="AV211" s="155">
        <f ca="1">IF(AND(AR211&gt;0,AS211&gt;0),COUNTIF(AV$6:AV210,"&gt;0")+1,0)</f>
        <v>0</v>
      </c>
    </row>
    <row r="212" spans="41:48">
      <c r="AO212" s="155">
        <v>6</v>
      </c>
      <c r="AP212" s="155">
        <v>3</v>
      </c>
      <c r="AQ212" s="155">
        <v>3</v>
      </c>
      <c r="AR212" s="169">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155">
        <f ca="1">COUNTIF(INDIRECT("H"&amp;(ROW()+12*(($AO212-1)*3+$AP212)-ROW())/12+5):INDIRECT("S"&amp;(ROW()+12*(($AO212-1)*3+$AP212)-ROW())/12+5),AR212)</f>
        <v>0</v>
      </c>
      <c r="AT212" s="169"/>
      <c r="AV212" s="155">
        <f ca="1">IF(AND(AR212&gt;0,AS212&gt;0),COUNTIF(AV$6:AV211,"&gt;0")+1,0)</f>
        <v>0</v>
      </c>
    </row>
    <row r="213" spans="41:48">
      <c r="AO213" s="155">
        <v>6</v>
      </c>
      <c r="AP213" s="155">
        <v>3</v>
      </c>
      <c r="AQ213" s="155">
        <v>4</v>
      </c>
      <c r="AR213" s="169">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155">
        <f ca="1">COUNTIF(INDIRECT("H"&amp;(ROW()+12*(($AO213-1)*3+$AP213)-ROW())/12+5):INDIRECT("S"&amp;(ROW()+12*(($AO213-1)*3+$AP213)-ROW())/12+5),AR213)</f>
        <v>0</v>
      </c>
      <c r="AT213" s="169"/>
      <c r="AV213" s="155">
        <f ca="1">IF(AND(AR213&gt;0,AS213&gt;0),COUNTIF(AV$6:AV212,"&gt;0")+1,0)</f>
        <v>0</v>
      </c>
    </row>
    <row r="214" spans="41:48">
      <c r="AO214" s="155">
        <v>6</v>
      </c>
      <c r="AP214" s="155">
        <v>3</v>
      </c>
      <c r="AQ214" s="155">
        <v>5</v>
      </c>
      <c r="AR214" s="169">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155">
        <f ca="1">COUNTIF(INDIRECT("H"&amp;(ROW()+12*(($AO214-1)*3+$AP214)-ROW())/12+5):INDIRECT("S"&amp;(ROW()+12*(($AO214-1)*3+$AP214)-ROW())/12+5),AR214)</f>
        <v>0</v>
      </c>
      <c r="AT214" s="169"/>
      <c r="AV214" s="155">
        <f ca="1">IF(AND(AR214&gt;0,AS214&gt;0),COUNTIF(AV$6:AV213,"&gt;0")+1,0)</f>
        <v>0</v>
      </c>
    </row>
    <row r="215" spans="41:48">
      <c r="AO215" s="155">
        <v>6</v>
      </c>
      <c r="AP215" s="155">
        <v>3</v>
      </c>
      <c r="AQ215" s="155">
        <v>6</v>
      </c>
      <c r="AR215" s="169">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155">
        <f ca="1">COUNTIF(INDIRECT("H"&amp;(ROW()+12*(($AO215-1)*3+$AP215)-ROW())/12+5):INDIRECT("S"&amp;(ROW()+12*(($AO215-1)*3+$AP215)-ROW())/12+5),AR215)</f>
        <v>0</v>
      </c>
      <c r="AT215" s="169"/>
      <c r="AV215" s="155">
        <f ca="1">IF(AND(AR215&gt;0,AS215&gt;0),COUNTIF(AV$6:AV214,"&gt;0")+1,0)</f>
        <v>0</v>
      </c>
    </row>
    <row r="216" spans="41:48">
      <c r="AO216" s="155">
        <v>6</v>
      </c>
      <c r="AP216" s="155">
        <v>3</v>
      </c>
      <c r="AQ216" s="155">
        <v>7</v>
      </c>
      <c r="AR216" s="169">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155">
        <f ca="1">COUNTIF(INDIRECT("H"&amp;(ROW()+12*(($AO216-1)*3+$AP216)-ROW())/12+5):INDIRECT("S"&amp;(ROW()+12*(($AO216-1)*3+$AP216)-ROW())/12+5),AR216)</f>
        <v>0</v>
      </c>
      <c r="AT216" s="169"/>
      <c r="AV216" s="155">
        <f ca="1">IF(AND(AR216&gt;0,AS216&gt;0),COUNTIF(AV$6:AV215,"&gt;0")+1,0)</f>
        <v>0</v>
      </c>
    </row>
    <row r="217" spans="41:48">
      <c r="AO217" s="155">
        <v>6</v>
      </c>
      <c r="AP217" s="155">
        <v>3</v>
      </c>
      <c r="AQ217" s="155">
        <v>8</v>
      </c>
      <c r="AR217" s="169">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155">
        <f ca="1">COUNTIF(INDIRECT("H"&amp;(ROW()+12*(($AO217-1)*3+$AP217)-ROW())/12+5):INDIRECT("S"&amp;(ROW()+12*(($AO217-1)*3+$AP217)-ROW())/12+5),AR217)</f>
        <v>0</v>
      </c>
      <c r="AT217" s="169"/>
      <c r="AV217" s="155">
        <f ca="1">IF(AND(AR217&gt;0,AS217&gt;0),COUNTIF(AV$6:AV216,"&gt;0")+1,0)</f>
        <v>0</v>
      </c>
    </row>
    <row r="218" spans="41:48">
      <c r="AO218" s="155">
        <v>6</v>
      </c>
      <c r="AP218" s="155">
        <v>3</v>
      </c>
      <c r="AQ218" s="155">
        <v>9</v>
      </c>
      <c r="AR218" s="169">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155">
        <f ca="1">COUNTIF(INDIRECT("H"&amp;(ROW()+12*(($AO218-1)*3+$AP218)-ROW())/12+5):INDIRECT("S"&amp;(ROW()+12*(($AO218-1)*3+$AP218)-ROW())/12+5),AR218)</f>
        <v>0</v>
      </c>
      <c r="AT218" s="169"/>
      <c r="AV218" s="155">
        <f ca="1">IF(AND(AR218&gt;0,AS218&gt;0),COUNTIF(AV$6:AV217,"&gt;0")+1,0)</f>
        <v>0</v>
      </c>
    </row>
    <row r="219" spans="41:48">
      <c r="AO219" s="155">
        <v>6</v>
      </c>
      <c r="AP219" s="155">
        <v>3</v>
      </c>
      <c r="AQ219" s="155">
        <v>10</v>
      </c>
      <c r="AR219" s="169">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155">
        <f ca="1">COUNTIF(INDIRECT("H"&amp;(ROW()+12*(($AO219-1)*3+$AP219)-ROW())/12+5):INDIRECT("S"&amp;(ROW()+12*(($AO219-1)*3+$AP219)-ROW())/12+5),AR219)</f>
        <v>0</v>
      </c>
      <c r="AT219" s="169"/>
      <c r="AV219" s="155">
        <f ca="1">IF(AND(AR219&gt;0,AS219&gt;0),COUNTIF(AV$6:AV218,"&gt;0")+1,0)</f>
        <v>0</v>
      </c>
    </row>
    <row r="220" spans="41:48">
      <c r="AO220" s="155">
        <v>6</v>
      </c>
      <c r="AP220" s="155">
        <v>3</v>
      </c>
      <c r="AQ220" s="155">
        <v>11</v>
      </c>
      <c r="AR220" s="169">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155">
        <f ca="1">COUNTIF(INDIRECT("H"&amp;(ROW()+12*(($AO220-1)*3+$AP220)-ROW())/12+5):INDIRECT("S"&amp;(ROW()+12*(($AO220-1)*3+$AP220)-ROW())/12+5),AR220)</f>
        <v>0</v>
      </c>
      <c r="AT220" s="169"/>
      <c r="AV220" s="155">
        <f ca="1">IF(AND(AR220&gt;0,AS220&gt;0),COUNTIF(AV$6:AV219,"&gt;0")+1,0)</f>
        <v>0</v>
      </c>
    </row>
    <row r="221" spans="41:48">
      <c r="AO221" s="155">
        <v>6</v>
      </c>
      <c r="AP221" s="155">
        <v>3</v>
      </c>
      <c r="AQ221" s="155">
        <v>12</v>
      </c>
      <c r="AR221" s="169">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155">
        <f ca="1">COUNTIF(INDIRECT("H"&amp;(ROW()+12*(($AO221-1)*3+$AP221)-ROW())/12+5):INDIRECT("S"&amp;(ROW()+12*(($AO221-1)*3+$AP221)-ROW())/12+5),AR221)</f>
        <v>0</v>
      </c>
      <c r="AT221" s="169"/>
      <c r="AV221" s="155">
        <f ca="1">IF(AND(AR221&gt;0,AS221&gt;0),COUNTIF(AV$6:AV220,"&gt;0")+1,0)</f>
        <v>0</v>
      </c>
    </row>
    <row r="222" spans="41:48">
      <c r="AO222" s="155">
        <v>7</v>
      </c>
      <c r="AP222" s="155">
        <v>1</v>
      </c>
      <c r="AQ222" s="155">
        <v>1</v>
      </c>
      <c r="AR222" s="169">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155">
        <f ca="1">COUNTIF(INDIRECT("H"&amp;(ROW()+12*(($AO222-1)*3+$AP222)-ROW())/12+5):INDIRECT("S"&amp;(ROW()+12*(($AO222-1)*3+$AP222)-ROW())/12+5),AR222)</f>
        <v>0</v>
      </c>
      <c r="AT222" s="169"/>
      <c r="AV222" s="155">
        <f ca="1">IF(AND(AR222&gt;0,AS222&gt;0),COUNTIF(AV$6:AV221,"&gt;0")+1,0)</f>
        <v>0</v>
      </c>
    </row>
    <row r="223" spans="41:48">
      <c r="AO223" s="155">
        <v>7</v>
      </c>
      <c r="AP223" s="155">
        <v>1</v>
      </c>
      <c r="AQ223" s="155">
        <v>2</v>
      </c>
      <c r="AR223" s="169">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155">
        <f ca="1">COUNTIF(INDIRECT("H"&amp;(ROW()+12*(($AO223-1)*3+$AP223)-ROW())/12+5):INDIRECT("S"&amp;(ROW()+12*(($AO223-1)*3+$AP223)-ROW())/12+5),AR223)</f>
        <v>0</v>
      </c>
      <c r="AT223" s="169"/>
      <c r="AV223" s="155">
        <f ca="1">IF(AND(AR223&gt;0,AS223&gt;0),COUNTIF(AV$6:AV222,"&gt;0")+1,0)</f>
        <v>0</v>
      </c>
    </row>
    <row r="224" spans="41:48">
      <c r="AO224" s="155">
        <v>7</v>
      </c>
      <c r="AP224" s="155">
        <v>1</v>
      </c>
      <c r="AQ224" s="155">
        <v>3</v>
      </c>
      <c r="AR224" s="169">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155">
        <f ca="1">COUNTIF(INDIRECT("H"&amp;(ROW()+12*(($AO224-1)*3+$AP224)-ROW())/12+5):INDIRECT("S"&amp;(ROW()+12*(($AO224-1)*3+$AP224)-ROW())/12+5),AR224)</f>
        <v>0</v>
      </c>
      <c r="AT224" s="169"/>
      <c r="AV224" s="155">
        <f ca="1">IF(AND(AR224&gt;0,AS224&gt;0),COUNTIF(AV$6:AV223,"&gt;0")+1,0)</f>
        <v>0</v>
      </c>
    </row>
    <row r="225" spans="41:48">
      <c r="AO225" s="155">
        <v>7</v>
      </c>
      <c r="AP225" s="155">
        <v>1</v>
      </c>
      <c r="AQ225" s="155">
        <v>4</v>
      </c>
      <c r="AR225" s="169">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155">
        <f ca="1">COUNTIF(INDIRECT("H"&amp;(ROW()+12*(($AO225-1)*3+$AP225)-ROW())/12+5):INDIRECT("S"&amp;(ROW()+12*(($AO225-1)*3+$AP225)-ROW())/12+5),AR225)</f>
        <v>0</v>
      </c>
      <c r="AT225" s="169"/>
      <c r="AV225" s="155">
        <f ca="1">IF(AND(AR225&gt;0,AS225&gt;0),COUNTIF(AV$6:AV224,"&gt;0")+1,0)</f>
        <v>0</v>
      </c>
    </row>
    <row r="226" spans="41:48">
      <c r="AO226" s="155">
        <v>7</v>
      </c>
      <c r="AP226" s="155">
        <v>1</v>
      </c>
      <c r="AQ226" s="155">
        <v>5</v>
      </c>
      <c r="AR226" s="169">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155">
        <f ca="1">COUNTIF(INDIRECT("H"&amp;(ROW()+12*(($AO226-1)*3+$AP226)-ROW())/12+5):INDIRECT("S"&amp;(ROW()+12*(($AO226-1)*3+$AP226)-ROW())/12+5),AR226)</f>
        <v>0</v>
      </c>
      <c r="AT226" s="169"/>
      <c r="AV226" s="155">
        <f ca="1">IF(AND(AR226&gt;0,AS226&gt;0),COUNTIF(AV$6:AV225,"&gt;0")+1,0)</f>
        <v>0</v>
      </c>
    </row>
    <row r="227" spans="41:48">
      <c r="AO227" s="155">
        <v>7</v>
      </c>
      <c r="AP227" s="155">
        <v>1</v>
      </c>
      <c r="AQ227" s="155">
        <v>6</v>
      </c>
      <c r="AR227" s="169">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155">
        <f ca="1">COUNTIF(INDIRECT("H"&amp;(ROW()+12*(($AO227-1)*3+$AP227)-ROW())/12+5):INDIRECT("S"&amp;(ROW()+12*(($AO227-1)*3+$AP227)-ROW())/12+5),AR227)</f>
        <v>0</v>
      </c>
      <c r="AT227" s="169"/>
      <c r="AV227" s="155">
        <f ca="1">IF(AND(AR227&gt;0,AS227&gt;0),COUNTIF(AV$6:AV226,"&gt;0")+1,0)</f>
        <v>0</v>
      </c>
    </row>
    <row r="228" spans="41:48">
      <c r="AO228" s="155">
        <v>7</v>
      </c>
      <c r="AP228" s="155">
        <v>1</v>
      </c>
      <c r="AQ228" s="155">
        <v>7</v>
      </c>
      <c r="AR228" s="169">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155">
        <f ca="1">COUNTIF(INDIRECT("H"&amp;(ROW()+12*(($AO228-1)*3+$AP228)-ROW())/12+5):INDIRECT("S"&amp;(ROW()+12*(($AO228-1)*3+$AP228)-ROW())/12+5),AR228)</f>
        <v>0</v>
      </c>
      <c r="AT228" s="169"/>
      <c r="AV228" s="155">
        <f ca="1">IF(AND(AR228&gt;0,AS228&gt;0),COUNTIF(AV$6:AV227,"&gt;0")+1,0)</f>
        <v>0</v>
      </c>
    </row>
    <row r="229" spans="41:48">
      <c r="AO229" s="155">
        <v>7</v>
      </c>
      <c r="AP229" s="155">
        <v>1</v>
      </c>
      <c r="AQ229" s="155">
        <v>8</v>
      </c>
      <c r="AR229" s="169">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155">
        <f ca="1">COUNTIF(INDIRECT("H"&amp;(ROW()+12*(($AO229-1)*3+$AP229)-ROW())/12+5):INDIRECT("S"&amp;(ROW()+12*(($AO229-1)*3+$AP229)-ROW())/12+5),AR229)</f>
        <v>0</v>
      </c>
      <c r="AT229" s="169"/>
      <c r="AV229" s="155">
        <f ca="1">IF(AND(AR229&gt;0,AS229&gt;0),COUNTIF(AV$6:AV228,"&gt;0")+1,0)</f>
        <v>0</v>
      </c>
    </row>
    <row r="230" spans="41:48">
      <c r="AO230" s="155">
        <v>7</v>
      </c>
      <c r="AP230" s="155">
        <v>1</v>
      </c>
      <c r="AQ230" s="155">
        <v>9</v>
      </c>
      <c r="AR230" s="169">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155">
        <f ca="1">COUNTIF(INDIRECT("H"&amp;(ROW()+12*(($AO230-1)*3+$AP230)-ROW())/12+5):INDIRECT("S"&amp;(ROW()+12*(($AO230-1)*3+$AP230)-ROW())/12+5),AR230)</f>
        <v>0</v>
      </c>
      <c r="AT230" s="169"/>
      <c r="AV230" s="155">
        <f ca="1">IF(AND(AR230&gt;0,AS230&gt;0),COUNTIF(AV$6:AV229,"&gt;0")+1,0)</f>
        <v>0</v>
      </c>
    </row>
    <row r="231" spans="41:48">
      <c r="AO231" s="155">
        <v>7</v>
      </c>
      <c r="AP231" s="155">
        <v>1</v>
      </c>
      <c r="AQ231" s="155">
        <v>10</v>
      </c>
      <c r="AR231" s="169">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155">
        <f ca="1">COUNTIF(INDIRECT("H"&amp;(ROW()+12*(($AO231-1)*3+$AP231)-ROW())/12+5):INDIRECT("S"&amp;(ROW()+12*(($AO231-1)*3+$AP231)-ROW())/12+5),AR231)</f>
        <v>0</v>
      </c>
      <c r="AT231" s="169"/>
      <c r="AV231" s="155">
        <f ca="1">IF(AND(AR231&gt;0,AS231&gt;0),COUNTIF(AV$6:AV230,"&gt;0")+1,0)</f>
        <v>0</v>
      </c>
    </row>
    <row r="232" spans="41:48">
      <c r="AO232" s="155">
        <v>7</v>
      </c>
      <c r="AP232" s="155">
        <v>1</v>
      </c>
      <c r="AQ232" s="155">
        <v>11</v>
      </c>
      <c r="AR232" s="169">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155">
        <f ca="1">COUNTIF(INDIRECT("H"&amp;(ROW()+12*(($AO232-1)*3+$AP232)-ROW())/12+5):INDIRECT("S"&amp;(ROW()+12*(($AO232-1)*3+$AP232)-ROW())/12+5),AR232)</f>
        <v>0</v>
      </c>
      <c r="AT232" s="169"/>
      <c r="AV232" s="155">
        <f ca="1">IF(AND(AR232&gt;0,AS232&gt;0),COUNTIF(AV$6:AV231,"&gt;0")+1,0)</f>
        <v>0</v>
      </c>
    </row>
    <row r="233" spans="41:48">
      <c r="AO233" s="155">
        <v>7</v>
      </c>
      <c r="AP233" s="155">
        <v>1</v>
      </c>
      <c r="AQ233" s="155">
        <v>12</v>
      </c>
      <c r="AR233" s="169">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155">
        <f ca="1">COUNTIF(INDIRECT("H"&amp;(ROW()+12*(($AO233-1)*3+$AP233)-ROW())/12+5):INDIRECT("S"&amp;(ROW()+12*(($AO233-1)*3+$AP233)-ROW())/12+5),AR233)</f>
        <v>0</v>
      </c>
      <c r="AT233" s="169"/>
      <c r="AV233" s="155">
        <f ca="1">IF(AND(AR233&gt;0,AS233&gt;0),COUNTIF(AV$6:AV232,"&gt;0")+1,0)</f>
        <v>0</v>
      </c>
    </row>
    <row r="234" spans="41:48">
      <c r="AO234" s="155">
        <v>7</v>
      </c>
      <c r="AP234" s="155">
        <v>2</v>
      </c>
      <c r="AQ234" s="155">
        <v>1</v>
      </c>
      <c r="AR234" s="169">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155">
        <f ca="1">COUNTIF(INDIRECT("H"&amp;(ROW()+12*(($AO234-1)*3+$AP234)-ROW())/12+5):INDIRECT("S"&amp;(ROW()+12*(($AO234-1)*3+$AP234)-ROW())/12+5),AR234)</f>
        <v>0</v>
      </c>
      <c r="AT234" s="169"/>
      <c r="AV234" s="155">
        <f ca="1">IF(AND(AR234&gt;0,AS234&gt;0),COUNTIF(AV$6:AV233,"&gt;0")+1,0)</f>
        <v>0</v>
      </c>
    </row>
    <row r="235" spans="41:48">
      <c r="AO235" s="155">
        <v>7</v>
      </c>
      <c r="AP235" s="155">
        <v>2</v>
      </c>
      <c r="AQ235" s="155">
        <v>2</v>
      </c>
      <c r="AR235" s="169">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155">
        <f ca="1">COUNTIF(INDIRECT("H"&amp;(ROW()+12*(($AO235-1)*3+$AP235)-ROW())/12+5):INDIRECT("S"&amp;(ROW()+12*(($AO235-1)*3+$AP235)-ROW())/12+5),AR235)</f>
        <v>0</v>
      </c>
      <c r="AT235" s="169"/>
      <c r="AV235" s="155">
        <f ca="1">IF(AND(AR235&gt;0,AS235&gt;0),COUNTIF(AV$6:AV234,"&gt;0")+1,0)</f>
        <v>0</v>
      </c>
    </row>
    <row r="236" spans="41:48">
      <c r="AO236" s="155">
        <v>7</v>
      </c>
      <c r="AP236" s="155">
        <v>2</v>
      </c>
      <c r="AQ236" s="155">
        <v>3</v>
      </c>
      <c r="AR236" s="169">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155">
        <f ca="1">COUNTIF(INDIRECT("H"&amp;(ROW()+12*(($AO236-1)*3+$AP236)-ROW())/12+5):INDIRECT("S"&amp;(ROW()+12*(($AO236-1)*3+$AP236)-ROW())/12+5),AR236)</f>
        <v>0</v>
      </c>
      <c r="AT236" s="169"/>
      <c r="AV236" s="155">
        <f ca="1">IF(AND(AR236&gt;0,AS236&gt;0),COUNTIF(AV$6:AV235,"&gt;0")+1,0)</f>
        <v>0</v>
      </c>
    </row>
    <row r="237" spans="41:48">
      <c r="AO237" s="155">
        <v>7</v>
      </c>
      <c r="AP237" s="155">
        <v>2</v>
      </c>
      <c r="AQ237" s="155">
        <v>4</v>
      </c>
      <c r="AR237" s="169">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155">
        <f ca="1">COUNTIF(INDIRECT("H"&amp;(ROW()+12*(($AO237-1)*3+$AP237)-ROW())/12+5):INDIRECT("S"&amp;(ROW()+12*(($AO237-1)*3+$AP237)-ROW())/12+5),AR237)</f>
        <v>0</v>
      </c>
      <c r="AT237" s="169"/>
      <c r="AV237" s="155">
        <f ca="1">IF(AND(AR237&gt;0,AS237&gt;0),COUNTIF(AV$6:AV236,"&gt;0")+1,0)</f>
        <v>0</v>
      </c>
    </row>
    <row r="238" spans="41:48">
      <c r="AO238" s="155">
        <v>7</v>
      </c>
      <c r="AP238" s="155">
        <v>2</v>
      </c>
      <c r="AQ238" s="155">
        <v>5</v>
      </c>
      <c r="AR238" s="169">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155">
        <f ca="1">COUNTIF(INDIRECT("H"&amp;(ROW()+12*(($AO238-1)*3+$AP238)-ROW())/12+5):INDIRECT("S"&amp;(ROW()+12*(($AO238-1)*3+$AP238)-ROW())/12+5),AR238)</f>
        <v>0</v>
      </c>
      <c r="AT238" s="169"/>
      <c r="AV238" s="155">
        <f ca="1">IF(AND(AR238&gt;0,AS238&gt;0),COUNTIF(AV$6:AV237,"&gt;0")+1,0)</f>
        <v>0</v>
      </c>
    </row>
    <row r="239" spans="41:48">
      <c r="AO239" s="155">
        <v>7</v>
      </c>
      <c r="AP239" s="155">
        <v>2</v>
      </c>
      <c r="AQ239" s="155">
        <v>6</v>
      </c>
      <c r="AR239" s="169">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155">
        <f ca="1">COUNTIF(INDIRECT("H"&amp;(ROW()+12*(($AO239-1)*3+$AP239)-ROW())/12+5):INDIRECT("S"&amp;(ROW()+12*(($AO239-1)*3+$AP239)-ROW())/12+5),AR239)</f>
        <v>0</v>
      </c>
      <c r="AT239" s="169"/>
      <c r="AV239" s="155">
        <f ca="1">IF(AND(AR239&gt;0,AS239&gt;0),COUNTIF(AV$6:AV238,"&gt;0")+1,0)</f>
        <v>0</v>
      </c>
    </row>
    <row r="240" spans="41:48">
      <c r="AO240" s="155">
        <v>7</v>
      </c>
      <c r="AP240" s="155">
        <v>2</v>
      </c>
      <c r="AQ240" s="155">
        <v>7</v>
      </c>
      <c r="AR240" s="169">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155">
        <f ca="1">COUNTIF(INDIRECT("H"&amp;(ROW()+12*(($AO240-1)*3+$AP240)-ROW())/12+5):INDIRECT("S"&amp;(ROW()+12*(($AO240-1)*3+$AP240)-ROW())/12+5),AR240)</f>
        <v>0</v>
      </c>
      <c r="AT240" s="169"/>
      <c r="AV240" s="155">
        <f ca="1">IF(AND(AR240&gt;0,AS240&gt;0),COUNTIF(AV$6:AV239,"&gt;0")+1,0)</f>
        <v>0</v>
      </c>
    </row>
    <row r="241" spans="41:48">
      <c r="AO241" s="155">
        <v>7</v>
      </c>
      <c r="AP241" s="155">
        <v>2</v>
      </c>
      <c r="AQ241" s="155">
        <v>8</v>
      </c>
      <c r="AR241" s="169">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155">
        <f ca="1">COUNTIF(INDIRECT("H"&amp;(ROW()+12*(($AO241-1)*3+$AP241)-ROW())/12+5):INDIRECT("S"&amp;(ROW()+12*(($AO241-1)*3+$AP241)-ROW())/12+5),AR241)</f>
        <v>0</v>
      </c>
      <c r="AT241" s="169"/>
      <c r="AV241" s="155">
        <f ca="1">IF(AND(AR241&gt;0,AS241&gt;0),COUNTIF(AV$6:AV240,"&gt;0")+1,0)</f>
        <v>0</v>
      </c>
    </row>
    <row r="242" spans="41:48">
      <c r="AO242" s="155">
        <v>7</v>
      </c>
      <c r="AP242" s="155">
        <v>2</v>
      </c>
      <c r="AQ242" s="155">
        <v>9</v>
      </c>
      <c r="AR242" s="169">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155">
        <f ca="1">COUNTIF(INDIRECT("H"&amp;(ROW()+12*(($AO242-1)*3+$AP242)-ROW())/12+5):INDIRECT("S"&amp;(ROW()+12*(($AO242-1)*3+$AP242)-ROW())/12+5),AR242)</f>
        <v>0</v>
      </c>
      <c r="AT242" s="169"/>
      <c r="AV242" s="155">
        <f ca="1">IF(AND(AR242&gt;0,AS242&gt;0),COUNTIF(AV$6:AV241,"&gt;0")+1,0)</f>
        <v>0</v>
      </c>
    </row>
    <row r="243" spans="41:48">
      <c r="AO243" s="155">
        <v>7</v>
      </c>
      <c r="AP243" s="155">
        <v>2</v>
      </c>
      <c r="AQ243" s="155">
        <v>10</v>
      </c>
      <c r="AR243" s="169">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155">
        <f ca="1">COUNTIF(INDIRECT("H"&amp;(ROW()+12*(($AO243-1)*3+$AP243)-ROW())/12+5):INDIRECT("S"&amp;(ROW()+12*(($AO243-1)*3+$AP243)-ROW())/12+5),AR243)</f>
        <v>0</v>
      </c>
      <c r="AT243" s="169"/>
      <c r="AV243" s="155">
        <f ca="1">IF(AND(AR243&gt;0,AS243&gt;0),COUNTIF(AV$6:AV242,"&gt;0")+1,0)</f>
        <v>0</v>
      </c>
    </row>
    <row r="244" spans="41:48">
      <c r="AO244" s="155">
        <v>7</v>
      </c>
      <c r="AP244" s="155">
        <v>2</v>
      </c>
      <c r="AQ244" s="155">
        <v>11</v>
      </c>
      <c r="AR244" s="169">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155">
        <f ca="1">COUNTIF(INDIRECT("H"&amp;(ROW()+12*(($AO244-1)*3+$AP244)-ROW())/12+5):INDIRECT("S"&amp;(ROW()+12*(($AO244-1)*3+$AP244)-ROW())/12+5),AR244)</f>
        <v>0</v>
      </c>
      <c r="AT244" s="169"/>
      <c r="AV244" s="155">
        <f ca="1">IF(AND(AR244&gt;0,AS244&gt;0),COUNTIF(AV$6:AV243,"&gt;0")+1,0)</f>
        <v>0</v>
      </c>
    </row>
    <row r="245" spans="41:48">
      <c r="AO245" s="155">
        <v>7</v>
      </c>
      <c r="AP245" s="155">
        <v>2</v>
      </c>
      <c r="AQ245" s="155">
        <v>12</v>
      </c>
      <c r="AR245" s="169">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155">
        <f ca="1">COUNTIF(INDIRECT("H"&amp;(ROW()+12*(($AO245-1)*3+$AP245)-ROW())/12+5):INDIRECT("S"&amp;(ROW()+12*(($AO245-1)*3+$AP245)-ROW())/12+5),AR245)</f>
        <v>0</v>
      </c>
      <c r="AT245" s="169"/>
      <c r="AV245" s="155">
        <f ca="1">IF(AND(AR245&gt;0,AS245&gt;0),COUNTIF(AV$6:AV244,"&gt;0")+1,0)</f>
        <v>0</v>
      </c>
    </row>
    <row r="246" spans="41:48">
      <c r="AO246" s="155">
        <v>7</v>
      </c>
      <c r="AP246" s="155">
        <v>3</v>
      </c>
      <c r="AQ246" s="155">
        <v>1</v>
      </c>
      <c r="AR246" s="169">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155">
        <f ca="1">COUNTIF(INDIRECT("H"&amp;(ROW()+12*(($AO246-1)*3+$AP246)-ROW())/12+5):INDIRECT("S"&amp;(ROW()+12*(($AO246-1)*3+$AP246)-ROW())/12+5),AR246)</f>
        <v>0</v>
      </c>
      <c r="AT246" s="169"/>
      <c r="AV246" s="155">
        <f ca="1">IF(AND(AR246&gt;0,AS246&gt;0),COUNTIF(AV$6:AV245,"&gt;0")+1,0)</f>
        <v>0</v>
      </c>
    </row>
    <row r="247" spans="41:48">
      <c r="AO247" s="155">
        <v>7</v>
      </c>
      <c r="AP247" s="155">
        <v>3</v>
      </c>
      <c r="AQ247" s="155">
        <v>2</v>
      </c>
      <c r="AR247" s="169">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155">
        <f ca="1">COUNTIF(INDIRECT("H"&amp;(ROW()+12*(($AO247-1)*3+$AP247)-ROW())/12+5):INDIRECT("S"&amp;(ROW()+12*(($AO247-1)*3+$AP247)-ROW())/12+5),AR247)</f>
        <v>0</v>
      </c>
      <c r="AT247" s="169"/>
      <c r="AV247" s="155">
        <f ca="1">IF(AND(AR247&gt;0,AS247&gt;0),COUNTIF(AV$6:AV246,"&gt;0")+1,0)</f>
        <v>0</v>
      </c>
    </row>
    <row r="248" spans="41:48">
      <c r="AO248" s="155">
        <v>7</v>
      </c>
      <c r="AP248" s="155">
        <v>3</v>
      </c>
      <c r="AQ248" s="155">
        <v>3</v>
      </c>
      <c r="AR248" s="169">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155">
        <f ca="1">COUNTIF(INDIRECT("H"&amp;(ROW()+12*(($AO248-1)*3+$AP248)-ROW())/12+5):INDIRECT("S"&amp;(ROW()+12*(($AO248-1)*3+$AP248)-ROW())/12+5),AR248)</f>
        <v>0</v>
      </c>
      <c r="AT248" s="169"/>
      <c r="AV248" s="155">
        <f ca="1">IF(AND(AR248&gt;0,AS248&gt;0),COUNTIF(AV$6:AV247,"&gt;0")+1,0)</f>
        <v>0</v>
      </c>
    </row>
    <row r="249" spans="41:48">
      <c r="AO249" s="155">
        <v>7</v>
      </c>
      <c r="AP249" s="155">
        <v>3</v>
      </c>
      <c r="AQ249" s="155">
        <v>4</v>
      </c>
      <c r="AR249" s="169">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155">
        <f ca="1">COUNTIF(INDIRECT("H"&amp;(ROW()+12*(($AO249-1)*3+$AP249)-ROW())/12+5):INDIRECT("S"&amp;(ROW()+12*(($AO249-1)*3+$AP249)-ROW())/12+5),AR249)</f>
        <v>0</v>
      </c>
      <c r="AT249" s="169"/>
      <c r="AV249" s="155">
        <f ca="1">IF(AND(AR249&gt;0,AS249&gt;0),COUNTIF(AV$6:AV248,"&gt;0")+1,0)</f>
        <v>0</v>
      </c>
    </row>
    <row r="250" spans="41:48">
      <c r="AO250" s="155">
        <v>7</v>
      </c>
      <c r="AP250" s="155">
        <v>3</v>
      </c>
      <c r="AQ250" s="155">
        <v>5</v>
      </c>
      <c r="AR250" s="169">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155">
        <f ca="1">COUNTIF(INDIRECT("H"&amp;(ROW()+12*(($AO250-1)*3+$AP250)-ROW())/12+5):INDIRECT("S"&amp;(ROW()+12*(($AO250-1)*3+$AP250)-ROW())/12+5),AR250)</f>
        <v>0</v>
      </c>
      <c r="AT250" s="169"/>
      <c r="AV250" s="155">
        <f ca="1">IF(AND(AR250&gt;0,AS250&gt;0),COUNTIF(AV$6:AV249,"&gt;0")+1,0)</f>
        <v>0</v>
      </c>
    </row>
    <row r="251" spans="41:48">
      <c r="AO251" s="155">
        <v>7</v>
      </c>
      <c r="AP251" s="155">
        <v>3</v>
      </c>
      <c r="AQ251" s="155">
        <v>6</v>
      </c>
      <c r="AR251" s="169">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155">
        <f ca="1">COUNTIF(INDIRECT("H"&amp;(ROW()+12*(($AO251-1)*3+$AP251)-ROW())/12+5):INDIRECT("S"&amp;(ROW()+12*(($AO251-1)*3+$AP251)-ROW())/12+5),AR251)</f>
        <v>0</v>
      </c>
      <c r="AT251" s="169"/>
      <c r="AV251" s="155">
        <f ca="1">IF(AND(AR251&gt;0,AS251&gt;0),COUNTIF(AV$6:AV250,"&gt;0")+1,0)</f>
        <v>0</v>
      </c>
    </row>
    <row r="252" spans="41:48">
      <c r="AO252" s="155">
        <v>7</v>
      </c>
      <c r="AP252" s="155">
        <v>3</v>
      </c>
      <c r="AQ252" s="155">
        <v>7</v>
      </c>
      <c r="AR252" s="169">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155">
        <f ca="1">COUNTIF(INDIRECT("H"&amp;(ROW()+12*(($AO252-1)*3+$AP252)-ROW())/12+5):INDIRECT("S"&amp;(ROW()+12*(($AO252-1)*3+$AP252)-ROW())/12+5),AR252)</f>
        <v>0</v>
      </c>
      <c r="AT252" s="169"/>
      <c r="AV252" s="155">
        <f ca="1">IF(AND(AR252&gt;0,AS252&gt;0),COUNTIF(AV$6:AV251,"&gt;0")+1,0)</f>
        <v>0</v>
      </c>
    </row>
    <row r="253" spans="41:48">
      <c r="AO253" s="155">
        <v>7</v>
      </c>
      <c r="AP253" s="155">
        <v>3</v>
      </c>
      <c r="AQ253" s="155">
        <v>8</v>
      </c>
      <c r="AR253" s="169">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155">
        <f ca="1">COUNTIF(INDIRECT("H"&amp;(ROW()+12*(($AO253-1)*3+$AP253)-ROW())/12+5):INDIRECT("S"&amp;(ROW()+12*(($AO253-1)*3+$AP253)-ROW())/12+5),AR253)</f>
        <v>0</v>
      </c>
      <c r="AT253" s="169"/>
      <c r="AV253" s="155">
        <f ca="1">IF(AND(AR253&gt;0,AS253&gt;0),COUNTIF(AV$6:AV252,"&gt;0")+1,0)</f>
        <v>0</v>
      </c>
    </row>
    <row r="254" spans="41:48">
      <c r="AO254" s="155">
        <v>7</v>
      </c>
      <c r="AP254" s="155">
        <v>3</v>
      </c>
      <c r="AQ254" s="155">
        <v>9</v>
      </c>
      <c r="AR254" s="169">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155">
        <f ca="1">COUNTIF(INDIRECT("H"&amp;(ROW()+12*(($AO254-1)*3+$AP254)-ROW())/12+5):INDIRECT("S"&amp;(ROW()+12*(($AO254-1)*3+$AP254)-ROW())/12+5),AR254)</f>
        <v>0</v>
      </c>
      <c r="AT254" s="169"/>
      <c r="AV254" s="155">
        <f ca="1">IF(AND(AR254&gt;0,AS254&gt;0),COUNTIF(AV$6:AV253,"&gt;0")+1,0)</f>
        <v>0</v>
      </c>
    </row>
    <row r="255" spans="41:48">
      <c r="AO255" s="155">
        <v>7</v>
      </c>
      <c r="AP255" s="155">
        <v>3</v>
      </c>
      <c r="AQ255" s="155">
        <v>10</v>
      </c>
      <c r="AR255" s="169">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155">
        <f ca="1">COUNTIF(INDIRECT("H"&amp;(ROW()+12*(($AO255-1)*3+$AP255)-ROW())/12+5):INDIRECT("S"&amp;(ROW()+12*(($AO255-1)*3+$AP255)-ROW())/12+5),AR255)</f>
        <v>0</v>
      </c>
      <c r="AT255" s="169"/>
      <c r="AV255" s="155">
        <f ca="1">IF(AND(AR255&gt;0,AS255&gt;0),COUNTIF(AV$6:AV254,"&gt;0")+1,0)</f>
        <v>0</v>
      </c>
    </row>
    <row r="256" spans="41:48">
      <c r="AO256" s="155">
        <v>7</v>
      </c>
      <c r="AP256" s="155">
        <v>3</v>
      </c>
      <c r="AQ256" s="155">
        <v>11</v>
      </c>
      <c r="AR256" s="169">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155">
        <f ca="1">COUNTIF(INDIRECT("H"&amp;(ROW()+12*(($AO256-1)*3+$AP256)-ROW())/12+5):INDIRECT("S"&amp;(ROW()+12*(($AO256-1)*3+$AP256)-ROW())/12+5),AR256)</f>
        <v>0</v>
      </c>
      <c r="AT256" s="169"/>
      <c r="AV256" s="155">
        <f ca="1">IF(AND(AR256&gt;0,AS256&gt;0),COUNTIF(AV$6:AV255,"&gt;0")+1,0)</f>
        <v>0</v>
      </c>
    </row>
    <row r="257" spans="41:48">
      <c r="AO257" s="155">
        <v>7</v>
      </c>
      <c r="AP257" s="155">
        <v>3</v>
      </c>
      <c r="AQ257" s="155">
        <v>12</v>
      </c>
      <c r="AR257" s="169">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155">
        <f ca="1">COUNTIF(INDIRECT("H"&amp;(ROW()+12*(($AO257-1)*3+$AP257)-ROW())/12+5):INDIRECT("S"&amp;(ROW()+12*(($AO257-1)*3+$AP257)-ROW())/12+5),AR257)</f>
        <v>0</v>
      </c>
      <c r="AT257" s="169"/>
      <c r="AV257" s="155">
        <f ca="1">IF(AND(AR257&gt;0,AS257&gt;0),COUNTIF(AV$6:AV256,"&gt;0")+1,0)</f>
        <v>0</v>
      </c>
    </row>
    <row r="258" spans="41:48">
      <c r="AO258" s="155">
        <v>8</v>
      </c>
      <c r="AP258" s="155">
        <v>1</v>
      </c>
      <c r="AQ258" s="155">
        <v>1</v>
      </c>
      <c r="AR258" s="169">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155">
        <f ca="1">COUNTIF(INDIRECT("H"&amp;(ROW()+12*(($AO258-1)*3+$AP258)-ROW())/12+5):INDIRECT("S"&amp;(ROW()+12*(($AO258-1)*3+$AP258)-ROW())/12+5),AR258)</f>
        <v>0</v>
      </c>
      <c r="AT258" s="169"/>
      <c r="AV258" s="155">
        <f ca="1">IF(AND(AR258&gt;0,AS258&gt;0),COUNTIF(AV$6:AV257,"&gt;0")+1,0)</f>
        <v>0</v>
      </c>
    </row>
    <row r="259" spans="41:48">
      <c r="AO259" s="155">
        <v>8</v>
      </c>
      <c r="AP259" s="155">
        <v>1</v>
      </c>
      <c r="AQ259" s="155">
        <v>2</v>
      </c>
      <c r="AR259" s="169">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155">
        <f ca="1">COUNTIF(INDIRECT("H"&amp;(ROW()+12*(($AO259-1)*3+$AP259)-ROW())/12+5):INDIRECT("S"&amp;(ROW()+12*(($AO259-1)*3+$AP259)-ROW())/12+5),AR259)</f>
        <v>0</v>
      </c>
      <c r="AT259" s="169"/>
      <c r="AV259" s="155">
        <f ca="1">IF(AND(AR259&gt;0,AS259&gt;0),COUNTIF(AV$6:AV258,"&gt;0")+1,0)</f>
        <v>0</v>
      </c>
    </row>
    <row r="260" spans="41:48">
      <c r="AO260" s="155">
        <v>8</v>
      </c>
      <c r="AP260" s="155">
        <v>1</v>
      </c>
      <c r="AQ260" s="155">
        <v>3</v>
      </c>
      <c r="AR260" s="169">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155">
        <f ca="1">COUNTIF(INDIRECT("H"&amp;(ROW()+12*(($AO260-1)*3+$AP260)-ROW())/12+5):INDIRECT("S"&amp;(ROW()+12*(($AO260-1)*3+$AP260)-ROW())/12+5),AR260)</f>
        <v>0</v>
      </c>
      <c r="AT260" s="169"/>
      <c r="AV260" s="155">
        <f ca="1">IF(AND(AR260&gt;0,AS260&gt;0),COUNTIF(AV$6:AV259,"&gt;0")+1,0)</f>
        <v>0</v>
      </c>
    </row>
    <row r="261" spans="41:48">
      <c r="AO261" s="155">
        <v>8</v>
      </c>
      <c r="AP261" s="155">
        <v>1</v>
      </c>
      <c r="AQ261" s="155">
        <v>4</v>
      </c>
      <c r="AR261" s="169">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155">
        <f ca="1">COUNTIF(INDIRECT("H"&amp;(ROW()+12*(($AO261-1)*3+$AP261)-ROW())/12+5):INDIRECT("S"&amp;(ROW()+12*(($AO261-1)*3+$AP261)-ROW())/12+5),AR261)</f>
        <v>0</v>
      </c>
      <c r="AT261" s="169"/>
      <c r="AV261" s="155">
        <f ca="1">IF(AND(AR261&gt;0,AS261&gt;0),COUNTIF(AV$6:AV260,"&gt;0")+1,0)</f>
        <v>0</v>
      </c>
    </row>
    <row r="262" spans="41:48">
      <c r="AO262" s="155">
        <v>8</v>
      </c>
      <c r="AP262" s="155">
        <v>1</v>
      </c>
      <c r="AQ262" s="155">
        <v>5</v>
      </c>
      <c r="AR262" s="169">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155">
        <f ca="1">COUNTIF(INDIRECT("H"&amp;(ROW()+12*(($AO262-1)*3+$AP262)-ROW())/12+5):INDIRECT("S"&amp;(ROW()+12*(($AO262-1)*3+$AP262)-ROW())/12+5),AR262)</f>
        <v>0</v>
      </c>
      <c r="AT262" s="169"/>
      <c r="AV262" s="155">
        <f ca="1">IF(AND(AR262&gt;0,AS262&gt;0),COUNTIF(AV$6:AV261,"&gt;0")+1,0)</f>
        <v>0</v>
      </c>
    </row>
    <row r="263" spans="41:48">
      <c r="AO263" s="155">
        <v>8</v>
      </c>
      <c r="AP263" s="155">
        <v>1</v>
      </c>
      <c r="AQ263" s="155">
        <v>6</v>
      </c>
      <c r="AR263" s="169">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155">
        <f ca="1">COUNTIF(INDIRECT("H"&amp;(ROW()+12*(($AO263-1)*3+$AP263)-ROW())/12+5):INDIRECT("S"&amp;(ROW()+12*(($AO263-1)*3+$AP263)-ROW())/12+5),AR263)</f>
        <v>0</v>
      </c>
      <c r="AT263" s="169"/>
      <c r="AV263" s="155">
        <f ca="1">IF(AND(AR263&gt;0,AS263&gt;0),COUNTIF(AV$6:AV262,"&gt;0")+1,0)</f>
        <v>0</v>
      </c>
    </row>
    <row r="264" spans="41:48">
      <c r="AO264" s="155">
        <v>8</v>
      </c>
      <c r="AP264" s="155">
        <v>1</v>
      </c>
      <c r="AQ264" s="155">
        <v>7</v>
      </c>
      <c r="AR264" s="169">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155">
        <f ca="1">COUNTIF(INDIRECT("H"&amp;(ROW()+12*(($AO264-1)*3+$AP264)-ROW())/12+5):INDIRECT("S"&amp;(ROW()+12*(($AO264-1)*3+$AP264)-ROW())/12+5),AR264)</f>
        <v>0</v>
      </c>
      <c r="AT264" s="169"/>
      <c r="AV264" s="155">
        <f ca="1">IF(AND(AR264&gt;0,AS264&gt;0),COUNTIF(AV$6:AV263,"&gt;0")+1,0)</f>
        <v>0</v>
      </c>
    </row>
    <row r="265" spans="41:48">
      <c r="AO265" s="155">
        <v>8</v>
      </c>
      <c r="AP265" s="155">
        <v>1</v>
      </c>
      <c r="AQ265" s="155">
        <v>8</v>
      </c>
      <c r="AR265" s="169">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155">
        <f ca="1">COUNTIF(INDIRECT("H"&amp;(ROW()+12*(($AO265-1)*3+$AP265)-ROW())/12+5):INDIRECT("S"&amp;(ROW()+12*(($AO265-1)*3+$AP265)-ROW())/12+5),AR265)</f>
        <v>0</v>
      </c>
      <c r="AT265" s="169"/>
      <c r="AV265" s="155">
        <f ca="1">IF(AND(AR265&gt;0,AS265&gt;0),COUNTIF(AV$6:AV264,"&gt;0")+1,0)</f>
        <v>0</v>
      </c>
    </row>
    <row r="266" spans="41:48">
      <c r="AO266" s="155">
        <v>8</v>
      </c>
      <c r="AP266" s="155">
        <v>1</v>
      </c>
      <c r="AQ266" s="155">
        <v>9</v>
      </c>
      <c r="AR266" s="169">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155">
        <f ca="1">COUNTIF(INDIRECT("H"&amp;(ROW()+12*(($AO266-1)*3+$AP266)-ROW())/12+5):INDIRECT("S"&amp;(ROW()+12*(($AO266-1)*3+$AP266)-ROW())/12+5),AR266)</f>
        <v>0</v>
      </c>
      <c r="AT266" s="169"/>
      <c r="AV266" s="155">
        <f ca="1">IF(AND(AR266&gt;0,AS266&gt;0),COUNTIF(AV$6:AV265,"&gt;0")+1,0)</f>
        <v>0</v>
      </c>
    </row>
    <row r="267" spans="41:48">
      <c r="AO267" s="155">
        <v>8</v>
      </c>
      <c r="AP267" s="155">
        <v>1</v>
      </c>
      <c r="AQ267" s="155">
        <v>10</v>
      </c>
      <c r="AR267" s="169">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155">
        <f ca="1">COUNTIF(INDIRECT("H"&amp;(ROW()+12*(($AO267-1)*3+$AP267)-ROW())/12+5):INDIRECT("S"&amp;(ROW()+12*(($AO267-1)*3+$AP267)-ROW())/12+5),AR267)</f>
        <v>0</v>
      </c>
      <c r="AT267" s="169"/>
      <c r="AV267" s="155">
        <f ca="1">IF(AND(AR267&gt;0,AS267&gt;0),COUNTIF(AV$6:AV266,"&gt;0")+1,0)</f>
        <v>0</v>
      </c>
    </row>
    <row r="268" spans="41:48">
      <c r="AO268" s="155">
        <v>8</v>
      </c>
      <c r="AP268" s="155">
        <v>1</v>
      </c>
      <c r="AQ268" s="155">
        <v>11</v>
      </c>
      <c r="AR268" s="169">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155">
        <f ca="1">COUNTIF(INDIRECT("H"&amp;(ROW()+12*(($AO268-1)*3+$AP268)-ROW())/12+5):INDIRECT("S"&amp;(ROW()+12*(($AO268-1)*3+$AP268)-ROW())/12+5),AR268)</f>
        <v>0</v>
      </c>
      <c r="AT268" s="169"/>
      <c r="AV268" s="155">
        <f ca="1">IF(AND(AR268&gt;0,AS268&gt;0),COUNTIF(AV$6:AV267,"&gt;0")+1,0)</f>
        <v>0</v>
      </c>
    </row>
    <row r="269" spans="41:48">
      <c r="AO269" s="155">
        <v>8</v>
      </c>
      <c r="AP269" s="155">
        <v>1</v>
      </c>
      <c r="AQ269" s="155">
        <v>12</v>
      </c>
      <c r="AR269" s="169">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155">
        <f ca="1">COUNTIF(INDIRECT("H"&amp;(ROW()+12*(($AO269-1)*3+$AP269)-ROW())/12+5):INDIRECT("S"&amp;(ROW()+12*(($AO269-1)*3+$AP269)-ROW())/12+5),AR269)</f>
        <v>0</v>
      </c>
      <c r="AT269" s="169"/>
      <c r="AV269" s="155">
        <f ca="1">IF(AND(AR269&gt;0,AS269&gt;0),COUNTIF(AV$6:AV268,"&gt;0")+1,0)</f>
        <v>0</v>
      </c>
    </row>
    <row r="270" spans="41:48">
      <c r="AO270" s="155">
        <v>8</v>
      </c>
      <c r="AP270" s="155">
        <v>2</v>
      </c>
      <c r="AQ270" s="155">
        <v>1</v>
      </c>
      <c r="AR270" s="169">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155">
        <f ca="1">COUNTIF(INDIRECT("H"&amp;(ROW()+12*(($AO270-1)*3+$AP270)-ROW())/12+5):INDIRECT("S"&amp;(ROW()+12*(($AO270-1)*3+$AP270)-ROW())/12+5),AR270)</f>
        <v>0</v>
      </c>
      <c r="AT270" s="169"/>
      <c r="AV270" s="155">
        <f ca="1">IF(AND(AR270&gt;0,AS270&gt;0),COUNTIF(AV$6:AV269,"&gt;0")+1,0)</f>
        <v>0</v>
      </c>
    </row>
    <row r="271" spans="41:48">
      <c r="AO271" s="155">
        <v>8</v>
      </c>
      <c r="AP271" s="155">
        <v>2</v>
      </c>
      <c r="AQ271" s="155">
        <v>2</v>
      </c>
      <c r="AR271" s="169">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155">
        <f ca="1">COUNTIF(INDIRECT("H"&amp;(ROW()+12*(($AO271-1)*3+$AP271)-ROW())/12+5):INDIRECT("S"&amp;(ROW()+12*(($AO271-1)*3+$AP271)-ROW())/12+5),AR271)</f>
        <v>0</v>
      </c>
      <c r="AT271" s="169"/>
      <c r="AV271" s="155">
        <f ca="1">IF(AND(AR271&gt;0,AS271&gt;0),COUNTIF(AV$6:AV270,"&gt;0")+1,0)</f>
        <v>0</v>
      </c>
    </row>
    <row r="272" spans="41:48">
      <c r="AO272" s="155">
        <v>8</v>
      </c>
      <c r="AP272" s="155">
        <v>2</v>
      </c>
      <c r="AQ272" s="155">
        <v>3</v>
      </c>
      <c r="AR272" s="169">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155">
        <f ca="1">COUNTIF(INDIRECT("H"&amp;(ROW()+12*(($AO272-1)*3+$AP272)-ROW())/12+5):INDIRECT("S"&amp;(ROW()+12*(($AO272-1)*3+$AP272)-ROW())/12+5),AR272)</f>
        <v>0</v>
      </c>
      <c r="AT272" s="169"/>
      <c r="AV272" s="155">
        <f ca="1">IF(AND(AR272&gt;0,AS272&gt;0),COUNTIF(AV$6:AV271,"&gt;0")+1,0)</f>
        <v>0</v>
      </c>
    </row>
    <row r="273" spans="41:48">
      <c r="AO273" s="155">
        <v>8</v>
      </c>
      <c r="AP273" s="155">
        <v>2</v>
      </c>
      <c r="AQ273" s="155">
        <v>4</v>
      </c>
      <c r="AR273" s="169">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155">
        <f ca="1">COUNTIF(INDIRECT("H"&amp;(ROW()+12*(($AO273-1)*3+$AP273)-ROW())/12+5):INDIRECT("S"&amp;(ROW()+12*(($AO273-1)*3+$AP273)-ROW())/12+5),AR273)</f>
        <v>0</v>
      </c>
      <c r="AT273" s="169"/>
      <c r="AV273" s="155">
        <f ca="1">IF(AND(AR273&gt;0,AS273&gt;0),COUNTIF(AV$6:AV272,"&gt;0")+1,0)</f>
        <v>0</v>
      </c>
    </row>
    <row r="274" spans="41:48">
      <c r="AO274" s="155">
        <v>8</v>
      </c>
      <c r="AP274" s="155">
        <v>2</v>
      </c>
      <c r="AQ274" s="155">
        <v>5</v>
      </c>
      <c r="AR274" s="169">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155">
        <f ca="1">COUNTIF(INDIRECT("H"&amp;(ROW()+12*(($AO274-1)*3+$AP274)-ROW())/12+5):INDIRECT("S"&amp;(ROW()+12*(($AO274-1)*3+$AP274)-ROW())/12+5),AR274)</f>
        <v>0</v>
      </c>
      <c r="AT274" s="169"/>
      <c r="AV274" s="155">
        <f ca="1">IF(AND(AR274&gt;0,AS274&gt;0),COUNTIF(AV$6:AV273,"&gt;0")+1,0)</f>
        <v>0</v>
      </c>
    </row>
    <row r="275" spans="41:48">
      <c r="AO275" s="155">
        <v>8</v>
      </c>
      <c r="AP275" s="155">
        <v>2</v>
      </c>
      <c r="AQ275" s="155">
        <v>6</v>
      </c>
      <c r="AR275" s="169">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155">
        <f ca="1">COUNTIF(INDIRECT("H"&amp;(ROW()+12*(($AO275-1)*3+$AP275)-ROW())/12+5):INDIRECT("S"&amp;(ROW()+12*(($AO275-1)*3+$AP275)-ROW())/12+5),AR275)</f>
        <v>0</v>
      </c>
      <c r="AT275" s="169"/>
      <c r="AV275" s="155">
        <f ca="1">IF(AND(AR275&gt;0,AS275&gt;0),COUNTIF(AV$6:AV274,"&gt;0")+1,0)</f>
        <v>0</v>
      </c>
    </row>
    <row r="276" spans="41:48">
      <c r="AO276" s="155">
        <v>8</v>
      </c>
      <c r="AP276" s="155">
        <v>2</v>
      </c>
      <c r="AQ276" s="155">
        <v>7</v>
      </c>
      <c r="AR276" s="169">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155">
        <f ca="1">COUNTIF(INDIRECT("H"&amp;(ROW()+12*(($AO276-1)*3+$AP276)-ROW())/12+5):INDIRECT("S"&amp;(ROW()+12*(($AO276-1)*3+$AP276)-ROW())/12+5),AR276)</f>
        <v>0</v>
      </c>
      <c r="AT276" s="169"/>
      <c r="AV276" s="155">
        <f ca="1">IF(AND(AR276&gt;0,AS276&gt;0),COUNTIF(AV$6:AV275,"&gt;0")+1,0)</f>
        <v>0</v>
      </c>
    </row>
    <row r="277" spans="41:48">
      <c r="AO277" s="155">
        <v>8</v>
      </c>
      <c r="AP277" s="155">
        <v>2</v>
      </c>
      <c r="AQ277" s="155">
        <v>8</v>
      </c>
      <c r="AR277" s="169">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155">
        <f ca="1">COUNTIF(INDIRECT("H"&amp;(ROW()+12*(($AO277-1)*3+$AP277)-ROW())/12+5):INDIRECT("S"&amp;(ROW()+12*(($AO277-1)*3+$AP277)-ROW())/12+5),AR277)</f>
        <v>0</v>
      </c>
      <c r="AT277" s="169"/>
      <c r="AV277" s="155">
        <f ca="1">IF(AND(AR277&gt;0,AS277&gt;0),COUNTIF(AV$6:AV276,"&gt;0")+1,0)</f>
        <v>0</v>
      </c>
    </row>
    <row r="278" spans="41:48">
      <c r="AO278" s="155">
        <v>8</v>
      </c>
      <c r="AP278" s="155">
        <v>2</v>
      </c>
      <c r="AQ278" s="155">
        <v>9</v>
      </c>
      <c r="AR278" s="169">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155">
        <f ca="1">COUNTIF(INDIRECT("H"&amp;(ROW()+12*(($AO278-1)*3+$AP278)-ROW())/12+5):INDIRECT("S"&amp;(ROW()+12*(($AO278-1)*3+$AP278)-ROW())/12+5),AR278)</f>
        <v>0</v>
      </c>
      <c r="AT278" s="169"/>
      <c r="AV278" s="155">
        <f ca="1">IF(AND(AR278&gt;0,AS278&gt;0),COUNTIF(AV$6:AV277,"&gt;0")+1,0)</f>
        <v>0</v>
      </c>
    </row>
    <row r="279" spans="41:48">
      <c r="AO279" s="155">
        <v>8</v>
      </c>
      <c r="AP279" s="155">
        <v>2</v>
      </c>
      <c r="AQ279" s="155">
        <v>10</v>
      </c>
      <c r="AR279" s="169">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155">
        <f ca="1">COUNTIF(INDIRECT("H"&amp;(ROW()+12*(($AO279-1)*3+$AP279)-ROW())/12+5):INDIRECT("S"&amp;(ROW()+12*(($AO279-1)*3+$AP279)-ROW())/12+5),AR279)</f>
        <v>0</v>
      </c>
      <c r="AT279" s="169"/>
      <c r="AV279" s="155">
        <f ca="1">IF(AND(AR279&gt;0,AS279&gt;0),COUNTIF(AV$6:AV278,"&gt;0")+1,0)</f>
        <v>0</v>
      </c>
    </row>
    <row r="280" spans="41:48">
      <c r="AO280" s="155">
        <v>8</v>
      </c>
      <c r="AP280" s="155">
        <v>2</v>
      </c>
      <c r="AQ280" s="155">
        <v>11</v>
      </c>
      <c r="AR280" s="169">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155">
        <f ca="1">COUNTIF(INDIRECT("H"&amp;(ROW()+12*(($AO280-1)*3+$AP280)-ROW())/12+5):INDIRECT("S"&amp;(ROW()+12*(($AO280-1)*3+$AP280)-ROW())/12+5),AR280)</f>
        <v>0</v>
      </c>
      <c r="AT280" s="169"/>
      <c r="AV280" s="155">
        <f ca="1">IF(AND(AR280&gt;0,AS280&gt;0),COUNTIF(AV$6:AV279,"&gt;0")+1,0)</f>
        <v>0</v>
      </c>
    </row>
    <row r="281" spans="41:48">
      <c r="AO281" s="155">
        <v>8</v>
      </c>
      <c r="AP281" s="155">
        <v>2</v>
      </c>
      <c r="AQ281" s="155">
        <v>12</v>
      </c>
      <c r="AR281" s="169">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155">
        <f ca="1">COUNTIF(INDIRECT("H"&amp;(ROW()+12*(($AO281-1)*3+$AP281)-ROW())/12+5):INDIRECT("S"&amp;(ROW()+12*(($AO281-1)*3+$AP281)-ROW())/12+5),AR281)</f>
        <v>0</v>
      </c>
      <c r="AT281" s="169"/>
      <c r="AV281" s="155">
        <f ca="1">IF(AND(AR281&gt;0,AS281&gt;0),COUNTIF(AV$6:AV280,"&gt;0")+1,0)</f>
        <v>0</v>
      </c>
    </row>
    <row r="282" spans="41:48">
      <c r="AO282" s="155">
        <v>8</v>
      </c>
      <c r="AP282" s="155">
        <v>3</v>
      </c>
      <c r="AQ282" s="155">
        <v>1</v>
      </c>
      <c r="AR282" s="169">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155">
        <f ca="1">COUNTIF(INDIRECT("H"&amp;(ROW()+12*(($AO282-1)*3+$AP282)-ROW())/12+5):INDIRECT("S"&amp;(ROW()+12*(($AO282-1)*3+$AP282)-ROW())/12+5),AR282)</f>
        <v>0</v>
      </c>
      <c r="AT282" s="169"/>
      <c r="AV282" s="155">
        <f ca="1">IF(AND(AR282&gt;0,AS282&gt;0),COUNTIF(AV$6:AV281,"&gt;0")+1,0)</f>
        <v>0</v>
      </c>
    </row>
    <row r="283" spans="41:48">
      <c r="AO283" s="155">
        <v>8</v>
      </c>
      <c r="AP283" s="155">
        <v>3</v>
      </c>
      <c r="AQ283" s="155">
        <v>2</v>
      </c>
      <c r="AR283" s="169">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155">
        <f ca="1">COUNTIF(INDIRECT("H"&amp;(ROW()+12*(($AO283-1)*3+$AP283)-ROW())/12+5):INDIRECT("S"&amp;(ROW()+12*(($AO283-1)*3+$AP283)-ROW())/12+5),AR283)</f>
        <v>0</v>
      </c>
      <c r="AT283" s="169"/>
      <c r="AV283" s="155">
        <f ca="1">IF(AND(AR283&gt;0,AS283&gt;0),COUNTIF(AV$6:AV282,"&gt;0")+1,0)</f>
        <v>0</v>
      </c>
    </row>
    <row r="284" spans="41:48">
      <c r="AO284" s="155">
        <v>8</v>
      </c>
      <c r="AP284" s="155">
        <v>3</v>
      </c>
      <c r="AQ284" s="155">
        <v>3</v>
      </c>
      <c r="AR284" s="169">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155">
        <f ca="1">COUNTIF(INDIRECT("H"&amp;(ROW()+12*(($AO284-1)*3+$AP284)-ROW())/12+5):INDIRECT("S"&amp;(ROW()+12*(($AO284-1)*3+$AP284)-ROW())/12+5),AR284)</f>
        <v>0</v>
      </c>
      <c r="AT284" s="169"/>
      <c r="AV284" s="155">
        <f ca="1">IF(AND(AR284&gt;0,AS284&gt;0),COUNTIF(AV$6:AV283,"&gt;0")+1,0)</f>
        <v>0</v>
      </c>
    </row>
    <row r="285" spans="41:48">
      <c r="AO285" s="155">
        <v>8</v>
      </c>
      <c r="AP285" s="155">
        <v>3</v>
      </c>
      <c r="AQ285" s="155">
        <v>4</v>
      </c>
      <c r="AR285" s="169">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155">
        <f ca="1">COUNTIF(INDIRECT("H"&amp;(ROW()+12*(($AO285-1)*3+$AP285)-ROW())/12+5):INDIRECT("S"&amp;(ROW()+12*(($AO285-1)*3+$AP285)-ROW())/12+5),AR285)</f>
        <v>0</v>
      </c>
      <c r="AT285" s="169"/>
      <c r="AV285" s="155">
        <f ca="1">IF(AND(AR285&gt;0,AS285&gt;0),COUNTIF(AV$6:AV284,"&gt;0")+1,0)</f>
        <v>0</v>
      </c>
    </row>
    <row r="286" spans="41:48">
      <c r="AO286" s="155">
        <v>8</v>
      </c>
      <c r="AP286" s="155">
        <v>3</v>
      </c>
      <c r="AQ286" s="155">
        <v>5</v>
      </c>
      <c r="AR286" s="169">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155">
        <f ca="1">COUNTIF(INDIRECT("H"&amp;(ROW()+12*(($AO286-1)*3+$AP286)-ROW())/12+5):INDIRECT("S"&amp;(ROW()+12*(($AO286-1)*3+$AP286)-ROW())/12+5),AR286)</f>
        <v>0</v>
      </c>
      <c r="AT286" s="169"/>
      <c r="AV286" s="155">
        <f ca="1">IF(AND(AR286&gt;0,AS286&gt;0),COUNTIF(AV$6:AV285,"&gt;0")+1,0)</f>
        <v>0</v>
      </c>
    </row>
    <row r="287" spans="41:48">
      <c r="AO287" s="155">
        <v>8</v>
      </c>
      <c r="AP287" s="155">
        <v>3</v>
      </c>
      <c r="AQ287" s="155">
        <v>6</v>
      </c>
      <c r="AR287" s="169">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155">
        <f ca="1">COUNTIF(INDIRECT("H"&amp;(ROW()+12*(($AO287-1)*3+$AP287)-ROW())/12+5):INDIRECT("S"&amp;(ROW()+12*(($AO287-1)*3+$AP287)-ROW())/12+5),AR287)</f>
        <v>0</v>
      </c>
      <c r="AT287" s="169"/>
      <c r="AV287" s="155">
        <f ca="1">IF(AND(AR287&gt;0,AS287&gt;0),COUNTIF(AV$6:AV286,"&gt;0")+1,0)</f>
        <v>0</v>
      </c>
    </row>
    <row r="288" spans="41:48">
      <c r="AO288" s="155">
        <v>8</v>
      </c>
      <c r="AP288" s="155">
        <v>3</v>
      </c>
      <c r="AQ288" s="155">
        <v>7</v>
      </c>
      <c r="AR288" s="169">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155">
        <f ca="1">COUNTIF(INDIRECT("H"&amp;(ROW()+12*(($AO288-1)*3+$AP288)-ROW())/12+5):INDIRECT("S"&amp;(ROW()+12*(($AO288-1)*3+$AP288)-ROW())/12+5),AR288)</f>
        <v>0</v>
      </c>
      <c r="AT288" s="169"/>
      <c r="AV288" s="155">
        <f ca="1">IF(AND(AR288&gt;0,AS288&gt;0),COUNTIF(AV$6:AV287,"&gt;0")+1,0)</f>
        <v>0</v>
      </c>
    </row>
    <row r="289" spans="41:48">
      <c r="AO289" s="155">
        <v>8</v>
      </c>
      <c r="AP289" s="155">
        <v>3</v>
      </c>
      <c r="AQ289" s="155">
        <v>8</v>
      </c>
      <c r="AR289" s="169">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155">
        <f ca="1">COUNTIF(INDIRECT("H"&amp;(ROW()+12*(($AO289-1)*3+$AP289)-ROW())/12+5):INDIRECT("S"&amp;(ROW()+12*(($AO289-1)*3+$AP289)-ROW())/12+5),AR289)</f>
        <v>0</v>
      </c>
      <c r="AT289" s="169"/>
      <c r="AV289" s="155">
        <f ca="1">IF(AND(AR289&gt;0,AS289&gt;0),COUNTIF(AV$6:AV288,"&gt;0")+1,0)</f>
        <v>0</v>
      </c>
    </row>
    <row r="290" spans="41:48">
      <c r="AO290" s="155">
        <v>8</v>
      </c>
      <c r="AP290" s="155">
        <v>3</v>
      </c>
      <c r="AQ290" s="155">
        <v>9</v>
      </c>
      <c r="AR290" s="169">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155">
        <f ca="1">COUNTIF(INDIRECT("H"&amp;(ROW()+12*(($AO290-1)*3+$AP290)-ROW())/12+5):INDIRECT("S"&amp;(ROW()+12*(($AO290-1)*3+$AP290)-ROW())/12+5),AR290)</f>
        <v>0</v>
      </c>
      <c r="AT290" s="169"/>
      <c r="AV290" s="155">
        <f ca="1">IF(AND(AR290&gt;0,AS290&gt;0),COUNTIF(AV$6:AV289,"&gt;0")+1,0)</f>
        <v>0</v>
      </c>
    </row>
    <row r="291" spans="41:48">
      <c r="AO291" s="155">
        <v>8</v>
      </c>
      <c r="AP291" s="155">
        <v>3</v>
      </c>
      <c r="AQ291" s="155">
        <v>10</v>
      </c>
      <c r="AR291" s="169">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155">
        <f ca="1">COUNTIF(INDIRECT("H"&amp;(ROW()+12*(($AO291-1)*3+$AP291)-ROW())/12+5):INDIRECT("S"&amp;(ROW()+12*(($AO291-1)*3+$AP291)-ROW())/12+5),AR291)</f>
        <v>0</v>
      </c>
      <c r="AT291" s="169"/>
      <c r="AV291" s="155">
        <f ca="1">IF(AND(AR291&gt;0,AS291&gt;0),COUNTIF(AV$6:AV290,"&gt;0")+1,0)</f>
        <v>0</v>
      </c>
    </row>
    <row r="292" spans="41:48">
      <c r="AO292" s="155">
        <v>8</v>
      </c>
      <c r="AP292" s="155">
        <v>3</v>
      </c>
      <c r="AQ292" s="155">
        <v>11</v>
      </c>
      <c r="AR292" s="169">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155">
        <f ca="1">COUNTIF(INDIRECT("H"&amp;(ROW()+12*(($AO292-1)*3+$AP292)-ROW())/12+5):INDIRECT("S"&amp;(ROW()+12*(($AO292-1)*3+$AP292)-ROW())/12+5),AR292)</f>
        <v>0</v>
      </c>
      <c r="AT292" s="169"/>
      <c r="AV292" s="155">
        <f ca="1">IF(AND(AR292&gt;0,AS292&gt;0),COUNTIF(AV$6:AV291,"&gt;0")+1,0)</f>
        <v>0</v>
      </c>
    </row>
    <row r="293" spans="41:48">
      <c r="AO293" s="155">
        <v>8</v>
      </c>
      <c r="AP293" s="155">
        <v>3</v>
      </c>
      <c r="AQ293" s="155">
        <v>12</v>
      </c>
      <c r="AR293" s="169">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155">
        <f ca="1">COUNTIF(INDIRECT("H"&amp;(ROW()+12*(($AO293-1)*3+$AP293)-ROW())/12+5):INDIRECT("S"&amp;(ROW()+12*(($AO293-1)*3+$AP293)-ROW())/12+5),AR293)</f>
        <v>0</v>
      </c>
      <c r="AT293" s="169"/>
      <c r="AV293" s="155">
        <f ca="1">IF(AND(AR293&gt;0,AS293&gt;0),COUNTIF(AV$6:AV292,"&gt;0")+1,0)</f>
        <v>0</v>
      </c>
    </row>
    <row r="294" spans="41:48">
      <c r="AO294" s="155">
        <v>9</v>
      </c>
      <c r="AP294" s="155">
        <v>1</v>
      </c>
      <c r="AQ294" s="155">
        <v>1</v>
      </c>
      <c r="AR294" s="169">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155">
        <f ca="1">COUNTIF(INDIRECT("H"&amp;(ROW()+12*(($AO294-1)*3+$AP294)-ROW())/12+5):INDIRECT("S"&amp;(ROW()+12*(($AO294-1)*3+$AP294)-ROW())/12+5),AR294)</f>
        <v>0</v>
      </c>
      <c r="AT294" s="169"/>
      <c r="AV294" s="155">
        <f ca="1">IF(AND(AR294&gt;0,AS294&gt;0),COUNTIF(AV$6:AV293,"&gt;0")+1,0)</f>
        <v>0</v>
      </c>
    </row>
    <row r="295" spans="41:48">
      <c r="AO295" s="155">
        <v>9</v>
      </c>
      <c r="AP295" s="155">
        <v>1</v>
      </c>
      <c r="AQ295" s="155">
        <v>2</v>
      </c>
      <c r="AR295" s="169">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155">
        <f ca="1">COUNTIF(INDIRECT("H"&amp;(ROW()+12*(($AO295-1)*3+$AP295)-ROW())/12+5):INDIRECT("S"&amp;(ROW()+12*(($AO295-1)*3+$AP295)-ROW())/12+5),AR295)</f>
        <v>0</v>
      </c>
      <c r="AT295" s="169"/>
      <c r="AV295" s="155">
        <f ca="1">IF(AND(AR295&gt;0,AS295&gt;0),COUNTIF(AV$6:AV294,"&gt;0")+1,0)</f>
        <v>0</v>
      </c>
    </row>
    <row r="296" spans="41:48">
      <c r="AO296" s="155">
        <v>9</v>
      </c>
      <c r="AP296" s="155">
        <v>1</v>
      </c>
      <c r="AQ296" s="155">
        <v>3</v>
      </c>
      <c r="AR296" s="169">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155">
        <f ca="1">COUNTIF(INDIRECT("H"&amp;(ROW()+12*(($AO296-1)*3+$AP296)-ROW())/12+5):INDIRECT("S"&amp;(ROW()+12*(($AO296-1)*3+$AP296)-ROW())/12+5),AR296)</f>
        <v>0</v>
      </c>
      <c r="AT296" s="169"/>
      <c r="AV296" s="155">
        <f ca="1">IF(AND(AR296&gt;0,AS296&gt;0),COUNTIF(AV$6:AV295,"&gt;0")+1,0)</f>
        <v>0</v>
      </c>
    </row>
    <row r="297" spans="41:48">
      <c r="AO297" s="155">
        <v>9</v>
      </c>
      <c r="AP297" s="155">
        <v>1</v>
      </c>
      <c r="AQ297" s="155">
        <v>4</v>
      </c>
      <c r="AR297" s="169">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155">
        <f ca="1">COUNTIF(INDIRECT("H"&amp;(ROW()+12*(($AO297-1)*3+$AP297)-ROW())/12+5):INDIRECT("S"&amp;(ROW()+12*(($AO297-1)*3+$AP297)-ROW())/12+5),AR297)</f>
        <v>0</v>
      </c>
      <c r="AT297" s="169"/>
      <c r="AV297" s="155">
        <f ca="1">IF(AND(AR297&gt;0,AS297&gt;0),COUNTIF(AV$6:AV296,"&gt;0")+1,0)</f>
        <v>0</v>
      </c>
    </row>
    <row r="298" spans="41:48">
      <c r="AO298" s="155">
        <v>9</v>
      </c>
      <c r="AP298" s="155">
        <v>1</v>
      </c>
      <c r="AQ298" s="155">
        <v>5</v>
      </c>
      <c r="AR298" s="169">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155">
        <f ca="1">COUNTIF(INDIRECT("H"&amp;(ROW()+12*(($AO298-1)*3+$AP298)-ROW())/12+5):INDIRECT("S"&amp;(ROW()+12*(($AO298-1)*3+$AP298)-ROW())/12+5),AR298)</f>
        <v>0</v>
      </c>
      <c r="AT298" s="169"/>
      <c r="AV298" s="155">
        <f ca="1">IF(AND(AR298&gt;0,AS298&gt;0),COUNTIF(AV$6:AV297,"&gt;0")+1,0)</f>
        <v>0</v>
      </c>
    </row>
    <row r="299" spans="41:48">
      <c r="AO299" s="155">
        <v>9</v>
      </c>
      <c r="AP299" s="155">
        <v>1</v>
      </c>
      <c r="AQ299" s="155">
        <v>6</v>
      </c>
      <c r="AR299" s="169">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155">
        <f ca="1">COUNTIF(INDIRECT("H"&amp;(ROW()+12*(($AO299-1)*3+$AP299)-ROW())/12+5):INDIRECT("S"&amp;(ROW()+12*(($AO299-1)*3+$AP299)-ROW())/12+5),AR299)</f>
        <v>0</v>
      </c>
      <c r="AT299" s="169"/>
      <c r="AV299" s="155">
        <f ca="1">IF(AND(AR299&gt;0,AS299&gt;0),COUNTIF(AV$6:AV298,"&gt;0")+1,0)</f>
        <v>0</v>
      </c>
    </row>
    <row r="300" spans="41:48">
      <c r="AO300" s="155">
        <v>9</v>
      </c>
      <c r="AP300" s="155">
        <v>1</v>
      </c>
      <c r="AQ300" s="155">
        <v>7</v>
      </c>
      <c r="AR300" s="169">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155">
        <f ca="1">COUNTIF(INDIRECT("H"&amp;(ROW()+12*(($AO300-1)*3+$AP300)-ROW())/12+5):INDIRECT("S"&amp;(ROW()+12*(($AO300-1)*3+$AP300)-ROW())/12+5),AR300)</f>
        <v>0</v>
      </c>
      <c r="AT300" s="169"/>
      <c r="AV300" s="155">
        <f ca="1">IF(AND(AR300&gt;0,AS300&gt;0),COUNTIF(AV$6:AV299,"&gt;0")+1,0)</f>
        <v>0</v>
      </c>
    </row>
    <row r="301" spans="41:48">
      <c r="AO301" s="155">
        <v>9</v>
      </c>
      <c r="AP301" s="155">
        <v>1</v>
      </c>
      <c r="AQ301" s="155">
        <v>8</v>
      </c>
      <c r="AR301" s="169">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155">
        <f ca="1">COUNTIF(INDIRECT("H"&amp;(ROW()+12*(($AO301-1)*3+$AP301)-ROW())/12+5):INDIRECT("S"&amp;(ROW()+12*(($AO301-1)*3+$AP301)-ROW())/12+5),AR301)</f>
        <v>0</v>
      </c>
      <c r="AT301" s="169"/>
      <c r="AV301" s="155">
        <f ca="1">IF(AND(AR301&gt;0,AS301&gt;0),COUNTIF(AV$6:AV300,"&gt;0")+1,0)</f>
        <v>0</v>
      </c>
    </row>
    <row r="302" spans="41:48">
      <c r="AO302" s="155">
        <v>9</v>
      </c>
      <c r="AP302" s="155">
        <v>1</v>
      </c>
      <c r="AQ302" s="155">
        <v>9</v>
      </c>
      <c r="AR302" s="169">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155">
        <f ca="1">COUNTIF(INDIRECT("H"&amp;(ROW()+12*(($AO302-1)*3+$AP302)-ROW())/12+5):INDIRECT("S"&amp;(ROW()+12*(($AO302-1)*3+$AP302)-ROW())/12+5),AR302)</f>
        <v>0</v>
      </c>
      <c r="AT302" s="169"/>
      <c r="AV302" s="155">
        <f ca="1">IF(AND(AR302&gt;0,AS302&gt;0),COUNTIF(AV$6:AV301,"&gt;0")+1,0)</f>
        <v>0</v>
      </c>
    </row>
    <row r="303" spans="41:48">
      <c r="AO303" s="155">
        <v>9</v>
      </c>
      <c r="AP303" s="155">
        <v>1</v>
      </c>
      <c r="AQ303" s="155">
        <v>10</v>
      </c>
      <c r="AR303" s="169">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155">
        <f ca="1">COUNTIF(INDIRECT("H"&amp;(ROW()+12*(($AO303-1)*3+$AP303)-ROW())/12+5):INDIRECT("S"&amp;(ROW()+12*(($AO303-1)*3+$AP303)-ROW())/12+5),AR303)</f>
        <v>0</v>
      </c>
      <c r="AT303" s="169"/>
      <c r="AV303" s="155">
        <f ca="1">IF(AND(AR303&gt;0,AS303&gt;0),COUNTIF(AV$6:AV302,"&gt;0")+1,0)</f>
        <v>0</v>
      </c>
    </row>
    <row r="304" spans="41:48">
      <c r="AO304" s="155">
        <v>9</v>
      </c>
      <c r="AP304" s="155">
        <v>1</v>
      </c>
      <c r="AQ304" s="155">
        <v>11</v>
      </c>
      <c r="AR304" s="169">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155">
        <f ca="1">COUNTIF(INDIRECT("H"&amp;(ROW()+12*(($AO304-1)*3+$AP304)-ROW())/12+5):INDIRECT("S"&amp;(ROW()+12*(($AO304-1)*3+$AP304)-ROW())/12+5),AR304)</f>
        <v>0</v>
      </c>
      <c r="AT304" s="169"/>
      <c r="AV304" s="155">
        <f ca="1">IF(AND(AR304&gt;0,AS304&gt;0),COUNTIF(AV$6:AV303,"&gt;0")+1,0)</f>
        <v>0</v>
      </c>
    </row>
    <row r="305" spans="41:48">
      <c r="AO305" s="155">
        <v>9</v>
      </c>
      <c r="AP305" s="155">
        <v>1</v>
      </c>
      <c r="AQ305" s="155">
        <v>12</v>
      </c>
      <c r="AR305" s="169">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155">
        <f ca="1">COUNTIF(INDIRECT("H"&amp;(ROW()+12*(($AO305-1)*3+$AP305)-ROW())/12+5):INDIRECT("S"&amp;(ROW()+12*(($AO305-1)*3+$AP305)-ROW())/12+5),AR305)</f>
        <v>0</v>
      </c>
      <c r="AT305" s="169"/>
      <c r="AV305" s="155">
        <f ca="1">IF(AND(AR305&gt;0,AS305&gt;0),COUNTIF(AV$6:AV304,"&gt;0")+1,0)</f>
        <v>0</v>
      </c>
    </row>
    <row r="306" spans="41:48">
      <c r="AO306" s="155">
        <v>9</v>
      </c>
      <c r="AP306" s="155">
        <v>2</v>
      </c>
      <c r="AQ306" s="155">
        <v>1</v>
      </c>
      <c r="AR306" s="169">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155">
        <f ca="1">COUNTIF(INDIRECT("H"&amp;(ROW()+12*(($AO306-1)*3+$AP306)-ROW())/12+5):INDIRECT("S"&amp;(ROW()+12*(($AO306-1)*3+$AP306)-ROW())/12+5),AR306)</f>
        <v>0</v>
      </c>
      <c r="AT306" s="169"/>
      <c r="AV306" s="155">
        <f ca="1">IF(AND(AR306&gt;0,AS306&gt;0),COUNTIF(AV$6:AV305,"&gt;0")+1,0)</f>
        <v>0</v>
      </c>
    </row>
    <row r="307" spans="41:48">
      <c r="AO307" s="155">
        <v>9</v>
      </c>
      <c r="AP307" s="155">
        <v>2</v>
      </c>
      <c r="AQ307" s="155">
        <v>2</v>
      </c>
      <c r="AR307" s="169">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155">
        <f ca="1">COUNTIF(INDIRECT("H"&amp;(ROW()+12*(($AO307-1)*3+$AP307)-ROW())/12+5):INDIRECT("S"&amp;(ROW()+12*(($AO307-1)*3+$AP307)-ROW())/12+5),AR307)</f>
        <v>0</v>
      </c>
      <c r="AT307" s="169"/>
      <c r="AV307" s="155">
        <f ca="1">IF(AND(AR307&gt;0,AS307&gt;0),COUNTIF(AV$6:AV306,"&gt;0")+1,0)</f>
        <v>0</v>
      </c>
    </row>
    <row r="308" spans="41:48">
      <c r="AO308" s="155">
        <v>9</v>
      </c>
      <c r="AP308" s="155">
        <v>2</v>
      </c>
      <c r="AQ308" s="155">
        <v>3</v>
      </c>
      <c r="AR308" s="169">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155">
        <f ca="1">COUNTIF(INDIRECT("H"&amp;(ROW()+12*(($AO308-1)*3+$AP308)-ROW())/12+5):INDIRECT("S"&amp;(ROW()+12*(($AO308-1)*3+$AP308)-ROW())/12+5),AR308)</f>
        <v>0</v>
      </c>
      <c r="AT308" s="169"/>
      <c r="AV308" s="155">
        <f ca="1">IF(AND(AR308&gt;0,AS308&gt;0),COUNTIF(AV$6:AV307,"&gt;0")+1,0)</f>
        <v>0</v>
      </c>
    </row>
    <row r="309" spans="41:48">
      <c r="AO309" s="155">
        <v>9</v>
      </c>
      <c r="AP309" s="155">
        <v>2</v>
      </c>
      <c r="AQ309" s="155">
        <v>4</v>
      </c>
      <c r="AR309" s="169">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155">
        <f ca="1">COUNTIF(INDIRECT("H"&amp;(ROW()+12*(($AO309-1)*3+$AP309)-ROW())/12+5):INDIRECT("S"&amp;(ROW()+12*(($AO309-1)*3+$AP309)-ROW())/12+5),AR309)</f>
        <v>0</v>
      </c>
      <c r="AT309" s="169"/>
      <c r="AV309" s="155">
        <f ca="1">IF(AND(AR309&gt;0,AS309&gt;0),COUNTIF(AV$6:AV308,"&gt;0")+1,0)</f>
        <v>0</v>
      </c>
    </row>
    <row r="310" spans="41:48">
      <c r="AO310" s="155">
        <v>9</v>
      </c>
      <c r="AP310" s="155">
        <v>2</v>
      </c>
      <c r="AQ310" s="155">
        <v>5</v>
      </c>
      <c r="AR310" s="169">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155">
        <f ca="1">COUNTIF(INDIRECT("H"&amp;(ROW()+12*(($AO310-1)*3+$AP310)-ROW())/12+5):INDIRECT("S"&amp;(ROW()+12*(($AO310-1)*3+$AP310)-ROW())/12+5),AR310)</f>
        <v>0</v>
      </c>
      <c r="AT310" s="169"/>
      <c r="AV310" s="155">
        <f ca="1">IF(AND(AR310&gt;0,AS310&gt;0),COUNTIF(AV$6:AV309,"&gt;0")+1,0)</f>
        <v>0</v>
      </c>
    </row>
    <row r="311" spans="41:48">
      <c r="AO311" s="155">
        <v>9</v>
      </c>
      <c r="AP311" s="155">
        <v>2</v>
      </c>
      <c r="AQ311" s="155">
        <v>6</v>
      </c>
      <c r="AR311" s="169">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155">
        <f ca="1">COUNTIF(INDIRECT("H"&amp;(ROW()+12*(($AO311-1)*3+$AP311)-ROW())/12+5):INDIRECT("S"&amp;(ROW()+12*(($AO311-1)*3+$AP311)-ROW())/12+5),AR311)</f>
        <v>0</v>
      </c>
      <c r="AT311" s="169"/>
      <c r="AV311" s="155">
        <f ca="1">IF(AND(AR311&gt;0,AS311&gt;0),COUNTIF(AV$6:AV310,"&gt;0")+1,0)</f>
        <v>0</v>
      </c>
    </row>
    <row r="312" spans="41:48">
      <c r="AO312" s="155">
        <v>9</v>
      </c>
      <c r="AP312" s="155">
        <v>2</v>
      </c>
      <c r="AQ312" s="155">
        <v>7</v>
      </c>
      <c r="AR312" s="169">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155">
        <f ca="1">COUNTIF(INDIRECT("H"&amp;(ROW()+12*(($AO312-1)*3+$AP312)-ROW())/12+5):INDIRECT("S"&amp;(ROW()+12*(($AO312-1)*3+$AP312)-ROW())/12+5),AR312)</f>
        <v>0</v>
      </c>
      <c r="AT312" s="169"/>
      <c r="AV312" s="155">
        <f ca="1">IF(AND(AR312&gt;0,AS312&gt;0),COUNTIF(AV$6:AV311,"&gt;0")+1,0)</f>
        <v>0</v>
      </c>
    </row>
    <row r="313" spans="41:48">
      <c r="AO313" s="155">
        <v>9</v>
      </c>
      <c r="AP313" s="155">
        <v>2</v>
      </c>
      <c r="AQ313" s="155">
        <v>8</v>
      </c>
      <c r="AR313" s="169">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155">
        <f ca="1">COUNTIF(INDIRECT("H"&amp;(ROW()+12*(($AO313-1)*3+$AP313)-ROW())/12+5):INDIRECT("S"&amp;(ROW()+12*(($AO313-1)*3+$AP313)-ROW())/12+5),AR313)</f>
        <v>0</v>
      </c>
      <c r="AT313" s="169"/>
      <c r="AV313" s="155">
        <f ca="1">IF(AND(AR313&gt;0,AS313&gt;0),COUNTIF(AV$6:AV312,"&gt;0")+1,0)</f>
        <v>0</v>
      </c>
    </row>
    <row r="314" spans="41:48">
      <c r="AO314" s="155">
        <v>9</v>
      </c>
      <c r="AP314" s="155">
        <v>2</v>
      </c>
      <c r="AQ314" s="155">
        <v>9</v>
      </c>
      <c r="AR314" s="169">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155">
        <f ca="1">COUNTIF(INDIRECT("H"&amp;(ROW()+12*(($AO314-1)*3+$AP314)-ROW())/12+5):INDIRECT("S"&amp;(ROW()+12*(($AO314-1)*3+$AP314)-ROW())/12+5),AR314)</f>
        <v>0</v>
      </c>
      <c r="AT314" s="169"/>
      <c r="AV314" s="155">
        <f ca="1">IF(AND(AR314&gt;0,AS314&gt;0),COUNTIF(AV$6:AV313,"&gt;0")+1,0)</f>
        <v>0</v>
      </c>
    </row>
    <row r="315" spans="41:48">
      <c r="AO315" s="155">
        <v>9</v>
      </c>
      <c r="AP315" s="155">
        <v>2</v>
      </c>
      <c r="AQ315" s="155">
        <v>10</v>
      </c>
      <c r="AR315" s="169">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155">
        <f ca="1">COUNTIF(INDIRECT("H"&amp;(ROW()+12*(($AO315-1)*3+$AP315)-ROW())/12+5):INDIRECT("S"&amp;(ROW()+12*(($AO315-1)*3+$AP315)-ROW())/12+5),AR315)</f>
        <v>0</v>
      </c>
      <c r="AT315" s="169"/>
      <c r="AV315" s="155">
        <f ca="1">IF(AND(AR315&gt;0,AS315&gt;0),COUNTIF(AV$6:AV314,"&gt;0")+1,0)</f>
        <v>0</v>
      </c>
    </row>
    <row r="316" spans="41:48">
      <c r="AO316" s="155">
        <v>9</v>
      </c>
      <c r="AP316" s="155">
        <v>2</v>
      </c>
      <c r="AQ316" s="155">
        <v>11</v>
      </c>
      <c r="AR316" s="169">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155">
        <f ca="1">COUNTIF(INDIRECT("H"&amp;(ROW()+12*(($AO316-1)*3+$AP316)-ROW())/12+5):INDIRECT("S"&amp;(ROW()+12*(($AO316-1)*3+$AP316)-ROW())/12+5),AR316)</f>
        <v>0</v>
      </c>
      <c r="AT316" s="169"/>
      <c r="AV316" s="155">
        <f ca="1">IF(AND(AR316&gt;0,AS316&gt;0),COUNTIF(AV$6:AV315,"&gt;0")+1,0)</f>
        <v>0</v>
      </c>
    </row>
    <row r="317" spans="41:48">
      <c r="AO317" s="155">
        <v>9</v>
      </c>
      <c r="AP317" s="155">
        <v>2</v>
      </c>
      <c r="AQ317" s="155">
        <v>12</v>
      </c>
      <c r="AR317" s="169">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155">
        <f ca="1">COUNTIF(INDIRECT("H"&amp;(ROW()+12*(($AO317-1)*3+$AP317)-ROW())/12+5):INDIRECT("S"&amp;(ROW()+12*(($AO317-1)*3+$AP317)-ROW())/12+5),AR317)</f>
        <v>0</v>
      </c>
      <c r="AT317" s="169"/>
      <c r="AV317" s="155">
        <f ca="1">IF(AND(AR317&gt;0,AS317&gt;0),COUNTIF(AV$6:AV316,"&gt;0")+1,0)</f>
        <v>0</v>
      </c>
    </row>
    <row r="318" spans="41:48">
      <c r="AO318" s="155">
        <v>9</v>
      </c>
      <c r="AP318" s="155">
        <v>3</v>
      </c>
      <c r="AQ318" s="155">
        <v>1</v>
      </c>
      <c r="AR318" s="169">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155">
        <f ca="1">COUNTIF(INDIRECT("H"&amp;(ROW()+12*(($AO318-1)*3+$AP318)-ROW())/12+5):INDIRECT("S"&amp;(ROW()+12*(($AO318-1)*3+$AP318)-ROW())/12+5),AR318)</f>
        <v>0</v>
      </c>
      <c r="AT318" s="169"/>
      <c r="AV318" s="155">
        <f ca="1">IF(AND(AR318&gt;0,AS318&gt;0),COUNTIF(AV$6:AV317,"&gt;0")+1,0)</f>
        <v>0</v>
      </c>
    </row>
    <row r="319" spans="41:48">
      <c r="AO319" s="155">
        <v>9</v>
      </c>
      <c r="AP319" s="155">
        <v>3</v>
      </c>
      <c r="AQ319" s="155">
        <v>2</v>
      </c>
      <c r="AR319" s="169">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155">
        <f ca="1">COUNTIF(INDIRECT("H"&amp;(ROW()+12*(($AO319-1)*3+$AP319)-ROW())/12+5):INDIRECT("S"&amp;(ROW()+12*(($AO319-1)*3+$AP319)-ROW())/12+5),AR319)</f>
        <v>0</v>
      </c>
      <c r="AT319" s="169"/>
      <c r="AV319" s="155">
        <f ca="1">IF(AND(AR319&gt;0,AS319&gt;0),COUNTIF(AV$6:AV318,"&gt;0")+1,0)</f>
        <v>0</v>
      </c>
    </row>
    <row r="320" spans="41:48">
      <c r="AO320" s="155">
        <v>9</v>
      </c>
      <c r="AP320" s="155">
        <v>3</v>
      </c>
      <c r="AQ320" s="155">
        <v>3</v>
      </c>
      <c r="AR320" s="169">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155">
        <f ca="1">COUNTIF(INDIRECT("H"&amp;(ROW()+12*(($AO320-1)*3+$AP320)-ROW())/12+5):INDIRECT("S"&amp;(ROW()+12*(($AO320-1)*3+$AP320)-ROW())/12+5),AR320)</f>
        <v>0</v>
      </c>
      <c r="AT320" s="169"/>
      <c r="AV320" s="155">
        <f ca="1">IF(AND(AR320&gt;0,AS320&gt;0),COUNTIF(AV$6:AV319,"&gt;0")+1,0)</f>
        <v>0</v>
      </c>
    </row>
    <row r="321" spans="41:48">
      <c r="AO321" s="155">
        <v>9</v>
      </c>
      <c r="AP321" s="155">
        <v>3</v>
      </c>
      <c r="AQ321" s="155">
        <v>4</v>
      </c>
      <c r="AR321" s="169">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155">
        <f ca="1">COUNTIF(INDIRECT("H"&amp;(ROW()+12*(($AO321-1)*3+$AP321)-ROW())/12+5):INDIRECT("S"&amp;(ROW()+12*(($AO321-1)*3+$AP321)-ROW())/12+5),AR321)</f>
        <v>0</v>
      </c>
      <c r="AT321" s="169"/>
      <c r="AV321" s="155">
        <f ca="1">IF(AND(AR321&gt;0,AS321&gt;0),COUNTIF(AV$6:AV320,"&gt;0")+1,0)</f>
        <v>0</v>
      </c>
    </row>
    <row r="322" spans="41:48">
      <c r="AO322" s="155">
        <v>9</v>
      </c>
      <c r="AP322" s="155">
        <v>3</v>
      </c>
      <c r="AQ322" s="155">
        <v>5</v>
      </c>
      <c r="AR322" s="169">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155">
        <f ca="1">COUNTIF(INDIRECT("H"&amp;(ROW()+12*(($AO322-1)*3+$AP322)-ROW())/12+5):INDIRECT("S"&amp;(ROW()+12*(($AO322-1)*3+$AP322)-ROW())/12+5),AR322)</f>
        <v>0</v>
      </c>
      <c r="AT322" s="169"/>
      <c r="AV322" s="155">
        <f ca="1">IF(AND(AR322&gt;0,AS322&gt;0),COUNTIF(AV$6:AV321,"&gt;0")+1,0)</f>
        <v>0</v>
      </c>
    </row>
    <row r="323" spans="41:48">
      <c r="AO323" s="155">
        <v>9</v>
      </c>
      <c r="AP323" s="155">
        <v>3</v>
      </c>
      <c r="AQ323" s="155">
        <v>6</v>
      </c>
      <c r="AR323" s="169">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155">
        <f ca="1">COUNTIF(INDIRECT("H"&amp;(ROW()+12*(($AO323-1)*3+$AP323)-ROW())/12+5):INDIRECT("S"&amp;(ROW()+12*(($AO323-1)*3+$AP323)-ROW())/12+5),AR323)</f>
        <v>0</v>
      </c>
      <c r="AT323" s="169"/>
      <c r="AV323" s="155">
        <f ca="1">IF(AND(AR323&gt;0,AS323&gt;0),COUNTIF(AV$6:AV322,"&gt;0")+1,0)</f>
        <v>0</v>
      </c>
    </row>
    <row r="324" spans="41:48">
      <c r="AO324" s="155">
        <v>9</v>
      </c>
      <c r="AP324" s="155">
        <v>3</v>
      </c>
      <c r="AQ324" s="155">
        <v>7</v>
      </c>
      <c r="AR324" s="169">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155">
        <f ca="1">COUNTIF(INDIRECT("H"&amp;(ROW()+12*(($AO324-1)*3+$AP324)-ROW())/12+5):INDIRECT("S"&amp;(ROW()+12*(($AO324-1)*3+$AP324)-ROW())/12+5),AR324)</f>
        <v>0</v>
      </c>
      <c r="AT324" s="169"/>
      <c r="AV324" s="155">
        <f ca="1">IF(AND(AR324&gt;0,AS324&gt;0),COUNTIF(AV$6:AV323,"&gt;0")+1,0)</f>
        <v>0</v>
      </c>
    </row>
    <row r="325" spans="41:48">
      <c r="AO325" s="155">
        <v>9</v>
      </c>
      <c r="AP325" s="155">
        <v>3</v>
      </c>
      <c r="AQ325" s="155">
        <v>8</v>
      </c>
      <c r="AR325" s="169">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155">
        <f ca="1">COUNTIF(INDIRECT("H"&amp;(ROW()+12*(($AO325-1)*3+$AP325)-ROW())/12+5):INDIRECT("S"&amp;(ROW()+12*(($AO325-1)*3+$AP325)-ROW())/12+5),AR325)</f>
        <v>0</v>
      </c>
      <c r="AT325" s="169"/>
      <c r="AV325" s="155">
        <f ca="1">IF(AND(AR325&gt;0,AS325&gt;0),COUNTIF(AV$6:AV324,"&gt;0")+1,0)</f>
        <v>0</v>
      </c>
    </row>
    <row r="326" spans="41:48">
      <c r="AO326" s="155">
        <v>9</v>
      </c>
      <c r="AP326" s="155">
        <v>3</v>
      </c>
      <c r="AQ326" s="155">
        <v>9</v>
      </c>
      <c r="AR326" s="169">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155">
        <f ca="1">COUNTIF(INDIRECT("H"&amp;(ROW()+12*(($AO326-1)*3+$AP326)-ROW())/12+5):INDIRECT("S"&amp;(ROW()+12*(($AO326-1)*3+$AP326)-ROW())/12+5),AR326)</f>
        <v>0</v>
      </c>
      <c r="AT326" s="169"/>
      <c r="AV326" s="155">
        <f ca="1">IF(AND(AR326&gt;0,AS326&gt;0),COUNTIF(AV$6:AV325,"&gt;0")+1,0)</f>
        <v>0</v>
      </c>
    </row>
    <row r="327" spans="41:48">
      <c r="AO327" s="155">
        <v>9</v>
      </c>
      <c r="AP327" s="155">
        <v>3</v>
      </c>
      <c r="AQ327" s="155">
        <v>10</v>
      </c>
      <c r="AR327" s="169">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155">
        <f ca="1">COUNTIF(INDIRECT("H"&amp;(ROW()+12*(($AO327-1)*3+$AP327)-ROW())/12+5):INDIRECT("S"&amp;(ROW()+12*(($AO327-1)*3+$AP327)-ROW())/12+5),AR327)</f>
        <v>0</v>
      </c>
      <c r="AT327" s="169"/>
      <c r="AV327" s="155">
        <f ca="1">IF(AND(AR327&gt;0,AS327&gt;0),COUNTIF(AV$6:AV326,"&gt;0")+1,0)</f>
        <v>0</v>
      </c>
    </row>
    <row r="328" spans="41:48">
      <c r="AO328" s="155">
        <v>9</v>
      </c>
      <c r="AP328" s="155">
        <v>3</v>
      </c>
      <c r="AQ328" s="155">
        <v>11</v>
      </c>
      <c r="AR328" s="169">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155">
        <f ca="1">COUNTIF(INDIRECT("H"&amp;(ROW()+12*(($AO328-1)*3+$AP328)-ROW())/12+5):INDIRECT("S"&amp;(ROW()+12*(($AO328-1)*3+$AP328)-ROW())/12+5),AR328)</f>
        <v>0</v>
      </c>
      <c r="AT328" s="169"/>
      <c r="AV328" s="155">
        <f ca="1">IF(AND(AR328&gt;0,AS328&gt;0),COUNTIF(AV$6:AV327,"&gt;0")+1,0)</f>
        <v>0</v>
      </c>
    </row>
    <row r="329" spans="41:48">
      <c r="AO329" s="155">
        <v>9</v>
      </c>
      <c r="AP329" s="155">
        <v>3</v>
      </c>
      <c r="AQ329" s="155">
        <v>12</v>
      </c>
      <c r="AR329" s="169">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155">
        <f ca="1">COUNTIF(INDIRECT("H"&amp;(ROW()+12*(($AO329-1)*3+$AP329)-ROW())/12+5):INDIRECT("S"&amp;(ROW()+12*(($AO329-1)*3+$AP329)-ROW())/12+5),AR329)</f>
        <v>0</v>
      </c>
      <c r="AT329" s="169"/>
      <c r="AV329" s="155">
        <f ca="1">IF(AND(AR329&gt;0,AS329&gt;0),COUNTIF(AV$6:AV328,"&gt;0")+1,0)</f>
        <v>0</v>
      </c>
    </row>
    <row r="330" spans="41:48">
      <c r="AO330" s="155">
        <v>10</v>
      </c>
      <c r="AP330" s="155">
        <v>1</v>
      </c>
      <c r="AQ330" s="155">
        <v>1</v>
      </c>
      <c r="AR330" s="169">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155">
        <f ca="1">COUNTIF(INDIRECT("H"&amp;(ROW()+12*(($AO330-1)*3+$AP330)-ROW())/12+5):INDIRECT("S"&amp;(ROW()+12*(($AO330-1)*3+$AP330)-ROW())/12+5),AR330)</f>
        <v>0</v>
      </c>
      <c r="AT330" s="169"/>
      <c r="AV330" s="155">
        <f ca="1">IF(AND(AR330&gt;0,AS330&gt;0),COUNTIF(AV$6:AV329,"&gt;0")+1,0)</f>
        <v>0</v>
      </c>
    </row>
    <row r="331" spans="41:48">
      <c r="AO331" s="155">
        <v>10</v>
      </c>
      <c r="AP331" s="155">
        <v>1</v>
      </c>
      <c r="AQ331" s="155">
        <v>2</v>
      </c>
      <c r="AR331" s="169">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155">
        <f ca="1">COUNTIF(INDIRECT("H"&amp;(ROW()+12*(($AO331-1)*3+$AP331)-ROW())/12+5):INDIRECT("S"&amp;(ROW()+12*(($AO331-1)*3+$AP331)-ROW())/12+5),AR331)</f>
        <v>0</v>
      </c>
      <c r="AT331" s="169"/>
      <c r="AV331" s="155">
        <f ca="1">IF(AND(AR331&gt;0,AS331&gt;0),COUNTIF(AV$6:AV330,"&gt;0")+1,0)</f>
        <v>0</v>
      </c>
    </row>
    <row r="332" spans="41:48">
      <c r="AO332" s="155">
        <v>10</v>
      </c>
      <c r="AP332" s="155">
        <v>1</v>
      </c>
      <c r="AQ332" s="155">
        <v>3</v>
      </c>
      <c r="AR332" s="169">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155">
        <f ca="1">COUNTIF(INDIRECT("H"&amp;(ROW()+12*(($AO332-1)*3+$AP332)-ROW())/12+5):INDIRECT("S"&amp;(ROW()+12*(($AO332-1)*3+$AP332)-ROW())/12+5),AR332)</f>
        <v>0</v>
      </c>
      <c r="AT332" s="169"/>
      <c r="AV332" s="155">
        <f ca="1">IF(AND(AR332&gt;0,AS332&gt;0),COUNTIF(AV$6:AV331,"&gt;0")+1,0)</f>
        <v>0</v>
      </c>
    </row>
    <row r="333" spans="41:48">
      <c r="AO333" s="155">
        <v>10</v>
      </c>
      <c r="AP333" s="155">
        <v>1</v>
      </c>
      <c r="AQ333" s="155">
        <v>4</v>
      </c>
      <c r="AR333" s="169">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155">
        <f ca="1">COUNTIF(INDIRECT("H"&amp;(ROW()+12*(($AO333-1)*3+$AP333)-ROW())/12+5):INDIRECT("S"&amp;(ROW()+12*(($AO333-1)*3+$AP333)-ROW())/12+5),AR333)</f>
        <v>0</v>
      </c>
      <c r="AT333" s="169"/>
      <c r="AV333" s="155">
        <f ca="1">IF(AND(AR333&gt;0,AS333&gt;0),COUNTIF(AV$6:AV332,"&gt;0")+1,0)</f>
        <v>0</v>
      </c>
    </row>
    <row r="334" spans="41:48">
      <c r="AO334" s="155">
        <v>10</v>
      </c>
      <c r="AP334" s="155">
        <v>1</v>
      </c>
      <c r="AQ334" s="155">
        <v>5</v>
      </c>
      <c r="AR334" s="169">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155">
        <f ca="1">COUNTIF(INDIRECT("H"&amp;(ROW()+12*(($AO334-1)*3+$AP334)-ROW())/12+5):INDIRECT("S"&amp;(ROW()+12*(($AO334-1)*3+$AP334)-ROW())/12+5),AR334)</f>
        <v>0</v>
      </c>
      <c r="AT334" s="169"/>
      <c r="AV334" s="155">
        <f ca="1">IF(AND(AR334&gt;0,AS334&gt;0),COUNTIF(AV$6:AV333,"&gt;0")+1,0)</f>
        <v>0</v>
      </c>
    </row>
    <row r="335" spans="41:48">
      <c r="AO335" s="155">
        <v>10</v>
      </c>
      <c r="AP335" s="155">
        <v>1</v>
      </c>
      <c r="AQ335" s="155">
        <v>6</v>
      </c>
      <c r="AR335" s="169">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155">
        <f ca="1">COUNTIF(INDIRECT("H"&amp;(ROW()+12*(($AO335-1)*3+$AP335)-ROW())/12+5):INDIRECT("S"&amp;(ROW()+12*(($AO335-1)*3+$AP335)-ROW())/12+5),AR335)</f>
        <v>0</v>
      </c>
      <c r="AT335" s="169"/>
      <c r="AV335" s="155">
        <f ca="1">IF(AND(AR335&gt;0,AS335&gt;0),COUNTIF(AV$6:AV334,"&gt;0")+1,0)</f>
        <v>0</v>
      </c>
    </row>
    <row r="336" spans="41:48">
      <c r="AO336" s="155">
        <v>10</v>
      </c>
      <c r="AP336" s="155">
        <v>1</v>
      </c>
      <c r="AQ336" s="155">
        <v>7</v>
      </c>
      <c r="AR336" s="169">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155">
        <f ca="1">COUNTIF(INDIRECT("H"&amp;(ROW()+12*(($AO336-1)*3+$AP336)-ROW())/12+5):INDIRECT("S"&amp;(ROW()+12*(($AO336-1)*3+$AP336)-ROW())/12+5),AR336)</f>
        <v>0</v>
      </c>
      <c r="AT336" s="169"/>
      <c r="AV336" s="155">
        <f ca="1">IF(AND(AR336&gt;0,AS336&gt;0),COUNTIF(AV$6:AV335,"&gt;0")+1,0)</f>
        <v>0</v>
      </c>
    </row>
    <row r="337" spans="41:48">
      <c r="AO337" s="155">
        <v>10</v>
      </c>
      <c r="AP337" s="155">
        <v>1</v>
      </c>
      <c r="AQ337" s="155">
        <v>8</v>
      </c>
      <c r="AR337" s="169">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155">
        <f ca="1">COUNTIF(INDIRECT("H"&amp;(ROW()+12*(($AO337-1)*3+$AP337)-ROW())/12+5):INDIRECT("S"&amp;(ROW()+12*(($AO337-1)*3+$AP337)-ROW())/12+5),AR337)</f>
        <v>0</v>
      </c>
      <c r="AT337" s="169"/>
      <c r="AV337" s="155">
        <f ca="1">IF(AND(AR337&gt;0,AS337&gt;0),COUNTIF(AV$6:AV336,"&gt;0")+1,0)</f>
        <v>0</v>
      </c>
    </row>
    <row r="338" spans="41:48">
      <c r="AO338" s="155">
        <v>10</v>
      </c>
      <c r="AP338" s="155">
        <v>1</v>
      </c>
      <c r="AQ338" s="155">
        <v>9</v>
      </c>
      <c r="AR338" s="169">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155">
        <f ca="1">COUNTIF(INDIRECT("H"&amp;(ROW()+12*(($AO338-1)*3+$AP338)-ROW())/12+5):INDIRECT("S"&amp;(ROW()+12*(($AO338-1)*3+$AP338)-ROW())/12+5),AR338)</f>
        <v>0</v>
      </c>
      <c r="AT338" s="169"/>
      <c r="AV338" s="155">
        <f ca="1">IF(AND(AR338&gt;0,AS338&gt;0),COUNTIF(AV$6:AV337,"&gt;0")+1,0)</f>
        <v>0</v>
      </c>
    </row>
    <row r="339" spans="41:48">
      <c r="AO339" s="155">
        <v>10</v>
      </c>
      <c r="AP339" s="155">
        <v>1</v>
      </c>
      <c r="AQ339" s="155">
        <v>10</v>
      </c>
      <c r="AR339" s="169">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155">
        <f ca="1">COUNTIF(INDIRECT("H"&amp;(ROW()+12*(($AO339-1)*3+$AP339)-ROW())/12+5):INDIRECT("S"&amp;(ROW()+12*(($AO339-1)*3+$AP339)-ROW())/12+5),AR339)</f>
        <v>0</v>
      </c>
      <c r="AT339" s="169"/>
      <c r="AV339" s="155">
        <f ca="1">IF(AND(AR339&gt;0,AS339&gt;0),COUNTIF(AV$6:AV338,"&gt;0")+1,0)</f>
        <v>0</v>
      </c>
    </row>
    <row r="340" spans="41:48">
      <c r="AO340" s="155">
        <v>10</v>
      </c>
      <c r="AP340" s="155">
        <v>1</v>
      </c>
      <c r="AQ340" s="155">
        <v>11</v>
      </c>
      <c r="AR340" s="169">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155">
        <f ca="1">COUNTIF(INDIRECT("H"&amp;(ROW()+12*(($AO340-1)*3+$AP340)-ROW())/12+5):INDIRECT("S"&amp;(ROW()+12*(($AO340-1)*3+$AP340)-ROW())/12+5),AR340)</f>
        <v>0</v>
      </c>
      <c r="AT340" s="169"/>
      <c r="AV340" s="155">
        <f ca="1">IF(AND(AR340&gt;0,AS340&gt;0),COUNTIF(AV$6:AV339,"&gt;0")+1,0)</f>
        <v>0</v>
      </c>
    </row>
    <row r="341" spans="41:48">
      <c r="AO341" s="155">
        <v>10</v>
      </c>
      <c r="AP341" s="155">
        <v>1</v>
      </c>
      <c r="AQ341" s="155">
        <v>12</v>
      </c>
      <c r="AR341" s="169">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155">
        <f ca="1">COUNTIF(INDIRECT("H"&amp;(ROW()+12*(($AO341-1)*3+$AP341)-ROW())/12+5):INDIRECT("S"&amp;(ROW()+12*(($AO341-1)*3+$AP341)-ROW())/12+5),AR341)</f>
        <v>0</v>
      </c>
      <c r="AT341" s="169"/>
      <c r="AV341" s="155">
        <f ca="1">IF(AND(AR341&gt;0,AS341&gt;0),COUNTIF(AV$6:AV340,"&gt;0")+1,0)</f>
        <v>0</v>
      </c>
    </row>
    <row r="342" spans="41:48">
      <c r="AO342" s="155">
        <v>10</v>
      </c>
      <c r="AP342" s="155">
        <v>2</v>
      </c>
      <c r="AQ342" s="155">
        <v>1</v>
      </c>
      <c r="AR342" s="169">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155">
        <f ca="1">COUNTIF(INDIRECT("H"&amp;(ROW()+12*(($AO342-1)*3+$AP342)-ROW())/12+5):INDIRECT("S"&amp;(ROW()+12*(($AO342-1)*3+$AP342)-ROW())/12+5),AR342)</f>
        <v>0</v>
      </c>
      <c r="AT342" s="169"/>
      <c r="AV342" s="155">
        <f ca="1">IF(AND(AR342&gt;0,AS342&gt;0),COUNTIF(AV$6:AV341,"&gt;0")+1,0)</f>
        <v>0</v>
      </c>
    </row>
    <row r="343" spans="41:48">
      <c r="AO343" s="155">
        <v>10</v>
      </c>
      <c r="AP343" s="155">
        <v>2</v>
      </c>
      <c r="AQ343" s="155">
        <v>2</v>
      </c>
      <c r="AR343" s="169">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155">
        <f ca="1">COUNTIF(INDIRECT("H"&amp;(ROW()+12*(($AO343-1)*3+$AP343)-ROW())/12+5):INDIRECT("S"&amp;(ROW()+12*(($AO343-1)*3+$AP343)-ROW())/12+5),AR343)</f>
        <v>0</v>
      </c>
      <c r="AT343" s="169"/>
      <c r="AV343" s="155">
        <f ca="1">IF(AND(AR343&gt;0,AS343&gt;0),COUNTIF(AV$6:AV342,"&gt;0")+1,0)</f>
        <v>0</v>
      </c>
    </row>
    <row r="344" spans="41:48">
      <c r="AO344" s="155">
        <v>10</v>
      </c>
      <c r="AP344" s="155">
        <v>2</v>
      </c>
      <c r="AQ344" s="155">
        <v>3</v>
      </c>
      <c r="AR344" s="169">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155">
        <f ca="1">COUNTIF(INDIRECT("H"&amp;(ROW()+12*(($AO344-1)*3+$AP344)-ROW())/12+5):INDIRECT("S"&amp;(ROW()+12*(($AO344-1)*3+$AP344)-ROW())/12+5),AR344)</f>
        <v>0</v>
      </c>
      <c r="AT344" s="169"/>
      <c r="AV344" s="155">
        <f ca="1">IF(AND(AR344&gt;0,AS344&gt;0),COUNTIF(AV$6:AV343,"&gt;0")+1,0)</f>
        <v>0</v>
      </c>
    </row>
    <row r="345" spans="41:48">
      <c r="AO345" s="155">
        <v>10</v>
      </c>
      <c r="AP345" s="155">
        <v>2</v>
      </c>
      <c r="AQ345" s="155">
        <v>4</v>
      </c>
      <c r="AR345" s="169">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155">
        <f ca="1">COUNTIF(INDIRECT("H"&amp;(ROW()+12*(($AO345-1)*3+$AP345)-ROW())/12+5):INDIRECT("S"&amp;(ROW()+12*(($AO345-1)*3+$AP345)-ROW())/12+5),AR345)</f>
        <v>0</v>
      </c>
      <c r="AT345" s="169"/>
      <c r="AV345" s="155">
        <f ca="1">IF(AND(AR345&gt;0,AS345&gt;0),COUNTIF(AV$6:AV344,"&gt;0")+1,0)</f>
        <v>0</v>
      </c>
    </row>
    <row r="346" spans="41:48">
      <c r="AO346" s="155">
        <v>10</v>
      </c>
      <c r="AP346" s="155">
        <v>2</v>
      </c>
      <c r="AQ346" s="155">
        <v>5</v>
      </c>
      <c r="AR346" s="169">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155">
        <f ca="1">COUNTIF(INDIRECT("H"&amp;(ROW()+12*(($AO346-1)*3+$AP346)-ROW())/12+5):INDIRECT("S"&amp;(ROW()+12*(($AO346-1)*3+$AP346)-ROW())/12+5),AR346)</f>
        <v>0</v>
      </c>
      <c r="AT346" s="169"/>
      <c r="AV346" s="155">
        <f ca="1">IF(AND(AR346&gt;0,AS346&gt;0),COUNTIF(AV$6:AV345,"&gt;0")+1,0)</f>
        <v>0</v>
      </c>
    </row>
    <row r="347" spans="41:48">
      <c r="AO347" s="155">
        <v>10</v>
      </c>
      <c r="AP347" s="155">
        <v>2</v>
      </c>
      <c r="AQ347" s="155">
        <v>6</v>
      </c>
      <c r="AR347" s="169">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155">
        <f ca="1">COUNTIF(INDIRECT("H"&amp;(ROW()+12*(($AO347-1)*3+$AP347)-ROW())/12+5):INDIRECT("S"&amp;(ROW()+12*(($AO347-1)*3+$AP347)-ROW())/12+5),AR347)</f>
        <v>0</v>
      </c>
      <c r="AT347" s="169"/>
      <c r="AV347" s="155">
        <f ca="1">IF(AND(AR347&gt;0,AS347&gt;0),COUNTIF(AV$6:AV346,"&gt;0")+1,0)</f>
        <v>0</v>
      </c>
    </row>
    <row r="348" spans="41:48">
      <c r="AO348" s="155">
        <v>10</v>
      </c>
      <c r="AP348" s="155">
        <v>2</v>
      </c>
      <c r="AQ348" s="155">
        <v>7</v>
      </c>
      <c r="AR348" s="169">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155">
        <f ca="1">COUNTIF(INDIRECT("H"&amp;(ROW()+12*(($AO348-1)*3+$AP348)-ROW())/12+5):INDIRECT("S"&amp;(ROW()+12*(($AO348-1)*3+$AP348)-ROW())/12+5),AR348)</f>
        <v>0</v>
      </c>
      <c r="AT348" s="169"/>
      <c r="AV348" s="155">
        <f ca="1">IF(AND(AR348&gt;0,AS348&gt;0),COUNTIF(AV$6:AV347,"&gt;0")+1,0)</f>
        <v>0</v>
      </c>
    </row>
    <row r="349" spans="41:48">
      <c r="AO349" s="155">
        <v>10</v>
      </c>
      <c r="AP349" s="155">
        <v>2</v>
      </c>
      <c r="AQ349" s="155">
        <v>8</v>
      </c>
      <c r="AR349" s="169">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155">
        <f ca="1">COUNTIF(INDIRECT("H"&amp;(ROW()+12*(($AO349-1)*3+$AP349)-ROW())/12+5):INDIRECT("S"&amp;(ROW()+12*(($AO349-1)*3+$AP349)-ROW())/12+5),AR349)</f>
        <v>0</v>
      </c>
      <c r="AT349" s="169"/>
      <c r="AV349" s="155">
        <f ca="1">IF(AND(AR349&gt;0,AS349&gt;0),COUNTIF(AV$6:AV348,"&gt;0")+1,0)</f>
        <v>0</v>
      </c>
    </row>
    <row r="350" spans="41:48">
      <c r="AO350" s="155">
        <v>10</v>
      </c>
      <c r="AP350" s="155">
        <v>2</v>
      </c>
      <c r="AQ350" s="155">
        <v>9</v>
      </c>
      <c r="AR350" s="169">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155">
        <f ca="1">COUNTIF(INDIRECT("H"&amp;(ROW()+12*(($AO350-1)*3+$AP350)-ROW())/12+5):INDIRECT("S"&amp;(ROW()+12*(($AO350-1)*3+$AP350)-ROW())/12+5),AR350)</f>
        <v>0</v>
      </c>
      <c r="AT350" s="169"/>
      <c r="AV350" s="155">
        <f ca="1">IF(AND(AR350&gt;0,AS350&gt;0),COUNTIF(AV$6:AV349,"&gt;0")+1,0)</f>
        <v>0</v>
      </c>
    </row>
    <row r="351" spans="41:48">
      <c r="AO351" s="155">
        <v>10</v>
      </c>
      <c r="AP351" s="155">
        <v>2</v>
      </c>
      <c r="AQ351" s="155">
        <v>10</v>
      </c>
      <c r="AR351" s="169">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155">
        <f ca="1">COUNTIF(INDIRECT("H"&amp;(ROW()+12*(($AO351-1)*3+$AP351)-ROW())/12+5):INDIRECT("S"&amp;(ROW()+12*(($AO351-1)*3+$AP351)-ROW())/12+5),AR351)</f>
        <v>0</v>
      </c>
      <c r="AT351" s="169"/>
      <c r="AV351" s="155">
        <f ca="1">IF(AND(AR351&gt;0,AS351&gt;0),COUNTIF(AV$6:AV350,"&gt;0")+1,0)</f>
        <v>0</v>
      </c>
    </row>
    <row r="352" spans="41:48">
      <c r="AO352" s="155">
        <v>10</v>
      </c>
      <c r="AP352" s="155">
        <v>2</v>
      </c>
      <c r="AQ352" s="155">
        <v>11</v>
      </c>
      <c r="AR352" s="169">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155">
        <f ca="1">COUNTIF(INDIRECT("H"&amp;(ROW()+12*(($AO352-1)*3+$AP352)-ROW())/12+5):INDIRECT("S"&amp;(ROW()+12*(($AO352-1)*3+$AP352)-ROW())/12+5),AR352)</f>
        <v>0</v>
      </c>
      <c r="AT352" s="169"/>
      <c r="AV352" s="155">
        <f ca="1">IF(AND(AR352&gt;0,AS352&gt;0),COUNTIF(AV$6:AV351,"&gt;0")+1,0)</f>
        <v>0</v>
      </c>
    </row>
    <row r="353" spans="41:48">
      <c r="AO353" s="155">
        <v>10</v>
      </c>
      <c r="AP353" s="155">
        <v>2</v>
      </c>
      <c r="AQ353" s="155">
        <v>12</v>
      </c>
      <c r="AR353" s="169">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155">
        <f ca="1">COUNTIF(INDIRECT("H"&amp;(ROW()+12*(($AO353-1)*3+$AP353)-ROW())/12+5):INDIRECT("S"&amp;(ROW()+12*(($AO353-1)*3+$AP353)-ROW())/12+5),AR353)</f>
        <v>0</v>
      </c>
      <c r="AT353" s="169"/>
      <c r="AV353" s="155">
        <f ca="1">IF(AND(AR353&gt;0,AS353&gt;0),COUNTIF(AV$6:AV352,"&gt;0")+1,0)</f>
        <v>0</v>
      </c>
    </row>
    <row r="354" spans="41:48">
      <c r="AO354" s="155">
        <v>10</v>
      </c>
      <c r="AP354" s="155">
        <v>3</v>
      </c>
      <c r="AQ354" s="155">
        <v>1</v>
      </c>
      <c r="AR354" s="169">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155">
        <f ca="1">COUNTIF(INDIRECT("H"&amp;(ROW()+12*(($AO354-1)*3+$AP354)-ROW())/12+5):INDIRECT("S"&amp;(ROW()+12*(($AO354-1)*3+$AP354)-ROW())/12+5),AR354)</f>
        <v>0</v>
      </c>
      <c r="AT354" s="169"/>
      <c r="AV354" s="155">
        <f ca="1">IF(AND(AR354&gt;0,AS354&gt;0),COUNTIF(AV$6:AV353,"&gt;0")+1,0)</f>
        <v>0</v>
      </c>
    </row>
    <row r="355" spans="41:48">
      <c r="AO355" s="155">
        <v>10</v>
      </c>
      <c r="AP355" s="155">
        <v>3</v>
      </c>
      <c r="AQ355" s="155">
        <v>2</v>
      </c>
      <c r="AR355" s="169">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155">
        <f ca="1">COUNTIF(INDIRECT("H"&amp;(ROW()+12*(($AO355-1)*3+$AP355)-ROW())/12+5):INDIRECT("S"&amp;(ROW()+12*(($AO355-1)*3+$AP355)-ROW())/12+5),AR355)</f>
        <v>0</v>
      </c>
      <c r="AT355" s="169"/>
      <c r="AV355" s="155">
        <f ca="1">IF(AND(AR355&gt;0,AS355&gt;0),COUNTIF(AV$6:AV354,"&gt;0")+1,0)</f>
        <v>0</v>
      </c>
    </row>
    <row r="356" spans="41:48">
      <c r="AO356" s="155">
        <v>10</v>
      </c>
      <c r="AP356" s="155">
        <v>3</v>
      </c>
      <c r="AQ356" s="155">
        <v>3</v>
      </c>
      <c r="AR356" s="169">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155">
        <f ca="1">COUNTIF(INDIRECT("H"&amp;(ROW()+12*(($AO356-1)*3+$AP356)-ROW())/12+5):INDIRECT("S"&amp;(ROW()+12*(($AO356-1)*3+$AP356)-ROW())/12+5),AR356)</f>
        <v>0</v>
      </c>
      <c r="AT356" s="169"/>
      <c r="AV356" s="155">
        <f ca="1">IF(AND(AR356&gt;0,AS356&gt;0),COUNTIF(AV$6:AV355,"&gt;0")+1,0)</f>
        <v>0</v>
      </c>
    </row>
    <row r="357" spans="41:48">
      <c r="AO357" s="155">
        <v>10</v>
      </c>
      <c r="AP357" s="155">
        <v>3</v>
      </c>
      <c r="AQ357" s="155">
        <v>4</v>
      </c>
      <c r="AR357" s="169">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155">
        <f ca="1">COUNTIF(INDIRECT("H"&amp;(ROW()+12*(($AO357-1)*3+$AP357)-ROW())/12+5):INDIRECT("S"&amp;(ROW()+12*(($AO357-1)*3+$AP357)-ROW())/12+5),AR357)</f>
        <v>0</v>
      </c>
      <c r="AT357" s="169"/>
      <c r="AV357" s="155">
        <f ca="1">IF(AND(AR357&gt;0,AS357&gt;0),COUNTIF(AV$6:AV356,"&gt;0")+1,0)</f>
        <v>0</v>
      </c>
    </row>
    <row r="358" spans="41:48">
      <c r="AO358" s="155">
        <v>10</v>
      </c>
      <c r="AP358" s="155">
        <v>3</v>
      </c>
      <c r="AQ358" s="155">
        <v>5</v>
      </c>
      <c r="AR358" s="169">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155">
        <f ca="1">COUNTIF(INDIRECT("H"&amp;(ROW()+12*(($AO358-1)*3+$AP358)-ROW())/12+5):INDIRECT("S"&amp;(ROW()+12*(($AO358-1)*3+$AP358)-ROW())/12+5),AR358)</f>
        <v>0</v>
      </c>
      <c r="AT358" s="169"/>
      <c r="AV358" s="155">
        <f ca="1">IF(AND(AR358&gt;0,AS358&gt;0),COUNTIF(AV$6:AV357,"&gt;0")+1,0)</f>
        <v>0</v>
      </c>
    </row>
    <row r="359" spans="41:48">
      <c r="AO359" s="155">
        <v>10</v>
      </c>
      <c r="AP359" s="155">
        <v>3</v>
      </c>
      <c r="AQ359" s="155">
        <v>6</v>
      </c>
      <c r="AR359" s="169">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155">
        <f ca="1">COUNTIF(INDIRECT("H"&amp;(ROW()+12*(($AO359-1)*3+$AP359)-ROW())/12+5):INDIRECT("S"&amp;(ROW()+12*(($AO359-1)*3+$AP359)-ROW())/12+5),AR359)</f>
        <v>0</v>
      </c>
      <c r="AT359" s="169"/>
      <c r="AV359" s="155">
        <f ca="1">IF(AND(AR359&gt;0,AS359&gt;0),COUNTIF(AV$6:AV358,"&gt;0")+1,0)</f>
        <v>0</v>
      </c>
    </row>
    <row r="360" spans="41:48">
      <c r="AO360" s="155">
        <v>10</v>
      </c>
      <c r="AP360" s="155">
        <v>3</v>
      </c>
      <c r="AQ360" s="155">
        <v>7</v>
      </c>
      <c r="AR360" s="169">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155">
        <f ca="1">COUNTIF(INDIRECT("H"&amp;(ROW()+12*(($AO360-1)*3+$AP360)-ROW())/12+5):INDIRECT("S"&amp;(ROW()+12*(($AO360-1)*3+$AP360)-ROW())/12+5),AR360)</f>
        <v>0</v>
      </c>
      <c r="AT360" s="169"/>
      <c r="AV360" s="155">
        <f ca="1">IF(AND(AR360&gt;0,AS360&gt;0),COUNTIF(AV$6:AV359,"&gt;0")+1,0)</f>
        <v>0</v>
      </c>
    </row>
    <row r="361" spans="41:48">
      <c r="AO361" s="155">
        <v>10</v>
      </c>
      <c r="AP361" s="155">
        <v>3</v>
      </c>
      <c r="AQ361" s="155">
        <v>8</v>
      </c>
      <c r="AR361" s="169">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155">
        <f ca="1">COUNTIF(INDIRECT("H"&amp;(ROW()+12*(($AO361-1)*3+$AP361)-ROW())/12+5):INDIRECT("S"&amp;(ROW()+12*(($AO361-1)*3+$AP361)-ROW())/12+5),AR361)</f>
        <v>0</v>
      </c>
      <c r="AT361" s="169"/>
      <c r="AV361" s="155">
        <f ca="1">IF(AND(AR361&gt;0,AS361&gt;0),COUNTIF(AV$6:AV360,"&gt;0")+1,0)</f>
        <v>0</v>
      </c>
    </row>
    <row r="362" spans="41:48">
      <c r="AO362" s="155">
        <v>10</v>
      </c>
      <c r="AP362" s="155">
        <v>3</v>
      </c>
      <c r="AQ362" s="155">
        <v>9</v>
      </c>
      <c r="AR362" s="169">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155">
        <f ca="1">COUNTIF(INDIRECT("H"&amp;(ROW()+12*(($AO362-1)*3+$AP362)-ROW())/12+5):INDIRECT("S"&amp;(ROW()+12*(($AO362-1)*3+$AP362)-ROW())/12+5),AR362)</f>
        <v>0</v>
      </c>
      <c r="AT362" s="169"/>
      <c r="AV362" s="155">
        <f ca="1">IF(AND(AR362&gt;0,AS362&gt;0),COUNTIF(AV$6:AV361,"&gt;0")+1,0)</f>
        <v>0</v>
      </c>
    </row>
    <row r="363" spans="41:48">
      <c r="AO363" s="155">
        <v>10</v>
      </c>
      <c r="AP363" s="155">
        <v>3</v>
      </c>
      <c r="AQ363" s="155">
        <v>10</v>
      </c>
      <c r="AR363" s="169">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155">
        <f ca="1">COUNTIF(INDIRECT("H"&amp;(ROW()+12*(($AO363-1)*3+$AP363)-ROW())/12+5):INDIRECT("S"&amp;(ROW()+12*(($AO363-1)*3+$AP363)-ROW())/12+5),AR363)</f>
        <v>0</v>
      </c>
      <c r="AT363" s="169"/>
      <c r="AV363" s="155">
        <f ca="1">IF(AND(AR363&gt;0,AS363&gt;0),COUNTIF(AV$6:AV362,"&gt;0")+1,0)</f>
        <v>0</v>
      </c>
    </row>
    <row r="364" spans="41:48">
      <c r="AO364" s="155">
        <v>10</v>
      </c>
      <c r="AP364" s="155">
        <v>3</v>
      </c>
      <c r="AQ364" s="155">
        <v>11</v>
      </c>
      <c r="AR364" s="169">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155">
        <f ca="1">COUNTIF(INDIRECT("H"&amp;(ROW()+12*(($AO364-1)*3+$AP364)-ROW())/12+5):INDIRECT("S"&amp;(ROW()+12*(($AO364-1)*3+$AP364)-ROW())/12+5),AR364)</f>
        <v>0</v>
      </c>
      <c r="AT364" s="169"/>
      <c r="AV364" s="155">
        <f ca="1">IF(AND(AR364&gt;0,AS364&gt;0),COUNTIF(AV$6:AV363,"&gt;0")+1,0)</f>
        <v>0</v>
      </c>
    </row>
    <row r="365" spans="41:48">
      <c r="AO365" s="155">
        <v>10</v>
      </c>
      <c r="AP365" s="155">
        <v>3</v>
      </c>
      <c r="AQ365" s="155">
        <v>12</v>
      </c>
      <c r="AR365" s="169">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155">
        <f ca="1">COUNTIF(INDIRECT("H"&amp;(ROW()+12*(($AO365-1)*3+$AP365)-ROW())/12+5):INDIRECT("S"&amp;(ROW()+12*(($AO365-1)*3+$AP365)-ROW())/12+5),AR365)</f>
        <v>0</v>
      </c>
      <c r="AT365" s="169"/>
      <c r="AV365" s="155">
        <f ca="1">IF(AND(AR365&gt;0,AS365&gt;0),COUNTIF(AV$6:AV364,"&gt;0")+1,0)</f>
        <v>0</v>
      </c>
    </row>
    <row r="366" spans="41:48">
      <c r="AO366" s="155">
        <v>11</v>
      </c>
      <c r="AP366" s="155">
        <v>1</v>
      </c>
      <c r="AQ366" s="155">
        <v>1</v>
      </c>
      <c r="AR366" s="169">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155">
        <f ca="1">COUNTIF(INDIRECT("H"&amp;(ROW()+12*(($AO366-1)*3+$AP366)-ROW())/12+5):INDIRECT("S"&amp;(ROW()+12*(($AO366-1)*3+$AP366)-ROW())/12+5),AR366)</f>
        <v>0</v>
      </c>
      <c r="AT366" s="169"/>
      <c r="AV366" s="155">
        <f ca="1">IF(AND(AR366&gt;0,AS366&gt;0),COUNTIF(AV$6:AV365,"&gt;0")+1,0)</f>
        <v>0</v>
      </c>
    </row>
    <row r="367" spans="41:48">
      <c r="AO367" s="155">
        <v>11</v>
      </c>
      <c r="AP367" s="155">
        <v>1</v>
      </c>
      <c r="AQ367" s="155">
        <v>2</v>
      </c>
      <c r="AR367" s="169">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155">
        <f ca="1">COUNTIF(INDIRECT("H"&amp;(ROW()+12*(($AO367-1)*3+$AP367)-ROW())/12+5):INDIRECT("S"&amp;(ROW()+12*(($AO367-1)*3+$AP367)-ROW())/12+5),AR367)</f>
        <v>0</v>
      </c>
      <c r="AT367" s="169"/>
      <c r="AV367" s="155">
        <f ca="1">IF(AND(AR367&gt;0,AS367&gt;0),COUNTIF(AV$6:AV366,"&gt;0")+1,0)</f>
        <v>0</v>
      </c>
    </row>
    <row r="368" spans="41:48">
      <c r="AO368" s="155">
        <v>11</v>
      </c>
      <c r="AP368" s="155">
        <v>1</v>
      </c>
      <c r="AQ368" s="155">
        <v>3</v>
      </c>
      <c r="AR368" s="169">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155">
        <f ca="1">COUNTIF(INDIRECT("H"&amp;(ROW()+12*(($AO368-1)*3+$AP368)-ROW())/12+5):INDIRECT("S"&amp;(ROW()+12*(($AO368-1)*3+$AP368)-ROW())/12+5),AR368)</f>
        <v>0</v>
      </c>
      <c r="AT368" s="169"/>
      <c r="AV368" s="155">
        <f ca="1">IF(AND(AR368&gt;0,AS368&gt;0),COUNTIF(AV$6:AV367,"&gt;0")+1,0)</f>
        <v>0</v>
      </c>
    </row>
    <row r="369" spans="41:48">
      <c r="AO369" s="155">
        <v>11</v>
      </c>
      <c r="AP369" s="155">
        <v>1</v>
      </c>
      <c r="AQ369" s="155">
        <v>4</v>
      </c>
      <c r="AR369" s="169">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155">
        <f ca="1">COUNTIF(INDIRECT("H"&amp;(ROW()+12*(($AO369-1)*3+$AP369)-ROW())/12+5):INDIRECT("S"&amp;(ROW()+12*(($AO369-1)*3+$AP369)-ROW())/12+5),AR369)</f>
        <v>0</v>
      </c>
      <c r="AT369" s="169"/>
      <c r="AV369" s="155">
        <f ca="1">IF(AND(AR369&gt;0,AS369&gt;0),COUNTIF(AV$6:AV368,"&gt;0")+1,0)</f>
        <v>0</v>
      </c>
    </row>
    <row r="370" spans="41:48">
      <c r="AO370" s="155">
        <v>11</v>
      </c>
      <c r="AP370" s="155">
        <v>1</v>
      </c>
      <c r="AQ370" s="155">
        <v>5</v>
      </c>
      <c r="AR370" s="169">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155">
        <f ca="1">COUNTIF(INDIRECT("H"&amp;(ROW()+12*(($AO370-1)*3+$AP370)-ROW())/12+5):INDIRECT("S"&amp;(ROW()+12*(($AO370-1)*3+$AP370)-ROW())/12+5),AR370)</f>
        <v>0</v>
      </c>
      <c r="AT370" s="169"/>
      <c r="AV370" s="155">
        <f ca="1">IF(AND(AR370&gt;0,AS370&gt;0),COUNTIF(AV$6:AV369,"&gt;0")+1,0)</f>
        <v>0</v>
      </c>
    </row>
    <row r="371" spans="41:48">
      <c r="AO371" s="155">
        <v>11</v>
      </c>
      <c r="AP371" s="155">
        <v>1</v>
      </c>
      <c r="AQ371" s="155">
        <v>6</v>
      </c>
      <c r="AR371" s="169">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155">
        <f ca="1">COUNTIF(INDIRECT("H"&amp;(ROW()+12*(($AO371-1)*3+$AP371)-ROW())/12+5):INDIRECT("S"&amp;(ROW()+12*(($AO371-1)*3+$AP371)-ROW())/12+5),AR371)</f>
        <v>0</v>
      </c>
      <c r="AT371" s="169"/>
      <c r="AV371" s="155">
        <f ca="1">IF(AND(AR371&gt;0,AS371&gt;0),COUNTIF(AV$6:AV370,"&gt;0")+1,0)</f>
        <v>0</v>
      </c>
    </row>
    <row r="372" spans="41:48">
      <c r="AO372" s="155">
        <v>11</v>
      </c>
      <c r="AP372" s="155">
        <v>1</v>
      </c>
      <c r="AQ372" s="155">
        <v>7</v>
      </c>
      <c r="AR372" s="169">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155">
        <f ca="1">COUNTIF(INDIRECT("H"&amp;(ROW()+12*(($AO372-1)*3+$AP372)-ROW())/12+5):INDIRECT("S"&amp;(ROW()+12*(($AO372-1)*3+$AP372)-ROW())/12+5),AR372)</f>
        <v>0</v>
      </c>
      <c r="AT372" s="169"/>
      <c r="AV372" s="155">
        <f ca="1">IF(AND(AR372&gt;0,AS372&gt;0),COUNTIF(AV$6:AV371,"&gt;0")+1,0)</f>
        <v>0</v>
      </c>
    </row>
    <row r="373" spans="41:48">
      <c r="AO373" s="155">
        <v>11</v>
      </c>
      <c r="AP373" s="155">
        <v>1</v>
      </c>
      <c r="AQ373" s="155">
        <v>8</v>
      </c>
      <c r="AR373" s="169">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155">
        <f ca="1">COUNTIF(INDIRECT("H"&amp;(ROW()+12*(($AO373-1)*3+$AP373)-ROW())/12+5):INDIRECT("S"&amp;(ROW()+12*(($AO373-1)*3+$AP373)-ROW())/12+5),AR373)</f>
        <v>0</v>
      </c>
      <c r="AT373" s="169"/>
      <c r="AV373" s="155">
        <f ca="1">IF(AND(AR373&gt;0,AS373&gt;0),COUNTIF(AV$6:AV372,"&gt;0")+1,0)</f>
        <v>0</v>
      </c>
    </row>
    <row r="374" spans="41:48">
      <c r="AO374" s="155">
        <v>11</v>
      </c>
      <c r="AP374" s="155">
        <v>1</v>
      </c>
      <c r="AQ374" s="155">
        <v>9</v>
      </c>
      <c r="AR374" s="169">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155">
        <f ca="1">COUNTIF(INDIRECT("H"&amp;(ROW()+12*(($AO374-1)*3+$AP374)-ROW())/12+5):INDIRECT("S"&amp;(ROW()+12*(($AO374-1)*3+$AP374)-ROW())/12+5),AR374)</f>
        <v>0</v>
      </c>
      <c r="AT374" s="169"/>
      <c r="AV374" s="155">
        <f ca="1">IF(AND(AR374&gt;0,AS374&gt;0),COUNTIF(AV$6:AV373,"&gt;0")+1,0)</f>
        <v>0</v>
      </c>
    </row>
    <row r="375" spans="41:48">
      <c r="AO375" s="155">
        <v>11</v>
      </c>
      <c r="AP375" s="155">
        <v>1</v>
      </c>
      <c r="AQ375" s="155">
        <v>10</v>
      </c>
      <c r="AR375" s="169">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155">
        <f ca="1">COUNTIF(INDIRECT("H"&amp;(ROW()+12*(($AO375-1)*3+$AP375)-ROW())/12+5):INDIRECT("S"&amp;(ROW()+12*(($AO375-1)*3+$AP375)-ROW())/12+5),AR375)</f>
        <v>0</v>
      </c>
      <c r="AT375" s="169"/>
      <c r="AV375" s="155">
        <f ca="1">IF(AND(AR375&gt;0,AS375&gt;0),COUNTIF(AV$6:AV374,"&gt;0")+1,0)</f>
        <v>0</v>
      </c>
    </row>
    <row r="376" spans="41:48">
      <c r="AO376" s="155">
        <v>11</v>
      </c>
      <c r="AP376" s="155">
        <v>1</v>
      </c>
      <c r="AQ376" s="155">
        <v>11</v>
      </c>
      <c r="AR376" s="169">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155">
        <f ca="1">COUNTIF(INDIRECT("H"&amp;(ROW()+12*(($AO376-1)*3+$AP376)-ROW())/12+5):INDIRECT("S"&amp;(ROW()+12*(($AO376-1)*3+$AP376)-ROW())/12+5),AR376)</f>
        <v>0</v>
      </c>
      <c r="AT376" s="169"/>
      <c r="AV376" s="155">
        <f ca="1">IF(AND(AR376&gt;0,AS376&gt;0),COUNTIF(AV$6:AV375,"&gt;0")+1,0)</f>
        <v>0</v>
      </c>
    </row>
    <row r="377" spans="41:48">
      <c r="AO377" s="155">
        <v>11</v>
      </c>
      <c r="AP377" s="155">
        <v>1</v>
      </c>
      <c r="AQ377" s="155">
        <v>12</v>
      </c>
      <c r="AR377" s="169">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155">
        <f ca="1">COUNTIF(INDIRECT("H"&amp;(ROW()+12*(($AO377-1)*3+$AP377)-ROW())/12+5):INDIRECT("S"&amp;(ROW()+12*(($AO377-1)*3+$AP377)-ROW())/12+5),AR377)</f>
        <v>0</v>
      </c>
      <c r="AT377" s="169"/>
      <c r="AV377" s="155">
        <f ca="1">IF(AND(AR377&gt;0,AS377&gt;0),COUNTIF(AV$6:AV376,"&gt;0")+1,0)</f>
        <v>0</v>
      </c>
    </row>
    <row r="378" spans="41:48">
      <c r="AO378" s="155">
        <v>11</v>
      </c>
      <c r="AP378" s="155">
        <v>2</v>
      </c>
      <c r="AQ378" s="155">
        <v>1</v>
      </c>
      <c r="AR378" s="169">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155">
        <f ca="1">COUNTIF(INDIRECT("H"&amp;(ROW()+12*(($AO378-1)*3+$AP378)-ROW())/12+5):INDIRECT("S"&amp;(ROW()+12*(($AO378-1)*3+$AP378)-ROW())/12+5),AR378)</f>
        <v>0</v>
      </c>
      <c r="AT378" s="169"/>
      <c r="AV378" s="155">
        <f ca="1">IF(AND(AR378&gt;0,AS378&gt;0),COUNTIF(AV$6:AV377,"&gt;0")+1,0)</f>
        <v>0</v>
      </c>
    </row>
    <row r="379" spans="41:48">
      <c r="AO379" s="155">
        <v>11</v>
      </c>
      <c r="AP379" s="155">
        <v>2</v>
      </c>
      <c r="AQ379" s="155">
        <v>2</v>
      </c>
      <c r="AR379" s="169">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155">
        <f ca="1">COUNTIF(INDIRECT("H"&amp;(ROW()+12*(($AO379-1)*3+$AP379)-ROW())/12+5):INDIRECT("S"&amp;(ROW()+12*(($AO379-1)*3+$AP379)-ROW())/12+5),AR379)</f>
        <v>0</v>
      </c>
      <c r="AT379" s="169"/>
      <c r="AV379" s="155">
        <f ca="1">IF(AND(AR379&gt;0,AS379&gt;0),COUNTIF(AV$6:AV378,"&gt;0")+1,0)</f>
        <v>0</v>
      </c>
    </row>
    <row r="380" spans="41:48">
      <c r="AO380" s="155">
        <v>11</v>
      </c>
      <c r="AP380" s="155">
        <v>2</v>
      </c>
      <c r="AQ380" s="155">
        <v>3</v>
      </c>
      <c r="AR380" s="169">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155">
        <f ca="1">COUNTIF(INDIRECT("H"&amp;(ROW()+12*(($AO380-1)*3+$AP380)-ROW())/12+5):INDIRECT("S"&amp;(ROW()+12*(($AO380-1)*3+$AP380)-ROW())/12+5),AR380)</f>
        <v>0</v>
      </c>
      <c r="AT380" s="169"/>
      <c r="AV380" s="155">
        <f ca="1">IF(AND(AR380&gt;0,AS380&gt;0),COUNTIF(AV$6:AV379,"&gt;0")+1,0)</f>
        <v>0</v>
      </c>
    </row>
    <row r="381" spans="41:48">
      <c r="AO381" s="155">
        <v>11</v>
      </c>
      <c r="AP381" s="155">
        <v>2</v>
      </c>
      <c r="AQ381" s="155">
        <v>4</v>
      </c>
      <c r="AR381" s="169">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155">
        <f ca="1">COUNTIF(INDIRECT("H"&amp;(ROW()+12*(($AO381-1)*3+$AP381)-ROW())/12+5):INDIRECT("S"&amp;(ROW()+12*(($AO381-1)*3+$AP381)-ROW())/12+5),AR381)</f>
        <v>0</v>
      </c>
      <c r="AT381" s="169"/>
      <c r="AV381" s="155">
        <f ca="1">IF(AND(AR381&gt;0,AS381&gt;0),COUNTIF(AV$6:AV380,"&gt;0")+1,0)</f>
        <v>0</v>
      </c>
    </row>
    <row r="382" spans="41:48">
      <c r="AO382" s="155">
        <v>11</v>
      </c>
      <c r="AP382" s="155">
        <v>2</v>
      </c>
      <c r="AQ382" s="155">
        <v>5</v>
      </c>
      <c r="AR382" s="169">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155">
        <f ca="1">COUNTIF(INDIRECT("H"&amp;(ROW()+12*(($AO382-1)*3+$AP382)-ROW())/12+5):INDIRECT("S"&amp;(ROW()+12*(($AO382-1)*3+$AP382)-ROW())/12+5),AR382)</f>
        <v>0</v>
      </c>
      <c r="AT382" s="169"/>
      <c r="AV382" s="155">
        <f ca="1">IF(AND(AR382&gt;0,AS382&gt;0),COUNTIF(AV$6:AV381,"&gt;0")+1,0)</f>
        <v>0</v>
      </c>
    </row>
    <row r="383" spans="41:48">
      <c r="AO383" s="155">
        <v>11</v>
      </c>
      <c r="AP383" s="155">
        <v>2</v>
      </c>
      <c r="AQ383" s="155">
        <v>6</v>
      </c>
      <c r="AR383" s="169">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155">
        <f ca="1">COUNTIF(INDIRECT("H"&amp;(ROW()+12*(($AO383-1)*3+$AP383)-ROW())/12+5):INDIRECT("S"&amp;(ROW()+12*(($AO383-1)*3+$AP383)-ROW())/12+5),AR383)</f>
        <v>0</v>
      </c>
      <c r="AT383" s="169"/>
      <c r="AV383" s="155">
        <f ca="1">IF(AND(AR383&gt;0,AS383&gt;0),COUNTIF(AV$6:AV382,"&gt;0")+1,0)</f>
        <v>0</v>
      </c>
    </row>
    <row r="384" spans="41:48">
      <c r="AO384" s="155">
        <v>11</v>
      </c>
      <c r="AP384" s="155">
        <v>2</v>
      </c>
      <c r="AQ384" s="155">
        <v>7</v>
      </c>
      <c r="AR384" s="169">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155">
        <f ca="1">COUNTIF(INDIRECT("H"&amp;(ROW()+12*(($AO384-1)*3+$AP384)-ROW())/12+5):INDIRECT("S"&amp;(ROW()+12*(($AO384-1)*3+$AP384)-ROW())/12+5),AR384)</f>
        <v>0</v>
      </c>
      <c r="AT384" s="169"/>
      <c r="AV384" s="155">
        <f ca="1">IF(AND(AR384&gt;0,AS384&gt;0),COUNTIF(AV$6:AV383,"&gt;0")+1,0)</f>
        <v>0</v>
      </c>
    </row>
    <row r="385" spans="41:48">
      <c r="AO385" s="155">
        <v>11</v>
      </c>
      <c r="AP385" s="155">
        <v>2</v>
      </c>
      <c r="AQ385" s="155">
        <v>8</v>
      </c>
      <c r="AR385" s="169">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155">
        <f ca="1">COUNTIF(INDIRECT("H"&amp;(ROW()+12*(($AO385-1)*3+$AP385)-ROW())/12+5):INDIRECT("S"&amp;(ROW()+12*(($AO385-1)*3+$AP385)-ROW())/12+5),AR385)</f>
        <v>0</v>
      </c>
      <c r="AT385" s="169"/>
      <c r="AV385" s="155">
        <f ca="1">IF(AND(AR385&gt;0,AS385&gt;0),COUNTIF(AV$6:AV384,"&gt;0")+1,0)</f>
        <v>0</v>
      </c>
    </row>
    <row r="386" spans="41:48">
      <c r="AO386" s="155">
        <v>11</v>
      </c>
      <c r="AP386" s="155">
        <v>2</v>
      </c>
      <c r="AQ386" s="155">
        <v>9</v>
      </c>
      <c r="AR386" s="169">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155">
        <f ca="1">COUNTIF(INDIRECT("H"&amp;(ROW()+12*(($AO386-1)*3+$AP386)-ROW())/12+5):INDIRECT("S"&amp;(ROW()+12*(($AO386-1)*3+$AP386)-ROW())/12+5),AR386)</f>
        <v>0</v>
      </c>
      <c r="AT386" s="169"/>
      <c r="AV386" s="155">
        <f ca="1">IF(AND(AR386&gt;0,AS386&gt;0),COUNTIF(AV$6:AV385,"&gt;0")+1,0)</f>
        <v>0</v>
      </c>
    </row>
    <row r="387" spans="41:48">
      <c r="AO387" s="155">
        <v>11</v>
      </c>
      <c r="AP387" s="155">
        <v>2</v>
      </c>
      <c r="AQ387" s="155">
        <v>10</v>
      </c>
      <c r="AR387" s="169">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155">
        <f ca="1">COUNTIF(INDIRECT("H"&amp;(ROW()+12*(($AO387-1)*3+$AP387)-ROW())/12+5):INDIRECT("S"&amp;(ROW()+12*(($AO387-1)*3+$AP387)-ROW())/12+5),AR387)</f>
        <v>0</v>
      </c>
      <c r="AT387" s="169"/>
      <c r="AV387" s="155">
        <f ca="1">IF(AND(AR387&gt;0,AS387&gt;0),COUNTIF(AV$6:AV386,"&gt;0")+1,0)</f>
        <v>0</v>
      </c>
    </row>
    <row r="388" spans="41:48">
      <c r="AO388" s="155">
        <v>11</v>
      </c>
      <c r="AP388" s="155">
        <v>2</v>
      </c>
      <c r="AQ388" s="155">
        <v>11</v>
      </c>
      <c r="AR388" s="169">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155">
        <f ca="1">COUNTIF(INDIRECT("H"&amp;(ROW()+12*(($AO388-1)*3+$AP388)-ROW())/12+5):INDIRECT("S"&amp;(ROW()+12*(($AO388-1)*3+$AP388)-ROW())/12+5),AR388)</f>
        <v>0</v>
      </c>
      <c r="AT388" s="169"/>
      <c r="AV388" s="155">
        <f ca="1">IF(AND(AR388&gt;0,AS388&gt;0),COUNTIF(AV$6:AV387,"&gt;0")+1,0)</f>
        <v>0</v>
      </c>
    </row>
    <row r="389" spans="41:48">
      <c r="AO389" s="155">
        <v>11</v>
      </c>
      <c r="AP389" s="155">
        <v>2</v>
      </c>
      <c r="AQ389" s="155">
        <v>12</v>
      </c>
      <c r="AR389" s="169">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155">
        <f ca="1">COUNTIF(INDIRECT("H"&amp;(ROW()+12*(($AO389-1)*3+$AP389)-ROW())/12+5):INDIRECT("S"&amp;(ROW()+12*(($AO389-1)*3+$AP389)-ROW())/12+5),AR389)</f>
        <v>0</v>
      </c>
      <c r="AT389" s="169"/>
      <c r="AV389" s="155">
        <f ca="1">IF(AND(AR389&gt;0,AS389&gt;0),COUNTIF(AV$6:AV388,"&gt;0")+1,0)</f>
        <v>0</v>
      </c>
    </row>
    <row r="390" spans="41:48">
      <c r="AO390" s="155">
        <v>11</v>
      </c>
      <c r="AP390" s="155">
        <v>3</v>
      </c>
      <c r="AQ390" s="155">
        <v>1</v>
      </c>
      <c r="AR390" s="169">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155">
        <f ca="1">COUNTIF(INDIRECT("H"&amp;(ROW()+12*(($AO390-1)*3+$AP390)-ROW())/12+5):INDIRECT("S"&amp;(ROW()+12*(($AO390-1)*3+$AP390)-ROW())/12+5),AR390)</f>
        <v>0</v>
      </c>
      <c r="AT390" s="169"/>
      <c r="AV390" s="155">
        <f ca="1">IF(AND(AR390&gt;0,AS390&gt;0),COUNTIF(AV$6:AV389,"&gt;0")+1,0)</f>
        <v>0</v>
      </c>
    </row>
    <row r="391" spans="41:48">
      <c r="AO391" s="155">
        <v>11</v>
      </c>
      <c r="AP391" s="155">
        <v>3</v>
      </c>
      <c r="AQ391" s="155">
        <v>2</v>
      </c>
      <c r="AR391" s="169">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155">
        <f ca="1">COUNTIF(INDIRECT("H"&amp;(ROW()+12*(($AO391-1)*3+$AP391)-ROW())/12+5):INDIRECT("S"&amp;(ROW()+12*(($AO391-1)*3+$AP391)-ROW())/12+5),AR391)</f>
        <v>0</v>
      </c>
      <c r="AT391" s="169"/>
      <c r="AV391" s="155">
        <f ca="1">IF(AND(AR391&gt;0,AS391&gt;0),COUNTIF(AV$6:AV390,"&gt;0")+1,0)</f>
        <v>0</v>
      </c>
    </row>
    <row r="392" spans="41:48">
      <c r="AO392" s="155">
        <v>11</v>
      </c>
      <c r="AP392" s="155">
        <v>3</v>
      </c>
      <c r="AQ392" s="155">
        <v>3</v>
      </c>
      <c r="AR392" s="169">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155">
        <f ca="1">COUNTIF(INDIRECT("H"&amp;(ROW()+12*(($AO392-1)*3+$AP392)-ROW())/12+5):INDIRECT("S"&amp;(ROW()+12*(($AO392-1)*3+$AP392)-ROW())/12+5),AR392)</f>
        <v>0</v>
      </c>
      <c r="AT392" s="169"/>
      <c r="AV392" s="155">
        <f ca="1">IF(AND(AR392&gt;0,AS392&gt;0),COUNTIF(AV$6:AV391,"&gt;0")+1,0)</f>
        <v>0</v>
      </c>
    </row>
    <row r="393" spans="41:48">
      <c r="AO393" s="155">
        <v>11</v>
      </c>
      <c r="AP393" s="155">
        <v>3</v>
      </c>
      <c r="AQ393" s="155">
        <v>4</v>
      </c>
      <c r="AR393" s="169">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155">
        <f ca="1">COUNTIF(INDIRECT("H"&amp;(ROW()+12*(($AO393-1)*3+$AP393)-ROW())/12+5):INDIRECT("S"&amp;(ROW()+12*(($AO393-1)*3+$AP393)-ROW())/12+5),AR393)</f>
        <v>0</v>
      </c>
      <c r="AT393" s="169"/>
      <c r="AV393" s="155">
        <f ca="1">IF(AND(AR393&gt;0,AS393&gt;0),COUNTIF(AV$6:AV392,"&gt;0")+1,0)</f>
        <v>0</v>
      </c>
    </row>
    <row r="394" spans="41:48">
      <c r="AO394" s="155">
        <v>11</v>
      </c>
      <c r="AP394" s="155">
        <v>3</v>
      </c>
      <c r="AQ394" s="155">
        <v>5</v>
      </c>
      <c r="AR394" s="169">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155">
        <f ca="1">COUNTIF(INDIRECT("H"&amp;(ROW()+12*(($AO394-1)*3+$AP394)-ROW())/12+5):INDIRECT("S"&amp;(ROW()+12*(($AO394-1)*3+$AP394)-ROW())/12+5),AR394)</f>
        <v>0</v>
      </c>
      <c r="AT394" s="169"/>
      <c r="AV394" s="155">
        <f ca="1">IF(AND(AR394&gt;0,AS394&gt;0),COUNTIF(AV$6:AV393,"&gt;0")+1,0)</f>
        <v>0</v>
      </c>
    </row>
    <row r="395" spans="41:48">
      <c r="AO395" s="155">
        <v>11</v>
      </c>
      <c r="AP395" s="155">
        <v>3</v>
      </c>
      <c r="AQ395" s="155">
        <v>6</v>
      </c>
      <c r="AR395" s="169">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155">
        <f ca="1">COUNTIF(INDIRECT("H"&amp;(ROW()+12*(($AO395-1)*3+$AP395)-ROW())/12+5):INDIRECT("S"&amp;(ROW()+12*(($AO395-1)*3+$AP395)-ROW())/12+5),AR395)</f>
        <v>0</v>
      </c>
      <c r="AT395" s="169"/>
      <c r="AV395" s="155">
        <f ca="1">IF(AND(AR395&gt;0,AS395&gt;0),COUNTIF(AV$6:AV394,"&gt;0")+1,0)</f>
        <v>0</v>
      </c>
    </row>
    <row r="396" spans="41:48">
      <c r="AO396" s="155">
        <v>11</v>
      </c>
      <c r="AP396" s="155">
        <v>3</v>
      </c>
      <c r="AQ396" s="155">
        <v>7</v>
      </c>
      <c r="AR396" s="169">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155">
        <f ca="1">COUNTIF(INDIRECT("H"&amp;(ROW()+12*(($AO396-1)*3+$AP396)-ROW())/12+5):INDIRECT("S"&amp;(ROW()+12*(($AO396-1)*3+$AP396)-ROW())/12+5),AR396)</f>
        <v>0</v>
      </c>
      <c r="AT396" s="169"/>
      <c r="AV396" s="155">
        <f ca="1">IF(AND(AR396&gt;0,AS396&gt;0),COUNTIF(AV$6:AV395,"&gt;0")+1,0)</f>
        <v>0</v>
      </c>
    </row>
    <row r="397" spans="41:48">
      <c r="AO397" s="155">
        <v>11</v>
      </c>
      <c r="AP397" s="155">
        <v>3</v>
      </c>
      <c r="AQ397" s="155">
        <v>8</v>
      </c>
      <c r="AR397" s="169">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155">
        <f ca="1">COUNTIF(INDIRECT("H"&amp;(ROW()+12*(($AO397-1)*3+$AP397)-ROW())/12+5):INDIRECT("S"&amp;(ROW()+12*(($AO397-1)*3+$AP397)-ROW())/12+5),AR397)</f>
        <v>0</v>
      </c>
      <c r="AT397" s="169"/>
      <c r="AV397" s="155">
        <f ca="1">IF(AND(AR397&gt;0,AS397&gt;0),COUNTIF(AV$6:AV396,"&gt;0")+1,0)</f>
        <v>0</v>
      </c>
    </row>
    <row r="398" spans="41:48">
      <c r="AO398" s="155">
        <v>11</v>
      </c>
      <c r="AP398" s="155">
        <v>3</v>
      </c>
      <c r="AQ398" s="155">
        <v>9</v>
      </c>
      <c r="AR398" s="169">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155">
        <f ca="1">COUNTIF(INDIRECT("H"&amp;(ROW()+12*(($AO398-1)*3+$AP398)-ROW())/12+5):INDIRECT("S"&amp;(ROW()+12*(($AO398-1)*3+$AP398)-ROW())/12+5),AR398)</f>
        <v>0</v>
      </c>
      <c r="AT398" s="169"/>
      <c r="AV398" s="155">
        <f ca="1">IF(AND(AR398&gt;0,AS398&gt;0),COUNTIF(AV$6:AV397,"&gt;0")+1,0)</f>
        <v>0</v>
      </c>
    </row>
    <row r="399" spans="41:48">
      <c r="AO399" s="155">
        <v>11</v>
      </c>
      <c r="AP399" s="155">
        <v>3</v>
      </c>
      <c r="AQ399" s="155">
        <v>10</v>
      </c>
      <c r="AR399" s="169">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155">
        <f ca="1">COUNTIF(INDIRECT("H"&amp;(ROW()+12*(($AO399-1)*3+$AP399)-ROW())/12+5):INDIRECT("S"&amp;(ROW()+12*(($AO399-1)*3+$AP399)-ROW())/12+5),AR399)</f>
        <v>0</v>
      </c>
      <c r="AT399" s="169"/>
      <c r="AV399" s="155">
        <f ca="1">IF(AND(AR399&gt;0,AS399&gt;0),COUNTIF(AV$6:AV398,"&gt;0")+1,0)</f>
        <v>0</v>
      </c>
    </row>
    <row r="400" spans="41:48">
      <c r="AO400" s="155">
        <v>11</v>
      </c>
      <c r="AP400" s="155">
        <v>3</v>
      </c>
      <c r="AQ400" s="155">
        <v>11</v>
      </c>
      <c r="AR400" s="169">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155">
        <f ca="1">COUNTIF(INDIRECT("H"&amp;(ROW()+12*(($AO400-1)*3+$AP400)-ROW())/12+5):INDIRECT("S"&amp;(ROW()+12*(($AO400-1)*3+$AP400)-ROW())/12+5),AR400)</f>
        <v>0</v>
      </c>
      <c r="AT400" s="169"/>
      <c r="AV400" s="155">
        <f ca="1">IF(AND(AR400&gt;0,AS400&gt;0),COUNTIF(AV$6:AV399,"&gt;0")+1,0)</f>
        <v>0</v>
      </c>
    </row>
    <row r="401" spans="41:48">
      <c r="AO401" s="155">
        <v>11</v>
      </c>
      <c r="AP401" s="155">
        <v>3</v>
      </c>
      <c r="AQ401" s="155">
        <v>12</v>
      </c>
      <c r="AR401" s="169">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155">
        <f ca="1">COUNTIF(INDIRECT("H"&amp;(ROW()+12*(($AO401-1)*3+$AP401)-ROW())/12+5):INDIRECT("S"&amp;(ROW()+12*(($AO401-1)*3+$AP401)-ROW())/12+5),AR401)</f>
        <v>0</v>
      </c>
      <c r="AT401" s="169"/>
      <c r="AV401" s="155">
        <f ca="1">IF(AND(AR401&gt;0,AS401&gt;0),COUNTIF(AV$6:AV400,"&gt;0")+1,0)</f>
        <v>0</v>
      </c>
    </row>
    <row r="402" spans="41:48">
      <c r="AO402" s="155">
        <v>12</v>
      </c>
      <c r="AP402" s="155">
        <v>1</v>
      </c>
      <c r="AQ402" s="155">
        <v>1</v>
      </c>
      <c r="AR402" s="169">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155">
        <f ca="1">COUNTIF(INDIRECT("H"&amp;(ROW()+12*(($AO402-1)*3+$AP402)-ROW())/12+5):INDIRECT("S"&amp;(ROW()+12*(($AO402-1)*3+$AP402)-ROW())/12+5),AR402)</f>
        <v>0</v>
      </c>
      <c r="AT402" s="169"/>
      <c r="AV402" s="155">
        <f ca="1">IF(AND(AR402&gt;0,AS402&gt;0),COUNTIF(AV$6:AV401,"&gt;0")+1,0)</f>
        <v>0</v>
      </c>
    </row>
    <row r="403" spans="41:48">
      <c r="AO403" s="155">
        <v>12</v>
      </c>
      <c r="AP403" s="155">
        <v>1</v>
      </c>
      <c r="AQ403" s="155">
        <v>2</v>
      </c>
      <c r="AR403" s="169">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155">
        <f ca="1">COUNTIF(INDIRECT("H"&amp;(ROW()+12*(($AO403-1)*3+$AP403)-ROW())/12+5):INDIRECT("S"&amp;(ROW()+12*(($AO403-1)*3+$AP403)-ROW())/12+5),AR403)</f>
        <v>0</v>
      </c>
      <c r="AT403" s="169"/>
      <c r="AV403" s="155">
        <f ca="1">IF(AND(AR403&gt;0,AS403&gt;0),COUNTIF(AV$6:AV402,"&gt;0")+1,0)</f>
        <v>0</v>
      </c>
    </row>
    <row r="404" spans="41:48">
      <c r="AO404" s="155">
        <v>12</v>
      </c>
      <c r="AP404" s="155">
        <v>1</v>
      </c>
      <c r="AQ404" s="155">
        <v>3</v>
      </c>
      <c r="AR404" s="169">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155">
        <f ca="1">COUNTIF(INDIRECT("H"&amp;(ROW()+12*(($AO404-1)*3+$AP404)-ROW())/12+5):INDIRECT("S"&amp;(ROW()+12*(($AO404-1)*3+$AP404)-ROW())/12+5),AR404)</f>
        <v>0</v>
      </c>
      <c r="AT404" s="169"/>
      <c r="AV404" s="155">
        <f ca="1">IF(AND(AR404&gt;0,AS404&gt;0),COUNTIF(AV$6:AV403,"&gt;0")+1,0)</f>
        <v>0</v>
      </c>
    </row>
    <row r="405" spans="41:48">
      <c r="AO405" s="155">
        <v>12</v>
      </c>
      <c r="AP405" s="155">
        <v>1</v>
      </c>
      <c r="AQ405" s="155">
        <v>4</v>
      </c>
      <c r="AR405" s="169">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155">
        <f ca="1">COUNTIF(INDIRECT("H"&amp;(ROW()+12*(($AO405-1)*3+$AP405)-ROW())/12+5):INDIRECT("S"&amp;(ROW()+12*(($AO405-1)*3+$AP405)-ROW())/12+5),AR405)</f>
        <v>0</v>
      </c>
      <c r="AT405" s="169"/>
      <c r="AV405" s="155">
        <f ca="1">IF(AND(AR405&gt;0,AS405&gt;0),COUNTIF(AV$6:AV404,"&gt;0")+1,0)</f>
        <v>0</v>
      </c>
    </row>
    <row r="406" spans="41:48">
      <c r="AO406" s="155">
        <v>12</v>
      </c>
      <c r="AP406" s="155">
        <v>1</v>
      </c>
      <c r="AQ406" s="155">
        <v>5</v>
      </c>
      <c r="AR406" s="169">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155">
        <f ca="1">COUNTIF(INDIRECT("H"&amp;(ROW()+12*(($AO406-1)*3+$AP406)-ROW())/12+5):INDIRECT("S"&amp;(ROW()+12*(($AO406-1)*3+$AP406)-ROW())/12+5),AR406)</f>
        <v>0</v>
      </c>
      <c r="AT406" s="169"/>
      <c r="AV406" s="155">
        <f ca="1">IF(AND(AR406&gt;0,AS406&gt;0),COUNTIF(AV$6:AV405,"&gt;0")+1,0)</f>
        <v>0</v>
      </c>
    </row>
    <row r="407" spans="41:48">
      <c r="AO407" s="155">
        <v>12</v>
      </c>
      <c r="AP407" s="155">
        <v>1</v>
      </c>
      <c r="AQ407" s="155">
        <v>6</v>
      </c>
      <c r="AR407" s="169">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155">
        <f ca="1">COUNTIF(INDIRECT("H"&amp;(ROW()+12*(($AO407-1)*3+$AP407)-ROW())/12+5):INDIRECT("S"&amp;(ROW()+12*(($AO407-1)*3+$AP407)-ROW())/12+5),AR407)</f>
        <v>0</v>
      </c>
      <c r="AT407" s="169"/>
      <c r="AV407" s="155">
        <f ca="1">IF(AND(AR407&gt;0,AS407&gt;0),COUNTIF(AV$6:AV406,"&gt;0")+1,0)</f>
        <v>0</v>
      </c>
    </row>
    <row r="408" spans="41:48">
      <c r="AO408" s="155">
        <v>12</v>
      </c>
      <c r="AP408" s="155">
        <v>1</v>
      </c>
      <c r="AQ408" s="155">
        <v>7</v>
      </c>
      <c r="AR408" s="169">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155">
        <f ca="1">COUNTIF(INDIRECT("H"&amp;(ROW()+12*(($AO408-1)*3+$AP408)-ROW())/12+5):INDIRECT("S"&amp;(ROW()+12*(($AO408-1)*3+$AP408)-ROW())/12+5),AR408)</f>
        <v>0</v>
      </c>
      <c r="AT408" s="169"/>
      <c r="AV408" s="155">
        <f ca="1">IF(AND(AR408&gt;0,AS408&gt;0),COUNTIF(AV$6:AV407,"&gt;0")+1,0)</f>
        <v>0</v>
      </c>
    </row>
    <row r="409" spans="41:48">
      <c r="AO409" s="155">
        <v>12</v>
      </c>
      <c r="AP409" s="155">
        <v>1</v>
      </c>
      <c r="AQ409" s="155">
        <v>8</v>
      </c>
      <c r="AR409" s="169">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155">
        <f ca="1">COUNTIF(INDIRECT("H"&amp;(ROW()+12*(($AO409-1)*3+$AP409)-ROW())/12+5):INDIRECT("S"&amp;(ROW()+12*(($AO409-1)*3+$AP409)-ROW())/12+5),AR409)</f>
        <v>0</v>
      </c>
      <c r="AT409" s="169"/>
      <c r="AV409" s="155">
        <f ca="1">IF(AND(AR409&gt;0,AS409&gt;0),COUNTIF(AV$6:AV408,"&gt;0")+1,0)</f>
        <v>0</v>
      </c>
    </row>
    <row r="410" spans="41:48">
      <c r="AO410" s="155">
        <v>12</v>
      </c>
      <c r="AP410" s="155">
        <v>1</v>
      </c>
      <c r="AQ410" s="155">
        <v>9</v>
      </c>
      <c r="AR410" s="169">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155">
        <f ca="1">COUNTIF(INDIRECT("H"&amp;(ROW()+12*(($AO410-1)*3+$AP410)-ROW())/12+5):INDIRECT("S"&amp;(ROW()+12*(($AO410-1)*3+$AP410)-ROW())/12+5),AR410)</f>
        <v>0</v>
      </c>
      <c r="AT410" s="169"/>
      <c r="AV410" s="155">
        <f ca="1">IF(AND(AR410&gt;0,AS410&gt;0),COUNTIF(AV$6:AV409,"&gt;0")+1,0)</f>
        <v>0</v>
      </c>
    </row>
    <row r="411" spans="41:48">
      <c r="AO411" s="155">
        <v>12</v>
      </c>
      <c r="AP411" s="155">
        <v>1</v>
      </c>
      <c r="AQ411" s="155">
        <v>10</v>
      </c>
      <c r="AR411" s="169">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155">
        <f ca="1">COUNTIF(INDIRECT("H"&amp;(ROW()+12*(($AO411-1)*3+$AP411)-ROW())/12+5):INDIRECT("S"&amp;(ROW()+12*(($AO411-1)*3+$AP411)-ROW())/12+5),AR411)</f>
        <v>0</v>
      </c>
      <c r="AT411" s="169"/>
      <c r="AV411" s="155">
        <f ca="1">IF(AND(AR411&gt;0,AS411&gt;0),COUNTIF(AV$6:AV410,"&gt;0")+1,0)</f>
        <v>0</v>
      </c>
    </row>
    <row r="412" spans="41:48">
      <c r="AO412" s="155">
        <v>12</v>
      </c>
      <c r="AP412" s="155">
        <v>1</v>
      </c>
      <c r="AQ412" s="155">
        <v>11</v>
      </c>
      <c r="AR412" s="169">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155">
        <f ca="1">COUNTIF(INDIRECT("H"&amp;(ROW()+12*(($AO412-1)*3+$AP412)-ROW())/12+5):INDIRECT("S"&amp;(ROW()+12*(($AO412-1)*3+$AP412)-ROW())/12+5),AR412)</f>
        <v>0</v>
      </c>
      <c r="AT412" s="169"/>
      <c r="AV412" s="155">
        <f ca="1">IF(AND(AR412&gt;0,AS412&gt;0),COUNTIF(AV$6:AV411,"&gt;0")+1,0)</f>
        <v>0</v>
      </c>
    </row>
    <row r="413" spans="41:48">
      <c r="AO413" s="155">
        <v>12</v>
      </c>
      <c r="AP413" s="155">
        <v>1</v>
      </c>
      <c r="AQ413" s="155">
        <v>12</v>
      </c>
      <c r="AR413" s="169">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155">
        <f ca="1">COUNTIF(INDIRECT("H"&amp;(ROW()+12*(($AO413-1)*3+$AP413)-ROW())/12+5):INDIRECT("S"&amp;(ROW()+12*(($AO413-1)*3+$AP413)-ROW())/12+5),AR413)</f>
        <v>0</v>
      </c>
      <c r="AT413" s="169"/>
      <c r="AV413" s="155">
        <f ca="1">IF(AND(AR413&gt;0,AS413&gt;0),COUNTIF(AV$6:AV412,"&gt;0")+1,0)</f>
        <v>0</v>
      </c>
    </row>
    <row r="414" spans="41:48">
      <c r="AO414" s="155">
        <v>12</v>
      </c>
      <c r="AP414" s="155">
        <v>2</v>
      </c>
      <c r="AQ414" s="155">
        <v>1</v>
      </c>
      <c r="AR414" s="169">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155">
        <f ca="1">COUNTIF(INDIRECT("H"&amp;(ROW()+12*(($AO414-1)*3+$AP414)-ROW())/12+5):INDIRECT("S"&amp;(ROW()+12*(($AO414-1)*3+$AP414)-ROW())/12+5),AR414)</f>
        <v>0</v>
      </c>
      <c r="AT414" s="169"/>
      <c r="AV414" s="155">
        <f ca="1">IF(AND(AR414&gt;0,AS414&gt;0),COUNTIF(AV$6:AV413,"&gt;0")+1,0)</f>
        <v>0</v>
      </c>
    </row>
    <row r="415" spans="41:48">
      <c r="AO415" s="155">
        <v>12</v>
      </c>
      <c r="AP415" s="155">
        <v>2</v>
      </c>
      <c r="AQ415" s="155">
        <v>2</v>
      </c>
      <c r="AR415" s="169">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155">
        <f ca="1">COUNTIF(INDIRECT("H"&amp;(ROW()+12*(($AO415-1)*3+$AP415)-ROW())/12+5):INDIRECT("S"&amp;(ROW()+12*(($AO415-1)*3+$AP415)-ROW())/12+5),AR415)</f>
        <v>0</v>
      </c>
      <c r="AT415" s="169"/>
      <c r="AV415" s="155">
        <f ca="1">IF(AND(AR415&gt;0,AS415&gt;0),COUNTIF(AV$6:AV414,"&gt;0")+1,0)</f>
        <v>0</v>
      </c>
    </row>
    <row r="416" spans="41:48">
      <c r="AO416" s="155">
        <v>12</v>
      </c>
      <c r="AP416" s="155">
        <v>2</v>
      </c>
      <c r="AQ416" s="155">
        <v>3</v>
      </c>
      <c r="AR416" s="169">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155">
        <f ca="1">COUNTIF(INDIRECT("H"&amp;(ROW()+12*(($AO416-1)*3+$AP416)-ROW())/12+5):INDIRECT("S"&amp;(ROW()+12*(($AO416-1)*3+$AP416)-ROW())/12+5),AR416)</f>
        <v>0</v>
      </c>
      <c r="AT416" s="169"/>
      <c r="AV416" s="155">
        <f ca="1">IF(AND(AR416&gt;0,AS416&gt;0),COUNTIF(AV$6:AV415,"&gt;0")+1,0)</f>
        <v>0</v>
      </c>
    </row>
    <row r="417" spans="41:48">
      <c r="AO417" s="155">
        <v>12</v>
      </c>
      <c r="AP417" s="155">
        <v>2</v>
      </c>
      <c r="AQ417" s="155">
        <v>4</v>
      </c>
      <c r="AR417" s="169">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155">
        <f ca="1">COUNTIF(INDIRECT("H"&amp;(ROW()+12*(($AO417-1)*3+$AP417)-ROW())/12+5):INDIRECT("S"&amp;(ROW()+12*(($AO417-1)*3+$AP417)-ROW())/12+5),AR417)</f>
        <v>0</v>
      </c>
      <c r="AT417" s="169"/>
      <c r="AV417" s="155">
        <f ca="1">IF(AND(AR417&gt;0,AS417&gt;0),COUNTIF(AV$6:AV416,"&gt;0")+1,0)</f>
        <v>0</v>
      </c>
    </row>
    <row r="418" spans="41:48">
      <c r="AO418" s="155">
        <v>12</v>
      </c>
      <c r="AP418" s="155">
        <v>2</v>
      </c>
      <c r="AQ418" s="155">
        <v>5</v>
      </c>
      <c r="AR418" s="169">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155">
        <f ca="1">COUNTIF(INDIRECT("H"&amp;(ROW()+12*(($AO418-1)*3+$AP418)-ROW())/12+5):INDIRECT("S"&amp;(ROW()+12*(($AO418-1)*3+$AP418)-ROW())/12+5),AR418)</f>
        <v>0</v>
      </c>
      <c r="AT418" s="169"/>
      <c r="AV418" s="155">
        <f ca="1">IF(AND(AR418&gt;0,AS418&gt;0),COUNTIF(AV$6:AV417,"&gt;0")+1,0)</f>
        <v>0</v>
      </c>
    </row>
    <row r="419" spans="41:48">
      <c r="AO419" s="155">
        <v>12</v>
      </c>
      <c r="AP419" s="155">
        <v>2</v>
      </c>
      <c r="AQ419" s="155">
        <v>6</v>
      </c>
      <c r="AR419" s="169">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155">
        <f ca="1">COUNTIF(INDIRECT("H"&amp;(ROW()+12*(($AO419-1)*3+$AP419)-ROW())/12+5):INDIRECT("S"&amp;(ROW()+12*(($AO419-1)*3+$AP419)-ROW())/12+5),AR419)</f>
        <v>0</v>
      </c>
      <c r="AT419" s="169"/>
      <c r="AV419" s="155">
        <f ca="1">IF(AND(AR419&gt;0,AS419&gt;0),COUNTIF(AV$6:AV418,"&gt;0")+1,0)</f>
        <v>0</v>
      </c>
    </row>
    <row r="420" spans="41:48">
      <c r="AO420" s="155">
        <v>12</v>
      </c>
      <c r="AP420" s="155">
        <v>2</v>
      </c>
      <c r="AQ420" s="155">
        <v>7</v>
      </c>
      <c r="AR420" s="169">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155">
        <f ca="1">COUNTIF(INDIRECT("H"&amp;(ROW()+12*(($AO420-1)*3+$AP420)-ROW())/12+5):INDIRECT("S"&amp;(ROW()+12*(($AO420-1)*3+$AP420)-ROW())/12+5),AR420)</f>
        <v>0</v>
      </c>
      <c r="AT420" s="169"/>
      <c r="AV420" s="155">
        <f ca="1">IF(AND(AR420&gt;0,AS420&gt;0),COUNTIF(AV$6:AV419,"&gt;0")+1,0)</f>
        <v>0</v>
      </c>
    </row>
    <row r="421" spans="41:48">
      <c r="AO421" s="155">
        <v>12</v>
      </c>
      <c r="AP421" s="155">
        <v>2</v>
      </c>
      <c r="AQ421" s="155">
        <v>8</v>
      </c>
      <c r="AR421" s="169">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155">
        <f ca="1">COUNTIF(INDIRECT("H"&amp;(ROW()+12*(($AO421-1)*3+$AP421)-ROW())/12+5):INDIRECT("S"&amp;(ROW()+12*(($AO421-1)*3+$AP421)-ROW())/12+5),AR421)</f>
        <v>0</v>
      </c>
      <c r="AT421" s="169"/>
      <c r="AV421" s="155">
        <f ca="1">IF(AND(AR421&gt;0,AS421&gt;0),COUNTIF(AV$6:AV420,"&gt;0")+1,0)</f>
        <v>0</v>
      </c>
    </row>
    <row r="422" spans="41:48">
      <c r="AO422" s="155">
        <v>12</v>
      </c>
      <c r="AP422" s="155">
        <v>2</v>
      </c>
      <c r="AQ422" s="155">
        <v>9</v>
      </c>
      <c r="AR422" s="169">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155">
        <f ca="1">COUNTIF(INDIRECT("H"&amp;(ROW()+12*(($AO422-1)*3+$AP422)-ROW())/12+5):INDIRECT("S"&amp;(ROW()+12*(($AO422-1)*3+$AP422)-ROW())/12+5),AR422)</f>
        <v>0</v>
      </c>
      <c r="AT422" s="169"/>
      <c r="AV422" s="155">
        <f ca="1">IF(AND(AR422&gt;0,AS422&gt;0),COUNTIF(AV$6:AV421,"&gt;0")+1,0)</f>
        <v>0</v>
      </c>
    </row>
    <row r="423" spans="41:48">
      <c r="AO423" s="155">
        <v>12</v>
      </c>
      <c r="AP423" s="155">
        <v>2</v>
      </c>
      <c r="AQ423" s="155">
        <v>10</v>
      </c>
      <c r="AR423" s="169">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155">
        <f ca="1">COUNTIF(INDIRECT("H"&amp;(ROW()+12*(($AO423-1)*3+$AP423)-ROW())/12+5):INDIRECT("S"&amp;(ROW()+12*(($AO423-1)*3+$AP423)-ROW())/12+5),AR423)</f>
        <v>0</v>
      </c>
      <c r="AT423" s="169"/>
      <c r="AV423" s="155">
        <f ca="1">IF(AND(AR423&gt;0,AS423&gt;0),COUNTIF(AV$6:AV422,"&gt;0")+1,0)</f>
        <v>0</v>
      </c>
    </row>
    <row r="424" spans="41:48">
      <c r="AO424" s="155">
        <v>12</v>
      </c>
      <c r="AP424" s="155">
        <v>2</v>
      </c>
      <c r="AQ424" s="155">
        <v>11</v>
      </c>
      <c r="AR424" s="169">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155">
        <f ca="1">COUNTIF(INDIRECT("H"&amp;(ROW()+12*(($AO424-1)*3+$AP424)-ROW())/12+5):INDIRECT("S"&amp;(ROW()+12*(($AO424-1)*3+$AP424)-ROW())/12+5),AR424)</f>
        <v>0</v>
      </c>
      <c r="AT424" s="169"/>
      <c r="AV424" s="155">
        <f ca="1">IF(AND(AR424&gt;0,AS424&gt;0),COUNTIF(AV$6:AV423,"&gt;0")+1,0)</f>
        <v>0</v>
      </c>
    </row>
    <row r="425" spans="41:48">
      <c r="AO425" s="155">
        <v>12</v>
      </c>
      <c r="AP425" s="155">
        <v>2</v>
      </c>
      <c r="AQ425" s="155">
        <v>12</v>
      </c>
      <c r="AR425" s="169">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155">
        <f ca="1">COUNTIF(INDIRECT("H"&amp;(ROW()+12*(($AO425-1)*3+$AP425)-ROW())/12+5):INDIRECT("S"&amp;(ROW()+12*(($AO425-1)*3+$AP425)-ROW())/12+5),AR425)</f>
        <v>0</v>
      </c>
      <c r="AT425" s="169"/>
      <c r="AV425" s="155">
        <f ca="1">IF(AND(AR425&gt;0,AS425&gt;0),COUNTIF(AV$6:AV424,"&gt;0")+1,0)</f>
        <v>0</v>
      </c>
    </row>
    <row r="426" spans="41:48">
      <c r="AO426" s="155">
        <v>12</v>
      </c>
      <c r="AP426" s="155">
        <v>3</v>
      </c>
      <c r="AQ426" s="155">
        <v>1</v>
      </c>
      <c r="AR426" s="169">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155">
        <f ca="1">COUNTIF(INDIRECT("H"&amp;(ROW()+12*(($AO426-1)*3+$AP426)-ROW())/12+5):INDIRECT("S"&amp;(ROW()+12*(($AO426-1)*3+$AP426)-ROW())/12+5),AR426)</f>
        <v>0</v>
      </c>
      <c r="AT426" s="169"/>
      <c r="AV426" s="155">
        <f ca="1">IF(AND(AR426&gt;0,AS426&gt;0),COUNTIF(AV$6:AV425,"&gt;0")+1,0)</f>
        <v>0</v>
      </c>
    </row>
    <row r="427" spans="41:48">
      <c r="AO427" s="155">
        <v>12</v>
      </c>
      <c r="AP427" s="155">
        <v>3</v>
      </c>
      <c r="AQ427" s="155">
        <v>2</v>
      </c>
      <c r="AR427" s="169">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155">
        <f ca="1">COUNTIF(INDIRECT("H"&amp;(ROW()+12*(($AO427-1)*3+$AP427)-ROW())/12+5):INDIRECT("S"&amp;(ROW()+12*(($AO427-1)*3+$AP427)-ROW())/12+5),AR427)</f>
        <v>0</v>
      </c>
      <c r="AT427" s="169"/>
      <c r="AV427" s="155">
        <f ca="1">IF(AND(AR427&gt;0,AS427&gt;0),COUNTIF(AV$6:AV426,"&gt;0")+1,0)</f>
        <v>0</v>
      </c>
    </row>
    <row r="428" spans="41:48">
      <c r="AO428" s="155">
        <v>12</v>
      </c>
      <c r="AP428" s="155">
        <v>3</v>
      </c>
      <c r="AQ428" s="155">
        <v>3</v>
      </c>
      <c r="AR428" s="169">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155">
        <f ca="1">COUNTIF(INDIRECT("H"&amp;(ROW()+12*(($AO428-1)*3+$AP428)-ROW())/12+5):INDIRECT("S"&amp;(ROW()+12*(($AO428-1)*3+$AP428)-ROW())/12+5),AR428)</f>
        <v>0</v>
      </c>
      <c r="AT428" s="169"/>
      <c r="AV428" s="155">
        <f ca="1">IF(AND(AR428&gt;0,AS428&gt;0),COUNTIF(AV$6:AV427,"&gt;0")+1,0)</f>
        <v>0</v>
      </c>
    </row>
    <row r="429" spans="41:48">
      <c r="AO429" s="155">
        <v>12</v>
      </c>
      <c r="AP429" s="155">
        <v>3</v>
      </c>
      <c r="AQ429" s="155">
        <v>4</v>
      </c>
      <c r="AR429" s="169">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155">
        <f ca="1">COUNTIF(INDIRECT("H"&amp;(ROW()+12*(($AO429-1)*3+$AP429)-ROW())/12+5):INDIRECT("S"&amp;(ROW()+12*(($AO429-1)*3+$AP429)-ROW())/12+5),AR429)</f>
        <v>0</v>
      </c>
      <c r="AT429" s="169"/>
      <c r="AV429" s="155">
        <f ca="1">IF(AND(AR429&gt;0,AS429&gt;0),COUNTIF(AV$6:AV428,"&gt;0")+1,0)</f>
        <v>0</v>
      </c>
    </row>
    <row r="430" spans="41:48">
      <c r="AO430" s="155">
        <v>12</v>
      </c>
      <c r="AP430" s="155">
        <v>3</v>
      </c>
      <c r="AQ430" s="155">
        <v>5</v>
      </c>
      <c r="AR430" s="169">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155">
        <f ca="1">COUNTIF(INDIRECT("H"&amp;(ROW()+12*(($AO430-1)*3+$AP430)-ROW())/12+5):INDIRECT("S"&amp;(ROW()+12*(($AO430-1)*3+$AP430)-ROW())/12+5),AR430)</f>
        <v>0</v>
      </c>
      <c r="AT430" s="169"/>
      <c r="AV430" s="155">
        <f ca="1">IF(AND(AR430&gt;0,AS430&gt;0),COUNTIF(AV$6:AV429,"&gt;0")+1,0)</f>
        <v>0</v>
      </c>
    </row>
    <row r="431" spans="41:48">
      <c r="AO431" s="155">
        <v>12</v>
      </c>
      <c r="AP431" s="155">
        <v>3</v>
      </c>
      <c r="AQ431" s="155">
        <v>6</v>
      </c>
      <c r="AR431" s="169">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155">
        <f ca="1">COUNTIF(INDIRECT("H"&amp;(ROW()+12*(($AO431-1)*3+$AP431)-ROW())/12+5):INDIRECT("S"&amp;(ROW()+12*(($AO431-1)*3+$AP431)-ROW())/12+5),AR431)</f>
        <v>0</v>
      </c>
      <c r="AT431" s="169"/>
      <c r="AV431" s="155">
        <f ca="1">IF(AND(AR431&gt;0,AS431&gt;0),COUNTIF(AV$6:AV430,"&gt;0")+1,0)</f>
        <v>0</v>
      </c>
    </row>
    <row r="432" spans="41:48">
      <c r="AO432" s="155">
        <v>12</v>
      </c>
      <c r="AP432" s="155">
        <v>3</v>
      </c>
      <c r="AQ432" s="155">
        <v>7</v>
      </c>
      <c r="AR432" s="169">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155">
        <f ca="1">COUNTIF(INDIRECT("H"&amp;(ROW()+12*(($AO432-1)*3+$AP432)-ROW())/12+5):INDIRECT("S"&amp;(ROW()+12*(($AO432-1)*3+$AP432)-ROW())/12+5),AR432)</f>
        <v>0</v>
      </c>
      <c r="AT432" s="169"/>
      <c r="AV432" s="155">
        <f ca="1">IF(AND(AR432&gt;0,AS432&gt;0),COUNTIF(AV$6:AV431,"&gt;0")+1,0)</f>
        <v>0</v>
      </c>
    </row>
    <row r="433" spans="41:48">
      <c r="AO433" s="155">
        <v>12</v>
      </c>
      <c r="AP433" s="155">
        <v>3</v>
      </c>
      <c r="AQ433" s="155">
        <v>8</v>
      </c>
      <c r="AR433" s="169">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155">
        <f ca="1">COUNTIF(INDIRECT("H"&amp;(ROW()+12*(($AO433-1)*3+$AP433)-ROW())/12+5):INDIRECT("S"&amp;(ROW()+12*(($AO433-1)*3+$AP433)-ROW())/12+5),AR433)</f>
        <v>0</v>
      </c>
      <c r="AT433" s="169"/>
      <c r="AV433" s="155">
        <f ca="1">IF(AND(AR433&gt;0,AS433&gt;0),COUNTIF(AV$6:AV432,"&gt;0")+1,0)</f>
        <v>0</v>
      </c>
    </row>
    <row r="434" spans="41:48">
      <c r="AO434" s="155">
        <v>12</v>
      </c>
      <c r="AP434" s="155">
        <v>3</v>
      </c>
      <c r="AQ434" s="155">
        <v>9</v>
      </c>
      <c r="AR434" s="169">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155">
        <f ca="1">COUNTIF(INDIRECT("H"&amp;(ROW()+12*(($AO434-1)*3+$AP434)-ROW())/12+5):INDIRECT("S"&amp;(ROW()+12*(($AO434-1)*3+$AP434)-ROW())/12+5),AR434)</f>
        <v>0</v>
      </c>
      <c r="AT434" s="169"/>
      <c r="AV434" s="155">
        <f ca="1">IF(AND(AR434&gt;0,AS434&gt;0),COUNTIF(AV$6:AV433,"&gt;0")+1,0)</f>
        <v>0</v>
      </c>
    </row>
    <row r="435" spans="41:48">
      <c r="AO435" s="155">
        <v>12</v>
      </c>
      <c r="AP435" s="155">
        <v>3</v>
      </c>
      <c r="AQ435" s="155">
        <v>10</v>
      </c>
      <c r="AR435" s="169">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155">
        <f ca="1">COUNTIF(INDIRECT("H"&amp;(ROW()+12*(($AO435-1)*3+$AP435)-ROW())/12+5):INDIRECT("S"&amp;(ROW()+12*(($AO435-1)*3+$AP435)-ROW())/12+5),AR435)</f>
        <v>0</v>
      </c>
      <c r="AT435" s="169"/>
      <c r="AV435" s="155">
        <f ca="1">IF(AND(AR435&gt;0,AS435&gt;0),COUNTIF(AV$6:AV434,"&gt;0")+1,0)</f>
        <v>0</v>
      </c>
    </row>
    <row r="436" spans="41:48">
      <c r="AO436" s="155">
        <v>12</v>
      </c>
      <c r="AP436" s="155">
        <v>3</v>
      </c>
      <c r="AQ436" s="155">
        <v>11</v>
      </c>
      <c r="AR436" s="169">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155">
        <f ca="1">COUNTIF(INDIRECT("H"&amp;(ROW()+12*(($AO436-1)*3+$AP436)-ROW())/12+5):INDIRECT("S"&amp;(ROW()+12*(($AO436-1)*3+$AP436)-ROW())/12+5),AR436)</f>
        <v>0</v>
      </c>
      <c r="AT436" s="169"/>
      <c r="AV436" s="155">
        <f ca="1">IF(AND(AR436&gt;0,AS436&gt;0),COUNTIF(AV$6:AV435,"&gt;0")+1,0)</f>
        <v>0</v>
      </c>
    </row>
    <row r="437" spans="41:48">
      <c r="AO437" s="155">
        <v>12</v>
      </c>
      <c r="AP437" s="155">
        <v>3</v>
      </c>
      <c r="AQ437" s="155">
        <v>12</v>
      </c>
      <c r="AR437" s="169">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155">
        <f ca="1">COUNTIF(INDIRECT("H"&amp;(ROW()+12*(($AO437-1)*3+$AP437)-ROW())/12+5):INDIRECT("S"&amp;(ROW()+12*(($AO437-1)*3+$AP437)-ROW())/12+5),AR437)</f>
        <v>0</v>
      </c>
      <c r="AT437" s="169"/>
      <c r="AV437" s="155">
        <f ca="1">IF(AND(AR437&gt;0,AS437&gt;0),COUNTIF(AV$6:AV436,"&gt;0")+1,0)</f>
        <v>0</v>
      </c>
    </row>
    <row r="438" spans="41:48">
      <c r="AO438" s="155">
        <v>13</v>
      </c>
      <c r="AP438" s="155">
        <v>1</v>
      </c>
      <c r="AQ438" s="155">
        <v>1</v>
      </c>
      <c r="AR438" s="169">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155">
        <f ca="1">COUNTIF(INDIRECT("H"&amp;(ROW()+12*(($AO438-1)*3+$AP438)-ROW())/12+5):INDIRECT("S"&amp;(ROW()+12*(($AO438-1)*3+$AP438)-ROW())/12+5),AR438)</f>
        <v>0</v>
      </c>
      <c r="AT438" s="169"/>
      <c r="AV438" s="155">
        <f ca="1">IF(AND(AR438&gt;0,AS438&gt;0),COUNTIF(AV$6:AV437,"&gt;0")+1,0)</f>
        <v>0</v>
      </c>
    </row>
    <row r="439" spans="41:48">
      <c r="AO439" s="155">
        <v>13</v>
      </c>
      <c r="AP439" s="155">
        <v>1</v>
      </c>
      <c r="AQ439" s="155">
        <v>2</v>
      </c>
      <c r="AR439" s="169">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155">
        <f ca="1">COUNTIF(INDIRECT("H"&amp;(ROW()+12*(($AO439-1)*3+$AP439)-ROW())/12+5):INDIRECT("S"&amp;(ROW()+12*(($AO439-1)*3+$AP439)-ROW())/12+5),AR439)</f>
        <v>0</v>
      </c>
      <c r="AT439" s="169"/>
      <c r="AV439" s="155">
        <f ca="1">IF(AND(AR439&gt;0,AS439&gt;0),COUNTIF(AV$6:AV438,"&gt;0")+1,0)</f>
        <v>0</v>
      </c>
    </row>
    <row r="440" spans="41:48">
      <c r="AO440" s="155">
        <v>13</v>
      </c>
      <c r="AP440" s="155">
        <v>1</v>
      </c>
      <c r="AQ440" s="155">
        <v>3</v>
      </c>
      <c r="AR440" s="169">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155">
        <f ca="1">COUNTIF(INDIRECT("H"&amp;(ROW()+12*(($AO440-1)*3+$AP440)-ROW())/12+5):INDIRECT("S"&amp;(ROW()+12*(($AO440-1)*3+$AP440)-ROW())/12+5),AR440)</f>
        <v>0</v>
      </c>
      <c r="AT440" s="169"/>
      <c r="AV440" s="155">
        <f ca="1">IF(AND(AR440&gt;0,AS440&gt;0),COUNTIF(AV$6:AV439,"&gt;0")+1,0)</f>
        <v>0</v>
      </c>
    </row>
    <row r="441" spans="41:48">
      <c r="AO441" s="155">
        <v>13</v>
      </c>
      <c r="AP441" s="155">
        <v>1</v>
      </c>
      <c r="AQ441" s="155">
        <v>4</v>
      </c>
      <c r="AR441" s="169">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155">
        <f ca="1">COUNTIF(INDIRECT("H"&amp;(ROW()+12*(($AO441-1)*3+$AP441)-ROW())/12+5):INDIRECT("S"&amp;(ROW()+12*(($AO441-1)*3+$AP441)-ROW())/12+5),AR441)</f>
        <v>0</v>
      </c>
      <c r="AT441" s="169"/>
      <c r="AV441" s="155">
        <f ca="1">IF(AND(AR441&gt;0,AS441&gt;0),COUNTIF(AV$6:AV440,"&gt;0")+1,0)</f>
        <v>0</v>
      </c>
    </row>
    <row r="442" spans="41:48">
      <c r="AO442" s="155">
        <v>13</v>
      </c>
      <c r="AP442" s="155">
        <v>1</v>
      </c>
      <c r="AQ442" s="155">
        <v>5</v>
      </c>
      <c r="AR442" s="169">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155">
        <f ca="1">COUNTIF(INDIRECT("H"&amp;(ROW()+12*(($AO442-1)*3+$AP442)-ROW())/12+5):INDIRECT("S"&amp;(ROW()+12*(($AO442-1)*3+$AP442)-ROW())/12+5),AR442)</f>
        <v>0</v>
      </c>
      <c r="AT442" s="169"/>
      <c r="AV442" s="155">
        <f ca="1">IF(AND(AR442&gt;0,AS442&gt;0),COUNTIF(AV$6:AV441,"&gt;0")+1,0)</f>
        <v>0</v>
      </c>
    </row>
    <row r="443" spans="41:48">
      <c r="AO443" s="155">
        <v>13</v>
      </c>
      <c r="AP443" s="155">
        <v>1</v>
      </c>
      <c r="AQ443" s="155">
        <v>6</v>
      </c>
      <c r="AR443" s="169">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155">
        <f ca="1">COUNTIF(INDIRECT("H"&amp;(ROW()+12*(($AO443-1)*3+$AP443)-ROW())/12+5):INDIRECT("S"&amp;(ROW()+12*(($AO443-1)*3+$AP443)-ROW())/12+5),AR443)</f>
        <v>0</v>
      </c>
      <c r="AT443" s="169"/>
      <c r="AV443" s="155">
        <f ca="1">IF(AND(AR443&gt;0,AS443&gt;0),COUNTIF(AV$6:AV442,"&gt;0")+1,0)</f>
        <v>0</v>
      </c>
    </row>
    <row r="444" spans="41:48">
      <c r="AO444" s="155">
        <v>13</v>
      </c>
      <c r="AP444" s="155">
        <v>1</v>
      </c>
      <c r="AQ444" s="155">
        <v>7</v>
      </c>
      <c r="AR444" s="169">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155">
        <f ca="1">COUNTIF(INDIRECT("H"&amp;(ROW()+12*(($AO444-1)*3+$AP444)-ROW())/12+5):INDIRECT("S"&amp;(ROW()+12*(($AO444-1)*3+$AP444)-ROW())/12+5),AR444)</f>
        <v>0</v>
      </c>
      <c r="AT444" s="169"/>
      <c r="AV444" s="155">
        <f ca="1">IF(AND(AR444&gt;0,AS444&gt;0),COUNTIF(AV$6:AV443,"&gt;0")+1,0)</f>
        <v>0</v>
      </c>
    </row>
    <row r="445" spans="41:48">
      <c r="AO445" s="155">
        <v>13</v>
      </c>
      <c r="AP445" s="155">
        <v>1</v>
      </c>
      <c r="AQ445" s="155">
        <v>8</v>
      </c>
      <c r="AR445" s="169">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155">
        <f ca="1">COUNTIF(INDIRECT("H"&amp;(ROW()+12*(($AO445-1)*3+$AP445)-ROW())/12+5):INDIRECT("S"&amp;(ROW()+12*(($AO445-1)*3+$AP445)-ROW())/12+5),AR445)</f>
        <v>0</v>
      </c>
      <c r="AT445" s="169"/>
      <c r="AV445" s="155">
        <f ca="1">IF(AND(AR445&gt;0,AS445&gt;0),COUNTIF(AV$6:AV444,"&gt;0")+1,0)</f>
        <v>0</v>
      </c>
    </row>
    <row r="446" spans="41:48">
      <c r="AO446" s="155">
        <v>13</v>
      </c>
      <c r="AP446" s="155">
        <v>1</v>
      </c>
      <c r="AQ446" s="155">
        <v>9</v>
      </c>
      <c r="AR446" s="169">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155">
        <f ca="1">COUNTIF(INDIRECT("H"&amp;(ROW()+12*(($AO446-1)*3+$AP446)-ROW())/12+5):INDIRECT("S"&amp;(ROW()+12*(($AO446-1)*3+$AP446)-ROW())/12+5),AR446)</f>
        <v>0</v>
      </c>
      <c r="AT446" s="169"/>
      <c r="AV446" s="155">
        <f ca="1">IF(AND(AR446&gt;0,AS446&gt;0),COUNTIF(AV$6:AV445,"&gt;0")+1,0)</f>
        <v>0</v>
      </c>
    </row>
    <row r="447" spans="41:48">
      <c r="AO447" s="155">
        <v>13</v>
      </c>
      <c r="AP447" s="155">
        <v>1</v>
      </c>
      <c r="AQ447" s="155">
        <v>10</v>
      </c>
      <c r="AR447" s="169">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155">
        <f ca="1">COUNTIF(INDIRECT("H"&amp;(ROW()+12*(($AO447-1)*3+$AP447)-ROW())/12+5):INDIRECT("S"&amp;(ROW()+12*(($AO447-1)*3+$AP447)-ROW())/12+5),AR447)</f>
        <v>0</v>
      </c>
      <c r="AT447" s="169"/>
      <c r="AV447" s="155">
        <f ca="1">IF(AND(AR447&gt;0,AS447&gt;0),COUNTIF(AV$6:AV446,"&gt;0")+1,0)</f>
        <v>0</v>
      </c>
    </row>
    <row r="448" spans="41:48">
      <c r="AO448" s="155">
        <v>13</v>
      </c>
      <c r="AP448" s="155">
        <v>1</v>
      </c>
      <c r="AQ448" s="155">
        <v>11</v>
      </c>
      <c r="AR448" s="169">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155">
        <f ca="1">COUNTIF(INDIRECT("H"&amp;(ROW()+12*(($AO448-1)*3+$AP448)-ROW())/12+5):INDIRECT("S"&amp;(ROW()+12*(($AO448-1)*3+$AP448)-ROW())/12+5),AR448)</f>
        <v>0</v>
      </c>
      <c r="AT448" s="169"/>
      <c r="AV448" s="155">
        <f ca="1">IF(AND(AR448&gt;0,AS448&gt;0),COUNTIF(AV$6:AV447,"&gt;0")+1,0)</f>
        <v>0</v>
      </c>
    </row>
    <row r="449" spans="41:48">
      <c r="AO449" s="155">
        <v>13</v>
      </c>
      <c r="AP449" s="155">
        <v>1</v>
      </c>
      <c r="AQ449" s="155">
        <v>12</v>
      </c>
      <c r="AR449" s="169">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155">
        <f ca="1">COUNTIF(INDIRECT("H"&amp;(ROW()+12*(($AO449-1)*3+$AP449)-ROW())/12+5):INDIRECT("S"&amp;(ROW()+12*(($AO449-1)*3+$AP449)-ROW())/12+5),AR449)</f>
        <v>0</v>
      </c>
      <c r="AT449" s="169"/>
      <c r="AV449" s="155">
        <f ca="1">IF(AND(AR449&gt;0,AS449&gt;0),COUNTIF(AV$6:AV448,"&gt;0")+1,0)</f>
        <v>0</v>
      </c>
    </row>
    <row r="450" spans="41:48">
      <c r="AO450" s="155">
        <v>13</v>
      </c>
      <c r="AP450" s="155">
        <v>2</v>
      </c>
      <c r="AQ450" s="155">
        <v>1</v>
      </c>
      <c r="AR450" s="169">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155">
        <f ca="1">COUNTIF(INDIRECT("H"&amp;(ROW()+12*(($AO450-1)*3+$AP450)-ROW())/12+5):INDIRECT("S"&amp;(ROW()+12*(($AO450-1)*3+$AP450)-ROW())/12+5),AR450)</f>
        <v>0</v>
      </c>
      <c r="AT450" s="169"/>
      <c r="AV450" s="155">
        <f ca="1">IF(AND(AR450&gt;0,AS450&gt;0),COUNTIF(AV$6:AV449,"&gt;0")+1,0)</f>
        <v>0</v>
      </c>
    </row>
    <row r="451" spans="41:48">
      <c r="AO451" s="155">
        <v>13</v>
      </c>
      <c r="AP451" s="155">
        <v>2</v>
      </c>
      <c r="AQ451" s="155">
        <v>2</v>
      </c>
      <c r="AR451" s="169">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155">
        <f ca="1">COUNTIF(INDIRECT("H"&amp;(ROW()+12*(($AO451-1)*3+$AP451)-ROW())/12+5):INDIRECT("S"&amp;(ROW()+12*(($AO451-1)*3+$AP451)-ROW())/12+5),AR451)</f>
        <v>0</v>
      </c>
      <c r="AT451" s="169"/>
      <c r="AV451" s="155">
        <f ca="1">IF(AND(AR451&gt;0,AS451&gt;0),COUNTIF(AV$6:AV450,"&gt;0")+1,0)</f>
        <v>0</v>
      </c>
    </row>
    <row r="452" spans="41:48">
      <c r="AO452" s="155">
        <v>13</v>
      </c>
      <c r="AP452" s="155">
        <v>2</v>
      </c>
      <c r="AQ452" s="155">
        <v>3</v>
      </c>
      <c r="AR452" s="169">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155">
        <f ca="1">COUNTIF(INDIRECT("H"&amp;(ROW()+12*(($AO452-1)*3+$AP452)-ROW())/12+5):INDIRECT("S"&amp;(ROW()+12*(($AO452-1)*3+$AP452)-ROW())/12+5),AR452)</f>
        <v>0</v>
      </c>
      <c r="AT452" s="169"/>
      <c r="AV452" s="155">
        <f ca="1">IF(AND(AR452&gt;0,AS452&gt;0),COUNTIF(AV$6:AV451,"&gt;0")+1,0)</f>
        <v>0</v>
      </c>
    </row>
    <row r="453" spans="41:48">
      <c r="AO453" s="155">
        <v>13</v>
      </c>
      <c r="AP453" s="155">
        <v>2</v>
      </c>
      <c r="AQ453" s="155">
        <v>4</v>
      </c>
      <c r="AR453" s="169">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155">
        <f ca="1">COUNTIF(INDIRECT("H"&amp;(ROW()+12*(($AO453-1)*3+$AP453)-ROW())/12+5):INDIRECT("S"&amp;(ROW()+12*(($AO453-1)*3+$AP453)-ROW())/12+5),AR453)</f>
        <v>0</v>
      </c>
      <c r="AT453" s="169"/>
      <c r="AV453" s="155">
        <f ca="1">IF(AND(AR453&gt;0,AS453&gt;0),COUNTIF(AV$6:AV452,"&gt;0")+1,0)</f>
        <v>0</v>
      </c>
    </row>
    <row r="454" spans="41:48">
      <c r="AO454" s="155">
        <v>13</v>
      </c>
      <c r="AP454" s="155">
        <v>2</v>
      </c>
      <c r="AQ454" s="155">
        <v>5</v>
      </c>
      <c r="AR454" s="169">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155">
        <f ca="1">COUNTIF(INDIRECT("H"&amp;(ROW()+12*(($AO454-1)*3+$AP454)-ROW())/12+5):INDIRECT("S"&amp;(ROW()+12*(($AO454-1)*3+$AP454)-ROW())/12+5),AR454)</f>
        <v>0</v>
      </c>
      <c r="AT454" s="169"/>
      <c r="AV454" s="155">
        <f ca="1">IF(AND(AR454&gt;0,AS454&gt;0),COUNTIF(AV$6:AV453,"&gt;0")+1,0)</f>
        <v>0</v>
      </c>
    </row>
    <row r="455" spans="41:48">
      <c r="AO455" s="155">
        <v>13</v>
      </c>
      <c r="AP455" s="155">
        <v>2</v>
      </c>
      <c r="AQ455" s="155">
        <v>6</v>
      </c>
      <c r="AR455" s="169">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155">
        <f ca="1">COUNTIF(INDIRECT("H"&amp;(ROW()+12*(($AO455-1)*3+$AP455)-ROW())/12+5):INDIRECT("S"&amp;(ROW()+12*(($AO455-1)*3+$AP455)-ROW())/12+5),AR455)</f>
        <v>0</v>
      </c>
      <c r="AT455" s="169"/>
      <c r="AV455" s="155">
        <f ca="1">IF(AND(AR455&gt;0,AS455&gt;0),COUNTIF(AV$6:AV454,"&gt;0")+1,0)</f>
        <v>0</v>
      </c>
    </row>
    <row r="456" spans="41:48">
      <c r="AO456" s="155">
        <v>13</v>
      </c>
      <c r="AP456" s="155">
        <v>2</v>
      </c>
      <c r="AQ456" s="155">
        <v>7</v>
      </c>
      <c r="AR456" s="169">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155">
        <f ca="1">COUNTIF(INDIRECT("H"&amp;(ROW()+12*(($AO456-1)*3+$AP456)-ROW())/12+5):INDIRECT("S"&amp;(ROW()+12*(($AO456-1)*3+$AP456)-ROW())/12+5),AR456)</f>
        <v>0</v>
      </c>
      <c r="AT456" s="169"/>
      <c r="AV456" s="155">
        <f ca="1">IF(AND(AR456&gt;0,AS456&gt;0),COUNTIF(AV$6:AV455,"&gt;0")+1,0)</f>
        <v>0</v>
      </c>
    </row>
    <row r="457" spans="41:48">
      <c r="AO457" s="155">
        <v>13</v>
      </c>
      <c r="AP457" s="155">
        <v>2</v>
      </c>
      <c r="AQ457" s="155">
        <v>8</v>
      </c>
      <c r="AR457" s="169">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155">
        <f ca="1">COUNTIF(INDIRECT("H"&amp;(ROW()+12*(($AO457-1)*3+$AP457)-ROW())/12+5):INDIRECT("S"&amp;(ROW()+12*(($AO457-1)*3+$AP457)-ROW())/12+5),AR457)</f>
        <v>0</v>
      </c>
      <c r="AT457" s="169"/>
      <c r="AV457" s="155">
        <f ca="1">IF(AND(AR457&gt;0,AS457&gt;0),COUNTIF(AV$6:AV456,"&gt;0")+1,0)</f>
        <v>0</v>
      </c>
    </row>
    <row r="458" spans="41:48">
      <c r="AO458" s="155">
        <v>13</v>
      </c>
      <c r="AP458" s="155">
        <v>2</v>
      </c>
      <c r="AQ458" s="155">
        <v>9</v>
      </c>
      <c r="AR458" s="169">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155">
        <f ca="1">COUNTIF(INDIRECT("H"&amp;(ROW()+12*(($AO458-1)*3+$AP458)-ROW())/12+5):INDIRECT("S"&amp;(ROW()+12*(($AO458-1)*3+$AP458)-ROW())/12+5),AR458)</f>
        <v>0</v>
      </c>
      <c r="AT458" s="169"/>
      <c r="AV458" s="155">
        <f ca="1">IF(AND(AR458&gt;0,AS458&gt;0),COUNTIF(AV$6:AV457,"&gt;0")+1,0)</f>
        <v>0</v>
      </c>
    </row>
    <row r="459" spans="41:48">
      <c r="AO459" s="155">
        <v>13</v>
      </c>
      <c r="AP459" s="155">
        <v>2</v>
      </c>
      <c r="AQ459" s="155">
        <v>10</v>
      </c>
      <c r="AR459" s="169">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155">
        <f ca="1">COUNTIF(INDIRECT("H"&amp;(ROW()+12*(($AO459-1)*3+$AP459)-ROW())/12+5):INDIRECT("S"&amp;(ROW()+12*(($AO459-1)*3+$AP459)-ROW())/12+5),AR459)</f>
        <v>0</v>
      </c>
      <c r="AT459" s="169"/>
      <c r="AV459" s="155">
        <f ca="1">IF(AND(AR459&gt;0,AS459&gt;0),COUNTIF(AV$6:AV458,"&gt;0")+1,0)</f>
        <v>0</v>
      </c>
    </row>
    <row r="460" spans="41:48">
      <c r="AO460" s="155">
        <v>13</v>
      </c>
      <c r="AP460" s="155">
        <v>2</v>
      </c>
      <c r="AQ460" s="155">
        <v>11</v>
      </c>
      <c r="AR460" s="169">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155">
        <f ca="1">COUNTIF(INDIRECT("H"&amp;(ROW()+12*(($AO460-1)*3+$AP460)-ROW())/12+5):INDIRECT("S"&amp;(ROW()+12*(($AO460-1)*3+$AP460)-ROW())/12+5),AR460)</f>
        <v>0</v>
      </c>
      <c r="AT460" s="169"/>
      <c r="AV460" s="155">
        <f ca="1">IF(AND(AR460&gt;0,AS460&gt;0),COUNTIF(AV$6:AV459,"&gt;0")+1,0)</f>
        <v>0</v>
      </c>
    </row>
    <row r="461" spans="41:48">
      <c r="AO461" s="155">
        <v>13</v>
      </c>
      <c r="AP461" s="155">
        <v>2</v>
      </c>
      <c r="AQ461" s="155">
        <v>12</v>
      </c>
      <c r="AR461" s="169">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155">
        <f ca="1">COUNTIF(INDIRECT("H"&amp;(ROW()+12*(($AO461-1)*3+$AP461)-ROW())/12+5):INDIRECT("S"&amp;(ROW()+12*(($AO461-1)*3+$AP461)-ROW())/12+5),AR461)</f>
        <v>0</v>
      </c>
      <c r="AT461" s="169"/>
      <c r="AV461" s="155">
        <f ca="1">IF(AND(AR461&gt;0,AS461&gt;0),COUNTIF(AV$6:AV460,"&gt;0")+1,0)</f>
        <v>0</v>
      </c>
    </row>
    <row r="462" spans="41:48">
      <c r="AO462" s="155">
        <v>13</v>
      </c>
      <c r="AP462" s="155">
        <v>3</v>
      </c>
      <c r="AQ462" s="155">
        <v>1</v>
      </c>
      <c r="AR462" s="169">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155">
        <f ca="1">COUNTIF(INDIRECT("H"&amp;(ROW()+12*(($AO462-1)*3+$AP462)-ROW())/12+5):INDIRECT("S"&amp;(ROW()+12*(($AO462-1)*3+$AP462)-ROW())/12+5),AR462)</f>
        <v>0</v>
      </c>
      <c r="AT462" s="169"/>
      <c r="AV462" s="155">
        <f ca="1">IF(AND(AR462&gt;0,AS462&gt;0),COUNTIF(AV$6:AV461,"&gt;0")+1,0)</f>
        <v>0</v>
      </c>
    </row>
    <row r="463" spans="41:48">
      <c r="AO463" s="155">
        <v>13</v>
      </c>
      <c r="AP463" s="155">
        <v>3</v>
      </c>
      <c r="AQ463" s="155">
        <v>2</v>
      </c>
      <c r="AR463" s="169">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155">
        <f ca="1">COUNTIF(INDIRECT("H"&amp;(ROW()+12*(($AO463-1)*3+$AP463)-ROW())/12+5):INDIRECT("S"&amp;(ROW()+12*(($AO463-1)*3+$AP463)-ROW())/12+5),AR463)</f>
        <v>0</v>
      </c>
      <c r="AT463" s="169"/>
      <c r="AV463" s="155">
        <f ca="1">IF(AND(AR463&gt;0,AS463&gt;0),COUNTIF(AV$6:AV462,"&gt;0")+1,0)</f>
        <v>0</v>
      </c>
    </row>
    <row r="464" spans="41:48">
      <c r="AO464" s="155">
        <v>13</v>
      </c>
      <c r="AP464" s="155">
        <v>3</v>
      </c>
      <c r="AQ464" s="155">
        <v>3</v>
      </c>
      <c r="AR464" s="169">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155">
        <f ca="1">COUNTIF(INDIRECT("H"&amp;(ROW()+12*(($AO464-1)*3+$AP464)-ROW())/12+5):INDIRECT("S"&amp;(ROW()+12*(($AO464-1)*3+$AP464)-ROW())/12+5),AR464)</f>
        <v>0</v>
      </c>
      <c r="AT464" s="169"/>
      <c r="AV464" s="155">
        <f ca="1">IF(AND(AR464&gt;0,AS464&gt;0),COUNTIF(AV$6:AV463,"&gt;0")+1,0)</f>
        <v>0</v>
      </c>
    </row>
    <row r="465" spans="41:48">
      <c r="AO465" s="155">
        <v>13</v>
      </c>
      <c r="AP465" s="155">
        <v>3</v>
      </c>
      <c r="AQ465" s="155">
        <v>4</v>
      </c>
      <c r="AR465" s="169">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155">
        <f ca="1">COUNTIF(INDIRECT("H"&amp;(ROW()+12*(($AO465-1)*3+$AP465)-ROW())/12+5):INDIRECT("S"&amp;(ROW()+12*(($AO465-1)*3+$AP465)-ROW())/12+5),AR465)</f>
        <v>0</v>
      </c>
      <c r="AT465" s="169"/>
      <c r="AV465" s="155">
        <f ca="1">IF(AND(AR465&gt;0,AS465&gt;0),COUNTIF(AV$6:AV464,"&gt;0")+1,0)</f>
        <v>0</v>
      </c>
    </row>
    <row r="466" spans="41:48">
      <c r="AO466" s="155">
        <v>13</v>
      </c>
      <c r="AP466" s="155">
        <v>3</v>
      </c>
      <c r="AQ466" s="155">
        <v>5</v>
      </c>
      <c r="AR466" s="169">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155">
        <f ca="1">COUNTIF(INDIRECT("H"&amp;(ROW()+12*(($AO466-1)*3+$AP466)-ROW())/12+5):INDIRECT("S"&amp;(ROW()+12*(($AO466-1)*3+$AP466)-ROW())/12+5),AR466)</f>
        <v>0</v>
      </c>
      <c r="AT466" s="169"/>
      <c r="AV466" s="155">
        <f ca="1">IF(AND(AR466&gt;0,AS466&gt;0),COUNTIF(AV$6:AV465,"&gt;0")+1,0)</f>
        <v>0</v>
      </c>
    </row>
    <row r="467" spans="41:48">
      <c r="AO467" s="155">
        <v>13</v>
      </c>
      <c r="AP467" s="155">
        <v>3</v>
      </c>
      <c r="AQ467" s="155">
        <v>6</v>
      </c>
      <c r="AR467" s="169">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155">
        <f ca="1">COUNTIF(INDIRECT("H"&amp;(ROW()+12*(($AO467-1)*3+$AP467)-ROW())/12+5):INDIRECT("S"&amp;(ROW()+12*(($AO467-1)*3+$AP467)-ROW())/12+5),AR467)</f>
        <v>0</v>
      </c>
      <c r="AT467" s="169"/>
      <c r="AV467" s="155">
        <f ca="1">IF(AND(AR467&gt;0,AS467&gt;0),COUNTIF(AV$6:AV466,"&gt;0")+1,0)</f>
        <v>0</v>
      </c>
    </row>
    <row r="468" spans="41:48">
      <c r="AO468" s="155">
        <v>13</v>
      </c>
      <c r="AP468" s="155">
        <v>3</v>
      </c>
      <c r="AQ468" s="155">
        <v>7</v>
      </c>
      <c r="AR468" s="169">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155">
        <f ca="1">COUNTIF(INDIRECT("H"&amp;(ROW()+12*(($AO468-1)*3+$AP468)-ROW())/12+5):INDIRECT("S"&amp;(ROW()+12*(($AO468-1)*3+$AP468)-ROW())/12+5),AR468)</f>
        <v>0</v>
      </c>
      <c r="AT468" s="169"/>
      <c r="AV468" s="155">
        <f ca="1">IF(AND(AR468&gt;0,AS468&gt;0),COUNTIF(AV$6:AV467,"&gt;0")+1,0)</f>
        <v>0</v>
      </c>
    </row>
    <row r="469" spans="41:48">
      <c r="AO469" s="155">
        <v>13</v>
      </c>
      <c r="AP469" s="155">
        <v>3</v>
      </c>
      <c r="AQ469" s="155">
        <v>8</v>
      </c>
      <c r="AR469" s="169">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155">
        <f ca="1">COUNTIF(INDIRECT("H"&amp;(ROW()+12*(($AO469-1)*3+$AP469)-ROW())/12+5):INDIRECT("S"&amp;(ROW()+12*(($AO469-1)*3+$AP469)-ROW())/12+5),AR469)</f>
        <v>0</v>
      </c>
      <c r="AT469" s="169"/>
      <c r="AV469" s="155">
        <f ca="1">IF(AND(AR469&gt;0,AS469&gt;0),COUNTIF(AV$6:AV468,"&gt;0")+1,0)</f>
        <v>0</v>
      </c>
    </row>
    <row r="470" spans="41:48">
      <c r="AO470" s="155">
        <v>13</v>
      </c>
      <c r="AP470" s="155">
        <v>3</v>
      </c>
      <c r="AQ470" s="155">
        <v>9</v>
      </c>
      <c r="AR470" s="169">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155">
        <f ca="1">COUNTIF(INDIRECT("H"&amp;(ROW()+12*(($AO470-1)*3+$AP470)-ROW())/12+5):INDIRECT("S"&amp;(ROW()+12*(($AO470-1)*3+$AP470)-ROW())/12+5),AR470)</f>
        <v>0</v>
      </c>
      <c r="AT470" s="169"/>
      <c r="AV470" s="155">
        <f ca="1">IF(AND(AR470&gt;0,AS470&gt;0),COUNTIF(AV$6:AV469,"&gt;0")+1,0)</f>
        <v>0</v>
      </c>
    </row>
    <row r="471" spans="41:48">
      <c r="AO471" s="155">
        <v>13</v>
      </c>
      <c r="AP471" s="155">
        <v>3</v>
      </c>
      <c r="AQ471" s="155">
        <v>10</v>
      </c>
      <c r="AR471" s="169">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155">
        <f ca="1">COUNTIF(INDIRECT("H"&amp;(ROW()+12*(($AO471-1)*3+$AP471)-ROW())/12+5):INDIRECT("S"&amp;(ROW()+12*(($AO471-1)*3+$AP471)-ROW())/12+5),AR471)</f>
        <v>0</v>
      </c>
      <c r="AT471" s="169"/>
      <c r="AV471" s="155">
        <f ca="1">IF(AND(AR471&gt;0,AS471&gt;0),COUNTIF(AV$6:AV470,"&gt;0")+1,0)</f>
        <v>0</v>
      </c>
    </row>
    <row r="472" spans="41:48">
      <c r="AO472" s="155">
        <v>13</v>
      </c>
      <c r="AP472" s="155">
        <v>3</v>
      </c>
      <c r="AQ472" s="155">
        <v>11</v>
      </c>
      <c r="AR472" s="169">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155">
        <f ca="1">COUNTIF(INDIRECT("H"&amp;(ROW()+12*(($AO472-1)*3+$AP472)-ROW())/12+5):INDIRECT("S"&amp;(ROW()+12*(($AO472-1)*3+$AP472)-ROW())/12+5),AR472)</f>
        <v>0</v>
      </c>
      <c r="AT472" s="169"/>
      <c r="AV472" s="155">
        <f ca="1">IF(AND(AR472&gt;0,AS472&gt;0),COUNTIF(AV$6:AV471,"&gt;0")+1,0)</f>
        <v>0</v>
      </c>
    </row>
    <row r="473" spans="41:48">
      <c r="AO473" s="155">
        <v>13</v>
      </c>
      <c r="AP473" s="155">
        <v>3</v>
      </c>
      <c r="AQ473" s="155">
        <v>12</v>
      </c>
      <c r="AR473" s="169">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155">
        <f ca="1">COUNTIF(INDIRECT("H"&amp;(ROW()+12*(($AO473-1)*3+$AP473)-ROW())/12+5):INDIRECT("S"&amp;(ROW()+12*(($AO473-1)*3+$AP473)-ROW())/12+5),AR473)</f>
        <v>0</v>
      </c>
      <c r="AT473" s="169"/>
      <c r="AV473" s="155">
        <f ca="1">IF(AND(AR473&gt;0,AS473&gt;0),COUNTIF(AV$6:AV472,"&gt;0")+1,0)</f>
        <v>0</v>
      </c>
    </row>
    <row r="474" spans="41:48">
      <c r="AO474" s="155">
        <v>14</v>
      </c>
      <c r="AP474" s="155">
        <v>1</v>
      </c>
      <c r="AQ474" s="155">
        <v>1</v>
      </c>
      <c r="AR474" s="169">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155">
        <f ca="1">COUNTIF(INDIRECT("H"&amp;(ROW()+12*(($AO474-1)*3+$AP474)-ROW())/12+5):INDIRECT("S"&amp;(ROW()+12*(($AO474-1)*3+$AP474)-ROW())/12+5),AR474)</f>
        <v>0</v>
      </c>
      <c r="AT474" s="169"/>
      <c r="AV474" s="155">
        <f ca="1">IF(AND(AR474&gt;0,AS474&gt;0),COUNTIF(AV$6:AV473,"&gt;0")+1,0)</f>
        <v>0</v>
      </c>
    </row>
    <row r="475" spans="41:48">
      <c r="AO475" s="155">
        <v>14</v>
      </c>
      <c r="AP475" s="155">
        <v>1</v>
      </c>
      <c r="AQ475" s="155">
        <v>2</v>
      </c>
      <c r="AR475" s="169">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155">
        <f ca="1">COUNTIF(INDIRECT("H"&amp;(ROW()+12*(($AO475-1)*3+$AP475)-ROW())/12+5):INDIRECT("S"&amp;(ROW()+12*(($AO475-1)*3+$AP475)-ROW())/12+5),AR475)</f>
        <v>0</v>
      </c>
      <c r="AT475" s="169"/>
      <c r="AV475" s="155">
        <f ca="1">IF(AND(AR475&gt;0,AS475&gt;0),COUNTIF(AV$6:AV474,"&gt;0")+1,0)</f>
        <v>0</v>
      </c>
    </row>
    <row r="476" spans="41:48">
      <c r="AO476" s="155">
        <v>14</v>
      </c>
      <c r="AP476" s="155">
        <v>1</v>
      </c>
      <c r="AQ476" s="155">
        <v>3</v>
      </c>
      <c r="AR476" s="169">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155">
        <f ca="1">COUNTIF(INDIRECT("H"&amp;(ROW()+12*(($AO476-1)*3+$AP476)-ROW())/12+5):INDIRECT("S"&amp;(ROW()+12*(($AO476-1)*3+$AP476)-ROW())/12+5),AR476)</f>
        <v>0</v>
      </c>
      <c r="AT476" s="169"/>
      <c r="AV476" s="155">
        <f ca="1">IF(AND(AR476&gt;0,AS476&gt;0),COUNTIF(AV$6:AV475,"&gt;0")+1,0)</f>
        <v>0</v>
      </c>
    </row>
    <row r="477" spans="41:48">
      <c r="AO477" s="155">
        <v>14</v>
      </c>
      <c r="AP477" s="155">
        <v>1</v>
      </c>
      <c r="AQ477" s="155">
        <v>4</v>
      </c>
      <c r="AR477" s="169">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155">
        <f ca="1">COUNTIF(INDIRECT("H"&amp;(ROW()+12*(($AO477-1)*3+$AP477)-ROW())/12+5):INDIRECT("S"&amp;(ROW()+12*(($AO477-1)*3+$AP477)-ROW())/12+5),AR477)</f>
        <v>0</v>
      </c>
      <c r="AT477" s="169"/>
      <c r="AV477" s="155">
        <f ca="1">IF(AND(AR477&gt;0,AS477&gt;0),COUNTIF(AV$6:AV476,"&gt;0")+1,0)</f>
        <v>0</v>
      </c>
    </row>
    <row r="478" spans="41:48">
      <c r="AO478" s="155">
        <v>14</v>
      </c>
      <c r="AP478" s="155">
        <v>1</v>
      </c>
      <c r="AQ478" s="155">
        <v>5</v>
      </c>
      <c r="AR478" s="169">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155">
        <f ca="1">COUNTIF(INDIRECT("H"&amp;(ROW()+12*(($AO478-1)*3+$AP478)-ROW())/12+5):INDIRECT("S"&amp;(ROW()+12*(($AO478-1)*3+$AP478)-ROW())/12+5),AR478)</f>
        <v>0</v>
      </c>
      <c r="AT478" s="169"/>
      <c r="AV478" s="155">
        <f ca="1">IF(AND(AR478&gt;0,AS478&gt;0),COUNTIF(AV$6:AV477,"&gt;0")+1,0)</f>
        <v>0</v>
      </c>
    </row>
    <row r="479" spans="41:48">
      <c r="AO479" s="155">
        <v>14</v>
      </c>
      <c r="AP479" s="155">
        <v>1</v>
      </c>
      <c r="AQ479" s="155">
        <v>6</v>
      </c>
      <c r="AR479" s="169">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155">
        <f ca="1">COUNTIF(INDIRECT("H"&amp;(ROW()+12*(($AO479-1)*3+$AP479)-ROW())/12+5):INDIRECT("S"&amp;(ROW()+12*(($AO479-1)*3+$AP479)-ROW())/12+5),AR479)</f>
        <v>0</v>
      </c>
      <c r="AT479" s="169"/>
      <c r="AV479" s="155">
        <f ca="1">IF(AND(AR479&gt;0,AS479&gt;0),COUNTIF(AV$6:AV478,"&gt;0")+1,0)</f>
        <v>0</v>
      </c>
    </row>
    <row r="480" spans="41:48">
      <c r="AO480" s="155">
        <v>14</v>
      </c>
      <c r="AP480" s="155">
        <v>1</v>
      </c>
      <c r="AQ480" s="155">
        <v>7</v>
      </c>
      <c r="AR480" s="169">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155">
        <f ca="1">COUNTIF(INDIRECT("H"&amp;(ROW()+12*(($AO480-1)*3+$AP480)-ROW())/12+5):INDIRECT("S"&amp;(ROW()+12*(($AO480-1)*3+$AP480)-ROW())/12+5),AR480)</f>
        <v>0</v>
      </c>
      <c r="AT480" s="169"/>
      <c r="AV480" s="155">
        <f ca="1">IF(AND(AR480&gt;0,AS480&gt;0),COUNTIF(AV$6:AV479,"&gt;0")+1,0)</f>
        <v>0</v>
      </c>
    </row>
    <row r="481" spans="41:48">
      <c r="AO481" s="155">
        <v>14</v>
      </c>
      <c r="AP481" s="155">
        <v>1</v>
      </c>
      <c r="AQ481" s="155">
        <v>8</v>
      </c>
      <c r="AR481" s="169">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155">
        <f ca="1">COUNTIF(INDIRECT("H"&amp;(ROW()+12*(($AO481-1)*3+$AP481)-ROW())/12+5):INDIRECT("S"&amp;(ROW()+12*(($AO481-1)*3+$AP481)-ROW())/12+5),AR481)</f>
        <v>0</v>
      </c>
      <c r="AT481" s="169"/>
      <c r="AV481" s="155">
        <f ca="1">IF(AND(AR481&gt;0,AS481&gt;0),COUNTIF(AV$6:AV480,"&gt;0")+1,0)</f>
        <v>0</v>
      </c>
    </row>
    <row r="482" spans="41:48">
      <c r="AO482" s="155">
        <v>14</v>
      </c>
      <c r="AP482" s="155">
        <v>1</v>
      </c>
      <c r="AQ482" s="155">
        <v>9</v>
      </c>
      <c r="AR482" s="169">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155">
        <f ca="1">COUNTIF(INDIRECT("H"&amp;(ROW()+12*(($AO482-1)*3+$AP482)-ROW())/12+5):INDIRECT("S"&amp;(ROW()+12*(($AO482-1)*3+$AP482)-ROW())/12+5),AR482)</f>
        <v>0</v>
      </c>
      <c r="AT482" s="169"/>
      <c r="AV482" s="155">
        <f ca="1">IF(AND(AR482&gt;0,AS482&gt;0),COUNTIF(AV$6:AV481,"&gt;0")+1,0)</f>
        <v>0</v>
      </c>
    </row>
    <row r="483" spans="41:48">
      <c r="AO483" s="155">
        <v>14</v>
      </c>
      <c r="AP483" s="155">
        <v>1</v>
      </c>
      <c r="AQ483" s="155">
        <v>10</v>
      </c>
      <c r="AR483" s="169">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155">
        <f ca="1">COUNTIF(INDIRECT("H"&amp;(ROW()+12*(($AO483-1)*3+$AP483)-ROW())/12+5):INDIRECT("S"&amp;(ROW()+12*(($AO483-1)*3+$AP483)-ROW())/12+5),AR483)</f>
        <v>0</v>
      </c>
      <c r="AT483" s="169"/>
      <c r="AV483" s="155">
        <f ca="1">IF(AND(AR483&gt;0,AS483&gt;0),COUNTIF(AV$6:AV482,"&gt;0")+1,0)</f>
        <v>0</v>
      </c>
    </row>
    <row r="484" spans="41:48">
      <c r="AO484" s="155">
        <v>14</v>
      </c>
      <c r="AP484" s="155">
        <v>1</v>
      </c>
      <c r="AQ484" s="155">
        <v>11</v>
      </c>
      <c r="AR484" s="169">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155">
        <f ca="1">COUNTIF(INDIRECT("H"&amp;(ROW()+12*(($AO484-1)*3+$AP484)-ROW())/12+5):INDIRECT("S"&amp;(ROW()+12*(($AO484-1)*3+$AP484)-ROW())/12+5),AR484)</f>
        <v>0</v>
      </c>
      <c r="AT484" s="169"/>
      <c r="AV484" s="155">
        <f ca="1">IF(AND(AR484&gt;0,AS484&gt;0),COUNTIF(AV$6:AV483,"&gt;0")+1,0)</f>
        <v>0</v>
      </c>
    </row>
    <row r="485" spans="41:48">
      <c r="AO485" s="155">
        <v>14</v>
      </c>
      <c r="AP485" s="155">
        <v>1</v>
      </c>
      <c r="AQ485" s="155">
        <v>12</v>
      </c>
      <c r="AR485" s="169">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155">
        <f ca="1">COUNTIF(INDIRECT("H"&amp;(ROW()+12*(($AO485-1)*3+$AP485)-ROW())/12+5):INDIRECT("S"&amp;(ROW()+12*(($AO485-1)*3+$AP485)-ROW())/12+5),AR485)</f>
        <v>0</v>
      </c>
      <c r="AT485" s="169"/>
      <c r="AV485" s="155">
        <f ca="1">IF(AND(AR485&gt;0,AS485&gt;0),COUNTIF(AV$6:AV484,"&gt;0")+1,0)</f>
        <v>0</v>
      </c>
    </row>
    <row r="486" spans="41:48">
      <c r="AO486" s="155">
        <v>14</v>
      </c>
      <c r="AP486" s="155">
        <v>2</v>
      </c>
      <c r="AQ486" s="155">
        <v>1</v>
      </c>
      <c r="AR486" s="169">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155">
        <f ca="1">COUNTIF(INDIRECT("H"&amp;(ROW()+12*(($AO486-1)*3+$AP486)-ROW())/12+5):INDIRECT("S"&amp;(ROW()+12*(($AO486-1)*3+$AP486)-ROW())/12+5),AR486)</f>
        <v>0</v>
      </c>
      <c r="AT486" s="169"/>
      <c r="AV486" s="155">
        <f ca="1">IF(AND(AR486&gt;0,AS486&gt;0),COUNTIF(AV$6:AV485,"&gt;0")+1,0)</f>
        <v>0</v>
      </c>
    </row>
    <row r="487" spans="41:48">
      <c r="AO487" s="155">
        <v>14</v>
      </c>
      <c r="AP487" s="155">
        <v>2</v>
      </c>
      <c r="AQ487" s="155">
        <v>2</v>
      </c>
      <c r="AR487" s="169">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155">
        <f ca="1">COUNTIF(INDIRECT("H"&amp;(ROW()+12*(($AO487-1)*3+$AP487)-ROW())/12+5):INDIRECT("S"&amp;(ROW()+12*(($AO487-1)*3+$AP487)-ROW())/12+5),AR487)</f>
        <v>0</v>
      </c>
      <c r="AT487" s="169"/>
      <c r="AV487" s="155">
        <f ca="1">IF(AND(AR487&gt;0,AS487&gt;0),COUNTIF(AV$6:AV486,"&gt;0")+1,0)</f>
        <v>0</v>
      </c>
    </row>
    <row r="488" spans="41:48">
      <c r="AO488" s="155">
        <v>14</v>
      </c>
      <c r="AP488" s="155">
        <v>2</v>
      </c>
      <c r="AQ488" s="155">
        <v>3</v>
      </c>
      <c r="AR488" s="169">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155">
        <f ca="1">COUNTIF(INDIRECT("H"&amp;(ROW()+12*(($AO488-1)*3+$AP488)-ROW())/12+5):INDIRECT("S"&amp;(ROW()+12*(($AO488-1)*3+$AP488)-ROW())/12+5),AR488)</f>
        <v>0</v>
      </c>
      <c r="AT488" s="169"/>
      <c r="AV488" s="155">
        <f ca="1">IF(AND(AR488&gt;0,AS488&gt;0),COUNTIF(AV$6:AV487,"&gt;0")+1,0)</f>
        <v>0</v>
      </c>
    </row>
    <row r="489" spans="41:48">
      <c r="AO489" s="155">
        <v>14</v>
      </c>
      <c r="AP489" s="155">
        <v>2</v>
      </c>
      <c r="AQ489" s="155">
        <v>4</v>
      </c>
      <c r="AR489" s="169">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155">
        <f ca="1">COUNTIF(INDIRECT("H"&amp;(ROW()+12*(($AO489-1)*3+$AP489)-ROW())/12+5):INDIRECT("S"&amp;(ROW()+12*(($AO489-1)*3+$AP489)-ROW())/12+5),AR489)</f>
        <v>0</v>
      </c>
      <c r="AT489" s="169"/>
      <c r="AV489" s="155">
        <f ca="1">IF(AND(AR489&gt;0,AS489&gt;0),COUNTIF(AV$6:AV488,"&gt;0")+1,0)</f>
        <v>0</v>
      </c>
    </row>
    <row r="490" spans="41:48">
      <c r="AO490" s="155">
        <v>14</v>
      </c>
      <c r="AP490" s="155">
        <v>2</v>
      </c>
      <c r="AQ490" s="155">
        <v>5</v>
      </c>
      <c r="AR490" s="169">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155">
        <f ca="1">COUNTIF(INDIRECT("H"&amp;(ROW()+12*(($AO490-1)*3+$AP490)-ROW())/12+5):INDIRECT("S"&amp;(ROW()+12*(($AO490-1)*3+$AP490)-ROW())/12+5),AR490)</f>
        <v>0</v>
      </c>
      <c r="AT490" s="169"/>
      <c r="AV490" s="155">
        <f ca="1">IF(AND(AR490&gt;0,AS490&gt;0),COUNTIF(AV$6:AV489,"&gt;0")+1,0)</f>
        <v>0</v>
      </c>
    </row>
    <row r="491" spans="41:48">
      <c r="AO491" s="155">
        <v>14</v>
      </c>
      <c r="AP491" s="155">
        <v>2</v>
      </c>
      <c r="AQ491" s="155">
        <v>6</v>
      </c>
      <c r="AR491" s="169">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155">
        <f ca="1">COUNTIF(INDIRECT("H"&amp;(ROW()+12*(($AO491-1)*3+$AP491)-ROW())/12+5):INDIRECT("S"&amp;(ROW()+12*(($AO491-1)*3+$AP491)-ROW())/12+5),AR491)</f>
        <v>0</v>
      </c>
      <c r="AT491" s="169"/>
      <c r="AV491" s="155">
        <f ca="1">IF(AND(AR491&gt;0,AS491&gt;0),COUNTIF(AV$6:AV490,"&gt;0")+1,0)</f>
        <v>0</v>
      </c>
    </row>
    <row r="492" spans="41:48">
      <c r="AO492" s="155">
        <v>14</v>
      </c>
      <c r="AP492" s="155">
        <v>2</v>
      </c>
      <c r="AQ492" s="155">
        <v>7</v>
      </c>
      <c r="AR492" s="169">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155">
        <f ca="1">COUNTIF(INDIRECT("H"&amp;(ROW()+12*(($AO492-1)*3+$AP492)-ROW())/12+5):INDIRECT("S"&amp;(ROW()+12*(($AO492-1)*3+$AP492)-ROW())/12+5),AR492)</f>
        <v>0</v>
      </c>
      <c r="AT492" s="169"/>
      <c r="AV492" s="155">
        <f ca="1">IF(AND(AR492&gt;0,AS492&gt;0),COUNTIF(AV$6:AV491,"&gt;0")+1,0)</f>
        <v>0</v>
      </c>
    </row>
    <row r="493" spans="41:48">
      <c r="AO493" s="155">
        <v>14</v>
      </c>
      <c r="AP493" s="155">
        <v>2</v>
      </c>
      <c r="AQ493" s="155">
        <v>8</v>
      </c>
      <c r="AR493" s="169">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155">
        <f ca="1">COUNTIF(INDIRECT("H"&amp;(ROW()+12*(($AO493-1)*3+$AP493)-ROW())/12+5):INDIRECT("S"&amp;(ROW()+12*(($AO493-1)*3+$AP493)-ROW())/12+5),AR493)</f>
        <v>0</v>
      </c>
      <c r="AT493" s="169"/>
      <c r="AV493" s="155">
        <f ca="1">IF(AND(AR493&gt;0,AS493&gt;0),COUNTIF(AV$6:AV492,"&gt;0")+1,0)</f>
        <v>0</v>
      </c>
    </row>
    <row r="494" spans="41:48">
      <c r="AO494" s="155">
        <v>14</v>
      </c>
      <c r="AP494" s="155">
        <v>2</v>
      </c>
      <c r="AQ494" s="155">
        <v>9</v>
      </c>
      <c r="AR494" s="169">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155">
        <f ca="1">COUNTIF(INDIRECT("H"&amp;(ROW()+12*(($AO494-1)*3+$AP494)-ROW())/12+5):INDIRECT("S"&amp;(ROW()+12*(($AO494-1)*3+$AP494)-ROW())/12+5),AR494)</f>
        <v>0</v>
      </c>
      <c r="AT494" s="169"/>
      <c r="AV494" s="155">
        <f ca="1">IF(AND(AR494&gt;0,AS494&gt;0),COUNTIF(AV$6:AV493,"&gt;0")+1,0)</f>
        <v>0</v>
      </c>
    </row>
    <row r="495" spans="41:48">
      <c r="AO495" s="155">
        <v>14</v>
      </c>
      <c r="AP495" s="155">
        <v>2</v>
      </c>
      <c r="AQ495" s="155">
        <v>10</v>
      </c>
      <c r="AR495" s="169">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155">
        <f ca="1">COUNTIF(INDIRECT("H"&amp;(ROW()+12*(($AO495-1)*3+$AP495)-ROW())/12+5):INDIRECT("S"&amp;(ROW()+12*(($AO495-1)*3+$AP495)-ROW())/12+5),AR495)</f>
        <v>0</v>
      </c>
      <c r="AT495" s="169"/>
      <c r="AV495" s="155">
        <f ca="1">IF(AND(AR495&gt;0,AS495&gt;0),COUNTIF(AV$6:AV494,"&gt;0")+1,0)</f>
        <v>0</v>
      </c>
    </row>
    <row r="496" spans="41:48">
      <c r="AO496" s="155">
        <v>14</v>
      </c>
      <c r="AP496" s="155">
        <v>2</v>
      </c>
      <c r="AQ496" s="155">
        <v>11</v>
      </c>
      <c r="AR496" s="169">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155">
        <f ca="1">COUNTIF(INDIRECT("H"&amp;(ROW()+12*(($AO496-1)*3+$AP496)-ROW())/12+5):INDIRECT("S"&amp;(ROW()+12*(($AO496-1)*3+$AP496)-ROW())/12+5),AR496)</f>
        <v>0</v>
      </c>
      <c r="AT496" s="169"/>
      <c r="AV496" s="155">
        <f ca="1">IF(AND(AR496&gt;0,AS496&gt;0),COUNTIF(AV$6:AV495,"&gt;0")+1,0)</f>
        <v>0</v>
      </c>
    </row>
    <row r="497" spans="41:48">
      <c r="AO497" s="155">
        <v>14</v>
      </c>
      <c r="AP497" s="155">
        <v>2</v>
      </c>
      <c r="AQ497" s="155">
        <v>12</v>
      </c>
      <c r="AR497" s="169">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155">
        <f ca="1">COUNTIF(INDIRECT("H"&amp;(ROW()+12*(($AO497-1)*3+$AP497)-ROW())/12+5):INDIRECT("S"&amp;(ROW()+12*(($AO497-1)*3+$AP497)-ROW())/12+5),AR497)</f>
        <v>0</v>
      </c>
      <c r="AT497" s="169"/>
      <c r="AV497" s="155">
        <f ca="1">IF(AND(AR497&gt;0,AS497&gt;0),COUNTIF(AV$6:AV496,"&gt;0")+1,0)</f>
        <v>0</v>
      </c>
    </row>
    <row r="498" spans="41:48">
      <c r="AO498" s="155">
        <v>14</v>
      </c>
      <c r="AP498" s="155">
        <v>3</v>
      </c>
      <c r="AQ498" s="155">
        <v>1</v>
      </c>
      <c r="AR498" s="169">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155">
        <f ca="1">COUNTIF(INDIRECT("H"&amp;(ROW()+12*(($AO498-1)*3+$AP498)-ROW())/12+5):INDIRECT("S"&amp;(ROW()+12*(($AO498-1)*3+$AP498)-ROW())/12+5),AR498)</f>
        <v>0</v>
      </c>
      <c r="AT498" s="169"/>
      <c r="AV498" s="155">
        <f ca="1">IF(AND(AR498&gt;0,AS498&gt;0),COUNTIF(AV$6:AV497,"&gt;0")+1,0)</f>
        <v>0</v>
      </c>
    </row>
    <row r="499" spans="41:48">
      <c r="AO499" s="155">
        <v>14</v>
      </c>
      <c r="AP499" s="155">
        <v>3</v>
      </c>
      <c r="AQ499" s="155">
        <v>2</v>
      </c>
      <c r="AR499" s="169">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155">
        <f ca="1">COUNTIF(INDIRECT("H"&amp;(ROW()+12*(($AO499-1)*3+$AP499)-ROW())/12+5):INDIRECT("S"&amp;(ROW()+12*(($AO499-1)*3+$AP499)-ROW())/12+5),AR499)</f>
        <v>0</v>
      </c>
      <c r="AT499" s="169"/>
      <c r="AV499" s="155">
        <f ca="1">IF(AND(AR499&gt;0,AS499&gt;0),COUNTIF(AV$6:AV498,"&gt;0")+1,0)</f>
        <v>0</v>
      </c>
    </row>
    <row r="500" spans="41:48">
      <c r="AO500" s="155">
        <v>14</v>
      </c>
      <c r="AP500" s="155">
        <v>3</v>
      </c>
      <c r="AQ500" s="155">
        <v>3</v>
      </c>
      <c r="AR500" s="169">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155">
        <f ca="1">COUNTIF(INDIRECT("H"&amp;(ROW()+12*(($AO500-1)*3+$AP500)-ROW())/12+5):INDIRECT("S"&amp;(ROW()+12*(($AO500-1)*3+$AP500)-ROW())/12+5),AR500)</f>
        <v>0</v>
      </c>
      <c r="AT500" s="169"/>
      <c r="AV500" s="155">
        <f ca="1">IF(AND(AR500&gt;0,AS500&gt;0),COUNTIF(AV$6:AV499,"&gt;0")+1,0)</f>
        <v>0</v>
      </c>
    </row>
    <row r="501" spans="41:48">
      <c r="AO501" s="155">
        <v>14</v>
      </c>
      <c r="AP501" s="155">
        <v>3</v>
      </c>
      <c r="AQ501" s="155">
        <v>4</v>
      </c>
      <c r="AR501" s="169">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155">
        <f ca="1">COUNTIF(INDIRECT("H"&amp;(ROW()+12*(($AO501-1)*3+$AP501)-ROW())/12+5):INDIRECT("S"&amp;(ROW()+12*(($AO501-1)*3+$AP501)-ROW())/12+5),AR501)</f>
        <v>0</v>
      </c>
      <c r="AT501" s="169"/>
      <c r="AV501" s="155">
        <f ca="1">IF(AND(AR501&gt;0,AS501&gt;0),COUNTIF(AV$6:AV500,"&gt;0")+1,0)</f>
        <v>0</v>
      </c>
    </row>
    <row r="502" spans="41:48">
      <c r="AO502" s="155">
        <v>14</v>
      </c>
      <c r="AP502" s="155">
        <v>3</v>
      </c>
      <c r="AQ502" s="155">
        <v>5</v>
      </c>
      <c r="AR502" s="169">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155">
        <f ca="1">COUNTIF(INDIRECT("H"&amp;(ROW()+12*(($AO502-1)*3+$AP502)-ROW())/12+5):INDIRECT("S"&amp;(ROW()+12*(($AO502-1)*3+$AP502)-ROW())/12+5),AR502)</f>
        <v>0</v>
      </c>
      <c r="AT502" s="169"/>
      <c r="AV502" s="155">
        <f ca="1">IF(AND(AR502&gt;0,AS502&gt;0),COUNTIF(AV$6:AV501,"&gt;0")+1,0)</f>
        <v>0</v>
      </c>
    </row>
    <row r="503" spans="41:48">
      <c r="AO503" s="155">
        <v>14</v>
      </c>
      <c r="AP503" s="155">
        <v>3</v>
      </c>
      <c r="AQ503" s="155">
        <v>6</v>
      </c>
      <c r="AR503" s="169">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155">
        <f ca="1">COUNTIF(INDIRECT("H"&amp;(ROW()+12*(($AO503-1)*3+$AP503)-ROW())/12+5):INDIRECT("S"&amp;(ROW()+12*(($AO503-1)*3+$AP503)-ROW())/12+5),AR503)</f>
        <v>0</v>
      </c>
      <c r="AT503" s="169"/>
      <c r="AV503" s="155">
        <f ca="1">IF(AND(AR503&gt;0,AS503&gt;0),COUNTIF(AV$6:AV502,"&gt;0")+1,0)</f>
        <v>0</v>
      </c>
    </row>
    <row r="504" spans="41:48">
      <c r="AO504" s="155">
        <v>14</v>
      </c>
      <c r="AP504" s="155">
        <v>3</v>
      </c>
      <c r="AQ504" s="155">
        <v>7</v>
      </c>
      <c r="AR504" s="169">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155">
        <f ca="1">COUNTIF(INDIRECT("H"&amp;(ROW()+12*(($AO504-1)*3+$AP504)-ROW())/12+5):INDIRECT("S"&amp;(ROW()+12*(($AO504-1)*3+$AP504)-ROW())/12+5),AR504)</f>
        <v>0</v>
      </c>
      <c r="AT504" s="169"/>
      <c r="AV504" s="155">
        <f ca="1">IF(AND(AR504&gt;0,AS504&gt;0),COUNTIF(AV$6:AV503,"&gt;0")+1,0)</f>
        <v>0</v>
      </c>
    </row>
    <row r="505" spans="41:48">
      <c r="AO505" s="155">
        <v>14</v>
      </c>
      <c r="AP505" s="155">
        <v>3</v>
      </c>
      <c r="AQ505" s="155">
        <v>8</v>
      </c>
      <c r="AR505" s="169">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155">
        <f ca="1">COUNTIF(INDIRECT("H"&amp;(ROW()+12*(($AO505-1)*3+$AP505)-ROW())/12+5):INDIRECT("S"&amp;(ROW()+12*(($AO505-1)*3+$AP505)-ROW())/12+5),AR505)</f>
        <v>0</v>
      </c>
      <c r="AT505" s="169"/>
      <c r="AV505" s="155">
        <f ca="1">IF(AND(AR505&gt;0,AS505&gt;0),COUNTIF(AV$6:AV504,"&gt;0")+1,0)</f>
        <v>0</v>
      </c>
    </row>
    <row r="506" spans="41:48">
      <c r="AO506" s="155">
        <v>14</v>
      </c>
      <c r="AP506" s="155">
        <v>3</v>
      </c>
      <c r="AQ506" s="155">
        <v>9</v>
      </c>
      <c r="AR506" s="169">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155">
        <f ca="1">COUNTIF(INDIRECT("H"&amp;(ROW()+12*(($AO506-1)*3+$AP506)-ROW())/12+5):INDIRECT("S"&amp;(ROW()+12*(($AO506-1)*3+$AP506)-ROW())/12+5),AR506)</f>
        <v>0</v>
      </c>
      <c r="AT506" s="169"/>
      <c r="AV506" s="155">
        <f ca="1">IF(AND(AR506&gt;0,AS506&gt;0),COUNTIF(AV$6:AV505,"&gt;0")+1,0)</f>
        <v>0</v>
      </c>
    </row>
    <row r="507" spans="41:48">
      <c r="AO507" s="155">
        <v>14</v>
      </c>
      <c r="AP507" s="155">
        <v>3</v>
      </c>
      <c r="AQ507" s="155">
        <v>10</v>
      </c>
      <c r="AR507" s="169">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155">
        <f ca="1">COUNTIF(INDIRECT("H"&amp;(ROW()+12*(($AO507-1)*3+$AP507)-ROW())/12+5):INDIRECT("S"&amp;(ROW()+12*(($AO507-1)*3+$AP507)-ROW())/12+5),AR507)</f>
        <v>0</v>
      </c>
      <c r="AT507" s="169"/>
      <c r="AV507" s="155">
        <f ca="1">IF(AND(AR507&gt;0,AS507&gt;0),COUNTIF(AV$6:AV506,"&gt;0")+1,0)</f>
        <v>0</v>
      </c>
    </row>
    <row r="508" spans="41:48">
      <c r="AO508" s="155">
        <v>14</v>
      </c>
      <c r="AP508" s="155">
        <v>3</v>
      </c>
      <c r="AQ508" s="155">
        <v>11</v>
      </c>
      <c r="AR508" s="169">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155">
        <f ca="1">COUNTIF(INDIRECT("H"&amp;(ROW()+12*(($AO508-1)*3+$AP508)-ROW())/12+5):INDIRECT("S"&amp;(ROW()+12*(($AO508-1)*3+$AP508)-ROW())/12+5),AR508)</f>
        <v>0</v>
      </c>
      <c r="AT508" s="169"/>
      <c r="AV508" s="155">
        <f ca="1">IF(AND(AR508&gt;0,AS508&gt;0),COUNTIF(AV$6:AV507,"&gt;0")+1,0)</f>
        <v>0</v>
      </c>
    </row>
    <row r="509" spans="41:48">
      <c r="AO509" s="155">
        <v>14</v>
      </c>
      <c r="AP509" s="155">
        <v>3</v>
      </c>
      <c r="AQ509" s="155">
        <v>12</v>
      </c>
      <c r="AR509" s="169">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155">
        <f ca="1">COUNTIF(INDIRECT("H"&amp;(ROW()+12*(($AO509-1)*3+$AP509)-ROW())/12+5):INDIRECT("S"&amp;(ROW()+12*(($AO509-1)*3+$AP509)-ROW())/12+5),AR509)</f>
        <v>0</v>
      </c>
      <c r="AT509" s="169"/>
      <c r="AV509" s="155">
        <f ca="1">IF(AND(AR509&gt;0,AS509&gt;0),COUNTIF(AV$6:AV508,"&gt;0")+1,0)</f>
        <v>0</v>
      </c>
    </row>
    <row r="510" spans="41:48">
      <c r="AO510" s="155">
        <v>15</v>
      </c>
      <c r="AP510" s="155">
        <v>1</v>
      </c>
      <c r="AQ510" s="155">
        <v>1</v>
      </c>
      <c r="AR510" s="169">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155">
        <f ca="1">COUNTIF(INDIRECT("H"&amp;(ROW()+12*(($AO510-1)*3+$AP510)-ROW())/12+5):INDIRECT("S"&amp;(ROW()+12*(($AO510-1)*3+$AP510)-ROW())/12+5),AR510)</f>
        <v>0</v>
      </c>
      <c r="AT510" s="169"/>
      <c r="AV510" s="155">
        <f ca="1">IF(AND(AR510&gt;0,AS510&gt;0),COUNTIF(AV$6:AV509,"&gt;0")+1,0)</f>
        <v>0</v>
      </c>
    </row>
    <row r="511" spans="41:48">
      <c r="AO511" s="155">
        <v>15</v>
      </c>
      <c r="AP511" s="155">
        <v>1</v>
      </c>
      <c r="AQ511" s="155">
        <v>2</v>
      </c>
      <c r="AR511" s="169">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155">
        <f ca="1">COUNTIF(INDIRECT("H"&amp;(ROW()+12*(($AO511-1)*3+$AP511)-ROW())/12+5):INDIRECT("S"&amp;(ROW()+12*(($AO511-1)*3+$AP511)-ROW())/12+5),AR511)</f>
        <v>0</v>
      </c>
      <c r="AT511" s="169"/>
      <c r="AV511" s="155">
        <f ca="1">IF(AND(AR511&gt;0,AS511&gt;0),COUNTIF(AV$6:AV510,"&gt;0")+1,0)</f>
        <v>0</v>
      </c>
    </row>
    <row r="512" spans="41:48">
      <c r="AO512" s="155">
        <v>15</v>
      </c>
      <c r="AP512" s="155">
        <v>1</v>
      </c>
      <c r="AQ512" s="155">
        <v>3</v>
      </c>
      <c r="AR512" s="169">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155">
        <f ca="1">COUNTIF(INDIRECT("H"&amp;(ROW()+12*(($AO512-1)*3+$AP512)-ROW())/12+5):INDIRECT("S"&amp;(ROW()+12*(($AO512-1)*3+$AP512)-ROW())/12+5),AR512)</f>
        <v>0</v>
      </c>
      <c r="AT512" s="169"/>
      <c r="AV512" s="155">
        <f ca="1">IF(AND(AR512&gt;0,AS512&gt;0),COUNTIF(AV$6:AV511,"&gt;0")+1,0)</f>
        <v>0</v>
      </c>
    </row>
    <row r="513" spans="41:48">
      <c r="AO513" s="155">
        <v>15</v>
      </c>
      <c r="AP513" s="155">
        <v>1</v>
      </c>
      <c r="AQ513" s="155">
        <v>4</v>
      </c>
      <c r="AR513" s="169">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155">
        <f ca="1">COUNTIF(INDIRECT("H"&amp;(ROW()+12*(($AO513-1)*3+$AP513)-ROW())/12+5):INDIRECT("S"&amp;(ROW()+12*(($AO513-1)*3+$AP513)-ROW())/12+5),AR513)</f>
        <v>0</v>
      </c>
      <c r="AT513" s="169"/>
      <c r="AV513" s="155">
        <f ca="1">IF(AND(AR513&gt;0,AS513&gt;0),COUNTIF(AV$6:AV512,"&gt;0")+1,0)</f>
        <v>0</v>
      </c>
    </row>
    <row r="514" spans="41:48">
      <c r="AO514" s="155">
        <v>15</v>
      </c>
      <c r="AP514" s="155">
        <v>1</v>
      </c>
      <c r="AQ514" s="155">
        <v>5</v>
      </c>
      <c r="AR514" s="169">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155">
        <f ca="1">COUNTIF(INDIRECT("H"&amp;(ROW()+12*(($AO514-1)*3+$AP514)-ROW())/12+5):INDIRECT("S"&amp;(ROW()+12*(($AO514-1)*3+$AP514)-ROW())/12+5),AR514)</f>
        <v>0</v>
      </c>
      <c r="AT514" s="169"/>
      <c r="AV514" s="155">
        <f ca="1">IF(AND(AR514&gt;0,AS514&gt;0),COUNTIF(AV$6:AV513,"&gt;0")+1,0)</f>
        <v>0</v>
      </c>
    </row>
    <row r="515" spans="41:48">
      <c r="AO515" s="155">
        <v>15</v>
      </c>
      <c r="AP515" s="155">
        <v>1</v>
      </c>
      <c r="AQ515" s="155">
        <v>6</v>
      </c>
      <c r="AR515" s="169">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155">
        <f ca="1">COUNTIF(INDIRECT("H"&amp;(ROW()+12*(($AO515-1)*3+$AP515)-ROW())/12+5):INDIRECT("S"&amp;(ROW()+12*(($AO515-1)*3+$AP515)-ROW())/12+5),AR515)</f>
        <v>0</v>
      </c>
      <c r="AT515" s="169"/>
      <c r="AV515" s="155">
        <f ca="1">IF(AND(AR515&gt;0,AS515&gt;0),COUNTIF(AV$6:AV514,"&gt;0")+1,0)</f>
        <v>0</v>
      </c>
    </row>
    <row r="516" spans="41:48">
      <c r="AO516" s="155">
        <v>15</v>
      </c>
      <c r="AP516" s="155">
        <v>1</v>
      </c>
      <c r="AQ516" s="155">
        <v>7</v>
      </c>
      <c r="AR516" s="169">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155">
        <f ca="1">COUNTIF(INDIRECT("H"&amp;(ROW()+12*(($AO516-1)*3+$AP516)-ROW())/12+5):INDIRECT("S"&amp;(ROW()+12*(($AO516-1)*3+$AP516)-ROW())/12+5),AR516)</f>
        <v>0</v>
      </c>
      <c r="AT516" s="169"/>
      <c r="AV516" s="155">
        <f ca="1">IF(AND(AR516&gt;0,AS516&gt;0),COUNTIF(AV$6:AV515,"&gt;0")+1,0)</f>
        <v>0</v>
      </c>
    </row>
    <row r="517" spans="41:48">
      <c r="AO517" s="155">
        <v>15</v>
      </c>
      <c r="AP517" s="155">
        <v>1</v>
      </c>
      <c r="AQ517" s="155">
        <v>8</v>
      </c>
      <c r="AR517" s="169">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155">
        <f ca="1">COUNTIF(INDIRECT("H"&amp;(ROW()+12*(($AO517-1)*3+$AP517)-ROW())/12+5):INDIRECT("S"&amp;(ROW()+12*(($AO517-1)*3+$AP517)-ROW())/12+5),AR517)</f>
        <v>0</v>
      </c>
      <c r="AT517" s="169"/>
      <c r="AV517" s="155">
        <f ca="1">IF(AND(AR517&gt;0,AS517&gt;0),COUNTIF(AV$6:AV516,"&gt;0")+1,0)</f>
        <v>0</v>
      </c>
    </row>
    <row r="518" spans="41:48">
      <c r="AO518" s="155">
        <v>15</v>
      </c>
      <c r="AP518" s="155">
        <v>1</v>
      </c>
      <c r="AQ518" s="155">
        <v>9</v>
      </c>
      <c r="AR518" s="169">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155">
        <f ca="1">COUNTIF(INDIRECT("H"&amp;(ROW()+12*(($AO518-1)*3+$AP518)-ROW())/12+5):INDIRECT("S"&amp;(ROW()+12*(($AO518-1)*3+$AP518)-ROW())/12+5),AR518)</f>
        <v>0</v>
      </c>
      <c r="AT518" s="169"/>
      <c r="AV518" s="155">
        <f ca="1">IF(AND(AR518&gt;0,AS518&gt;0),COUNTIF(AV$6:AV517,"&gt;0")+1,0)</f>
        <v>0</v>
      </c>
    </row>
    <row r="519" spans="41:48">
      <c r="AO519" s="155">
        <v>15</v>
      </c>
      <c r="AP519" s="155">
        <v>1</v>
      </c>
      <c r="AQ519" s="155">
        <v>10</v>
      </c>
      <c r="AR519" s="169">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155">
        <f ca="1">COUNTIF(INDIRECT("H"&amp;(ROW()+12*(($AO519-1)*3+$AP519)-ROW())/12+5):INDIRECT("S"&amp;(ROW()+12*(($AO519-1)*3+$AP519)-ROW())/12+5),AR519)</f>
        <v>0</v>
      </c>
      <c r="AT519" s="169"/>
      <c r="AV519" s="155">
        <f ca="1">IF(AND(AR519&gt;0,AS519&gt;0),COUNTIF(AV$6:AV518,"&gt;0")+1,0)</f>
        <v>0</v>
      </c>
    </row>
    <row r="520" spans="41:48">
      <c r="AO520" s="155">
        <v>15</v>
      </c>
      <c r="AP520" s="155">
        <v>1</v>
      </c>
      <c r="AQ520" s="155">
        <v>11</v>
      </c>
      <c r="AR520" s="169">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155">
        <f ca="1">COUNTIF(INDIRECT("H"&amp;(ROW()+12*(($AO520-1)*3+$AP520)-ROW())/12+5):INDIRECT("S"&amp;(ROW()+12*(($AO520-1)*3+$AP520)-ROW())/12+5),AR520)</f>
        <v>0</v>
      </c>
      <c r="AT520" s="169"/>
      <c r="AV520" s="155">
        <f ca="1">IF(AND(AR520&gt;0,AS520&gt;0),COUNTIF(AV$6:AV519,"&gt;0")+1,0)</f>
        <v>0</v>
      </c>
    </row>
    <row r="521" spans="41:48">
      <c r="AO521" s="155">
        <v>15</v>
      </c>
      <c r="AP521" s="155">
        <v>1</v>
      </c>
      <c r="AQ521" s="155">
        <v>12</v>
      </c>
      <c r="AR521" s="169">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155">
        <f ca="1">COUNTIF(INDIRECT("H"&amp;(ROW()+12*(($AO521-1)*3+$AP521)-ROW())/12+5):INDIRECT("S"&amp;(ROW()+12*(($AO521-1)*3+$AP521)-ROW())/12+5),AR521)</f>
        <v>0</v>
      </c>
      <c r="AT521" s="169"/>
      <c r="AV521" s="155">
        <f ca="1">IF(AND(AR521&gt;0,AS521&gt;0),COUNTIF(AV$6:AV520,"&gt;0")+1,0)</f>
        <v>0</v>
      </c>
    </row>
    <row r="522" spans="41:48">
      <c r="AO522" s="155">
        <v>15</v>
      </c>
      <c r="AP522" s="155">
        <v>2</v>
      </c>
      <c r="AQ522" s="155">
        <v>1</v>
      </c>
      <c r="AR522" s="169">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155">
        <f ca="1">COUNTIF(INDIRECT("H"&amp;(ROW()+12*(($AO522-1)*3+$AP522)-ROW())/12+5):INDIRECT("S"&amp;(ROW()+12*(($AO522-1)*3+$AP522)-ROW())/12+5),AR522)</f>
        <v>0</v>
      </c>
      <c r="AT522" s="169"/>
      <c r="AV522" s="155">
        <f ca="1">IF(AND(AR522&gt;0,AS522&gt;0),COUNTIF(AV$6:AV521,"&gt;0")+1,0)</f>
        <v>0</v>
      </c>
    </row>
    <row r="523" spans="41:48">
      <c r="AO523" s="155">
        <v>15</v>
      </c>
      <c r="AP523" s="155">
        <v>2</v>
      </c>
      <c r="AQ523" s="155">
        <v>2</v>
      </c>
      <c r="AR523" s="169">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155">
        <f ca="1">COUNTIF(INDIRECT("H"&amp;(ROW()+12*(($AO523-1)*3+$AP523)-ROW())/12+5):INDIRECT("S"&amp;(ROW()+12*(($AO523-1)*3+$AP523)-ROW())/12+5),AR523)</f>
        <v>0</v>
      </c>
      <c r="AT523" s="169"/>
      <c r="AV523" s="155">
        <f ca="1">IF(AND(AR523&gt;0,AS523&gt;0),COUNTIF(AV$6:AV522,"&gt;0")+1,0)</f>
        <v>0</v>
      </c>
    </row>
    <row r="524" spans="41:48">
      <c r="AO524" s="155">
        <v>15</v>
      </c>
      <c r="AP524" s="155">
        <v>2</v>
      </c>
      <c r="AQ524" s="155">
        <v>3</v>
      </c>
      <c r="AR524" s="169">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155">
        <f ca="1">COUNTIF(INDIRECT("H"&amp;(ROW()+12*(($AO524-1)*3+$AP524)-ROW())/12+5):INDIRECT("S"&amp;(ROW()+12*(($AO524-1)*3+$AP524)-ROW())/12+5),AR524)</f>
        <v>0</v>
      </c>
      <c r="AT524" s="169"/>
      <c r="AV524" s="155">
        <f ca="1">IF(AND(AR524&gt;0,AS524&gt;0),COUNTIF(AV$6:AV523,"&gt;0")+1,0)</f>
        <v>0</v>
      </c>
    </row>
    <row r="525" spans="41:48">
      <c r="AO525" s="155">
        <v>15</v>
      </c>
      <c r="AP525" s="155">
        <v>2</v>
      </c>
      <c r="AQ525" s="155">
        <v>4</v>
      </c>
      <c r="AR525" s="169">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155">
        <f ca="1">COUNTIF(INDIRECT("H"&amp;(ROW()+12*(($AO525-1)*3+$AP525)-ROW())/12+5):INDIRECT("S"&amp;(ROW()+12*(($AO525-1)*3+$AP525)-ROW())/12+5),AR525)</f>
        <v>0</v>
      </c>
      <c r="AT525" s="169"/>
      <c r="AV525" s="155">
        <f ca="1">IF(AND(AR525&gt;0,AS525&gt;0),COUNTIF(AV$6:AV524,"&gt;0")+1,0)</f>
        <v>0</v>
      </c>
    </row>
    <row r="526" spans="41:48">
      <c r="AO526" s="155">
        <v>15</v>
      </c>
      <c r="AP526" s="155">
        <v>2</v>
      </c>
      <c r="AQ526" s="155">
        <v>5</v>
      </c>
      <c r="AR526" s="169">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155">
        <f ca="1">COUNTIF(INDIRECT("H"&amp;(ROW()+12*(($AO526-1)*3+$AP526)-ROW())/12+5):INDIRECT("S"&amp;(ROW()+12*(($AO526-1)*3+$AP526)-ROW())/12+5),AR526)</f>
        <v>0</v>
      </c>
      <c r="AT526" s="169"/>
      <c r="AV526" s="155">
        <f ca="1">IF(AND(AR526&gt;0,AS526&gt;0),COUNTIF(AV$6:AV525,"&gt;0")+1,0)</f>
        <v>0</v>
      </c>
    </row>
    <row r="527" spans="41:48">
      <c r="AO527" s="155">
        <v>15</v>
      </c>
      <c r="AP527" s="155">
        <v>2</v>
      </c>
      <c r="AQ527" s="155">
        <v>6</v>
      </c>
      <c r="AR527" s="169">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155">
        <f ca="1">COUNTIF(INDIRECT("H"&amp;(ROW()+12*(($AO527-1)*3+$AP527)-ROW())/12+5):INDIRECT("S"&amp;(ROW()+12*(($AO527-1)*3+$AP527)-ROW())/12+5),AR527)</f>
        <v>0</v>
      </c>
      <c r="AT527" s="169"/>
      <c r="AV527" s="155">
        <f ca="1">IF(AND(AR527&gt;0,AS527&gt;0),COUNTIF(AV$6:AV526,"&gt;0")+1,0)</f>
        <v>0</v>
      </c>
    </row>
    <row r="528" spans="41:48">
      <c r="AO528" s="155">
        <v>15</v>
      </c>
      <c r="AP528" s="155">
        <v>2</v>
      </c>
      <c r="AQ528" s="155">
        <v>7</v>
      </c>
      <c r="AR528" s="169">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155">
        <f ca="1">COUNTIF(INDIRECT("H"&amp;(ROW()+12*(($AO528-1)*3+$AP528)-ROW())/12+5):INDIRECT("S"&amp;(ROW()+12*(($AO528-1)*3+$AP528)-ROW())/12+5),AR528)</f>
        <v>0</v>
      </c>
      <c r="AT528" s="169"/>
      <c r="AV528" s="155">
        <f ca="1">IF(AND(AR528&gt;0,AS528&gt;0),COUNTIF(AV$6:AV527,"&gt;0")+1,0)</f>
        <v>0</v>
      </c>
    </row>
    <row r="529" spans="41:48">
      <c r="AO529" s="155">
        <v>15</v>
      </c>
      <c r="AP529" s="155">
        <v>2</v>
      </c>
      <c r="AQ529" s="155">
        <v>8</v>
      </c>
      <c r="AR529" s="169">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155">
        <f ca="1">COUNTIF(INDIRECT("H"&amp;(ROW()+12*(($AO529-1)*3+$AP529)-ROW())/12+5):INDIRECT("S"&amp;(ROW()+12*(($AO529-1)*3+$AP529)-ROW())/12+5),AR529)</f>
        <v>0</v>
      </c>
      <c r="AT529" s="169"/>
      <c r="AV529" s="155">
        <f ca="1">IF(AND(AR529&gt;0,AS529&gt;0),COUNTIF(AV$6:AV528,"&gt;0")+1,0)</f>
        <v>0</v>
      </c>
    </row>
    <row r="530" spans="41:48">
      <c r="AO530" s="155">
        <v>15</v>
      </c>
      <c r="AP530" s="155">
        <v>2</v>
      </c>
      <c r="AQ530" s="155">
        <v>9</v>
      </c>
      <c r="AR530" s="169">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155">
        <f ca="1">COUNTIF(INDIRECT("H"&amp;(ROW()+12*(($AO530-1)*3+$AP530)-ROW())/12+5):INDIRECT("S"&amp;(ROW()+12*(($AO530-1)*3+$AP530)-ROW())/12+5),AR530)</f>
        <v>0</v>
      </c>
      <c r="AT530" s="169"/>
      <c r="AV530" s="155">
        <f ca="1">IF(AND(AR530&gt;0,AS530&gt;0),COUNTIF(AV$6:AV529,"&gt;0")+1,0)</f>
        <v>0</v>
      </c>
    </row>
    <row r="531" spans="41:48">
      <c r="AO531" s="155">
        <v>15</v>
      </c>
      <c r="AP531" s="155">
        <v>2</v>
      </c>
      <c r="AQ531" s="155">
        <v>10</v>
      </c>
      <c r="AR531" s="169">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155">
        <f ca="1">COUNTIF(INDIRECT("H"&amp;(ROW()+12*(($AO531-1)*3+$AP531)-ROW())/12+5):INDIRECT("S"&amp;(ROW()+12*(($AO531-1)*3+$AP531)-ROW())/12+5),AR531)</f>
        <v>0</v>
      </c>
      <c r="AT531" s="169"/>
      <c r="AV531" s="155">
        <f ca="1">IF(AND(AR531&gt;0,AS531&gt;0),COUNTIF(AV$6:AV530,"&gt;0")+1,0)</f>
        <v>0</v>
      </c>
    </row>
    <row r="532" spans="41:48">
      <c r="AO532" s="155">
        <v>15</v>
      </c>
      <c r="AP532" s="155">
        <v>2</v>
      </c>
      <c r="AQ532" s="155">
        <v>11</v>
      </c>
      <c r="AR532" s="169">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155">
        <f ca="1">COUNTIF(INDIRECT("H"&amp;(ROW()+12*(($AO532-1)*3+$AP532)-ROW())/12+5):INDIRECT("S"&amp;(ROW()+12*(($AO532-1)*3+$AP532)-ROW())/12+5),AR532)</f>
        <v>0</v>
      </c>
      <c r="AT532" s="169"/>
      <c r="AV532" s="155">
        <f ca="1">IF(AND(AR532&gt;0,AS532&gt;0),COUNTIF(AV$6:AV531,"&gt;0")+1,0)</f>
        <v>0</v>
      </c>
    </row>
    <row r="533" spans="41:48">
      <c r="AO533" s="155">
        <v>15</v>
      </c>
      <c r="AP533" s="155">
        <v>2</v>
      </c>
      <c r="AQ533" s="155">
        <v>12</v>
      </c>
      <c r="AR533" s="169">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155">
        <f ca="1">COUNTIF(INDIRECT("H"&amp;(ROW()+12*(($AO533-1)*3+$AP533)-ROW())/12+5):INDIRECT("S"&amp;(ROW()+12*(($AO533-1)*3+$AP533)-ROW())/12+5),AR533)</f>
        <v>0</v>
      </c>
      <c r="AT533" s="169"/>
      <c r="AV533" s="155">
        <f ca="1">IF(AND(AR533&gt;0,AS533&gt;0),COUNTIF(AV$6:AV532,"&gt;0")+1,0)</f>
        <v>0</v>
      </c>
    </row>
    <row r="534" spans="41:48">
      <c r="AO534" s="155">
        <v>15</v>
      </c>
      <c r="AP534" s="155">
        <v>3</v>
      </c>
      <c r="AQ534" s="155">
        <v>1</v>
      </c>
      <c r="AR534" s="169">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155">
        <f ca="1">COUNTIF(INDIRECT("H"&amp;(ROW()+12*(($AO534-1)*3+$AP534)-ROW())/12+5):INDIRECT("S"&amp;(ROW()+12*(($AO534-1)*3+$AP534)-ROW())/12+5),AR534)</f>
        <v>0</v>
      </c>
      <c r="AT534" s="169"/>
      <c r="AV534" s="155">
        <f ca="1">IF(AND(AR534&gt;0,AS534&gt;0),COUNTIF(AV$6:AV533,"&gt;0")+1,0)</f>
        <v>0</v>
      </c>
    </row>
    <row r="535" spans="41:48">
      <c r="AO535" s="155">
        <v>15</v>
      </c>
      <c r="AP535" s="155">
        <v>3</v>
      </c>
      <c r="AQ535" s="155">
        <v>2</v>
      </c>
      <c r="AR535" s="169">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155">
        <f ca="1">COUNTIF(INDIRECT("H"&amp;(ROW()+12*(($AO535-1)*3+$AP535)-ROW())/12+5):INDIRECT("S"&amp;(ROW()+12*(($AO535-1)*3+$AP535)-ROW())/12+5),AR535)</f>
        <v>0</v>
      </c>
      <c r="AT535" s="169"/>
      <c r="AV535" s="155">
        <f ca="1">IF(AND(AR535&gt;0,AS535&gt;0),COUNTIF(AV$6:AV534,"&gt;0")+1,0)</f>
        <v>0</v>
      </c>
    </row>
    <row r="536" spans="41:48">
      <c r="AO536" s="155">
        <v>15</v>
      </c>
      <c r="AP536" s="155">
        <v>3</v>
      </c>
      <c r="AQ536" s="155">
        <v>3</v>
      </c>
      <c r="AR536" s="169">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155">
        <f ca="1">COUNTIF(INDIRECT("H"&amp;(ROW()+12*(($AO536-1)*3+$AP536)-ROW())/12+5):INDIRECT("S"&amp;(ROW()+12*(($AO536-1)*3+$AP536)-ROW())/12+5),AR536)</f>
        <v>0</v>
      </c>
      <c r="AT536" s="169"/>
      <c r="AV536" s="155">
        <f ca="1">IF(AND(AR536&gt;0,AS536&gt;0),COUNTIF(AV$6:AV535,"&gt;0")+1,0)</f>
        <v>0</v>
      </c>
    </row>
    <row r="537" spans="41:48">
      <c r="AO537" s="155">
        <v>15</v>
      </c>
      <c r="AP537" s="155">
        <v>3</v>
      </c>
      <c r="AQ537" s="155">
        <v>4</v>
      </c>
      <c r="AR537" s="169">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155">
        <f ca="1">COUNTIF(INDIRECT("H"&amp;(ROW()+12*(($AO537-1)*3+$AP537)-ROW())/12+5):INDIRECT("S"&amp;(ROW()+12*(($AO537-1)*3+$AP537)-ROW())/12+5),AR537)</f>
        <v>0</v>
      </c>
      <c r="AT537" s="169"/>
      <c r="AV537" s="155">
        <f ca="1">IF(AND(AR537&gt;0,AS537&gt;0),COUNTIF(AV$6:AV536,"&gt;0")+1,0)</f>
        <v>0</v>
      </c>
    </row>
    <row r="538" spans="41:48">
      <c r="AO538" s="155">
        <v>15</v>
      </c>
      <c r="AP538" s="155">
        <v>3</v>
      </c>
      <c r="AQ538" s="155">
        <v>5</v>
      </c>
      <c r="AR538" s="169">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155">
        <f ca="1">COUNTIF(INDIRECT("H"&amp;(ROW()+12*(($AO538-1)*3+$AP538)-ROW())/12+5):INDIRECT("S"&amp;(ROW()+12*(($AO538-1)*3+$AP538)-ROW())/12+5),AR538)</f>
        <v>0</v>
      </c>
      <c r="AT538" s="169"/>
      <c r="AV538" s="155">
        <f ca="1">IF(AND(AR538&gt;0,AS538&gt;0),COUNTIF(AV$6:AV537,"&gt;0")+1,0)</f>
        <v>0</v>
      </c>
    </row>
    <row r="539" spans="41:48">
      <c r="AO539" s="155">
        <v>15</v>
      </c>
      <c r="AP539" s="155">
        <v>3</v>
      </c>
      <c r="AQ539" s="155">
        <v>6</v>
      </c>
      <c r="AR539" s="169">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155">
        <f ca="1">COUNTIF(INDIRECT("H"&amp;(ROW()+12*(($AO539-1)*3+$AP539)-ROW())/12+5):INDIRECT("S"&amp;(ROW()+12*(($AO539-1)*3+$AP539)-ROW())/12+5),AR539)</f>
        <v>0</v>
      </c>
      <c r="AT539" s="169"/>
      <c r="AV539" s="155">
        <f ca="1">IF(AND(AR539&gt;0,AS539&gt;0),COUNTIF(AV$6:AV538,"&gt;0")+1,0)</f>
        <v>0</v>
      </c>
    </row>
    <row r="540" spans="41:48">
      <c r="AO540" s="155">
        <v>15</v>
      </c>
      <c r="AP540" s="155">
        <v>3</v>
      </c>
      <c r="AQ540" s="155">
        <v>7</v>
      </c>
      <c r="AR540" s="169">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155">
        <f ca="1">COUNTIF(INDIRECT("H"&amp;(ROW()+12*(($AO540-1)*3+$AP540)-ROW())/12+5):INDIRECT("S"&amp;(ROW()+12*(($AO540-1)*3+$AP540)-ROW())/12+5),AR540)</f>
        <v>0</v>
      </c>
      <c r="AT540" s="169"/>
      <c r="AV540" s="155">
        <f ca="1">IF(AND(AR540&gt;0,AS540&gt;0),COUNTIF(AV$6:AV539,"&gt;0")+1,0)</f>
        <v>0</v>
      </c>
    </row>
    <row r="541" spans="41:48">
      <c r="AO541" s="155">
        <v>15</v>
      </c>
      <c r="AP541" s="155">
        <v>3</v>
      </c>
      <c r="AQ541" s="155">
        <v>8</v>
      </c>
      <c r="AR541" s="169">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155">
        <f ca="1">COUNTIF(INDIRECT("H"&amp;(ROW()+12*(($AO541-1)*3+$AP541)-ROW())/12+5):INDIRECT("S"&amp;(ROW()+12*(($AO541-1)*3+$AP541)-ROW())/12+5),AR541)</f>
        <v>0</v>
      </c>
      <c r="AT541" s="169"/>
      <c r="AV541" s="155">
        <f ca="1">IF(AND(AR541&gt;0,AS541&gt;0),COUNTIF(AV$6:AV540,"&gt;0")+1,0)</f>
        <v>0</v>
      </c>
    </row>
    <row r="542" spans="41:48">
      <c r="AO542" s="155">
        <v>15</v>
      </c>
      <c r="AP542" s="155">
        <v>3</v>
      </c>
      <c r="AQ542" s="155">
        <v>9</v>
      </c>
      <c r="AR542" s="169">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155">
        <f ca="1">COUNTIF(INDIRECT("H"&amp;(ROW()+12*(($AO542-1)*3+$AP542)-ROW())/12+5):INDIRECT("S"&amp;(ROW()+12*(($AO542-1)*3+$AP542)-ROW())/12+5),AR542)</f>
        <v>0</v>
      </c>
      <c r="AT542" s="169"/>
      <c r="AV542" s="155">
        <f ca="1">IF(AND(AR542&gt;0,AS542&gt;0),COUNTIF(AV$6:AV541,"&gt;0")+1,0)</f>
        <v>0</v>
      </c>
    </row>
    <row r="543" spans="41:48">
      <c r="AO543" s="155">
        <v>15</v>
      </c>
      <c r="AP543" s="155">
        <v>3</v>
      </c>
      <c r="AQ543" s="155">
        <v>10</v>
      </c>
      <c r="AR543" s="169">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155">
        <f ca="1">COUNTIF(INDIRECT("H"&amp;(ROW()+12*(($AO543-1)*3+$AP543)-ROW())/12+5):INDIRECT("S"&amp;(ROW()+12*(($AO543-1)*3+$AP543)-ROW())/12+5),AR543)</f>
        <v>0</v>
      </c>
      <c r="AT543" s="169"/>
      <c r="AV543" s="155">
        <f ca="1">IF(AND(AR543&gt;0,AS543&gt;0),COUNTIF(AV$6:AV542,"&gt;0")+1,0)</f>
        <v>0</v>
      </c>
    </row>
    <row r="544" spans="41:48">
      <c r="AO544" s="155">
        <v>15</v>
      </c>
      <c r="AP544" s="155">
        <v>3</v>
      </c>
      <c r="AQ544" s="155">
        <v>11</v>
      </c>
      <c r="AR544" s="169">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155">
        <f ca="1">COUNTIF(INDIRECT("H"&amp;(ROW()+12*(($AO544-1)*3+$AP544)-ROW())/12+5):INDIRECT("S"&amp;(ROW()+12*(($AO544-1)*3+$AP544)-ROW())/12+5),AR544)</f>
        <v>0</v>
      </c>
      <c r="AT544" s="169"/>
      <c r="AV544" s="155">
        <f ca="1">IF(AND(AR544&gt;0,AS544&gt;0),COUNTIF(AV$6:AV543,"&gt;0")+1,0)</f>
        <v>0</v>
      </c>
    </row>
    <row r="545" spans="41:48">
      <c r="AO545" s="155">
        <v>15</v>
      </c>
      <c r="AP545" s="155">
        <v>3</v>
      </c>
      <c r="AQ545" s="155">
        <v>12</v>
      </c>
      <c r="AR545" s="169">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155">
        <f ca="1">COUNTIF(INDIRECT("H"&amp;(ROW()+12*(($AO545-1)*3+$AP545)-ROW())/12+5):INDIRECT("S"&amp;(ROW()+12*(($AO545-1)*3+$AP545)-ROW())/12+5),AR545)</f>
        <v>0</v>
      </c>
      <c r="AT545" s="169"/>
      <c r="AV545" s="155">
        <f ca="1">IF(AND(AR545&gt;0,AS545&gt;0),COUNTIF(AV$6:AV544,"&gt;0")+1,0)</f>
        <v>0</v>
      </c>
    </row>
    <row r="546" spans="41:48">
      <c r="AO546" s="155">
        <v>16</v>
      </c>
      <c r="AP546" s="155">
        <v>1</v>
      </c>
      <c r="AQ546" s="155">
        <v>1</v>
      </c>
      <c r="AR546" s="169">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155">
        <f ca="1">COUNTIF(INDIRECT("H"&amp;(ROW()+12*(($AO546-1)*3+$AP546)-ROW())/12+5):INDIRECT("S"&amp;(ROW()+12*(($AO546-1)*3+$AP546)-ROW())/12+5),AR546)</f>
        <v>0</v>
      </c>
      <c r="AT546" s="169"/>
      <c r="AV546" s="155">
        <f ca="1">IF(AND(AR546&gt;0,AS546&gt;0),COUNTIF(AV$6:AV545,"&gt;0")+1,0)</f>
        <v>0</v>
      </c>
    </row>
    <row r="547" spans="41:48">
      <c r="AO547" s="155">
        <v>16</v>
      </c>
      <c r="AP547" s="155">
        <v>1</v>
      </c>
      <c r="AQ547" s="155">
        <v>2</v>
      </c>
      <c r="AR547" s="169">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155">
        <f ca="1">COUNTIF(INDIRECT("H"&amp;(ROW()+12*(($AO547-1)*3+$AP547)-ROW())/12+5):INDIRECT("S"&amp;(ROW()+12*(($AO547-1)*3+$AP547)-ROW())/12+5),AR547)</f>
        <v>0</v>
      </c>
      <c r="AT547" s="169"/>
      <c r="AV547" s="155">
        <f ca="1">IF(AND(AR547&gt;0,AS547&gt;0),COUNTIF(AV$6:AV546,"&gt;0")+1,0)</f>
        <v>0</v>
      </c>
    </row>
    <row r="548" spans="41:48">
      <c r="AO548" s="155">
        <v>16</v>
      </c>
      <c r="AP548" s="155">
        <v>1</v>
      </c>
      <c r="AQ548" s="155">
        <v>3</v>
      </c>
      <c r="AR548" s="169">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155">
        <f ca="1">COUNTIF(INDIRECT("H"&amp;(ROW()+12*(($AO548-1)*3+$AP548)-ROW())/12+5):INDIRECT("S"&amp;(ROW()+12*(($AO548-1)*3+$AP548)-ROW())/12+5),AR548)</f>
        <v>0</v>
      </c>
      <c r="AT548" s="169"/>
      <c r="AV548" s="155">
        <f ca="1">IF(AND(AR548&gt;0,AS548&gt;0),COUNTIF(AV$6:AV547,"&gt;0")+1,0)</f>
        <v>0</v>
      </c>
    </row>
    <row r="549" spans="41:48">
      <c r="AO549" s="155">
        <v>16</v>
      </c>
      <c r="AP549" s="155">
        <v>1</v>
      </c>
      <c r="AQ549" s="155">
        <v>4</v>
      </c>
      <c r="AR549" s="169">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155">
        <f ca="1">COUNTIF(INDIRECT("H"&amp;(ROW()+12*(($AO549-1)*3+$AP549)-ROW())/12+5):INDIRECT("S"&amp;(ROW()+12*(($AO549-1)*3+$AP549)-ROW())/12+5),AR549)</f>
        <v>0</v>
      </c>
      <c r="AT549" s="169"/>
      <c r="AV549" s="155">
        <f ca="1">IF(AND(AR549&gt;0,AS549&gt;0),COUNTIF(AV$6:AV548,"&gt;0")+1,0)</f>
        <v>0</v>
      </c>
    </row>
    <row r="550" spans="41:48">
      <c r="AO550" s="155">
        <v>16</v>
      </c>
      <c r="AP550" s="155">
        <v>1</v>
      </c>
      <c r="AQ550" s="155">
        <v>5</v>
      </c>
      <c r="AR550" s="169">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155">
        <f ca="1">COUNTIF(INDIRECT("H"&amp;(ROW()+12*(($AO550-1)*3+$AP550)-ROW())/12+5):INDIRECT("S"&amp;(ROW()+12*(($AO550-1)*3+$AP550)-ROW())/12+5),AR550)</f>
        <v>0</v>
      </c>
      <c r="AT550" s="169"/>
      <c r="AV550" s="155">
        <f ca="1">IF(AND(AR550&gt;0,AS550&gt;0),COUNTIF(AV$6:AV549,"&gt;0")+1,0)</f>
        <v>0</v>
      </c>
    </row>
    <row r="551" spans="41:48">
      <c r="AO551" s="155">
        <v>16</v>
      </c>
      <c r="AP551" s="155">
        <v>1</v>
      </c>
      <c r="AQ551" s="155">
        <v>6</v>
      </c>
      <c r="AR551" s="169">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155">
        <f ca="1">COUNTIF(INDIRECT("H"&amp;(ROW()+12*(($AO551-1)*3+$AP551)-ROW())/12+5):INDIRECT("S"&amp;(ROW()+12*(($AO551-1)*3+$AP551)-ROW())/12+5),AR551)</f>
        <v>0</v>
      </c>
      <c r="AT551" s="169"/>
      <c r="AV551" s="155">
        <f ca="1">IF(AND(AR551&gt;0,AS551&gt;0),COUNTIF(AV$6:AV550,"&gt;0")+1,0)</f>
        <v>0</v>
      </c>
    </row>
    <row r="552" spans="41:48">
      <c r="AO552" s="155">
        <v>16</v>
      </c>
      <c r="AP552" s="155">
        <v>1</v>
      </c>
      <c r="AQ552" s="155">
        <v>7</v>
      </c>
      <c r="AR552" s="169">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155">
        <f ca="1">COUNTIF(INDIRECT("H"&amp;(ROW()+12*(($AO552-1)*3+$AP552)-ROW())/12+5):INDIRECT("S"&amp;(ROW()+12*(($AO552-1)*3+$AP552)-ROW())/12+5),AR552)</f>
        <v>0</v>
      </c>
      <c r="AT552" s="169"/>
      <c r="AV552" s="155">
        <f ca="1">IF(AND(AR552&gt;0,AS552&gt;0),COUNTIF(AV$6:AV551,"&gt;0")+1,0)</f>
        <v>0</v>
      </c>
    </row>
    <row r="553" spans="41:48">
      <c r="AO553" s="155">
        <v>16</v>
      </c>
      <c r="AP553" s="155">
        <v>1</v>
      </c>
      <c r="AQ553" s="155">
        <v>8</v>
      </c>
      <c r="AR553" s="169">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155">
        <f ca="1">COUNTIF(INDIRECT("H"&amp;(ROW()+12*(($AO553-1)*3+$AP553)-ROW())/12+5):INDIRECT("S"&amp;(ROW()+12*(($AO553-1)*3+$AP553)-ROW())/12+5),AR553)</f>
        <v>0</v>
      </c>
      <c r="AT553" s="169"/>
      <c r="AV553" s="155">
        <f ca="1">IF(AND(AR553&gt;0,AS553&gt;0),COUNTIF(AV$6:AV552,"&gt;0")+1,0)</f>
        <v>0</v>
      </c>
    </row>
    <row r="554" spans="41:48">
      <c r="AO554" s="155">
        <v>16</v>
      </c>
      <c r="AP554" s="155">
        <v>1</v>
      </c>
      <c r="AQ554" s="155">
        <v>9</v>
      </c>
      <c r="AR554" s="169">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155">
        <f ca="1">COUNTIF(INDIRECT("H"&amp;(ROW()+12*(($AO554-1)*3+$AP554)-ROW())/12+5):INDIRECT("S"&amp;(ROW()+12*(($AO554-1)*3+$AP554)-ROW())/12+5),AR554)</f>
        <v>0</v>
      </c>
      <c r="AT554" s="169"/>
      <c r="AV554" s="155">
        <f ca="1">IF(AND(AR554&gt;0,AS554&gt;0),COUNTIF(AV$6:AV553,"&gt;0")+1,0)</f>
        <v>0</v>
      </c>
    </row>
    <row r="555" spans="41:48">
      <c r="AO555" s="155">
        <v>16</v>
      </c>
      <c r="AP555" s="155">
        <v>1</v>
      </c>
      <c r="AQ555" s="155">
        <v>10</v>
      </c>
      <c r="AR555" s="169">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155">
        <f ca="1">COUNTIF(INDIRECT("H"&amp;(ROW()+12*(($AO555-1)*3+$AP555)-ROW())/12+5):INDIRECT("S"&amp;(ROW()+12*(($AO555-1)*3+$AP555)-ROW())/12+5),AR555)</f>
        <v>0</v>
      </c>
      <c r="AT555" s="169"/>
      <c r="AV555" s="155">
        <f ca="1">IF(AND(AR555&gt;0,AS555&gt;0),COUNTIF(AV$6:AV554,"&gt;0")+1,0)</f>
        <v>0</v>
      </c>
    </row>
    <row r="556" spans="41:48">
      <c r="AO556" s="155">
        <v>16</v>
      </c>
      <c r="AP556" s="155">
        <v>1</v>
      </c>
      <c r="AQ556" s="155">
        <v>11</v>
      </c>
      <c r="AR556" s="169">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155">
        <f ca="1">COUNTIF(INDIRECT("H"&amp;(ROW()+12*(($AO556-1)*3+$AP556)-ROW())/12+5):INDIRECT("S"&amp;(ROW()+12*(($AO556-1)*3+$AP556)-ROW())/12+5),AR556)</f>
        <v>0</v>
      </c>
      <c r="AT556" s="169"/>
      <c r="AV556" s="155">
        <f ca="1">IF(AND(AR556&gt;0,AS556&gt;0),COUNTIF(AV$6:AV555,"&gt;0")+1,0)</f>
        <v>0</v>
      </c>
    </row>
    <row r="557" spans="41:48">
      <c r="AO557" s="155">
        <v>16</v>
      </c>
      <c r="AP557" s="155">
        <v>1</v>
      </c>
      <c r="AQ557" s="155">
        <v>12</v>
      </c>
      <c r="AR557" s="169">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155">
        <f ca="1">COUNTIF(INDIRECT("H"&amp;(ROW()+12*(($AO557-1)*3+$AP557)-ROW())/12+5):INDIRECT("S"&amp;(ROW()+12*(($AO557-1)*3+$AP557)-ROW())/12+5),AR557)</f>
        <v>0</v>
      </c>
      <c r="AT557" s="169"/>
      <c r="AV557" s="155">
        <f ca="1">IF(AND(AR557&gt;0,AS557&gt;0),COUNTIF(AV$6:AV556,"&gt;0")+1,0)</f>
        <v>0</v>
      </c>
    </row>
    <row r="558" spans="41:48">
      <c r="AO558" s="155">
        <v>16</v>
      </c>
      <c r="AP558" s="155">
        <v>2</v>
      </c>
      <c r="AQ558" s="155">
        <v>1</v>
      </c>
      <c r="AR558" s="169">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155">
        <f ca="1">COUNTIF(INDIRECT("H"&amp;(ROW()+12*(($AO558-1)*3+$AP558)-ROW())/12+5):INDIRECT("S"&amp;(ROW()+12*(($AO558-1)*3+$AP558)-ROW())/12+5),AR558)</f>
        <v>0</v>
      </c>
      <c r="AT558" s="169"/>
      <c r="AV558" s="155">
        <f ca="1">IF(AND(AR558&gt;0,AS558&gt;0),COUNTIF(AV$6:AV557,"&gt;0")+1,0)</f>
        <v>0</v>
      </c>
    </row>
    <row r="559" spans="41:48">
      <c r="AO559" s="155">
        <v>16</v>
      </c>
      <c r="AP559" s="155">
        <v>2</v>
      </c>
      <c r="AQ559" s="155">
        <v>2</v>
      </c>
      <c r="AR559" s="169">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155">
        <f ca="1">COUNTIF(INDIRECT("H"&amp;(ROW()+12*(($AO559-1)*3+$AP559)-ROW())/12+5):INDIRECT("S"&amp;(ROW()+12*(($AO559-1)*3+$AP559)-ROW())/12+5),AR559)</f>
        <v>0</v>
      </c>
      <c r="AT559" s="169"/>
      <c r="AV559" s="155">
        <f ca="1">IF(AND(AR559&gt;0,AS559&gt;0),COUNTIF(AV$6:AV558,"&gt;0")+1,0)</f>
        <v>0</v>
      </c>
    </row>
    <row r="560" spans="41:48">
      <c r="AO560" s="155">
        <v>16</v>
      </c>
      <c r="AP560" s="155">
        <v>2</v>
      </c>
      <c r="AQ560" s="155">
        <v>3</v>
      </c>
      <c r="AR560" s="169">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155">
        <f ca="1">COUNTIF(INDIRECT("H"&amp;(ROW()+12*(($AO560-1)*3+$AP560)-ROW())/12+5):INDIRECT("S"&amp;(ROW()+12*(($AO560-1)*3+$AP560)-ROW())/12+5),AR560)</f>
        <v>0</v>
      </c>
      <c r="AT560" s="169"/>
      <c r="AV560" s="155">
        <f ca="1">IF(AND(AR560&gt;0,AS560&gt;0),COUNTIF(AV$6:AV559,"&gt;0")+1,0)</f>
        <v>0</v>
      </c>
    </row>
    <row r="561" spans="41:48">
      <c r="AO561" s="155">
        <v>16</v>
      </c>
      <c r="AP561" s="155">
        <v>2</v>
      </c>
      <c r="AQ561" s="155">
        <v>4</v>
      </c>
      <c r="AR561" s="169">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155">
        <f ca="1">COUNTIF(INDIRECT("H"&amp;(ROW()+12*(($AO561-1)*3+$AP561)-ROW())/12+5):INDIRECT("S"&amp;(ROW()+12*(($AO561-1)*3+$AP561)-ROW())/12+5),AR561)</f>
        <v>0</v>
      </c>
      <c r="AT561" s="169"/>
      <c r="AV561" s="155">
        <f ca="1">IF(AND(AR561&gt;0,AS561&gt;0),COUNTIF(AV$6:AV560,"&gt;0")+1,0)</f>
        <v>0</v>
      </c>
    </row>
    <row r="562" spans="41:48">
      <c r="AO562" s="155">
        <v>16</v>
      </c>
      <c r="AP562" s="155">
        <v>2</v>
      </c>
      <c r="AQ562" s="155">
        <v>5</v>
      </c>
      <c r="AR562" s="169">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155">
        <f ca="1">COUNTIF(INDIRECT("H"&amp;(ROW()+12*(($AO562-1)*3+$AP562)-ROW())/12+5):INDIRECT("S"&amp;(ROW()+12*(($AO562-1)*3+$AP562)-ROW())/12+5),AR562)</f>
        <v>0</v>
      </c>
      <c r="AT562" s="169"/>
      <c r="AV562" s="155">
        <f ca="1">IF(AND(AR562&gt;0,AS562&gt;0),COUNTIF(AV$6:AV561,"&gt;0")+1,0)</f>
        <v>0</v>
      </c>
    </row>
    <row r="563" spans="41:48">
      <c r="AO563" s="155">
        <v>16</v>
      </c>
      <c r="AP563" s="155">
        <v>2</v>
      </c>
      <c r="AQ563" s="155">
        <v>6</v>
      </c>
      <c r="AR563" s="169">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155">
        <f ca="1">COUNTIF(INDIRECT("H"&amp;(ROW()+12*(($AO563-1)*3+$AP563)-ROW())/12+5):INDIRECT("S"&amp;(ROW()+12*(($AO563-1)*3+$AP563)-ROW())/12+5),AR563)</f>
        <v>0</v>
      </c>
      <c r="AT563" s="169"/>
      <c r="AV563" s="155">
        <f ca="1">IF(AND(AR563&gt;0,AS563&gt;0),COUNTIF(AV$6:AV562,"&gt;0")+1,0)</f>
        <v>0</v>
      </c>
    </row>
    <row r="564" spans="41:48">
      <c r="AO564" s="155">
        <v>16</v>
      </c>
      <c r="AP564" s="155">
        <v>2</v>
      </c>
      <c r="AQ564" s="155">
        <v>7</v>
      </c>
      <c r="AR564" s="169">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155">
        <f ca="1">COUNTIF(INDIRECT("H"&amp;(ROW()+12*(($AO564-1)*3+$AP564)-ROW())/12+5):INDIRECT("S"&amp;(ROW()+12*(($AO564-1)*3+$AP564)-ROW())/12+5),AR564)</f>
        <v>0</v>
      </c>
      <c r="AT564" s="169"/>
      <c r="AV564" s="155">
        <f ca="1">IF(AND(AR564&gt;0,AS564&gt;0),COUNTIF(AV$6:AV563,"&gt;0")+1,0)</f>
        <v>0</v>
      </c>
    </row>
    <row r="565" spans="41:48">
      <c r="AO565" s="155">
        <v>16</v>
      </c>
      <c r="AP565" s="155">
        <v>2</v>
      </c>
      <c r="AQ565" s="155">
        <v>8</v>
      </c>
      <c r="AR565" s="169">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155">
        <f ca="1">COUNTIF(INDIRECT("H"&amp;(ROW()+12*(($AO565-1)*3+$AP565)-ROW())/12+5):INDIRECT("S"&amp;(ROW()+12*(($AO565-1)*3+$AP565)-ROW())/12+5),AR565)</f>
        <v>0</v>
      </c>
      <c r="AT565" s="169"/>
      <c r="AV565" s="155">
        <f ca="1">IF(AND(AR565&gt;0,AS565&gt;0),COUNTIF(AV$6:AV564,"&gt;0")+1,0)</f>
        <v>0</v>
      </c>
    </row>
    <row r="566" spans="41:48">
      <c r="AO566" s="155">
        <v>16</v>
      </c>
      <c r="AP566" s="155">
        <v>2</v>
      </c>
      <c r="AQ566" s="155">
        <v>9</v>
      </c>
      <c r="AR566" s="169">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155">
        <f ca="1">COUNTIF(INDIRECT("H"&amp;(ROW()+12*(($AO566-1)*3+$AP566)-ROW())/12+5):INDIRECT("S"&amp;(ROW()+12*(($AO566-1)*3+$AP566)-ROW())/12+5),AR566)</f>
        <v>0</v>
      </c>
      <c r="AT566" s="169"/>
      <c r="AV566" s="155">
        <f ca="1">IF(AND(AR566&gt;0,AS566&gt;0),COUNTIF(AV$6:AV565,"&gt;0")+1,0)</f>
        <v>0</v>
      </c>
    </row>
    <row r="567" spans="41:48">
      <c r="AO567" s="155">
        <v>16</v>
      </c>
      <c r="AP567" s="155">
        <v>2</v>
      </c>
      <c r="AQ567" s="155">
        <v>10</v>
      </c>
      <c r="AR567" s="169">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155">
        <f ca="1">COUNTIF(INDIRECT("H"&amp;(ROW()+12*(($AO567-1)*3+$AP567)-ROW())/12+5):INDIRECT("S"&amp;(ROW()+12*(($AO567-1)*3+$AP567)-ROW())/12+5),AR567)</f>
        <v>0</v>
      </c>
      <c r="AT567" s="169"/>
      <c r="AV567" s="155">
        <f ca="1">IF(AND(AR567&gt;0,AS567&gt;0),COUNTIF(AV$6:AV566,"&gt;0")+1,0)</f>
        <v>0</v>
      </c>
    </row>
    <row r="568" spans="41:48">
      <c r="AO568" s="155">
        <v>16</v>
      </c>
      <c r="AP568" s="155">
        <v>2</v>
      </c>
      <c r="AQ568" s="155">
        <v>11</v>
      </c>
      <c r="AR568" s="169">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155">
        <f ca="1">COUNTIF(INDIRECT("H"&amp;(ROW()+12*(($AO568-1)*3+$AP568)-ROW())/12+5):INDIRECT("S"&amp;(ROW()+12*(($AO568-1)*3+$AP568)-ROW())/12+5),AR568)</f>
        <v>0</v>
      </c>
      <c r="AT568" s="169"/>
      <c r="AV568" s="155">
        <f ca="1">IF(AND(AR568&gt;0,AS568&gt;0),COUNTIF(AV$6:AV567,"&gt;0")+1,0)</f>
        <v>0</v>
      </c>
    </row>
    <row r="569" spans="41:48">
      <c r="AO569" s="155">
        <v>16</v>
      </c>
      <c r="AP569" s="155">
        <v>2</v>
      </c>
      <c r="AQ569" s="155">
        <v>12</v>
      </c>
      <c r="AR569" s="169">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155">
        <f ca="1">COUNTIF(INDIRECT("H"&amp;(ROW()+12*(($AO569-1)*3+$AP569)-ROW())/12+5):INDIRECT("S"&amp;(ROW()+12*(($AO569-1)*3+$AP569)-ROW())/12+5),AR569)</f>
        <v>0</v>
      </c>
      <c r="AT569" s="169"/>
      <c r="AV569" s="155">
        <f ca="1">IF(AND(AR569&gt;0,AS569&gt;0),COUNTIF(AV$6:AV568,"&gt;0")+1,0)</f>
        <v>0</v>
      </c>
    </row>
    <row r="570" spans="41:48">
      <c r="AO570" s="155">
        <v>16</v>
      </c>
      <c r="AP570" s="155">
        <v>3</v>
      </c>
      <c r="AQ570" s="155">
        <v>1</v>
      </c>
      <c r="AR570" s="169">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155">
        <f ca="1">COUNTIF(INDIRECT("H"&amp;(ROW()+12*(($AO570-1)*3+$AP570)-ROW())/12+5):INDIRECT("S"&amp;(ROW()+12*(($AO570-1)*3+$AP570)-ROW())/12+5),AR570)</f>
        <v>0</v>
      </c>
      <c r="AT570" s="169"/>
      <c r="AV570" s="155">
        <f ca="1">IF(AND(AR570&gt;0,AS570&gt;0),COUNTIF(AV$6:AV569,"&gt;0")+1,0)</f>
        <v>0</v>
      </c>
    </row>
    <row r="571" spans="41:48">
      <c r="AO571" s="155">
        <v>16</v>
      </c>
      <c r="AP571" s="155">
        <v>3</v>
      </c>
      <c r="AQ571" s="155">
        <v>2</v>
      </c>
      <c r="AR571" s="169">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155">
        <f ca="1">COUNTIF(INDIRECT("H"&amp;(ROW()+12*(($AO571-1)*3+$AP571)-ROW())/12+5):INDIRECT("S"&amp;(ROW()+12*(($AO571-1)*3+$AP571)-ROW())/12+5),AR571)</f>
        <v>0</v>
      </c>
      <c r="AT571" s="169"/>
      <c r="AV571" s="155">
        <f ca="1">IF(AND(AR571&gt;0,AS571&gt;0),COUNTIF(AV$6:AV570,"&gt;0")+1,0)</f>
        <v>0</v>
      </c>
    </row>
    <row r="572" spans="41:48">
      <c r="AO572" s="155">
        <v>16</v>
      </c>
      <c r="AP572" s="155">
        <v>3</v>
      </c>
      <c r="AQ572" s="155">
        <v>3</v>
      </c>
      <c r="AR572" s="169">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155">
        <f ca="1">COUNTIF(INDIRECT("H"&amp;(ROW()+12*(($AO572-1)*3+$AP572)-ROW())/12+5):INDIRECT("S"&amp;(ROW()+12*(($AO572-1)*3+$AP572)-ROW())/12+5),AR572)</f>
        <v>0</v>
      </c>
      <c r="AT572" s="169"/>
      <c r="AV572" s="155">
        <f ca="1">IF(AND(AR572&gt;0,AS572&gt;0),COUNTIF(AV$6:AV571,"&gt;0")+1,0)</f>
        <v>0</v>
      </c>
    </row>
    <row r="573" spans="41:48">
      <c r="AO573" s="155">
        <v>16</v>
      </c>
      <c r="AP573" s="155">
        <v>3</v>
      </c>
      <c r="AQ573" s="155">
        <v>4</v>
      </c>
      <c r="AR573" s="169">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155">
        <f ca="1">COUNTIF(INDIRECT("H"&amp;(ROW()+12*(($AO573-1)*3+$AP573)-ROW())/12+5):INDIRECT("S"&amp;(ROW()+12*(($AO573-1)*3+$AP573)-ROW())/12+5),AR573)</f>
        <v>0</v>
      </c>
      <c r="AT573" s="169"/>
      <c r="AV573" s="155">
        <f ca="1">IF(AND(AR573&gt;0,AS573&gt;0),COUNTIF(AV$6:AV572,"&gt;0")+1,0)</f>
        <v>0</v>
      </c>
    </row>
    <row r="574" spans="41:48">
      <c r="AO574" s="155">
        <v>16</v>
      </c>
      <c r="AP574" s="155">
        <v>3</v>
      </c>
      <c r="AQ574" s="155">
        <v>5</v>
      </c>
      <c r="AR574" s="169">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155">
        <f ca="1">COUNTIF(INDIRECT("H"&amp;(ROW()+12*(($AO574-1)*3+$AP574)-ROW())/12+5):INDIRECT("S"&amp;(ROW()+12*(($AO574-1)*3+$AP574)-ROW())/12+5),AR574)</f>
        <v>0</v>
      </c>
      <c r="AT574" s="169"/>
      <c r="AV574" s="155">
        <f ca="1">IF(AND(AR574&gt;0,AS574&gt;0),COUNTIF(AV$6:AV573,"&gt;0")+1,0)</f>
        <v>0</v>
      </c>
    </row>
    <row r="575" spans="41:48">
      <c r="AO575" s="155">
        <v>16</v>
      </c>
      <c r="AP575" s="155">
        <v>3</v>
      </c>
      <c r="AQ575" s="155">
        <v>6</v>
      </c>
      <c r="AR575" s="169">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155">
        <f ca="1">COUNTIF(INDIRECT("H"&amp;(ROW()+12*(($AO575-1)*3+$AP575)-ROW())/12+5):INDIRECT("S"&amp;(ROW()+12*(($AO575-1)*3+$AP575)-ROW())/12+5),AR575)</f>
        <v>0</v>
      </c>
      <c r="AT575" s="169"/>
      <c r="AV575" s="155">
        <f ca="1">IF(AND(AR575&gt;0,AS575&gt;0),COUNTIF(AV$6:AV574,"&gt;0")+1,0)</f>
        <v>0</v>
      </c>
    </row>
    <row r="576" spans="41:48">
      <c r="AO576" s="155">
        <v>16</v>
      </c>
      <c r="AP576" s="155">
        <v>3</v>
      </c>
      <c r="AQ576" s="155">
        <v>7</v>
      </c>
      <c r="AR576" s="169">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155">
        <f ca="1">COUNTIF(INDIRECT("H"&amp;(ROW()+12*(($AO576-1)*3+$AP576)-ROW())/12+5):INDIRECT("S"&amp;(ROW()+12*(($AO576-1)*3+$AP576)-ROW())/12+5),AR576)</f>
        <v>0</v>
      </c>
      <c r="AT576" s="169"/>
      <c r="AV576" s="155">
        <f ca="1">IF(AND(AR576&gt;0,AS576&gt;0),COUNTIF(AV$6:AV575,"&gt;0")+1,0)</f>
        <v>0</v>
      </c>
    </row>
    <row r="577" spans="41:48">
      <c r="AO577" s="155">
        <v>16</v>
      </c>
      <c r="AP577" s="155">
        <v>3</v>
      </c>
      <c r="AQ577" s="155">
        <v>8</v>
      </c>
      <c r="AR577" s="169">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155">
        <f ca="1">COUNTIF(INDIRECT("H"&amp;(ROW()+12*(($AO577-1)*3+$AP577)-ROW())/12+5):INDIRECT("S"&amp;(ROW()+12*(($AO577-1)*3+$AP577)-ROW())/12+5),AR577)</f>
        <v>0</v>
      </c>
      <c r="AT577" s="169"/>
      <c r="AV577" s="155">
        <f ca="1">IF(AND(AR577&gt;0,AS577&gt;0),COUNTIF(AV$6:AV576,"&gt;0")+1,0)</f>
        <v>0</v>
      </c>
    </row>
    <row r="578" spans="41:48">
      <c r="AO578" s="155">
        <v>16</v>
      </c>
      <c r="AP578" s="155">
        <v>3</v>
      </c>
      <c r="AQ578" s="155">
        <v>9</v>
      </c>
      <c r="AR578" s="169">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155">
        <f ca="1">COUNTIF(INDIRECT("H"&amp;(ROW()+12*(($AO578-1)*3+$AP578)-ROW())/12+5):INDIRECT("S"&amp;(ROW()+12*(($AO578-1)*3+$AP578)-ROW())/12+5),AR578)</f>
        <v>0</v>
      </c>
      <c r="AT578" s="169"/>
      <c r="AV578" s="155">
        <f ca="1">IF(AND(AR578&gt;0,AS578&gt;0),COUNTIF(AV$6:AV577,"&gt;0")+1,0)</f>
        <v>0</v>
      </c>
    </row>
    <row r="579" spans="41:48">
      <c r="AO579" s="155">
        <v>16</v>
      </c>
      <c r="AP579" s="155">
        <v>3</v>
      </c>
      <c r="AQ579" s="155">
        <v>10</v>
      </c>
      <c r="AR579" s="169">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155">
        <f ca="1">COUNTIF(INDIRECT("H"&amp;(ROW()+12*(($AO579-1)*3+$AP579)-ROW())/12+5):INDIRECT("S"&amp;(ROW()+12*(($AO579-1)*3+$AP579)-ROW())/12+5),AR579)</f>
        <v>0</v>
      </c>
      <c r="AT579" s="169"/>
      <c r="AV579" s="155">
        <f ca="1">IF(AND(AR579&gt;0,AS579&gt;0),COUNTIF(AV$6:AV578,"&gt;0")+1,0)</f>
        <v>0</v>
      </c>
    </row>
    <row r="580" spans="41:48">
      <c r="AO580" s="155">
        <v>16</v>
      </c>
      <c r="AP580" s="155">
        <v>3</v>
      </c>
      <c r="AQ580" s="155">
        <v>11</v>
      </c>
      <c r="AR580" s="169">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155">
        <f ca="1">COUNTIF(INDIRECT("H"&amp;(ROW()+12*(($AO580-1)*3+$AP580)-ROW())/12+5):INDIRECT("S"&amp;(ROW()+12*(($AO580-1)*3+$AP580)-ROW())/12+5),AR580)</f>
        <v>0</v>
      </c>
      <c r="AT580" s="169"/>
      <c r="AV580" s="155">
        <f ca="1">IF(AND(AR580&gt;0,AS580&gt;0),COUNTIF(AV$6:AV579,"&gt;0")+1,0)</f>
        <v>0</v>
      </c>
    </row>
    <row r="581" spans="41:48">
      <c r="AO581" s="155">
        <v>16</v>
      </c>
      <c r="AP581" s="155">
        <v>3</v>
      </c>
      <c r="AQ581" s="155">
        <v>12</v>
      </c>
      <c r="AR581" s="169">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155">
        <f ca="1">COUNTIF(INDIRECT("H"&amp;(ROW()+12*(($AO581-1)*3+$AP581)-ROW())/12+5):INDIRECT("S"&amp;(ROW()+12*(($AO581-1)*3+$AP581)-ROW())/12+5),AR581)</f>
        <v>0</v>
      </c>
      <c r="AT581" s="169"/>
      <c r="AV581" s="155">
        <f ca="1">IF(AND(AR581&gt;0,AS581&gt;0),COUNTIF(AV$6:AV580,"&gt;0")+1,0)</f>
        <v>0</v>
      </c>
    </row>
    <row r="582" spans="41:48">
      <c r="AO582" s="155">
        <v>17</v>
      </c>
      <c r="AP582" s="155">
        <v>1</v>
      </c>
      <c r="AQ582" s="155">
        <v>1</v>
      </c>
      <c r="AR582" s="169">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155">
        <f ca="1">COUNTIF(INDIRECT("H"&amp;(ROW()+12*(($AO582-1)*3+$AP582)-ROW())/12+5):INDIRECT("S"&amp;(ROW()+12*(($AO582-1)*3+$AP582)-ROW())/12+5),AR582)</f>
        <v>0</v>
      </c>
      <c r="AT582" s="169"/>
      <c r="AV582" s="155">
        <f ca="1">IF(AND(AR582&gt;0,AS582&gt;0),COUNTIF(AV$6:AV581,"&gt;0")+1,0)</f>
        <v>0</v>
      </c>
    </row>
    <row r="583" spans="41:48">
      <c r="AO583" s="155">
        <v>17</v>
      </c>
      <c r="AP583" s="155">
        <v>1</v>
      </c>
      <c r="AQ583" s="155">
        <v>2</v>
      </c>
      <c r="AR583" s="169">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155">
        <f ca="1">COUNTIF(INDIRECT("H"&amp;(ROW()+12*(($AO583-1)*3+$AP583)-ROW())/12+5):INDIRECT("S"&amp;(ROW()+12*(($AO583-1)*3+$AP583)-ROW())/12+5),AR583)</f>
        <v>0</v>
      </c>
      <c r="AT583" s="169"/>
      <c r="AV583" s="155">
        <f ca="1">IF(AND(AR583&gt;0,AS583&gt;0),COUNTIF(AV$6:AV582,"&gt;0")+1,0)</f>
        <v>0</v>
      </c>
    </row>
    <row r="584" spans="41:48">
      <c r="AO584" s="155">
        <v>17</v>
      </c>
      <c r="AP584" s="155">
        <v>1</v>
      </c>
      <c r="AQ584" s="155">
        <v>3</v>
      </c>
      <c r="AR584" s="169">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155">
        <f ca="1">COUNTIF(INDIRECT("H"&amp;(ROW()+12*(($AO584-1)*3+$AP584)-ROW())/12+5):INDIRECT("S"&amp;(ROW()+12*(($AO584-1)*3+$AP584)-ROW())/12+5),AR584)</f>
        <v>0</v>
      </c>
      <c r="AT584" s="169"/>
      <c r="AV584" s="155">
        <f ca="1">IF(AND(AR584&gt;0,AS584&gt;0),COUNTIF(AV$6:AV583,"&gt;0")+1,0)</f>
        <v>0</v>
      </c>
    </row>
    <row r="585" spans="41:48">
      <c r="AO585" s="155">
        <v>17</v>
      </c>
      <c r="AP585" s="155">
        <v>1</v>
      </c>
      <c r="AQ585" s="155">
        <v>4</v>
      </c>
      <c r="AR585" s="169">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155">
        <f ca="1">COUNTIF(INDIRECT("H"&amp;(ROW()+12*(($AO585-1)*3+$AP585)-ROW())/12+5):INDIRECT("S"&amp;(ROW()+12*(($AO585-1)*3+$AP585)-ROW())/12+5),AR585)</f>
        <v>0</v>
      </c>
      <c r="AT585" s="169"/>
      <c r="AV585" s="155">
        <f ca="1">IF(AND(AR585&gt;0,AS585&gt;0),COUNTIF(AV$6:AV584,"&gt;0")+1,0)</f>
        <v>0</v>
      </c>
    </row>
    <row r="586" spans="41:48">
      <c r="AO586" s="155">
        <v>17</v>
      </c>
      <c r="AP586" s="155">
        <v>1</v>
      </c>
      <c r="AQ586" s="155">
        <v>5</v>
      </c>
      <c r="AR586" s="169">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155">
        <f ca="1">COUNTIF(INDIRECT("H"&amp;(ROW()+12*(($AO586-1)*3+$AP586)-ROW())/12+5):INDIRECT("S"&amp;(ROW()+12*(($AO586-1)*3+$AP586)-ROW())/12+5),AR586)</f>
        <v>0</v>
      </c>
      <c r="AT586" s="169"/>
      <c r="AV586" s="155">
        <f ca="1">IF(AND(AR586&gt;0,AS586&gt;0),COUNTIF(AV$6:AV585,"&gt;0")+1,0)</f>
        <v>0</v>
      </c>
    </row>
    <row r="587" spans="41:48">
      <c r="AO587" s="155">
        <v>17</v>
      </c>
      <c r="AP587" s="155">
        <v>1</v>
      </c>
      <c r="AQ587" s="155">
        <v>6</v>
      </c>
      <c r="AR587" s="169">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155">
        <f ca="1">COUNTIF(INDIRECT("H"&amp;(ROW()+12*(($AO587-1)*3+$AP587)-ROW())/12+5):INDIRECT("S"&amp;(ROW()+12*(($AO587-1)*3+$AP587)-ROW())/12+5),AR587)</f>
        <v>0</v>
      </c>
      <c r="AT587" s="169"/>
      <c r="AV587" s="155">
        <f ca="1">IF(AND(AR587&gt;0,AS587&gt;0),COUNTIF(AV$6:AV586,"&gt;0")+1,0)</f>
        <v>0</v>
      </c>
    </row>
    <row r="588" spans="41:48">
      <c r="AO588" s="155">
        <v>17</v>
      </c>
      <c r="AP588" s="155">
        <v>1</v>
      </c>
      <c r="AQ588" s="155">
        <v>7</v>
      </c>
      <c r="AR588" s="169">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155">
        <f ca="1">COUNTIF(INDIRECT("H"&amp;(ROW()+12*(($AO588-1)*3+$AP588)-ROW())/12+5):INDIRECT("S"&amp;(ROW()+12*(($AO588-1)*3+$AP588)-ROW())/12+5),AR588)</f>
        <v>0</v>
      </c>
      <c r="AT588" s="169"/>
      <c r="AV588" s="155">
        <f ca="1">IF(AND(AR588&gt;0,AS588&gt;0),COUNTIF(AV$6:AV587,"&gt;0")+1,0)</f>
        <v>0</v>
      </c>
    </row>
    <row r="589" spans="41:48">
      <c r="AO589" s="155">
        <v>17</v>
      </c>
      <c r="AP589" s="155">
        <v>1</v>
      </c>
      <c r="AQ589" s="155">
        <v>8</v>
      </c>
      <c r="AR589" s="169">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155">
        <f ca="1">COUNTIF(INDIRECT("H"&amp;(ROW()+12*(($AO589-1)*3+$AP589)-ROW())/12+5):INDIRECT("S"&amp;(ROW()+12*(($AO589-1)*3+$AP589)-ROW())/12+5),AR589)</f>
        <v>0</v>
      </c>
      <c r="AT589" s="169"/>
      <c r="AV589" s="155">
        <f ca="1">IF(AND(AR589&gt;0,AS589&gt;0),COUNTIF(AV$6:AV588,"&gt;0")+1,0)</f>
        <v>0</v>
      </c>
    </row>
    <row r="590" spans="41:48">
      <c r="AO590" s="155">
        <v>17</v>
      </c>
      <c r="AP590" s="155">
        <v>1</v>
      </c>
      <c r="AQ590" s="155">
        <v>9</v>
      </c>
      <c r="AR590" s="169">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155">
        <f ca="1">COUNTIF(INDIRECT("H"&amp;(ROW()+12*(($AO590-1)*3+$AP590)-ROW())/12+5):INDIRECT("S"&amp;(ROW()+12*(($AO590-1)*3+$AP590)-ROW())/12+5),AR590)</f>
        <v>0</v>
      </c>
      <c r="AT590" s="169"/>
      <c r="AV590" s="155">
        <f ca="1">IF(AND(AR590&gt;0,AS590&gt;0),COUNTIF(AV$6:AV589,"&gt;0")+1,0)</f>
        <v>0</v>
      </c>
    </row>
    <row r="591" spans="41:48">
      <c r="AO591" s="155">
        <v>17</v>
      </c>
      <c r="AP591" s="155">
        <v>1</v>
      </c>
      <c r="AQ591" s="155">
        <v>10</v>
      </c>
      <c r="AR591" s="169">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155">
        <f ca="1">COUNTIF(INDIRECT("H"&amp;(ROW()+12*(($AO591-1)*3+$AP591)-ROW())/12+5):INDIRECT("S"&amp;(ROW()+12*(($AO591-1)*3+$AP591)-ROW())/12+5),AR591)</f>
        <v>0</v>
      </c>
      <c r="AT591" s="169"/>
      <c r="AV591" s="155">
        <f ca="1">IF(AND(AR591&gt;0,AS591&gt;0),COUNTIF(AV$6:AV590,"&gt;0")+1,0)</f>
        <v>0</v>
      </c>
    </row>
    <row r="592" spans="41:48">
      <c r="AO592" s="155">
        <v>17</v>
      </c>
      <c r="AP592" s="155">
        <v>1</v>
      </c>
      <c r="AQ592" s="155">
        <v>11</v>
      </c>
      <c r="AR592" s="169">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155">
        <f ca="1">COUNTIF(INDIRECT("H"&amp;(ROW()+12*(($AO592-1)*3+$AP592)-ROW())/12+5):INDIRECT("S"&amp;(ROW()+12*(($AO592-1)*3+$AP592)-ROW())/12+5),AR592)</f>
        <v>0</v>
      </c>
      <c r="AT592" s="169"/>
      <c r="AV592" s="155">
        <f ca="1">IF(AND(AR592&gt;0,AS592&gt;0),COUNTIF(AV$6:AV591,"&gt;0")+1,0)</f>
        <v>0</v>
      </c>
    </row>
    <row r="593" spans="41:48">
      <c r="AO593" s="155">
        <v>17</v>
      </c>
      <c r="AP593" s="155">
        <v>1</v>
      </c>
      <c r="AQ593" s="155">
        <v>12</v>
      </c>
      <c r="AR593" s="169">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155">
        <f ca="1">COUNTIF(INDIRECT("H"&amp;(ROW()+12*(($AO593-1)*3+$AP593)-ROW())/12+5):INDIRECT("S"&amp;(ROW()+12*(($AO593-1)*3+$AP593)-ROW())/12+5),AR593)</f>
        <v>0</v>
      </c>
      <c r="AT593" s="169"/>
      <c r="AV593" s="155">
        <f ca="1">IF(AND(AR593&gt;0,AS593&gt;0),COUNTIF(AV$6:AV592,"&gt;0")+1,0)</f>
        <v>0</v>
      </c>
    </row>
    <row r="594" spans="41:48">
      <c r="AO594" s="155">
        <v>17</v>
      </c>
      <c r="AP594" s="155">
        <v>2</v>
      </c>
      <c r="AQ594" s="155">
        <v>1</v>
      </c>
      <c r="AR594" s="169">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155">
        <f ca="1">COUNTIF(INDIRECT("H"&amp;(ROW()+12*(($AO594-1)*3+$AP594)-ROW())/12+5):INDIRECT("S"&amp;(ROW()+12*(($AO594-1)*3+$AP594)-ROW())/12+5),AR594)</f>
        <v>0</v>
      </c>
      <c r="AT594" s="169"/>
      <c r="AV594" s="155">
        <f ca="1">IF(AND(AR594&gt;0,AS594&gt;0),COUNTIF(AV$6:AV593,"&gt;0")+1,0)</f>
        <v>0</v>
      </c>
    </row>
    <row r="595" spans="41:48">
      <c r="AO595" s="155">
        <v>17</v>
      </c>
      <c r="AP595" s="155">
        <v>2</v>
      </c>
      <c r="AQ595" s="155">
        <v>2</v>
      </c>
      <c r="AR595" s="169">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155">
        <f ca="1">COUNTIF(INDIRECT("H"&amp;(ROW()+12*(($AO595-1)*3+$AP595)-ROW())/12+5):INDIRECT("S"&amp;(ROW()+12*(($AO595-1)*3+$AP595)-ROW())/12+5),AR595)</f>
        <v>0</v>
      </c>
      <c r="AT595" s="169"/>
      <c r="AV595" s="155">
        <f ca="1">IF(AND(AR595&gt;0,AS595&gt;0),COUNTIF(AV$6:AV594,"&gt;0")+1,0)</f>
        <v>0</v>
      </c>
    </row>
    <row r="596" spans="41:48">
      <c r="AO596" s="155">
        <v>17</v>
      </c>
      <c r="AP596" s="155">
        <v>2</v>
      </c>
      <c r="AQ596" s="155">
        <v>3</v>
      </c>
      <c r="AR596" s="169">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155">
        <f ca="1">COUNTIF(INDIRECT("H"&amp;(ROW()+12*(($AO596-1)*3+$AP596)-ROW())/12+5):INDIRECT("S"&amp;(ROW()+12*(($AO596-1)*3+$AP596)-ROW())/12+5),AR596)</f>
        <v>0</v>
      </c>
      <c r="AT596" s="169"/>
      <c r="AV596" s="155">
        <f ca="1">IF(AND(AR596&gt;0,AS596&gt;0),COUNTIF(AV$6:AV595,"&gt;0")+1,0)</f>
        <v>0</v>
      </c>
    </row>
    <row r="597" spans="41:48">
      <c r="AO597" s="155">
        <v>17</v>
      </c>
      <c r="AP597" s="155">
        <v>2</v>
      </c>
      <c r="AQ597" s="155">
        <v>4</v>
      </c>
      <c r="AR597" s="169">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155">
        <f ca="1">COUNTIF(INDIRECT("H"&amp;(ROW()+12*(($AO597-1)*3+$AP597)-ROW())/12+5):INDIRECT("S"&amp;(ROW()+12*(($AO597-1)*3+$AP597)-ROW())/12+5),AR597)</f>
        <v>0</v>
      </c>
      <c r="AT597" s="169"/>
      <c r="AV597" s="155">
        <f ca="1">IF(AND(AR597&gt;0,AS597&gt;0),COUNTIF(AV$6:AV596,"&gt;0")+1,0)</f>
        <v>0</v>
      </c>
    </row>
    <row r="598" spans="41:48">
      <c r="AO598" s="155">
        <v>17</v>
      </c>
      <c r="AP598" s="155">
        <v>2</v>
      </c>
      <c r="AQ598" s="155">
        <v>5</v>
      </c>
      <c r="AR598" s="169">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155">
        <f ca="1">COUNTIF(INDIRECT("H"&amp;(ROW()+12*(($AO598-1)*3+$AP598)-ROW())/12+5):INDIRECT("S"&amp;(ROW()+12*(($AO598-1)*3+$AP598)-ROW())/12+5),AR598)</f>
        <v>0</v>
      </c>
      <c r="AT598" s="169"/>
      <c r="AV598" s="155">
        <f ca="1">IF(AND(AR598&gt;0,AS598&gt;0),COUNTIF(AV$6:AV597,"&gt;0")+1,0)</f>
        <v>0</v>
      </c>
    </row>
    <row r="599" spans="41:48">
      <c r="AO599" s="155">
        <v>17</v>
      </c>
      <c r="AP599" s="155">
        <v>2</v>
      </c>
      <c r="AQ599" s="155">
        <v>6</v>
      </c>
      <c r="AR599" s="169">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155">
        <f ca="1">COUNTIF(INDIRECT("H"&amp;(ROW()+12*(($AO599-1)*3+$AP599)-ROW())/12+5):INDIRECT("S"&amp;(ROW()+12*(($AO599-1)*3+$AP599)-ROW())/12+5),AR599)</f>
        <v>0</v>
      </c>
      <c r="AT599" s="169"/>
      <c r="AV599" s="155">
        <f ca="1">IF(AND(AR599&gt;0,AS599&gt;0),COUNTIF(AV$6:AV598,"&gt;0")+1,0)</f>
        <v>0</v>
      </c>
    </row>
    <row r="600" spans="41:48">
      <c r="AO600" s="155">
        <v>17</v>
      </c>
      <c r="AP600" s="155">
        <v>2</v>
      </c>
      <c r="AQ600" s="155">
        <v>7</v>
      </c>
      <c r="AR600" s="169">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155">
        <f ca="1">COUNTIF(INDIRECT("H"&amp;(ROW()+12*(($AO600-1)*3+$AP600)-ROW())/12+5):INDIRECT("S"&amp;(ROW()+12*(($AO600-1)*3+$AP600)-ROW())/12+5),AR600)</f>
        <v>0</v>
      </c>
      <c r="AT600" s="169"/>
      <c r="AV600" s="155">
        <f ca="1">IF(AND(AR600&gt;0,AS600&gt;0),COUNTIF(AV$6:AV599,"&gt;0")+1,0)</f>
        <v>0</v>
      </c>
    </row>
    <row r="601" spans="41:48">
      <c r="AO601" s="155">
        <v>17</v>
      </c>
      <c r="AP601" s="155">
        <v>2</v>
      </c>
      <c r="AQ601" s="155">
        <v>8</v>
      </c>
      <c r="AR601" s="169">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155">
        <f ca="1">COUNTIF(INDIRECT("H"&amp;(ROW()+12*(($AO601-1)*3+$AP601)-ROW())/12+5):INDIRECT("S"&amp;(ROW()+12*(($AO601-1)*3+$AP601)-ROW())/12+5),AR601)</f>
        <v>0</v>
      </c>
      <c r="AT601" s="169"/>
      <c r="AV601" s="155">
        <f ca="1">IF(AND(AR601&gt;0,AS601&gt;0),COUNTIF(AV$6:AV600,"&gt;0")+1,0)</f>
        <v>0</v>
      </c>
    </row>
    <row r="602" spans="41:48">
      <c r="AO602" s="155">
        <v>17</v>
      </c>
      <c r="AP602" s="155">
        <v>2</v>
      </c>
      <c r="AQ602" s="155">
        <v>9</v>
      </c>
      <c r="AR602" s="169">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155">
        <f ca="1">COUNTIF(INDIRECT("H"&amp;(ROW()+12*(($AO602-1)*3+$AP602)-ROW())/12+5):INDIRECT("S"&amp;(ROW()+12*(($AO602-1)*3+$AP602)-ROW())/12+5),AR602)</f>
        <v>0</v>
      </c>
      <c r="AT602" s="169"/>
      <c r="AV602" s="155">
        <f ca="1">IF(AND(AR602&gt;0,AS602&gt;0),COUNTIF(AV$6:AV601,"&gt;0")+1,0)</f>
        <v>0</v>
      </c>
    </row>
    <row r="603" spans="41:48">
      <c r="AO603" s="155">
        <v>17</v>
      </c>
      <c r="AP603" s="155">
        <v>2</v>
      </c>
      <c r="AQ603" s="155">
        <v>10</v>
      </c>
      <c r="AR603" s="169">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155">
        <f ca="1">COUNTIF(INDIRECT("H"&amp;(ROW()+12*(($AO603-1)*3+$AP603)-ROW())/12+5):INDIRECT("S"&amp;(ROW()+12*(($AO603-1)*3+$AP603)-ROW())/12+5),AR603)</f>
        <v>0</v>
      </c>
      <c r="AT603" s="169"/>
      <c r="AV603" s="155">
        <f ca="1">IF(AND(AR603&gt;0,AS603&gt;0),COUNTIF(AV$6:AV602,"&gt;0")+1,0)</f>
        <v>0</v>
      </c>
    </row>
    <row r="604" spans="41:48">
      <c r="AO604" s="155">
        <v>17</v>
      </c>
      <c r="AP604" s="155">
        <v>2</v>
      </c>
      <c r="AQ604" s="155">
        <v>11</v>
      </c>
      <c r="AR604" s="169">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155">
        <f ca="1">COUNTIF(INDIRECT("H"&amp;(ROW()+12*(($AO604-1)*3+$AP604)-ROW())/12+5):INDIRECT("S"&amp;(ROW()+12*(($AO604-1)*3+$AP604)-ROW())/12+5),AR604)</f>
        <v>0</v>
      </c>
      <c r="AT604" s="169"/>
      <c r="AV604" s="155">
        <f ca="1">IF(AND(AR604&gt;0,AS604&gt;0),COUNTIF(AV$6:AV603,"&gt;0")+1,0)</f>
        <v>0</v>
      </c>
    </row>
    <row r="605" spans="41:48">
      <c r="AO605" s="155">
        <v>17</v>
      </c>
      <c r="AP605" s="155">
        <v>2</v>
      </c>
      <c r="AQ605" s="155">
        <v>12</v>
      </c>
      <c r="AR605" s="169">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155">
        <f ca="1">COUNTIF(INDIRECT("H"&amp;(ROW()+12*(($AO605-1)*3+$AP605)-ROW())/12+5):INDIRECT("S"&amp;(ROW()+12*(($AO605-1)*3+$AP605)-ROW())/12+5),AR605)</f>
        <v>0</v>
      </c>
      <c r="AT605" s="169"/>
      <c r="AV605" s="155">
        <f ca="1">IF(AND(AR605&gt;0,AS605&gt;0),COUNTIF(AV$6:AV604,"&gt;0")+1,0)</f>
        <v>0</v>
      </c>
    </row>
    <row r="606" spans="41:48">
      <c r="AO606" s="155">
        <v>17</v>
      </c>
      <c r="AP606" s="155">
        <v>3</v>
      </c>
      <c r="AQ606" s="155">
        <v>1</v>
      </c>
      <c r="AR606" s="169">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155">
        <f ca="1">COUNTIF(INDIRECT("H"&amp;(ROW()+12*(($AO606-1)*3+$AP606)-ROW())/12+5):INDIRECT("S"&amp;(ROW()+12*(($AO606-1)*3+$AP606)-ROW())/12+5),AR606)</f>
        <v>0</v>
      </c>
      <c r="AT606" s="169"/>
      <c r="AV606" s="155">
        <f ca="1">IF(AND(AR606&gt;0,AS606&gt;0),COUNTIF(AV$6:AV605,"&gt;0")+1,0)</f>
        <v>0</v>
      </c>
    </row>
    <row r="607" spans="41:48">
      <c r="AO607" s="155">
        <v>17</v>
      </c>
      <c r="AP607" s="155">
        <v>3</v>
      </c>
      <c r="AQ607" s="155">
        <v>2</v>
      </c>
      <c r="AR607" s="169">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155">
        <f ca="1">COUNTIF(INDIRECT("H"&amp;(ROW()+12*(($AO607-1)*3+$AP607)-ROW())/12+5):INDIRECT("S"&amp;(ROW()+12*(($AO607-1)*3+$AP607)-ROW())/12+5),AR607)</f>
        <v>0</v>
      </c>
      <c r="AT607" s="169"/>
      <c r="AV607" s="155">
        <f ca="1">IF(AND(AR607&gt;0,AS607&gt;0),COUNTIF(AV$6:AV606,"&gt;0")+1,0)</f>
        <v>0</v>
      </c>
    </row>
    <row r="608" spans="41:48">
      <c r="AO608" s="155">
        <v>17</v>
      </c>
      <c r="AP608" s="155">
        <v>3</v>
      </c>
      <c r="AQ608" s="155">
        <v>3</v>
      </c>
      <c r="AR608" s="169">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155">
        <f ca="1">COUNTIF(INDIRECT("H"&amp;(ROW()+12*(($AO608-1)*3+$AP608)-ROW())/12+5):INDIRECT("S"&amp;(ROW()+12*(($AO608-1)*3+$AP608)-ROW())/12+5),AR608)</f>
        <v>0</v>
      </c>
      <c r="AT608" s="169"/>
      <c r="AV608" s="155">
        <f ca="1">IF(AND(AR608&gt;0,AS608&gt;0),COUNTIF(AV$6:AV607,"&gt;0")+1,0)</f>
        <v>0</v>
      </c>
    </row>
    <row r="609" spans="41:48">
      <c r="AO609" s="155">
        <v>17</v>
      </c>
      <c r="AP609" s="155">
        <v>3</v>
      </c>
      <c r="AQ609" s="155">
        <v>4</v>
      </c>
      <c r="AR609" s="169">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155">
        <f ca="1">COUNTIF(INDIRECT("H"&amp;(ROW()+12*(($AO609-1)*3+$AP609)-ROW())/12+5):INDIRECT("S"&amp;(ROW()+12*(($AO609-1)*3+$AP609)-ROW())/12+5),AR609)</f>
        <v>0</v>
      </c>
      <c r="AT609" s="169"/>
      <c r="AV609" s="155">
        <f ca="1">IF(AND(AR609&gt;0,AS609&gt;0),COUNTIF(AV$6:AV608,"&gt;0")+1,0)</f>
        <v>0</v>
      </c>
    </row>
    <row r="610" spans="41:48">
      <c r="AO610" s="155">
        <v>17</v>
      </c>
      <c r="AP610" s="155">
        <v>3</v>
      </c>
      <c r="AQ610" s="155">
        <v>5</v>
      </c>
      <c r="AR610" s="169">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155">
        <f ca="1">COUNTIF(INDIRECT("H"&amp;(ROW()+12*(($AO610-1)*3+$AP610)-ROW())/12+5):INDIRECT("S"&amp;(ROW()+12*(($AO610-1)*3+$AP610)-ROW())/12+5),AR610)</f>
        <v>0</v>
      </c>
      <c r="AT610" s="169"/>
      <c r="AV610" s="155">
        <f ca="1">IF(AND(AR610&gt;0,AS610&gt;0),COUNTIF(AV$6:AV609,"&gt;0")+1,0)</f>
        <v>0</v>
      </c>
    </row>
    <row r="611" spans="41:48">
      <c r="AO611" s="155">
        <v>17</v>
      </c>
      <c r="AP611" s="155">
        <v>3</v>
      </c>
      <c r="AQ611" s="155">
        <v>6</v>
      </c>
      <c r="AR611" s="169">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155">
        <f ca="1">COUNTIF(INDIRECT("H"&amp;(ROW()+12*(($AO611-1)*3+$AP611)-ROW())/12+5):INDIRECT("S"&amp;(ROW()+12*(($AO611-1)*3+$AP611)-ROW())/12+5),AR611)</f>
        <v>0</v>
      </c>
      <c r="AT611" s="169"/>
      <c r="AV611" s="155">
        <f ca="1">IF(AND(AR611&gt;0,AS611&gt;0),COUNTIF(AV$6:AV610,"&gt;0")+1,0)</f>
        <v>0</v>
      </c>
    </row>
    <row r="612" spans="41:48">
      <c r="AO612" s="155">
        <v>17</v>
      </c>
      <c r="AP612" s="155">
        <v>3</v>
      </c>
      <c r="AQ612" s="155">
        <v>7</v>
      </c>
      <c r="AR612" s="169">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155">
        <f ca="1">COUNTIF(INDIRECT("H"&amp;(ROW()+12*(($AO612-1)*3+$AP612)-ROW())/12+5):INDIRECT("S"&amp;(ROW()+12*(($AO612-1)*3+$AP612)-ROW())/12+5),AR612)</f>
        <v>0</v>
      </c>
      <c r="AT612" s="169"/>
      <c r="AV612" s="155">
        <f ca="1">IF(AND(AR612&gt;0,AS612&gt;0),COUNTIF(AV$6:AV611,"&gt;0")+1,0)</f>
        <v>0</v>
      </c>
    </row>
    <row r="613" spans="41:48">
      <c r="AO613" s="155">
        <v>17</v>
      </c>
      <c r="AP613" s="155">
        <v>3</v>
      </c>
      <c r="AQ613" s="155">
        <v>8</v>
      </c>
      <c r="AR613" s="169">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155">
        <f ca="1">COUNTIF(INDIRECT("H"&amp;(ROW()+12*(($AO613-1)*3+$AP613)-ROW())/12+5):INDIRECT("S"&amp;(ROW()+12*(($AO613-1)*3+$AP613)-ROW())/12+5),AR613)</f>
        <v>0</v>
      </c>
      <c r="AT613" s="169"/>
      <c r="AV613" s="155">
        <f ca="1">IF(AND(AR613&gt;0,AS613&gt;0),COUNTIF(AV$6:AV612,"&gt;0")+1,0)</f>
        <v>0</v>
      </c>
    </row>
    <row r="614" spans="41:48">
      <c r="AO614" s="155">
        <v>17</v>
      </c>
      <c r="AP614" s="155">
        <v>3</v>
      </c>
      <c r="AQ614" s="155">
        <v>9</v>
      </c>
      <c r="AR614" s="169">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155">
        <f ca="1">COUNTIF(INDIRECT("H"&amp;(ROW()+12*(($AO614-1)*3+$AP614)-ROW())/12+5):INDIRECT("S"&amp;(ROW()+12*(($AO614-1)*3+$AP614)-ROW())/12+5),AR614)</f>
        <v>0</v>
      </c>
      <c r="AT614" s="169"/>
      <c r="AV614" s="155">
        <f ca="1">IF(AND(AR614&gt;0,AS614&gt;0),COUNTIF(AV$6:AV613,"&gt;0")+1,0)</f>
        <v>0</v>
      </c>
    </row>
    <row r="615" spans="41:48">
      <c r="AO615" s="155">
        <v>17</v>
      </c>
      <c r="AP615" s="155">
        <v>3</v>
      </c>
      <c r="AQ615" s="155">
        <v>10</v>
      </c>
      <c r="AR615" s="169">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155">
        <f ca="1">COUNTIF(INDIRECT("H"&amp;(ROW()+12*(($AO615-1)*3+$AP615)-ROW())/12+5):INDIRECT("S"&amp;(ROW()+12*(($AO615-1)*3+$AP615)-ROW())/12+5),AR615)</f>
        <v>0</v>
      </c>
      <c r="AT615" s="169"/>
      <c r="AV615" s="155">
        <f ca="1">IF(AND(AR615&gt;0,AS615&gt;0),COUNTIF(AV$6:AV614,"&gt;0")+1,0)</f>
        <v>0</v>
      </c>
    </row>
    <row r="616" spans="41:48">
      <c r="AO616" s="155">
        <v>17</v>
      </c>
      <c r="AP616" s="155">
        <v>3</v>
      </c>
      <c r="AQ616" s="155">
        <v>11</v>
      </c>
      <c r="AR616" s="169">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155">
        <f ca="1">COUNTIF(INDIRECT("H"&amp;(ROW()+12*(($AO616-1)*3+$AP616)-ROW())/12+5):INDIRECT("S"&amp;(ROW()+12*(($AO616-1)*3+$AP616)-ROW())/12+5),AR616)</f>
        <v>0</v>
      </c>
      <c r="AT616" s="169"/>
      <c r="AV616" s="155">
        <f ca="1">IF(AND(AR616&gt;0,AS616&gt;0),COUNTIF(AV$6:AV615,"&gt;0")+1,0)</f>
        <v>0</v>
      </c>
    </row>
    <row r="617" spans="41:48">
      <c r="AO617" s="155">
        <v>17</v>
      </c>
      <c r="AP617" s="155">
        <v>3</v>
      </c>
      <c r="AQ617" s="155">
        <v>12</v>
      </c>
      <c r="AR617" s="169">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155">
        <f ca="1">COUNTIF(INDIRECT("H"&amp;(ROW()+12*(($AO617-1)*3+$AP617)-ROW())/12+5):INDIRECT("S"&amp;(ROW()+12*(($AO617-1)*3+$AP617)-ROW())/12+5),AR617)</f>
        <v>0</v>
      </c>
      <c r="AT617" s="169"/>
      <c r="AV617" s="155">
        <f ca="1">IF(AND(AR617&gt;0,AS617&gt;0),COUNTIF(AV$6:AV616,"&gt;0")+1,0)</f>
        <v>0</v>
      </c>
    </row>
    <row r="618" spans="41:48">
      <c r="AO618" s="155">
        <v>18</v>
      </c>
      <c r="AP618" s="155">
        <v>1</v>
      </c>
      <c r="AQ618" s="155">
        <v>1</v>
      </c>
      <c r="AR618" s="169">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155">
        <f ca="1">COUNTIF(INDIRECT("H"&amp;(ROW()+12*(($AO618-1)*3+$AP618)-ROW())/12+5):INDIRECT("S"&amp;(ROW()+12*(($AO618-1)*3+$AP618)-ROW())/12+5),AR618)</f>
        <v>0</v>
      </c>
      <c r="AT618" s="169"/>
      <c r="AV618" s="155">
        <f ca="1">IF(AND(AR618&gt;0,AS618&gt;0),COUNTIF(AV$6:AV617,"&gt;0")+1,0)</f>
        <v>0</v>
      </c>
    </row>
    <row r="619" spans="41:48">
      <c r="AO619" s="155">
        <v>18</v>
      </c>
      <c r="AP619" s="155">
        <v>1</v>
      </c>
      <c r="AQ619" s="155">
        <v>2</v>
      </c>
      <c r="AR619" s="169">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155">
        <f ca="1">COUNTIF(INDIRECT("H"&amp;(ROW()+12*(($AO619-1)*3+$AP619)-ROW())/12+5):INDIRECT("S"&amp;(ROW()+12*(($AO619-1)*3+$AP619)-ROW())/12+5),AR619)</f>
        <v>0</v>
      </c>
      <c r="AT619" s="169"/>
      <c r="AV619" s="155">
        <f ca="1">IF(AND(AR619&gt;0,AS619&gt;0),COUNTIF(AV$6:AV618,"&gt;0")+1,0)</f>
        <v>0</v>
      </c>
    </row>
    <row r="620" spans="41:48">
      <c r="AO620" s="155">
        <v>18</v>
      </c>
      <c r="AP620" s="155">
        <v>1</v>
      </c>
      <c r="AQ620" s="155">
        <v>3</v>
      </c>
      <c r="AR620" s="169">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155">
        <f ca="1">COUNTIF(INDIRECT("H"&amp;(ROW()+12*(($AO620-1)*3+$AP620)-ROW())/12+5):INDIRECT("S"&amp;(ROW()+12*(($AO620-1)*3+$AP620)-ROW())/12+5),AR620)</f>
        <v>0</v>
      </c>
      <c r="AT620" s="169"/>
      <c r="AV620" s="155">
        <f ca="1">IF(AND(AR620&gt;0,AS620&gt;0),COUNTIF(AV$6:AV619,"&gt;0")+1,0)</f>
        <v>0</v>
      </c>
    </row>
    <row r="621" spans="41:48">
      <c r="AO621" s="155">
        <v>18</v>
      </c>
      <c r="AP621" s="155">
        <v>1</v>
      </c>
      <c r="AQ621" s="155">
        <v>4</v>
      </c>
      <c r="AR621" s="169">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155">
        <f ca="1">COUNTIF(INDIRECT("H"&amp;(ROW()+12*(($AO621-1)*3+$AP621)-ROW())/12+5):INDIRECT("S"&amp;(ROW()+12*(($AO621-1)*3+$AP621)-ROW())/12+5),AR621)</f>
        <v>0</v>
      </c>
      <c r="AT621" s="169"/>
      <c r="AV621" s="155">
        <f ca="1">IF(AND(AR621&gt;0,AS621&gt;0),COUNTIF(AV$6:AV620,"&gt;0")+1,0)</f>
        <v>0</v>
      </c>
    </row>
    <row r="622" spans="41:48">
      <c r="AO622" s="155">
        <v>18</v>
      </c>
      <c r="AP622" s="155">
        <v>1</v>
      </c>
      <c r="AQ622" s="155">
        <v>5</v>
      </c>
      <c r="AR622" s="169">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155">
        <f ca="1">COUNTIF(INDIRECT("H"&amp;(ROW()+12*(($AO622-1)*3+$AP622)-ROW())/12+5):INDIRECT("S"&amp;(ROW()+12*(($AO622-1)*3+$AP622)-ROW())/12+5),AR622)</f>
        <v>0</v>
      </c>
      <c r="AT622" s="169"/>
      <c r="AV622" s="155">
        <f ca="1">IF(AND(AR622&gt;0,AS622&gt;0),COUNTIF(AV$6:AV621,"&gt;0")+1,0)</f>
        <v>0</v>
      </c>
    </row>
    <row r="623" spans="41:48">
      <c r="AO623" s="155">
        <v>18</v>
      </c>
      <c r="AP623" s="155">
        <v>1</v>
      </c>
      <c r="AQ623" s="155">
        <v>6</v>
      </c>
      <c r="AR623" s="169">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155">
        <f ca="1">COUNTIF(INDIRECT("H"&amp;(ROW()+12*(($AO623-1)*3+$AP623)-ROW())/12+5):INDIRECT("S"&amp;(ROW()+12*(($AO623-1)*3+$AP623)-ROW())/12+5),AR623)</f>
        <v>0</v>
      </c>
      <c r="AT623" s="169"/>
      <c r="AV623" s="155">
        <f ca="1">IF(AND(AR623&gt;0,AS623&gt;0),COUNTIF(AV$6:AV622,"&gt;0")+1,0)</f>
        <v>0</v>
      </c>
    </row>
    <row r="624" spans="41:48">
      <c r="AO624" s="155">
        <v>18</v>
      </c>
      <c r="AP624" s="155">
        <v>1</v>
      </c>
      <c r="AQ624" s="155">
        <v>7</v>
      </c>
      <c r="AR624" s="169">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155">
        <f ca="1">COUNTIF(INDIRECT("H"&amp;(ROW()+12*(($AO624-1)*3+$AP624)-ROW())/12+5):INDIRECT("S"&amp;(ROW()+12*(($AO624-1)*3+$AP624)-ROW())/12+5),AR624)</f>
        <v>0</v>
      </c>
      <c r="AT624" s="169"/>
      <c r="AV624" s="155">
        <f ca="1">IF(AND(AR624&gt;0,AS624&gt;0),COUNTIF(AV$6:AV623,"&gt;0")+1,0)</f>
        <v>0</v>
      </c>
    </row>
    <row r="625" spans="41:48">
      <c r="AO625" s="155">
        <v>18</v>
      </c>
      <c r="AP625" s="155">
        <v>1</v>
      </c>
      <c r="AQ625" s="155">
        <v>8</v>
      </c>
      <c r="AR625" s="169">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155">
        <f ca="1">COUNTIF(INDIRECT("H"&amp;(ROW()+12*(($AO625-1)*3+$AP625)-ROW())/12+5):INDIRECT("S"&amp;(ROW()+12*(($AO625-1)*3+$AP625)-ROW())/12+5),AR625)</f>
        <v>0</v>
      </c>
      <c r="AT625" s="169"/>
      <c r="AV625" s="155">
        <f ca="1">IF(AND(AR625&gt;0,AS625&gt;0),COUNTIF(AV$6:AV624,"&gt;0")+1,0)</f>
        <v>0</v>
      </c>
    </row>
    <row r="626" spans="41:48">
      <c r="AO626" s="155">
        <v>18</v>
      </c>
      <c r="AP626" s="155">
        <v>1</v>
      </c>
      <c r="AQ626" s="155">
        <v>9</v>
      </c>
      <c r="AR626" s="169">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155">
        <f ca="1">COUNTIF(INDIRECT("H"&amp;(ROW()+12*(($AO626-1)*3+$AP626)-ROW())/12+5):INDIRECT("S"&amp;(ROW()+12*(($AO626-1)*3+$AP626)-ROW())/12+5),AR626)</f>
        <v>0</v>
      </c>
      <c r="AT626" s="169"/>
      <c r="AV626" s="155">
        <f ca="1">IF(AND(AR626&gt;0,AS626&gt;0),COUNTIF(AV$6:AV625,"&gt;0")+1,0)</f>
        <v>0</v>
      </c>
    </row>
    <row r="627" spans="41:48">
      <c r="AO627" s="155">
        <v>18</v>
      </c>
      <c r="AP627" s="155">
        <v>1</v>
      </c>
      <c r="AQ627" s="155">
        <v>10</v>
      </c>
      <c r="AR627" s="169">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155">
        <f ca="1">COUNTIF(INDIRECT("H"&amp;(ROW()+12*(($AO627-1)*3+$AP627)-ROW())/12+5):INDIRECT("S"&amp;(ROW()+12*(($AO627-1)*3+$AP627)-ROW())/12+5),AR627)</f>
        <v>0</v>
      </c>
      <c r="AT627" s="169"/>
      <c r="AV627" s="155">
        <f ca="1">IF(AND(AR627&gt;0,AS627&gt;0),COUNTIF(AV$6:AV626,"&gt;0")+1,0)</f>
        <v>0</v>
      </c>
    </row>
    <row r="628" spans="41:48">
      <c r="AO628" s="155">
        <v>18</v>
      </c>
      <c r="AP628" s="155">
        <v>1</v>
      </c>
      <c r="AQ628" s="155">
        <v>11</v>
      </c>
      <c r="AR628" s="169">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155">
        <f ca="1">COUNTIF(INDIRECT("H"&amp;(ROW()+12*(($AO628-1)*3+$AP628)-ROW())/12+5):INDIRECT("S"&amp;(ROW()+12*(($AO628-1)*3+$AP628)-ROW())/12+5),AR628)</f>
        <v>0</v>
      </c>
      <c r="AT628" s="169"/>
      <c r="AV628" s="155">
        <f ca="1">IF(AND(AR628&gt;0,AS628&gt;0),COUNTIF(AV$6:AV627,"&gt;0")+1,0)</f>
        <v>0</v>
      </c>
    </row>
    <row r="629" spans="41:48">
      <c r="AO629" s="155">
        <v>18</v>
      </c>
      <c r="AP629" s="155">
        <v>1</v>
      </c>
      <c r="AQ629" s="155">
        <v>12</v>
      </c>
      <c r="AR629" s="169">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155">
        <f ca="1">COUNTIF(INDIRECT("H"&amp;(ROW()+12*(($AO629-1)*3+$AP629)-ROW())/12+5):INDIRECT("S"&amp;(ROW()+12*(($AO629-1)*3+$AP629)-ROW())/12+5),AR629)</f>
        <v>0</v>
      </c>
      <c r="AT629" s="169"/>
      <c r="AV629" s="155">
        <f ca="1">IF(AND(AR629&gt;0,AS629&gt;0),COUNTIF(AV$6:AV628,"&gt;0")+1,0)</f>
        <v>0</v>
      </c>
    </row>
    <row r="630" spans="41:48">
      <c r="AO630" s="155">
        <v>18</v>
      </c>
      <c r="AP630" s="155">
        <v>2</v>
      </c>
      <c r="AQ630" s="155">
        <v>1</v>
      </c>
      <c r="AR630" s="169">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155">
        <f ca="1">COUNTIF(INDIRECT("H"&amp;(ROW()+12*(($AO630-1)*3+$AP630)-ROW())/12+5):INDIRECT("S"&amp;(ROW()+12*(($AO630-1)*3+$AP630)-ROW())/12+5),AR630)</f>
        <v>0</v>
      </c>
      <c r="AT630" s="169"/>
      <c r="AV630" s="155">
        <f ca="1">IF(AND(AR630&gt;0,AS630&gt;0),COUNTIF(AV$6:AV629,"&gt;0")+1,0)</f>
        <v>0</v>
      </c>
    </row>
    <row r="631" spans="41:48">
      <c r="AO631" s="155">
        <v>18</v>
      </c>
      <c r="AP631" s="155">
        <v>2</v>
      </c>
      <c r="AQ631" s="155">
        <v>2</v>
      </c>
      <c r="AR631" s="169">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155">
        <f ca="1">COUNTIF(INDIRECT("H"&amp;(ROW()+12*(($AO631-1)*3+$AP631)-ROW())/12+5):INDIRECT("S"&amp;(ROW()+12*(($AO631-1)*3+$AP631)-ROW())/12+5),AR631)</f>
        <v>0</v>
      </c>
      <c r="AT631" s="169"/>
      <c r="AV631" s="155">
        <f ca="1">IF(AND(AR631&gt;0,AS631&gt;0),COUNTIF(AV$6:AV630,"&gt;0")+1,0)</f>
        <v>0</v>
      </c>
    </row>
    <row r="632" spans="41:48">
      <c r="AO632" s="155">
        <v>18</v>
      </c>
      <c r="AP632" s="155">
        <v>2</v>
      </c>
      <c r="AQ632" s="155">
        <v>3</v>
      </c>
      <c r="AR632" s="169">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155">
        <f ca="1">COUNTIF(INDIRECT("H"&amp;(ROW()+12*(($AO632-1)*3+$AP632)-ROW())/12+5):INDIRECT("S"&amp;(ROW()+12*(($AO632-1)*3+$AP632)-ROW())/12+5),AR632)</f>
        <v>0</v>
      </c>
      <c r="AT632" s="169"/>
      <c r="AV632" s="155">
        <f ca="1">IF(AND(AR632&gt;0,AS632&gt;0),COUNTIF(AV$6:AV631,"&gt;0")+1,0)</f>
        <v>0</v>
      </c>
    </row>
    <row r="633" spans="41:48">
      <c r="AO633" s="155">
        <v>18</v>
      </c>
      <c r="AP633" s="155">
        <v>2</v>
      </c>
      <c r="AQ633" s="155">
        <v>4</v>
      </c>
      <c r="AR633" s="169">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155">
        <f ca="1">COUNTIF(INDIRECT("H"&amp;(ROW()+12*(($AO633-1)*3+$AP633)-ROW())/12+5):INDIRECT("S"&amp;(ROW()+12*(($AO633-1)*3+$AP633)-ROW())/12+5),AR633)</f>
        <v>0</v>
      </c>
      <c r="AT633" s="169"/>
      <c r="AV633" s="155">
        <f ca="1">IF(AND(AR633&gt;0,AS633&gt;0),COUNTIF(AV$6:AV632,"&gt;0")+1,0)</f>
        <v>0</v>
      </c>
    </row>
    <row r="634" spans="41:48">
      <c r="AO634" s="155">
        <v>18</v>
      </c>
      <c r="AP634" s="155">
        <v>2</v>
      </c>
      <c r="AQ634" s="155">
        <v>5</v>
      </c>
      <c r="AR634" s="169">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155">
        <f ca="1">COUNTIF(INDIRECT("H"&amp;(ROW()+12*(($AO634-1)*3+$AP634)-ROW())/12+5):INDIRECT("S"&amp;(ROW()+12*(($AO634-1)*3+$AP634)-ROW())/12+5),AR634)</f>
        <v>0</v>
      </c>
      <c r="AT634" s="169"/>
      <c r="AV634" s="155">
        <f ca="1">IF(AND(AR634&gt;0,AS634&gt;0),COUNTIF(AV$6:AV633,"&gt;0")+1,0)</f>
        <v>0</v>
      </c>
    </row>
    <row r="635" spans="41:48">
      <c r="AO635" s="155">
        <v>18</v>
      </c>
      <c r="AP635" s="155">
        <v>2</v>
      </c>
      <c r="AQ635" s="155">
        <v>6</v>
      </c>
      <c r="AR635" s="169">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155">
        <f ca="1">COUNTIF(INDIRECT("H"&amp;(ROW()+12*(($AO635-1)*3+$AP635)-ROW())/12+5):INDIRECT("S"&amp;(ROW()+12*(($AO635-1)*3+$AP635)-ROW())/12+5),AR635)</f>
        <v>0</v>
      </c>
      <c r="AT635" s="169"/>
      <c r="AV635" s="155">
        <f ca="1">IF(AND(AR635&gt;0,AS635&gt;0),COUNTIF(AV$6:AV634,"&gt;0")+1,0)</f>
        <v>0</v>
      </c>
    </row>
    <row r="636" spans="41:48">
      <c r="AO636" s="155">
        <v>18</v>
      </c>
      <c r="AP636" s="155">
        <v>2</v>
      </c>
      <c r="AQ636" s="155">
        <v>7</v>
      </c>
      <c r="AR636" s="169">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155">
        <f ca="1">COUNTIF(INDIRECT("H"&amp;(ROW()+12*(($AO636-1)*3+$AP636)-ROW())/12+5):INDIRECT("S"&amp;(ROW()+12*(($AO636-1)*3+$AP636)-ROW())/12+5),AR636)</f>
        <v>0</v>
      </c>
      <c r="AT636" s="169"/>
      <c r="AV636" s="155">
        <f ca="1">IF(AND(AR636&gt;0,AS636&gt;0),COUNTIF(AV$6:AV635,"&gt;0")+1,0)</f>
        <v>0</v>
      </c>
    </row>
    <row r="637" spans="41:48">
      <c r="AO637" s="155">
        <v>18</v>
      </c>
      <c r="AP637" s="155">
        <v>2</v>
      </c>
      <c r="AQ637" s="155">
        <v>8</v>
      </c>
      <c r="AR637" s="169">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155">
        <f ca="1">COUNTIF(INDIRECT("H"&amp;(ROW()+12*(($AO637-1)*3+$AP637)-ROW())/12+5):INDIRECT("S"&amp;(ROW()+12*(($AO637-1)*3+$AP637)-ROW())/12+5),AR637)</f>
        <v>0</v>
      </c>
      <c r="AT637" s="169"/>
      <c r="AV637" s="155">
        <f ca="1">IF(AND(AR637&gt;0,AS637&gt;0),COUNTIF(AV$6:AV636,"&gt;0")+1,0)</f>
        <v>0</v>
      </c>
    </row>
    <row r="638" spans="41:48">
      <c r="AO638" s="155">
        <v>18</v>
      </c>
      <c r="AP638" s="155">
        <v>2</v>
      </c>
      <c r="AQ638" s="155">
        <v>9</v>
      </c>
      <c r="AR638" s="169">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155">
        <f ca="1">COUNTIF(INDIRECT("H"&amp;(ROW()+12*(($AO638-1)*3+$AP638)-ROW())/12+5):INDIRECT("S"&amp;(ROW()+12*(($AO638-1)*3+$AP638)-ROW())/12+5),AR638)</f>
        <v>0</v>
      </c>
      <c r="AT638" s="169"/>
      <c r="AV638" s="155">
        <f ca="1">IF(AND(AR638&gt;0,AS638&gt;0),COUNTIF(AV$6:AV637,"&gt;0")+1,0)</f>
        <v>0</v>
      </c>
    </row>
    <row r="639" spans="41:48">
      <c r="AO639" s="155">
        <v>18</v>
      </c>
      <c r="AP639" s="155">
        <v>2</v>
      </c>
      <c r="AQ639" s="155">
        <v>10</v>
      </c>
      <c r="AR639" s="169">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155">
        <f ca="1">COUNTIF(INDIRECT("H"&amp;(ROW()+12*(($AO639-1)*3+$AP639)-ROW())/12+5):INDIRECT("S"&amp;(ROW()+12*(($AO639-1)*3+$AP639)-ROW())/12+5),AR639)</f>
        <v>0</v>
      </c>
      <c r="AT639" s="169"/>
      <c r="AV639" s="155">
        <f ca="1">IF(AND(AR639&gt;0,AS639&gt;0),COUNTIF(AV$6:AV638,"&gt;0")+1,0)</f>
        <v>0</v>
      </c>
    </row>
    <row r="640" spans="41:48">
      <c r="AO640" s="155">
        <v>18</v>
      </c>
      <c r="AP640" s="155">
        <v>2</v>
      </c>
      <c r="AQ640" s="155">
        <v>11</v>
      </c>
      <c r="AR640" s="169">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155">
        <f ca="1">COUNTIF(INDIRECT("H"&amp;(ROW()+12*(($AO640-1)*3+$AP640)-ROW())/12+5):INDIRECT("S"&amp;(ROW()+12*(($AO640-1)*3+$AP640)-ROW())/12+5),AR640)</f>
        <v>0</v>
      </c>
      <c r="AT640" s="169"/>
      <c r="AV640" s="155">
        <f ca="1">IF(AND(AR640&gt;0,AS640&gt;0),COUNTIF(AV$6:AV639,"&gt;0")+1,0)</f>
        <v>0</v>
      </c>
    </row>
    <row r="641" spans="41:48">
      <c r="AO641" s="155">
        <v>18</v>
      </c>
      <c r="AP641" s="155">
        <v>2</v>
      </c>
      <c r="AQ641" s="155">
        <v>12</v>
      </c>
      <c r="AR641" s="169">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155">
        <f ca="1">COUNTIF(INDIRECT("H"&amp;(ROW()+12*(($AO641-1)*3+$AP641)-ROW())/12+5):INDIRECT("S"&amp;(ROW()+12*(($AO641-1)*3+$AP641)-ROW())/12+5),AR641)</f>
        <v>0</v>
      </c>
      <c r="AT641" s="169"/>
      <c r="AV641" s="155">
        <f ca="1">IF(AND(AR641&gt;0,AS641&gt;0),COUNTIF(AV$6:AV640,"&gt;0")+1,0)</f>
        <v>0</v>
      </c>
    </row>
    <row r="642" spans="41:48">
      <c r="AO642" s="155">
        <v>18</v>
      </c>
      <c r="AP642" s="155">
        <v>3</v>
      </c>
      <c r="AQ642" s="155">
        <v>1</v>
      </c>
      <c r="AR642" s="169">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155">
        <f ca="1">COUNTIF(INDIRECT("H"&amp;(ROW()+12*(($AO642-1)*3+$AP642)-ROW())/12+5):INDIRECT("S"&amp;(ROW()+12*(($AO642-1)*3+$AP642)-ROW())/12+5),AR642)</f>
        <v>0</v>
      </c>
      <c r="AT642" s="169"/>
      <c r="AV642" s="155">
        <f ca="1">IF(AND(AR642&gt;0,AS642&gt;0),COUNTIF(AV$6:AV641,"&gt;0")+1,0)</f>
        <v>0</v>
      </c>
    </row>
    <row r="643" spans="41:48">
      <c r="AO643" s="155">
        <v>18</v>
      </c>
      <c r="AP643" s="155">
        <v>3</v>
      </c>
      <c r="AQ643" s="155">
        <v>2</v>
      </c>
      <c r="AR643" s="169">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155">
        <f ca="1">COUNTIF(INDIRECT("H"&amp;(ROW()+12*(($AO643-1)*3+$AP643)-ROW())/12+5):INDIRECT("S"&amp;(ROW()+12*(($AO643-1)*3+$AP643)-ROW())/12+5),AR643)</f>
        <v>0</v>
      </c>
      <c r="AT643" s="169"/>
      <c r="AV643" s="155">
        <f ca="1">IF(AND(AR643&gt;0,AS643&gt;0),COUNTIF(AV$6:AV642,"&gt;0")+1,0)</f>
        <v>0</v>
      </c>
    </row>
    <row r="644" spans="41:48">
      <c r="AO644" s="155">
        <v>18</v>
      </c>
      <c r="AP644" s="155">
        <v>3</v>
      </c>
      <c r="AQ644" s="155">
        <v>3</v>
      </c>
      <c r="AR644" s="169">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155">
        <f ca="1">COUNTIF(INDIRECT("H"&amp;(ROW()+12*(($AO644-1)*3+$AP644)-ROW())/12+5):INDIRECT("S"&amp;(ROW()+12*(($AO644-1)*3+$AP644)-ROW())/12+5),AR644)</f>
        <v>0</v>
      </c>
      <c r="AT644" s="169"/>
      <c r="AV644" s="155">
        <f ca="1">IF(AND(AR644&gt;0,AS644&gt;0),COUNTIF(AV$6:AV643,"&gt;0")+1,0)</f>
        <v>0</v>
      </c>
    </row>
    <row r="645" spans="41:48">
      <c r="AO645" s="155">
        <v>18</v>
      </c>
      <c r="AP645" s="155">
        <v>3</v>
      </c>
      <c r="AQ645" s="155">
        <v>4</v>
      </c>
      <c r="AR645" s="169">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155">
        <f ca="1">COUNTIF(INDIRECT("H"&amp;(ROW()+12*(($AO645-1)*3+$AP645)-ROW())/12+5):INDIRECT("S"&amp;(ROW()+12*(($AO645-1)*3+$AP645)-ROW())/12+5),AR645)</f>
        <v>0</v>
      </c>
      <c r="AT645" s="169"/>
      <c r="AV645" s="155">
        <f ca="1">IF(AND(AR645&gt;0,AS645&gt;0),COUNTIF(AV$6:AV644,"&gt;0")+1,0)</f>
        <v>0</v>
      </c>
    </row>
    <row r="646" spans="41:48">
      <c r="AO646" s="155">
        <v>18</v>
      </c>
      <c r="AP646" s="155">
        <v>3</v>
      </c>
      <c r="AQ646" s="155">
        <v>5</v>
      </c>
      <c r="AR646" s="169">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155">
        <f ca="1">COUNTIF(INDIRECT("H"&amp;(ROW()+12*(($AO646-1)*3+$AP646)-ROW())/12+5):INDIRECT("S"&amp;(ROW()+12*(($AO646-1)*3+$AP646)-ROW())/12+5),AR646)</f>
        <v>0</v>
      </c>
      <c r="AT646" s="169"/>
      <c r="AV646" s="155">
        <f ca="1">IF(AND(AR646&gt;0,AS646&gt;0),COUNTIF(AV$6:AV645,"&gt;0")+1,0)</f>
        <v>0</v>
      </c>
    </row>
    <row r="647" spans="41:48">
      <c r="AO647" s="155">
        <v>18</v>
      </c>
      <c r="AP647" s="155">
        <v>3</v>
      </c>
      <c r="AQ647" s="155">
        <v>6</v>
      </c>
      <c r="AR647" s="169">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155">
        <f ca="1">COUNTIF(INDIRECT("H"&amp;(ROW()+12*(($AO647-1)*3+$AP647)-ROW())/12+5):INDIRECT("S"&amp;(ROW()+12*(($AO647-1)*3+$AP647)-ROW())/12+5),AR647)</f>
        <v>0</v>
      </c>
      <c r="AT647" s="169"/>
      <c r="AV647" s="155">
        <f ca="1">IF(AND(AR647&gt;0,AS647&gt;0),COUNTIF(AV$6:AV646,"&gt;0")+1,0)</f>
        <v>0</v>
      </c>
    </row>
    <row r="648" spans="41:48">
      <c r="AO648" s="155">
        <v>18</v>
      </c>
      <c r="AP648" s="155">
        <v>3</v>
      </c>
      <c r="AQ648" s="155">
        <v>7</v>
      </c>
      <c r="AR648" s="169">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155">
        <f ca="1">COUNTIF(INDIRECT("H"&amp;(ROW()+12*(($AO648-1)*3+$AP648)-ROW())/12+5):INDIRECT("S"&amp;(ROW()+12*(($AO648-1)*3+$AP648)-ROW())/12+5),AR648)</f>
        <v>0</v>
      </c>
      <c r="AT648" s="169"/>
      <c r="AV648" s="155">
        <f ca="1">IF(AND(AR648&gt;0,AS648&gt;0),COUNTIF(AV$6:AV647,"&gt;0")+1,0)</f>
        <v>0</v>
      </c>
    </row>
    <row r="649" spans="41:48">
      <c r="AO649" s="155">
        <v>18</v>
      </c>
      <c r="AP649" s="155">
        <v>3</v>
      </c>
      <c r="AQ649" s="155">
        <v>8</v>
      </c>
      <c r="AR649" s="169">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155">
        <f ca="1">COUNTIF(INDIRECT("H"&amp;(ROW()+12*(($AO649-1)*3+$AP649)-ROW())/12+5):INDIRECT("S"&amp;(ROW()+12*(($AO649-1)*3+$AP649)-ROW())/12+5),AR649)</f>
        <v>0</v>
      </c>
      <c r="AT649" s="169"/>
      <c r="AV649" s="155">
        <f ca="1">IF(AND(AR649&gt;0,AS649&gt;0),COUNTIF(AV$6:AV648,"&gt;0")+1,0)</f>
        <v>0</v>
      </c>
    </row>
    <row r="650" spans="41:48">
      <c r="AO650" s="155">
        <v>18</v>
      </c>
      <c r="AP650" s="155">
        <v>3</v>
      </c>
      <c r="AQ650" s="155">
        <v>9</v>
      </c>
      <c r="AR650" s="169">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155">
        <f ca="1">COUNTIF(INDIRECT("H"&amp;(ROW()+12*(($AO650-1)*3+$AP650)-ROW())/12+5):INDIRECT("S"&amp;(ROW()+12*(($AO650-1)*3+$AP650)-ROW())/12+5),AR650)</f>
        <v>0</v>
      </c>
      <c r="AT650" s="169"/>
      <c r="AV650" s="155">
        <f ca="1">IF(AND(AR650&gt;0,AS650&gt;0),COUNTIF(AV$6:AV649,"&gt;0")+1,0)</f>
        <v>0</v>
      </c>
    </row>
    <row r="651" spans="41:48">
      <c r="AO651" s="155">
        <v>18</v>
      </c>
      <c r="AP651" s="155">
        <v>3</v>
      </c>
      <c r="AQ651" s="155">
        <v>10</v>
      </c>
      <c r="AR651" s="169">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155">
        <f ca="1">COUNTIF(INDIRECT("H"&amp;(ROW()+12*(($AO651-1)*3+$AP651)-ROW())/12+5):INDIRECT("S"&amp;(ROW()+12*(($AO651-1)*3+$AP651)-ROW())/12+5),AR651)</f>
        <v>0</v>
      </c>
      <c r="AT651" s="169"/>
      <c r="AV651" s="155">
        <f ca="1">IF(AND(AR651&gt;0,AS651&gt;0),COUNTIF(AV$6:AV650,"&gt;0")+1,0)</f>
        <v>0</v>
      </c>
    </row>
    <row r="652" spans="41:48">
      <c r="AO652" s="155">
        <v>18</v>
      </c>
      <c r="AP652" s="155">
        <v>3</v>
      </c>
      <c r="AQ652" s="155">
        <v>11</v>
      </c>
      <c r="AR652" s="169">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155">
        <f ca="1">COUNTIF(INDIRECT("H"&amp;(ROW()+12*(($AO652-1)*3+$AP652)-ROW())/12+5):INDIRECT("S"&amp;(ROW()+12*(($AO652-1)*3+$AP652)-ROW())/12+5),AR652)</f>
        <v>0</v>
      </c>
      <c r="AT652" s="169"/>
      <c r="AV652" s="155">
        <f ca="1">IF(AND(AR652&gt;0,AS652&gt;0),COUNTIF(AV$6:AV651,"&gt;0")+1,0)</f>
        <v>0</v>
      </c>
    </row>
    <row r="653" spans="41:48">
      <c r="AO653" s="155">
        <v>18</v>
      </c>
      <c r="AP653" s="155">
        <v>3</v>
      </c>
      <c r="AQ653" s="155">
        <v>12</v>
      </c>
      <c r="AR653" s="169">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155">
        <f ca="1">COUNTIF(INDIRECT("H"&amp;(ROW()+12*(($AO653-1)*3+$AP653)-ROW())/12+5):INDIRECT("S"&amp;(ROW()+12*(($AO653-1)*3+$AP653)-ROW())/12+5),AR653)</f>
        <v>0</v>
      </c>
      <c r="AT653" s="169"/>
      <c r="AV653" s="155">
        <f ca="1">IF(AND(AR653&gt;0,AS653&gt;0),COUNTIF(AV$6:AV652,"&gt;0")+1,0)</f>
        <v>0</v>
      </c>
    </row>
    <row r="654" spans="41:48">
      <c r="AO654" s="155">
        <v>19</v>
      </c>
      <c r="AP654" s="155">
        <v>1</v>
      </c>
      <c r="AQ654" s="155">
        <v>1</v>
      </c>
      <c r="AR654" s="169">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155">
        <f ca="1">COUNTIF(INDIRECT("H"&amp;(ROW()+12*(($AO654-1)*3+$AP654)-ROW())/12+5):INDIRECT("S"&amp;(ROW()+12*(($AO654-1)*3+$AP654)-ROW())/12+5),AR654)</f>
        <v>0</v>
      </c>
      <c r="AT654" s="169"/>
      <c r="AV654" s="155">
        <f ca="1">IF(AND(AR654&gt;0,AS654&gt;0),COUNTIF(AV$6:AV653,"&gt;0")+1,0)</f>
        <v>0</v>
      </c>
    </row>
    <row r="655" spans="41:48">
      <c r="AO655" s="155">
        <v>19</v>
      </c>
      <c r="AP655" s="155">
        <v>1</v>
      </c>
      <c r="AQ655" s="155">
        <v>2</v>
      </c>
      <c r="AR655" s="169">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155">
        <f ca="1">COUNTIF(INDIRECT("H"&amp;(ROW()+12*(($AO655-1)*3+$AP655)-ROW())/12+5):INDIRECT("S"&amp;(ROW()+12*(($AO655-1)*3+$AP655)-ROW())/12+5),AR655)</f>
        <v>0</v>
      </c>
      <c r="AT655" s="169"/>
      <c r="AV655" s="155">
        <f ca="1">IF(AND(AR655&gt;0,AS655&gt;0),COUNTIF(AV$6:AV654,"&gt;0")+1,0)</f>
        <v>0</v>
      </c>
    </row>
    <row r="656" spans="41:48">
      <c r="AO656" s="155">
        <v>19</v>
      </c>
      <c r="AP656" s="155">
        <v>1</v>
      </c>
      <c r="AQ656" s="155">
        <v>3</v>
      </c>
      <c r="AR656" s="169">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155">
        <f ca="1">COUNTIF(INDIRECT("H"&amp;(ROW()+12*(($AO656-1)*3+$AP656)-ROW())/12+5):INDIRECT("S"&amp;(ROW()+12*(($AO656-1)*3+$AP656)-ROW())/12+5),AR656)</f>
        <v>0</v>
      </c>
      <c r="AT656" s="169"/>
      <c r="AV656" s="155">
        <f ca="1">IF(AND(AR656&gt;0,AS656&gt;0),COUNTIF(AV$6:AV655,"&gt;0")+1,0)</f>
        <v>0</v>
      </c>
    </row>
    <row r="657" spans="41:48">
      <c r="AO657" s="155">
        <v>19</v>
      </c>
      <c r="AP657" s="155">
        <v>1</v>
      </c>
      <c r="AQ657" s="155">
        <v>4</v>
      </c>
      <c r="AR657" s="169">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155">
        <f ca="1">COUNTIF(INDIRECT("H"&amp;(ROW()+12*(($AO657-1)*3+$AP657)-ROW())/12+5):INDIRECT("S"&amp;(ROW()+12*(($AO657-1)*3+$AP657)-ROW())/12+5),AR657)</f>
        <v>0</v>
      </c>
      <c r="AT657" s="169"/>
      <c r="AV657" s="155">
        <f ca="1">IF(AND(AR657&gt;0,AS657&gt;0),COUNTIF(AV$6:AV656,"&gt;0")+1,0)</f>
        <v>0</v>
      </c>
    </row>
    <row r="658" spans="41:48">
      <c r="AO658" s="155">
        <v>19</v>
      </c>
      <c r="AP658" s="155">
        <v>1</v>
      </c>
      <c r="AQ658" s="155">
        <v>5</v>
      </c>
      <c r="AR658" s="169">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155">
        <f ca="1">COUNTIF(INDIRECT("H"&amp;(ROW()+12*(($AO658-1)*3+$AP658)-ROW())/12+5):INDIRECT("S"&amp;(ROW()+12*(($AO658-1)*3+$AP658)-ROW())/12+5),AR658)</f>
        <v>0</v>
      </c>
      <c r="AT658" s="169"/>
      <c r="AV658" s="155">
        <f ca="1">IF(AND(AR658&gt;0,AS658&gt;0),COUNTIF(AV$6:AV657,"&gt;0")+1,0)</f>
        <v>0</v>
      </c>
    </row>
    <row r="659" spans="41:48">
      <c r="AO659" s="155">
        <v>19</v>
      </c>
      <c r="AP659" s="155">
        <v>1</v>
      </c>
      <c r="AQ659" s="155">
        <v>6</v>
      </c>
      <c r="AR659" s="169">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155">
        <f ca="1">COUNTIF(INDIRECT("H"&amp;(ROW()+12*(($AO659-1)*3+$AP659)-ROW())/12+5):INDIRECT("S"&amp;(ROW()+12*(($AO659-1)*3+$AP659)-ROW())/12+5),AR659)</f>
        <v>0</v>
      </c>
      <c r="AT659" s="169"/>
      <c r="AV659" s="155">
        <f ca="1">IF(AND(AR659&gt;0,AS659&gt;0),COUNTIF(AV$6:AV658,"&gt;0")+1,0)</f>
        <v>0</v>
      </c>
    </row>
    <row r="660" spans="41:48">
      <c r="AO660" s="155">
        <v>19</v>
      </c>
      <c r="AP660" s="155">
        <v>1</v>
      </c>
      <c r="AQ660" s="155">
        <v>7</v>
      </c>
      <c r="AR660" s="169">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155">
        <f ca="1">COUNTIF(INDIRECT("H"&amp;(ROW()+12*(($AO660-1)*3+$AP660)-ROW())/12+5):INDIRECT("S"&amp;(ROW()+12*(($AO660-1)*3+$AP660)-ROW())/12+5),AR660)</f>
        <v>0</v>
      </c>
      <c r="AT660" s="169"/>
      <c r="AV660" s="155">
        <f ca="1">IF(AND(AR660&gt;0,AS660&gt;0),COUNTIF(AV$6:AV659,"&gt;0")+1,0)</f>
        <v>0</v>
      </c>
    </row>
    <row r="661" spans="41:48">
      <c r="AO661" s="155">
        <v>19</v>
      </c>
      <c r="AP661" s="155">
        <v>1</v>
      </c>
      <c r="AQ661" s="155">
        <v>8</v>
      </c>
      <c r="AR661" s="169">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155">
        <f ca="1">COUNTIF(INDIRECT("H"&amp;(ROW()+12*(($AO661-1)*3+$AP661)-ROW())/12+5):INDIRECT("S"&amp;(ROW()+12*(($AO661-1)*3+$AP661)-ROW())/12+5),AR661)</f>
        <v>0</v>
      </c>
      <c r="AT661" s="169"/>
      <c r="AV661" s="155">
        <f ca="1">IF(AND(AR661&gt;0,AS661&gt;0),COUNTIF(AV$6:AV660,"&gt;0")+1,0)</f>
        <v>0</v>
      </c>
    </row>
    <row r="662" spans="41:48">
      <c r="AO662" s="155">
        <v>19</v>
      </c>
      <c r="AP662" s="155">
        <v>1</v>
      </c>
      <c r="AQ662" s="155">
        <v>9</v>
      </c>
      <c r="AR662" s="169">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155">
        <f ca="1">COUNTIF(INDIRECT("H"&amp;(ROW()+12*(($AO662-1)*3+$AP662)-ROW())/12+5):INDIRECT("S"&amp;(ROW()+12*(($AO662-1)*3+$AP662)-ROW())/12+5),AR662)</f>
        <v>0</v>
      </c>
      <c r="AT662" s="169"/>
      <c r="AV662" s="155">
        <f ca="1">IF(AND(AR662&gt;0,AS662&gt;0),COUNTIF(AV$6:AV661,"&gt;0")+1,0)</f>
        <v>0</v>
      </c>
    </row>
    <row r="663" spans="41:48">
      <c r="AO663" s="155">
        <v>19</v>
      </c>
      <c r="AP663" s="155">
        <v>1</v>
      </c>
      <c r="AQ663" s="155">
        <v>10</v>
      </c>
      <c r="AR663" s="169">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155">
        <f ca="1">COUNTIF(INDIRECT("H"&amp;(ROW()+12*(($AO663-1)*3+$AP663)-ROW())/12+5):INDIRECT("S"&amp;(ROW()+12*(($AO663-1)*3+$AP663)-ROW())/12+5),AR663)</f>
        <v>0</v>
      </c>
      <c r="AT663" s="169"/>
      <c r="AV663" s="155">
        <f ca="1">IF(AND(AR663&gt;0,AS663&gt;0),COUNTIF(AV$6:AV662,"&gt;0")+1,0)</f>
        <v>0</v>
      </c>
    </row>
    <row r="664" spans="41:48">
      <c r="AO664" s="155">
        <v>19</v>
      </c>
      <c r="AP664" s="155">
        <v>1</v>
      </c>
      <c r="AQ664" s="155">
        <v>11</v>
      </c>
      <c r="AR664" s="169">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155">
        <f ca="1">COUNTIF(INDIRECT("H"&amp;(ROW()+12*(($AO664-1)*3+$AP664)-ROW())/12+5):INDIRECT("S"&amp;(ROW()+12*(($AO664-1)*3+$AP664)-ROW())/12+5),AR664)</f>
        <v>0</v>
      </c>
      <c r="AT664" s="169"/>
      <c r="AV664" s="155">
        <f ca="1">IF(AND(AR664&gt;0,AS664&gt;0),COUNTIF(AV$6:AV663,"&gt;0")+1,0)</f>
        <v>0</v>
      </c>
    </row>
    <row r="665" spans="41:48">
      <c r="AO665" s="155">
        <v>19</v>
      </c>
      <c r="AP665" s="155">
        <v>1</v>
      </c>
      <c r="AQ665" s="155">
        <v>12</v>
      </c>
      <c r="AR665" s="169">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155">
        <f ca="1">COUNTIF(INDIRECT("H"&amp;(ROW()+12*(($AO665-1)*3+$AP665)-ROW())/12+5):INDIRECT("S"&amp;(ROW()+12*(($AO665-1)*3+$AP665)-ROW())/12+5),AR665)</f>
        <v>0</v>
      </c>
      <c r="AT665" s="169"/>
      <c r="AV665" s="155">
        <f ca="1">IF(AND(AR665&gt;0,AS665&gt;0),COUNTIF(AV$6:AV664,"&gt;0")+1,0)</f>
        <v>0</v>
      </c>
    </row>
    <row r="666" spans="41:48">
      <c r="AO666" s="155">
        <v>19</v>
      </c>
      <c r="AP666" s="155">
        <v>2</v>
      </c>
      <c r="AQ666" s="155">
        <v>1</v>
      </c>
      <c r="AR666" s="169">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155">
        <f ca="1">COUNTIF(INDIRECT("H"&amp;(ROW()+12*(($AO666-1)*3+$AP666)-ROW())/12+5):INDIRECT("S"&amp;(ROW()+12*(($AO666-1)*3+$AP666)-ROW())/12+5),AR666)</f>
        <v>0</v>
      </c>
      <c r="AT666" s="169"/>
      <c r="AV666" s="155">
        <f ca="1">IF(AND(AR666&gt;0,AS666&gt;0),COUNTIF(AV$6:AV665,"&gt;0")+1,0)</f>
        <v>0</v>
      </c>
    </row>
    <row r="667" spans="41:48">
      <c r="AO667" s="155">
        <v>19</v>
      </c>
      <c r="AP667" s="155">
        <v>2</v>
      </c>
      <c r="AQ667" s="155">
        <v>2</v>
      </c>
      <c r="AR667" s="169">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155">
        <f ca="1">COUNTIF(INDIRECT("H"&amp;(ROW()+12*(($AO667-1)*3+$AP667)-ROW())/12+5):INDIRECT("S"&amp;(ROW()+12*(($AO667-1)*3+$AP667)-ROW())/12+5),AR667)</f>
        <v>0</v>
      </c>
      <c r="AT667" s="169"/>
      <c r="AV667" s="155">
        <f ca="1">IF(AND(AR667&gt;0,AS667&gt;0),COUNTIF(AV$6:AV666,"&gt;0")+1,0)</f>
        <v>0</v>
      </c>
    </row>
    <row r="668" spans="41:48">
      <c r="AO668" s="155">
        <v>19</v>
      </c>
      <c r="AP668" s="155">
        <v>2</v>
      </c>
      <c r="AQ668" s="155">
        <v>3</v>
      </c>
      <c r="AR668" s="169">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155">
        <f ca="1">COUNTIF(INDIRECT("H"&amp;(ROW()+12*(($AO668-1)*3+$AP668)-ROW())/12+5):INDIRECT("S"&amp;(ROW()+12*(($AO668-1)*3+$AP668)-ROW())/12+5),AR668)</f>
        <v>0</v>
      </c>
      <c r="AT668" s="169"/>
      <c r="AV668" s="155">
        <f ca="1">IF(AND(AR668&gt;0,AS668&gt;0),COUNTIF(AV$6:AV667,"&gt;0")+1,0)</f>
        <v>0</v>
      </c>
    </row>
    <row r="669" spans="41:48">
      <c r="AO669" s="155">
        <v>19</v>
      </c>
      <c r="AP669" s="155">
        <v>2</v>
      </c>
      <c r="AQ669" s="155">
        <v>4</v>
      </c>
      <c r="AR669" s="169">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155">
        <f ca="1">COUNTIF(INDIRECT("H"&amp;(ROW()+12*(($AO669-1)*3+$AP669)-ROW())/12+5):INDIRECT("S"&amp;(ROW()+12*(($AO669-1)*3+$AP669)-ROW())/12+5),AR669)</f>
        <v>0</v>
      </c>
      <c r="AT669" s="169"/>
      <c r="AV669" s="155">
        <f ca="1">IF(AND(AR669&gt;0,AS669&gt;0),COUNTIF(AV$6:AV668,"&gt;0")+1,0)</f>
        <v>0</v>
      </c>
    </row>
    <row r="670" spans="41:48">
      <c r="AO670" s="155">
        <v>19</v>
      </c>
      <c r="AP670" s="155">
        <v>2</v>
      </c>
      <c r="AQ670" s="155">
        <v>5</v>
      </c>
      <c r="AR670" s="169">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155">
        <f ca="1">COUNTIF(INDIRECT("H"&amp;(ROW()+12*(($AO670-1)*3+$AP670)-ROW())/12+5):INDIRECT("S"&amp;(ROW()+12*(($AO670-1)*3+$AP670)-ROW())/12+5),AR670)</f>
        <v>0</v>
      </c>
      <c r="AT670" s="169"/>
      <c r="AV670" s="155">
        <f ca="1">IF(AND(AR670&gt;0,AS670&gt;0),COUNTIF(AV$6:AV669,"&gt;0")+1,0)</f>
        <v>0</v>
      </c>
    </row>
    <row r="671" spans="41:48">
      <c r="AO671" s="155">
        <v>19</v>
      </c>
      <c r="AP671" s="155">
        <v>2</v>
      </c>
      <c r="AQ671" s="155">
        <v>6</v>
      </c>
      <c r="AR671" s="169">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155">
        <f ca="1">COUNTIF(INDIRECT("H"&amp;(ROW()+12*(($AO671-1)*3+$AP671)-ROW())/12+5):INDIRECT("S"&amp;(ROW()+12*(($AO671-1)*3+$AP671)-ROW())/12+5),AR671)</f>
        <v>0</v>
      </c>
      <c r="AT671" s="169"/>
      <c r="AV671" s="155">
        <f ca="1">IF(AND(AR671&gt;0,AS671&gt;0),COUNTIF(AV$6:AV670,"&gt;0")+1,0)</f>
        <v>0</v>
      </c>
    </row>
    <row r="672" spans="41:48">
      <c r="AO672" s="155">
        <v>19</v>
      </c>
      <c r="AP672" s="155">
        <v>2</v>
      </c>
      <c r="AQ672" s="155">
        <v>7</v>
      </c>
      <c r="AR672" s="169">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155">
        <f ca="1">COUNTIF(INDIRECT("H"&amp;(ROW()+12*(($AO672-1)*3+$AP672)-ROW())/12+5):INDIRECT("S"&amp;(ROW()+12*(($AO672-1)*3+$AP672)-ROW())/12+5),AR672)</f>
        <v>0</v>
      </c>
      <c r="AT672" s="169"/>
      <c r="AV672" s="155">
        <f ca="1">IF(AND(AR672&gt;0,AS672&gt;0),COUNTIF(AV$6:AV671,"&gt;0")+1,0)</f>
        <v>0</v>
      </c>
    </row>
    <row r="673" spans="41:48">
      <c r="AO673" s="155">
        <v>19</v>
      </c>
      <c r="AP673" s="155">
        <v>2</v>
      </c>
      <c r="AQ673" s="155">
        <v>8</v>
      </c>
      <c r="AR673" s="169">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155">
        <f ca="1">COUNTIF(INDIRECT("H"&amp;(ROW()+12*(($AO673-1)*3+$AP673)-ROW())/12+5):INDIRECT("S"&amp;(ROW()+12*(($AO673-1)*3+$AP673)-ROW())/12+5),AR673)</f>
        <v>0</v>
      </c>
      <c r="AT673" s="169"/>
      <c r="AV673" s="155">
        <f ca="1">IF(AND(AR673&gt;0,AS673&gt;0),COUNTIF(AV$6:AV672,"&gt;0")+1,0)</f>
        <v>0</v>
      </c>
    </row>
    <row r="674" spans="41:48">
      <c r="AO674" s="155">
        <v>19</v>
      </c>
      <c r="AP674" s="155">
        <v>2</v>
      </c>
      <c r="AQ674" s="155">
        <v>9</v>
      </c>
      <c r="AR674" s="169">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155">
        <f ca="1">COUNTIF(INDIRECT("H"&amp;(ROW()+12*(($AO674-1)*3+$AP674)-ROW())/12+5):INDIRECT("S"&amp;(ROW()+12*(($AO674-1)*3+$AP674)-ROW())/12+5),AR674)</f>
        <v>0</v>
      </c>
      <c r="AT674" s="169"/>
      <c r="AV674" s="155">
        <f ca="1">IF(AND(AR674&gt;0,AS674&gt;0),COUNTIF(AV$6:AV673,"&gt;0")+1,0)</f>
        <v>0</v>
      </c>
    </row>
    <row r="675" spans="41:48">
      <c r="AO675" s="155">
        <v>19</v>
      </c>
      <c r="AP675" s="155">
        <v>2</v>
      </c>
      <c r="AQ675" s="155">
        <v>10</v>
      </c>
      <c r="AR675" s="169">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155">
        <f ca="1">COUNTIF(INDIRECT("H"&amp;(ROW()+12*(($AO675-1)*3+$AP675)-ROW())/12+5):INDIRECT("S"&amp;(ROW()+12*(($AO675-1)*3+$AP675)-ROW())/12+5),AR675)</f>
        <v>0</v>
      </c>
      <c r="AT675" s="169"/>
      <c r="AV675" s="155">
        <f ca="1">IF(AND(AR675&gt;0,AS675&gt;0),COUNTIF(AV$6:AV674,"&gt;0")+1,0)</f>
        <v>0</v>
      </c>
    </row>
    <row r="676" spans="41:48">
      <c r="AO676" s="155">
        <v>19</v>
      </c>
      <c r="AP676" s="155">
        <v>2</v>
      </c>
      <c r="AQ676" s="155">
        <v>11</v>
      </c>
      <c r="AR676" s="169">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155">
        <f ca="1">COUNTIF(INDIRECT("H"&amp;(ROW()+12*(($AO676-1)*3+$AP676)-ROW())/12+5):INDIRECT("S"&amp;(ROW()+12*(($AO676-1)*3+$AP676)-ROW())/12+5),AR676)</f>
        <v>0</v>
      </c>
      <c r="AT676" s="169"/>
      <c r="AV676" s="155">
        <f ca="1">IF(AND(AR676&gt;0,AS676&gt;0),COUNTIF(AV$6:AV675,"&gt;0")+1,0)</f>
        <v>0</v>
      </c>
    </row>
    <row r="677" spans="41:48">
      <c r="AO677" s="155">
        <v>19</v>
      </c>
      <c r="AP677" s="155">
        <v>2</v>
      </c>
      <c r="AQ677" s="155">
        <v>12</v>
      </c>
      <c r="AR677" s="169">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155">
        <f ca="1">COUNTIF(INDIRECT("H"&amp;(ROW()+12*(($AO677-1)*3+$AP677)-ROW())/12+5):INDIRECT("S"&amp;(ROW()+12*(($AO677-1)*3+$AP677)-ROW())/12+5),AR677)</f>
        <v>0</v>
      </c>
      <c r="AT677" s="169"/>
      <c r="AV677" s="155">
        <f ca="1">IF(AND(AR677&gt;0,AS677&gt;0),COUNTIF(AV$6:AV676,"&gt;0")+1,0)</f>
        <v>0</v>
      </c>
    </row>
    <row r="678" spans="41:48">
      <c r="AO678" s="155">
        <v>19</v>
      </c>
      <c r="AP678" s="155">
        <v>3</v>
      </c>
      <c r="AQ678" s="155">
        <v>1</v>
      </c>
      <c r="AR678" s="169">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155">
        <f ca="1">COUNTIF(INDIRECT("H"&amp;(ROW()+12*(($AO678-1)*3+$AP678)-ROW())/12+5):INDIRECT("S"&amp;(ROW()+12*(($AO678-1)*3+$AP678)-ROW())/12+5),AR678)</f>
        <v>0</v>
      </c>
      <c r="AT678" s="169"/>
      <c r="AV678" s="155">
        <f ca="1">IF(AND(AR678&gt;0,AS678&gt;0),COUNTIF(AV$6:AV677,"&gt;0")+1,0)</f>
        <v>0</v>
      </c>
    </row>
    <row r="679" spans="41:48">
      <c r="AO679" s="155">
        <v>19</v>
      </c>
      <c r="AP679" s="155">
        <v>3</v>
      </c>
      <c r="AQ679" s="155">
        <v>2</v>
      </c>
      <c r="AR679" s="169">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155">
        <f ca="1">COUNTIF(INDIRECT("H"&amp;(ROW()+12*(($AO679-1)*3+$AP679)-ROW())/12+5):INDIRECT("S"&amp;(ROW()+12*(($AO679-1)*3+$AP679)-ROW())/12+5),AR679)</f>
        <v>0</v>
      </c>
      <c r="AT679" s="169"/>
      <c r="AV679" s="155">
        <f ca="1">IF(AND(AR679&gt;0,AS679&gt;0),COUNTIF(AV$6:AV678,"&gt;0")+1,0)</f>
        <v>0</v>
      </c>
    </row>
    <row r="680" spans="41:48">
      <c r="AO680" s="155">
        <v>19</v>
      </c>
      <c r="AP680" s="155">
        <v>3</v>
      </c>
      <c r="AQ680" s="155">
        <v>3</v>
      </c>
      <c r="AR680" s="169">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155">
        <f ca="1">COUNTIF(INDIRECT("H"&amp;(ROW()+12*(($AO680-1)*3+$AP680)-ROW())/12+5):INDIRECT("S"&amp;(ROW()+12*(($AO680-1)*3+$AP680)-ROW())/12+5),AR680)</f>
        <v>0</v>
      </c>
      <c r="AT680" s="169"/>
      <c r="AV680" s="155">
        <f ca="1">IF(AND(AR680&gt;0,AS680&gt;0),COUNTIF(AV$6:AV679,"&gt;0")+1,0)</f>
        <v>0</v>
      </c>
    </row>
    <row r="681" spans="41:48">
      <c r="AO681" s="155">
        <v>19</v>
      </c>
      <c r="AP681" s="155">
        <v>3</v>
      </c>
      <c r="AQ681" s="155">
        <v>4</v>
      </c>
      <c r="AR681" s="169">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155">
        <f ca="1">COUNTIF(INDIRECT("H"&amp;(ROW()+12*(($AO681-1)*3+$AP681)-ROW())/12+5):INDIRECT("S"&amp;(ROW()+12*(($AO681-1)*3+$AP681)-ROW())/12+5),AR681)</f>
        <v>0</v>
      </c>
      <c r="AT681" s="169"/>
      <c r="AV681" s="155">
        <f ca="1">IF(AND(AR681&gt;0,AS681&gt;0),COUNTIF(AV$6:AV680,"&gt;0")+1,0)</f>
        <v>0</v>
      </c>
    </row>
    <row r="682" spans="41:48">
      <c r="AO682" s="155">
        <v>19</v>
      </c>
      <c r="AP682" s="155">
        <v>3</v>
      </c>
      <c r="AQ682" s="155">
        <v>5</v>
      </c>
      <c r="AR682" s="169">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155">
        <f ca="1">COUNTIF(INDIRECT("H"&amp;(ROW()+12*(($AO682-1)*3+$AP682)-ROW())/12+5):INDIRECT("S"&amp;(ROW()+12*(($AO682-1)*3+$AP682)-ROW())/12+5),AR682)</f>
        <v>0</v>
      </c>
      <c r="AT682" s="169"/>
      <c r="AV682" s="155">
        <f ca="1">IF(AND(AR682&gt;0,AS682&gt;0),COUNTIF(AV$6:AV681,"&gt;0")+1,0)</f>
        <v>0</v>
      </c>
    </row>
    <row r="683" spans="41:48">
      <c r="AO683" s="155">
        <v>19</v>
      </c>
      <c r="AP683" s="155">
        <v>3</v>
      </c>
      <c r="AQ683" s="155">
        <v>6</v>
      </c>
      <c r="AR683" s="169">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155">
        <f ca="1">COUNTIF(INDIRECT("H"&amp;(ROW()+12*(($AO683-1)*3+$AP683)-ROW())/12+5):INDIRECT("S"&amp;(ROW()+12*(($AO683-1)*3+$AP683)-ROW())/12+5),AR683)</f>
        <v>0</v>
      </c>
      <c r="AT683" s="169"/>
      <c r="AV683" s="155">
        <f ca="1">IF(AND(AR683&gt;0,AS683&gt;0),COUNTIF(AV$6:AV682,"&gt;0")+1,0)</f>
        <v>0</v>
      </c>
    </row>
    <row r="684" spans="41:48">
      <c r="AO684" s="155">
        <v>19</v>
      </c>
      <c r="AP684" s="155">
        <v>3</v>
      </c>
      <c r="AQ684" s="155">
        <v>7</v>
      </c>
      <c r="AR684" s="169">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155">
        <f ca="1">COUNTIF(INDIRECT("H"&amp;(ROW()+12*(($AO684-1)*3+$AP684)-ROW())/12+5):INDIRECT("S"&amp;(ROW()+12*(($AO684-1)*3+$AP684)-ROW())/12+5),AR684)</f>
        <v>0</v>
      </c>
      <c r="AT684" s="169"/>
      <c r="AV684" s="155">
        <f ca="1">IF(AND(AR684&gt;0,AS684&gt;0),COUNTIF(AV$6:AV683,"&gt;0")+1,0)</f>
        <v>0</v>
      </c>
    </row>
    <row r="685" spans="41:48">
      <c r="AO685" s="155">
        <v>19</v>
      </c>
      <c r="AP685" s="155">
        <v>3</v>
      </c>
      <c r="AQ685" s="155">
        <v>8</v>
      </c>
      <c r="AR685" s="169">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155">
        <f ca="1">COUNTIF(INDIRECT("H"&amp;(ROW()+12*(($AO685-1)*3+$AP685)-ROW())/12+5):INDIRECT("S"&amp;(ROW()+12*(($AO685-1)*3+$AP685)-ROW())/12+5),AR685)</f>
        <v>0</v>
      </c>
      <c r="AT685" s="169"/>
      <c r="AV685" s="155">
        <f ca="1">IF(AND(AR685&gt;0,AS685&gt;0),COUNTIF(AV$6:AV684,"&gt;0")+1,0)</f>
        <v>0</v>
      </c>
    </row>
    <row r="686" spans="41:48">
      <c r="AO686" s="155">
        <v>19</v>
      </c>
      <c r="AP686" s="155">
        <v>3</v>
      </c>
      <c r="AQ686" s="155">
        <v>9</v>
      </c>
      <c r="AR686" s="169">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155">
        <f ca="1">COUNTIF(INDIRECT("H"&amp;(ROW()+12*(($AO686-1)*3+$AP686)-ROW())/12+5):INDIRECT("S"&amp;(ROW()+12*(($AO686-1)*3+$AP686)-ROW())/12+5),AR686)</f>
        <v>0</v>
      </c>
      <c r="AT686" s="169"/>
      <c r="AV686" s="155">
        <f ca="1">IF(AND(AR686&gt;0,AS686&gt;0),COUNTIF(AV$6:AV685,"&gt;0")+1,0)</f>
        <v>0</v>
      </c>
    </row>
    <row r="687" spans="41:48">
      <c r="AO687" s="155">
        <v>19</v>
      </c>
      <c r="AP687" s="155">
        <v>3</v>
      </c>
      <c r="AQ687" s="155">
        <v>10</v>
      </c>
      <c r="AR687" s="169">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155">
        <f ca="1">COUNTIF(INDIRECT("H"&amp;(ROW()+12*(($AO687-1)*3+$AP687)-ROW())/12+5):INDIRECT("S"&amp;(ROW()+12*(($AO687-1)*3+$AP687)-ROW())/12+5),AR687)</f>
        <v>0</v>
      </c>
      <c r="AT687" s="169"/>
      <c r="AV687" s="155">
        <f ca="1">IF(AND(AR687&gt;0,AS687&gt;0),COUNTIF(AV$6:AV686,"&gt;0")+1,0)</f>
        <v>0</v>
      </c>
    </row>
    <row r="688" spans="41:48">
      <c r="AO688" s="155">
        <v>19</v>
      </c>
      <c r="AP688" s="155">
        <v>3</v>
      </c>
      <c r="AQ688" s="155">
        <v>11</v>
      </c>
      <c r="AR688" s="169">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155">
        <f ca="1">COUNTIF(INDIRECT("H"&amp;(ROW()+12*(($AO688-1)*3+$AP688)-ROW())/12+5):INDIRECT("S"&amp;(ROW()+12*(($AO688-1)*3+$AP688)-ROW())/12+5),AR688)</f>
        <v>0</v>
      </c>
      <c r="AT688" s="169"/>
      <c r="AV688" s="155">
        <f ca="1">IF(AND(AR688&gt;0,AS688&gt;0),COUNTIF(AV$6:AV687,"&gt;0")+1,0)</f>
        <v>0</v>
      </c>
    </row>
    <row r="689" spans="41:48">
      <c r="AO689" s="155">
        <v>19</v>
      </c>
      <c r="AP689" s="155">
        <v>3</v>
      </c>
      <c r="AQ689" s="155">
        <v>12</v>
      </c>
      <c r="AR689" s="169">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155">
        <f ca="1">COUNTIF(INDIRECT("H"&amp;(ROW()+12*(($AO689-1)*3+$AP689)-ROW())/12+5):INDIRECT("S"&amp;(ROW()+12*(($AO689-1)*3+$AP689)-ROW())/12+5),AR689)</f>
        <v>0</v>
      </c>
      <c r="AT689" s="169"/>
      <c r="AV689" s="155">
        <f ca="1">IF(AND(AR689&gt;0,AS689&gt;0),COUNTIF(AV$6:AV688,"&gt;0")+1,0)</f>
        <v>0</v>
      </c>
    </row>
    <row r="690" spans="41:48">
      <c r="AO690" s="155">
        <v>20</v>
      </c>
      <c r="AP690" s="155">
        <v>1</v>
      </c>
      <c r="AQ690" s="155">
        <v>1</v>
      </c>
      <c r="AR690" s="169">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155">
        <f ca="1">COUNTIF(INDIRECT("H"&amp;(ROW()+12*(($AO690-1)*3+$AP690)-ROW())/12+5):INDIRECT("S"&amp;(ROW()+12*(($AO690-1)*3+$AP690)-ROW())/12+5),AR690)</f>
        <v>0</v>
      </c>
      <c r="AT690" s="169"/>
      <c r="AV690" s="155">
        <f ca="1">IF(AND(AR690&gt;0,AS690&gt;0),COUNTIF(AV$6:AV689,"&gt;0")+1,0)</f>
        <v>0</v>
      </c>
    </row>
    <row r="691" spans="41:48">
      <c r="AO691" s="155">
        <v>20</v>
      </c>
      <c r="AP691" s="155">
        <v>1</v>
      </c>
      <c r="AQ691" s="155">
        <v>2</v>
      </c>
      <c r="AR691" s="169">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155">
        <f ca="1">COUNTIF(INDIRECT("H"&amp;(ROW()+12*(($AO691-1)*3+$AP691)-ROW())/12+5):INDIRECT("S"&amp;(ROW()+12*(($AO691-1)*3+$AP691)-ROW())/12+5),AR691)</f>
        <v>0</v>
      </c>
      <c r="AT691" s="169"/>
      <c r="AV691" s="155">
        <f ca="1">IF(AND(AR691&gt;0,AS691&gt;0),COUNTIF(AV$6:AV690,"&gt;0")+1,0)</f>
        <v>0</v>
      </c>
    </row>
    <row r="692" spans="41:48">
      <c r="AO692" s="155">
        <v>20</v>
      </c>
      <c r="AP692" s="155">
        <v>1</v>
      </c>
      <c r="AQ692" s="155">
        <v>3</v>
      </c>
      <c r="AR692" s="169">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155">
        <f ca="1">COUNTIF(INDIRECT("H"&amp;(ROW()+12*(($AO692-1)*3+$AP692)-ROW())/12+5):INDIRECT("S"&amp;(ROW()+12*(($AO692-1)*3+$AP692)-ROW())/12+5),AR692)</f>
        <v>0</v>
      </c>
      <c r="AT692" s="169"/>
      <c r="AV692" s="155">
        <f ca="1">IF(AND(AR692&gt;0,AS692&gt;0),COUNTIF(AV$6:AV691,"&gt;0")+1,0)</f>
        <v>0</v>
      </c>
    </row>
    <row r="693" spans="41:48">
      <c r="AO693" s="155">
        <v>20</v>
      </c>
      <c r="AP693" s="155">
        <v>1</v>
      </c>
      <c r="AQ693" s="155">
        <v>4</v>
      </c>
      <c r="AR693" s="169">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155">
        <f ca="1">COUNTIF(INDIRECT("H"&amp;(ROW()+12*(($AO693-1)*3+$AP693)-ROW())/12+5):INDIRECT("S"&amp;(ROW()+12*(($AO693-1)*3+$AP693)-ROW())/12+5),AR693)</f>
        <v>0</v>
      </c>
      <c r="AT693" s="169"/>
      <c r="AV693" s="155">
        <f ca="1">IF(AND(AR693&gt;0,AS693&gt;0),COUNTIF(AV$6:AV692,"&gt;0")+1,0)</f>
        <v>0</v>
      </c>
    </row>
    <row r="694" spans="41:48">
      <c r="AO694" s="155">
        <v>20</v>
      </c>
      <c r="AP694" s="155">
        <v>1</v>
      </c>
      <c r="AQ694" s="155">
        <v>5</v>
      </c>
      <c r="AR694" s="169">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155">
        <f ca="1">COUNTIF(INDIRECT("H"&amp;(ROW()+12*(($AO694-1)*3+$AP694)-ROW())/12+5):INDIRECT("S"&amp;(ROW()+12*(($AO694-1)*3+$AP694)-ROW())/12+5),AR694)</f>
        <v>0</v>
      </c>
      <c r="AT694" s="169"/>
      <c r="AV694" s="155">
        <f ca="1">IF(AND(AR694&gt;0,AS694&gt;0),COUNTIF(AV$6:AV693,"&gt;0")+1,0)</f>
        <v>0</v>
      </c>
    </row>
    <row r="695" spans="41:48">
      <c r="AO695" s="155">
        <v>20</v>
      </c>
      <c r="AP695" s="155">
        <v>1</v>
      </c>
      <c r="AQ695" s="155">
        <v>6</v>
      </c>
      <c r="AR695" s="169">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155">
        <f ca="1">COUNTIF(INDIRECT("H"&amp;(ROW()+12*(($AO695-1)*3+$AP695)-ROW())/12+5):INDIRECT("S"&amp;(ROW()+12*(($AO695-1)*3+$AP695)-ROW())/12+5),AR695)</f>
        <v>0</v>
      </c>
      <c r="AT695" s="169"/>
      <c r="AV695" s="155">
        <f ca="1">IF(AND(AR695&gt;0,AS695&gt;0),COUNTIF(AV$6:AV694,"&gt;0")+1,0)</f>
        <v>0</v>
      </c>
    </row>
    <row r="696" spans="41:48">
      <c r="AO696" s="155">
        <v>20</v>
      </c>
      <c r="AP696" s="155">
        <v>1</v>
      </c>
      <c r="AQ696" s="155">
        <v>7</v>
      </c>
      <c r="AR696" s="169">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155">
        <f ca="1">COUNTIF(INDIRECT("H"&amp;(ROW()+12*(($AO696-1)*3+$AP696)-ROW())/12+5):INDIRECT("S"&amp;(ROW()+12*(($AO696-1)*3+$AP696)-ROW())/12+5),AR696)</f>
        <v>0</v>
      </c>
      <c r="AT696" s="169"/>
      <c r="AV696" s="155">
        <f ca="1">IF(AND(AR696&gt;0,AS696&gt;0),COUNTIF(AV$6:AV695,"&gt;0")+1,0)</f>
        <v>0</v>
      </c>
    </row>
    <row r="697" spans="41:48">
      <c r="AO697" s="155">
        <v>20</v>
      </c>
      <c r="AP697" s="155">
        <v>1</v>
      </c>
      <c r="AQ697" s="155">
        <v>8</v>
      </c>
      <c r="AR697" s="169">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155">
        <f ca="1">COUNTIF(INDIRECT("H"&amp;(ROW()+12*(($AO697-1)*3+$AP697)-ROW())/12+5):INDIRECT("S"&amp;(ROW()+12*(($AO697-1)*3+$AP697)-ROW())/12+5),AR697)</f>
        <v>0</v>
      </c>
      <c r="AT697" s="169"/>
      <c r="AV697" s="155">
        <f ca="1">IF(AND(AR697&gt;0,AS697&gt;0),COUNTIF(AV$6:AV696,"&gt;0")+1,0)</f>
        <v>0</v>
      </c>
    </row>
    <row r="698" spans="41:48">
      <c r="AO698" s="155">
        <v>20</v>
      </c>
      <c r="AP698" s="155">
        <v>1</v>
      </c>
      <c r="AQ698" s="155">
        <v>9</v>
      </c>
      <c r="AR698" s="169">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155">
        <f ca="1">COUNTIF(INDIRECT("H"&amp;(ROW()+12*(($AO698-1)*3+$AP698)-ROW())/12+5):INDIRECT("S"&amp;(ROW()+12*(($AO698-1)*3+$AP698)-ROW())/12+5),AR698)</f>
        <v>0</v>
      </c>
      <c r="AT698" s="169"/>
      <c r="AV698" s="155">
        <f ca="1">IF(AND(AR698&gt;0,AS698&gt;0),COUNTIF(AV$6:AV697,"&gt;0")+1,0)</f>
        <v>0</v>
      </c>
    </row>
    <row r="699" spans="41:48">
      <c r="AO699" s="155">
        <v>20</v>
      </c>
      <c r="AP699" s="155">
        <v>1</v>
      </c>
      <c r="AQ699" s="155">
        <v>10</v>
      </c>
      <c r="AR699" s="169">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155">
        <f ca="1">COUNTIF(INDIRECT("H"&amp;(ROW()+12*(($AO699-1)*3+$AP699)-ROW())/12+5):INDIRECT("S"&amp;(ROW()+12*(($AO699-1)*3+$AP699)-ROW())/12+5),AR699)</f>
        <v>0</v>
      </c>
      <c r="AT699" s="169"/>
      <c r="AV699" s="155">
        <f ca="1">IF(AND(AR699&gt;0,AS699&gt;0),COUNTIF(AV$6:AV698,"&gt;0")+1,0)</f>
        <v>0</v>
      </c>
    </row>
    <row r="700" spans="41:48">
      <c r="AO700" s="155">
        <v>20</v>
      </c>
      <c r="AP700" s="155">
        <v>1</v>
      </c>
      <c r="AQ700" s="155">
        <v>11</v>
      </c>
      <c r="AR700" s="169">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155">
        <f ca="1">COUNTIF(INDIRECT("H"&amp;(ROW()+12*(($AO700-1)*3+$AP700)-ROW())/12+5):INDIRECT("S"&amp;(ROW()+12*(($AO700-1)*3+$AP700)-ROW())/12+5),AR700)</f>
        <v>0</v>
      </c>
      <c r="AT700" s="169"/>
      <c r="AV700" s="155">
        <f ca="1">IF(AND(AR700&gt;0,AS700&gt;0),COUNTIF(AV$6:AV699,"&gt;0")+1,0)</f>
        <v>0</v>
      </c>
    </row>
    <row r="701" spans="41:48">
      <c r="AO701" s="155">
        <v>20</v>
      </c>
      <c r="AP701" s="155">
        <v>1</v>
      </c>
      <c r="AQ701" s="155">
        <v>12</v>
      </c>
      <c r="AR701" s="169">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155">
        <f ca="1">COUNTIF(INDIRECT("H"&amp;(ROW()+12*(($AO701-1)*3+$AP701)-ROW())/12+5):INDIRECT("S"&amp;(ROW()+12*(($AO701-1)*3+$AP701)-ROW())/12+5),AR701)</f>
        <v>0</v>
      </c>
      <c r="AT701" s="169"/>
      <c r="AV701" s="155">
        <f ca="1">IF(AND(AR701&gt;0,AS701&gt;0),COUNTIF(AV$6:AV700,"&gt;0")+1,0)</f>
        <v>0</v>
      </c>
    </row>
    <row r="702" spans="41:48">
      <c r="AO702" s="155">
        <v>20</v>
      </c>
      <c r="AP702" s="155">
        <v>2</v>
      </c>
      <c r="AQ702" s="155">
        <v>1</v>
      </c>
      <c r="AR702" s="169">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155">
        <f ca="1">COUNTIF(INDIRECT("H"&amp;(ROW()+12*(($AO702-1)*3+$AP702)-ROW())/12+5):INDIRECT("S"&amp;(ROW()+12*(($AO702-1)*3+$AP702)-ROW())/12+5),AR702)</f>
        <v>0</v>
      </c>
      <c r="AT702" s="169"/>
      <c r="AV702" s="155">
        <f ca="1">IF(AND(AR702&gt;0,AS702&gt;0),COUNTIF(AV$6:AV701,"&gt;0")+1,0)</f>
        <v>0</v>
      </c>
    </row>
    <row r="703" spans="41:48">
      <c r="AO703" s="155">
        <v>20</v>
      </c>
      <c r="AP703" s="155">
        <v>2</v>
      </c>
      <c r="AQ703" s="155">
        <v>2</v>
      </c>
      <c r="AR703" s="169">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155">
        <f ca="1">COUNTIF(INDIRECT("H"&amp;(ROW()+12*(($AO703-1)*3+$AP703)-ROW())/12+5):INDIRECT("S"&amp;(ROW()+12*(($AO703-1)*3+$AP703)-ROW())/12+5),AR703)</f>
        <v>0</v>
      </c>
      <c r="AT703" s="169"/>
      <c r="AV703" s="155">
        <f ca="1">IF(AND(AR703&gt;0,AS703&gt;0),COUNTIF(AV$6:AV702,"&gt;0")+1,0)</f>
        <v>0</v>
      </c>
    </row>
    <row r="704" spans="41:48">
      <c r="AO704" s="155">
        <v>20</v>
      </c>
      <c r="AP704" s="155">
        <v>2</v>
      </c>
      <c r="AQ704" s="155">
        <v>3</v>
      </c>
      <c r="AR704" s="169">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155">
        <f ca="1">COUNTIF(INDIRECT("H"&amp;(ROW()+12*(($AO704-1)*3+$AP704)-ROW())/12+5):INDIRECT("S"&amp;(ROW()+12*(($AO704-1)*3+$AP704)-ROW())/12+5),AR704)</f>
        <v>0</v>
      </c>
      <c r="AT704" s="169"/>
      <c r="AV704" s="155">
        <f ca="1">IF(AND(AR704&gt;0,AS704&gt;0),COUNTIF(AV$6:AV703,"&gt;0")+1,0)</f>
        <v>0</v>
      </c>
    </row>
    <row r="705" spans="41:48">
      <c r="AO705" s="155">
        <v>20</v>
      </c>
      <c r="AP705" s="155">
        <v>2</v>
      </c>
      <c r="AQ705" s="155">
        <v>4</v>
      </c>
      <c r="AR705" s="169">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155">
        <f ca="1">COUNTIF(INDIRECT("H"&amp;(ROW()+12*(($AO705-1)*3+$AP705)-ROW())/12+5):INDIRECT("S"&amp;(ROW()+12*(($AO705-1)*3+$AP705)-ROW())/12+5),AR705)</f>
        <v>0</v>
      </c>
      <c r="AT705" s="169"/>
      <c r="AV705" s="155">
        <f ca="1">IF(AND(AR705&gt;0,AS705&gt;0),COUNTIF(AV$6:AV704,"&gt;0")+1,0)</f>
        <v>0</v>
      </c>
    </row>
    <row r="706" spans="41:48">
      <c r="AO706" s="155">
        <v>20</v>
      </c>
      <c r="AP706" s="155">
        <v>2</v>
      </c>
      <c r="AQ706" s="155">
        <v>5</v>
      </c>
      <c r="AR706" s="169">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155">
        <f ca="1">COUNTIF(INDIRECT("H"&amp;(ROW()+12*(($AO706-1)*3+$AP706)-ROW())/12+5):INDIRECT("S"&amp;(ROW()+12*(($AO706-1)*3+$AP706)-ROW())/12+5),AR706)</f>
        <v>0</v>
      </c>
      <c r="AT706" s="169"/>
      <c r="AV706" s="155">
        <f ca="1">IF(AND(AR706&gt;0,AS706&gt;0),COUNTIF(AV$6:AV705,"&gt;0")+1,0)</f>
        <v>0</v>
      </c>
    </row>
    <row r="707" spans="41:48">
      <c r="AO707" s="155">
        <v>20</v>
      </c>
      <c r="AP707" s="155">
        <v>2</v>
      </c>
      <c r="AQ707" s="155">
        <v>6</v>
      </c>
      <c r="AR707" s="169">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155">
        <f ca="1">COUNTIF(INDIRECT("H"&amp;(ROW()+12*(($AO707-1)*3+$AP707)-ROW())/12+5):INDIRECT("S"&amp;(ROW()+12*(($AO707-1)*3+$AP707)-ROW())/12+5),AR707)</f>
        <v>0</v>
      </c>
      <c r="AT707" s="169"/>
      <c r="AV707" s="155">
        <f ca="1">IF(AND(AR707&gt;0,AS707&gt;0),COUNTIF(AV$6:AV706,"&gt;0")+1,0)</f>
        <v>0</v>
      </c>
    </row>
    <row r="708" spans="41:48">
      <c r="AO708" s="155">
        <v>20</v>
      </c>
      <c r="AP708" s="155">
        <v>2</v>
      </c>
      <c r="AQ708" s="155">
        <v>7</v>
      </c>
      <c r="AR708" s="169">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155">
        <f ca="1">COUNTIF(INDIRECT("H"&amp;(ROW()+12*(($AO708-1)*3+$AP708)-ROW())/12+5):INDIRECT("S"&amp;(ROW()+12*(($AO708-1)*3+$AP708)-ROW())/12+5),AR708)</f>
        <v>0</v>
      </c>
      <c r="AT708" s="169"/>
      <c r="AV708" s="155">
        <f ca="1">IF(AND(AR708&gt;0,AS708&gt;0),COUNTIF(AV$6:AV707,"&gt;0")+1,0)</f>
        <v>0</v>
      </c>
    </row>
    <row r="709" spans="41:48">
      <c r="AO709" s="155">
        <v>20</v>
      </c>
      <c r="AP709" s="155">
        <v>2</v>
      </c>
      <c r="AQ709" s="155">
        <v>8</v>
      </c>
      <c r="AR709" s="169">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155">
        <f ca="1">COUNTIF(INDIRECT("H"&amp;(ROW()+12*(($AO709-1)*3+$AP709)-ROW())/12+5):INDIRECT("S"&amp;(ROW()+12*(($AO709-1)*3+$AP709)-ROW())/12+5),AR709)</f>
        <v>0</v>
      </c>
      <c r="AT709" s="169"/>
      <c r="AV709" s="155">
        <f ca="1">IF(AND(AR709&gt;0,AS709&gt;0),COUNTIF(AV$6:AV708,"&gt;0")+1,0)</f>
        <v>0</v>
      </c>
    </row>
    <row r="710" spans="41:48">
      <c r="AO710" s="155">
        <v>20</v>
      </c>
      <c r="AP710" s="155">
        <v>2</v>
      </c>
      <c r="AQ710" s="155">
        <v>9</v>
      </c>
      <c r="AR710" s="169">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155">
        <f ca="1">COUNTIF(INDIRECT("H"&amp;(ROW()+12*(($AO710-1)*3+$AP710)-ROW())/12+5):INDIRECT("S"&amp;(ROW()+12*(($AO710-1)*3+$AP710)-ROW())/12+5),AR710)</f>
        <v>0</v>
      </c>
      <c r="AT710" s="169"/>
      <c r="AV710" s="155">
        <f ca="1">IF(AND(AR710&gt;0,AS710&gt;0),COUNTIF(AV$6:AV709,"&gt;0")+1,0)</f>
        <v>0</v>
      </c>
    </row>
    <row r="711" spans="41:48">
      <c r="AO711" s="155">
        <v>20</v>
      </c>
      <c r="AP711" s="155">
        <v>2</v>
      </c>
      <c r="AQ711" s="155">
        <v>10</v>
      </c>
      <c r="AR711" s="169">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155">
        <f ca="1">COUNTIF(INDIRECT("H"&amp;(ROW()+12*(($AO711-1)*3+$AP711)-ROW())/12+5):INDIRECT("S"&amp;(ROW()+12*(($AO711-1)*3+$AP711)-ROW())/12+5),AR711)</f>
        <v>0</v>
      </c>
      <c r="AT711" s="169"/>
      <c r="AV711" s="155">
        <f ca="1">IF(AND(AR711&gt;0,AS711&gt;0),COUNTIF(AV$6:AV710,"&gt;0")+1,0)</f>
        <v>0</v>
      </c>
    </row>
    <row r="712" spans="41:48">
      <c r="AO712" s="155">
        <v>20</v>
      </c>
      <c r="AP712" s="155">
        <v>2</v>
      </c>
      <c r="AQ712" s="155">
        <v>11</v>
      </c>
      <c r="AR712" s="169">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155">
        <f ca="1">COUNTIF(INDIRECT("H"&amp;(ROW()+12*(($AO712-1)*3+$AP712)-ROW())/12+5):INDIRECT("S"&amp;(ROW()+12*(($AO712-1)*3+$AP712)-ROW())/12+5),AR712)</f>
        <v>0</v>
      </c>
      <c r="AT712" s="169"/>
      <c r="AV712" s="155">
        <f ca="1">IF(AND(AR712&gt;0,AS712&gt;0),COUNTIF(AV$6:AV711,"&gt;0")+1,0)</f>
        <v>0</v>
      </c>
    </row>
    <row r="713" spans="41:48">
      <c r="AO713" s="155">
        <v>20</v>
      </c>
      <c r="AP713" s="155">
        <v>2</v>
      </c>
      <c r="AQ713" s="155">
        <v>12</v>
      </c>
      <c r="AR713" s="169">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155">
        <f ca="1">COUNTIF(INDIRECT("H"&amp;(ROW()+12*(($AO713-1)*3+$AP713)-ROW())/12+5):INDIRECT("S"&amp;(ROW()+12*(($AO713-1)*3+$AP713)-ROW())/12+5),AR713)</f>
        <v>0</v>
      </c>
      <c r="AT713" s="169"/>
      <c r="AV713" s="155">
        <f ca="1">IF(AND(AR713&gt;0,AS713&gt;0),COUNTIF(AV$6:AV712,"&gt;0")+1,0)</f>
        <v>0</v>
      </c>
    </row>
    <row r="714" spans="41:48">
      <c r="AO714" s="155">
        <v>20</v>
      </c>
      <c r="AP714" s="155">
        <v>3</v>
      </c>
      <c r="AQ714" s="155">
        <v>1</v>
      </c>
      <c r="AR714" s="169">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155">
        <f ca="1">COUNTIF(INDIRECT("H"&amp;(ROW()+12*(($AO714-1)*3+$AP714)-ROW())/12+5):INDIRECT("S"&amp;(ROW()+12*(($AO714-1)*3+$AP714)-ROW())/12+5),AR714)</f>
        <v>0</v>
      </c>
      <c r="AT714" s="169"/>
      <c r="AV714" s="155">
        <f ca="1">IF(AND(AR714&gt;0,AS714&gt;0),COUNTIF(AV$6:AV713,"&gt;0")+1,0)</f>
        <v>0</v>
      </c>
    </row>
    <row r="715" spans="41:48">
      <c r="AO715" s="155">
        <v>20</v>
      </c>
      <c r="AP715" s="155">
        <v>3</v>
      </c>
      <c r="AQ715" s="155">
        <v>2</v>
      </c>
      <c r="AR715" s="169">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155">
        <f ca="1">COUNTIF(INDIRECT("H"&amp;(ROW()+12*(($AO715-1)*3+$AP715)-ROW())/12+5):INDIRECT("S"&amp;(ROW()+12*(($AO715-1)*3+$AP715)-ROW())/12+5),AR715)</f>
        <v>0</v>
      </c>
      <c r="AT715" s="169"/>
      <c r="AV715" s="155">
        <f ca="1">IF(AND(AR715&gt;0,AS715&gt;0),COUNTIF(AV$6:AV714,"&gt;0")+1,0)</f>
        <v>0</v>
      </c>
    </row>
    <row r="716" spans="41:48">
      <c r="AO716" s="155">
        <v>20</v>
      </c>
      <c r="AP716" s="155">
        <v>3</v>
      </c>
      <c r="AQ716" s="155">
        <v>3</v>
      </c>
      <c r="AR716" s="169">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155">
        <f ca="1">COUNTIF(INDIRECT("H"&amp;(ROW()+12*(($AO716-1)*3+$AP716)-ROW())/12+5):INDIRECT("S"&amp;(ROW()+12*(($AO716-1)*3+$AP716)-ROW())/12+5),AR716)</f>
        <v>0</v>
      </c>
      <c r="AT716" s="169"/>
      <c r="AV716" s="155">
        <f ca="1">IF(AND(AR716&gt;0,AS716&gt;0),COUNTIF(AV$6:AV715,"&gt;0")+1,0)</f>
        <v>0</v>
      </c>
    </row>
    <row r="717" spans="41:48">
      <c r="AO717" s="155">
        <v>20</v>
      </c>
      <c r="AP717" s="155">
        <v>3</v>
      </c>
      <c r="AQ717" s="155">
        <v>4</v>
      </c>
      <c r="AR717" s="169">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155">
        <f ca="1">COUNTIF(INDIRECT("H"&amp;(ROW()+12*(($AO717-1)*3+$AP717)-ROW())/12+5):INDIRECT("S"&amp;(ROW()+12*(($AO717-1)*3+$AP717)-ROW())/12+5),AR717)</f>
        <v>0</v>
      </c>
      <c r="AT717" s="169"/>
      <c r="AV717" s="155">
        <f ca="1">IF(AND(AR717&gt;0,AS717&gt;0),COUNTIF(AV$6:AV716,"&gt;0")+1,0)</f>
        <v>0</v>
      </c>
    </row>
    <row r="718" spans="41:48">
      <c r="AO718" s="155">
        <v>20</v>
      </c>
      <c r="AP718" s="155">
        <v>3</v>
      </c>
      <c r="AQ718" s="155">
        <v>5</v>
      </c>
      <c r="AR718" s="169">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155">
        <f ca="1">COUNTIF(INDIRECT("H"&amp;(ROW()+12*(($AO718-1)*3+$AP718)-ROW())/12+5):INDIRECT("S"&amp;(ROW()+12*(($AO718-1)*3+$AP718)-ROW())/12+5),AR718)</f>
        <v>0</v>
      </c>
      <c r="AT718" s="169"/>
      <c r="AV718" s="155">
        <f ca="1">IF(AND(AR718&gt;0,AS718&gt;0),COUNTIF(AV$6:AV717,"&gt;0")+1,0)</f>
        <v>0</v>
      </c>
    </row>
    <row r="719" spans="41:48">
      <c r="AO719" s="155">
        <v>20</v>
      </c>
      <c r="AP719" s="155">
        <v>3</v>
      </c>
      <c r="AQ719" s="155">
        <v>6</v>
      </c>
      <c r="AR719" s="169">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155">
        <f ca="1">COUNTIF(INDIRECT("H"&amp;(ROW()+12*(($AO719-1)*3+$AP719)-ROW())/12+5):INDIRECT("S"&amp;(ROW()+12*(($AO719-1)*3+$AP719)-ROW())/12+5),AR719)</f>
        <v>0</v>
      </c>
      <c r="AT719" s="169"/>
      <c r="AV719" s="155">
        <f ca="1">IF(AND(AR719&gt;0,AS719&gt;0),COUNTIF(AV$6:AV718,"&gt;0")+1,0)</f>
        <v>0</v>
      </c>
    </row>
    <row r="720" spans="41:48">
      <c r="AO720" s="155">
        <v>20</v>
      </c>
      <c r="AP720" s="155">
        <v>3</v>
      </c>
      <c r="AQ720" s="155">
        <v>7</v>
      </c>
      <c r="AR720" s="169">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155">
        <f ca="1">COUNTIF(INDIRECT("H"&amp;(ROW()+12*(($AO720-1)*3+$AP720)-ROW())/12+5):INDIRECT("S"&amp;(ROW()+12*(($AO720-1)*3+$AP720)-ROW())/12+5),AR720)</f>
        <v>0</v>
      </c>
      <c r="AT720" s="169"/>
      <c r="AV720" s="155">
        <f ca="1">IF(AND(AR720&gt;0,AS720&gt;0),COUNTIF(AV$6:AV719,"&gt;0")+1,0)</f>
        <v>0</v>
      </c>
    </row>
    <row r="721" spans="41:48">
      <c r="AO721" s="155">
        <v>20</v>
      </c>
      <c r="AP721" s="155">
        <v>3</v>
      </c>
      <c r="AQ721" s="155">
        <v>8</v>
      </c>
      <c r="AR721" s="169">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155">
        <f ca="1">COUNTIF(INDIRECT("H"&amp;(ROW()+12*(($AO721-1)*3+$AP721)-ROW())/12+5):INDIRECT("S"&amp;(ROW()+12*(($AO721-1)*3+$AP721)-ROW())/12+5),AR721)</f>
        <v>0</v>
      </c>
      <c r="AT721" s="169"/>
      <c r="AV721" s="155">
        <f ca="1">IF(AND(AR721&gt;0,AS721&gt;0),COUNTIF(AV$6:AV720,"&gt;0")+1,0)</f>
        <v>0</v>
      </c>
    </row>
    <row r="722" spans="41:48">
      <c r="AO722" s="155">
        <v>20</v>
      </c>
      <c r="AP722" s="155">
        <v>3</v>
      </c>
      <c r="AQ722" s="155">
        <v>9</v>
      </c>
      <c r="AR722" s="169">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155">
        <f ca="1">COUNTIF(INDIRECT("H"&amp;(ROW()+12*(($AO722-1)*3+$AP722)-ROW())/12+5):INDIRECT("S"&amp;(ROW()+12*(($AO722-1)*3+$AP722)-ROW())/12+5),AR722)</f>
        <v>0</v>
      </c>
      <c r="AT722" s="169"/>
      <c r="AV722" s="155">
        <f ca="1">IF(AND(AR722&gt;0,AS722&gt;0),COUNTIF(AV$6:AV721,"&gt;0")+1,0)</f>
        <v>0</v>
      </c>
    </row>
    <row r="723" spans="41:48">
      <c r="AO723" s="155">
        <v>20</v>
      </c>
      <c r="AP723" s="155">
        <v>3</v>
      </c>
      <c r="AQ723" s="155">
        <v>10</v>
      </c>
      <c r="AR723" s="169">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155">
        <f ca="1">COUNTIF(INDIRECT("H"&amp;(ROW()+12*(($AO723-1)*3+$AP723)-ROW())/12+5):INDIRECT("S"&amp;(ROW()+12*(($AO723-1)*3+$AP723)-ROW())/12+5),AR723)</f>
        <v>0</v>
      </c>
      <c r="AT723" s="169"/>
      <c r="AV723" s="155">
        <f ca="1">IF(AND(AR723&gt;0,AS723&gt;0),COUNTIF(AV$6:AV722,"&gt;0")+1,0)</f>
        <v>0</v>
      </c>
    </row>
    <row r="724" spans="41:48">
      <c r="AO724" s="155">
        <v>20</v>
      </c>
      <c r="AP724" s="155">
        <v>3</v>
      </c>
      <c r="AQ724" s="155">
        <v>11</v>
      </c>
      <c r="AR724" s="169">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155">
        <f ca="1">COUNTIF(INDIRECT("H"&amp;(ROW()+12*(($AO724-1)*3+$AP724)-ROW())/12+5):INDIRECT("S"&amp;(ROW()+12*(($AO724-1)*3+$AP724)-ROW())/12+5),AR724)</f>
        <v>0</v>
      </c>
      <c r="AT724" s="169"/>
      <c r="AV724" s="155">
        <f ca="1">IF(AND(AR724&gt;0,AS724&gt;0),COUNTIF(AV$6:AV723,"&gt;0")+1,0)</f>
        <v>0</v>
      </c>
    </row>
    <row r="725" spans="41:48">
      <c r="AO725" s="155">
        <v>20</v>
      </c>
      <c r="AP725" s="155">
        <v>3</v>
      </c>
      <c r="AQ725" s="155">
        <v>12</v>
      </c>
      <c r="AR725" s="169">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155">
        <f ca="1">COUNTIF(INDIRECT("H"&amp;(ROW()+12*(($AO725-1)*3+$AP725)-ROW())/12+5):INDIRECT("S"&amp;(ROW()+12*(($AO725-1)*3+$AP725)-ROW())/12+5),AR725)</f>
        <v>0</v>
      </c>
      <c r="AT725" s="169"/>
      <c r="AV725" s="155">
        <f ca="1">IF(AND(AR725&gt;0,AS725&gt;0),COUNTIF(AV$6:AV724,"&gt;0")+1,0)</f>
        <v>0</v>
      </c>
    </row>
    <row r="726" spans="41:48">
      <c r="AO726" s="155">
        <v>21</v>
      </c>
      <c r="AP726" s="155">
        <v>1</v>
      </c>
      <c r="AQ726" s="155">
        <v>1</v>
      </c>
      <c r="AR726" s="155">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155">
        <f ca="1">COUNTIF(INDIRECT("H"&amp;(ROW()+12*(($AO726-1)*3+$AP726)-ROW())/12+5):INDIRECT("S"&amp;(ROW()+12*(($AO726-1)*3+$AP726)-ROW())/12+5),AR726)</f>
        <v>0</v>
      </c>
      <c r="AV726" s="155">
        <f ca="1">IF(AND(AR726&gt;0,AS726&gt;0),COUNTIF(AV$6:AV725,"&gt;0")+1,0)</f>
        <v>0</v>
      </c>
    </row>
    <row r="727" spans="41:48">
      <c r="AO727" s="155">
        <v>21</v>
      </c>
      <c r="AP727" s="155">
        <v>1</v>
      </c>
      <c r="AQ727" s="155">
        <v>2</v>
      </c>
      <c r="AR727" s="155">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155">
        <f ca="1">COUNTIF(INDIRECT("H"&amp;(ROW()+12*(($AO727-1)*3+$AP727)-ROW())/12+5):INDIRECT("S"&amp;(ROW()+12*(($AO727-1)*3+$AP727)-ROW())/12+5),AR727)</f>
        <v>0</v>
      </c>
      <c r="AV727" s="155">
        <f ca="1">IF(AND(AR727&gt;0,AS727&gt;0),COUNTIF(AV$6:AV726,"&gt;0")+1,0)</f>
        <v>0</v>
      </c>
    </row>
    <row r="728" spans="41:48">
      <c r="AO728" s="155">
        <v>21</v>
      </c>
      <c r="AP728" s="155">
        <v>1</v>
      </c>
      <c r="AQ728" s="155">
        <v>3</v>
      </c>
      <c r="AR728" s="155">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155">
        <f ca="1">COUNTIF(INDIRECT("H"&amp;(ROW()+12*(($AO728-1)*3+$AP728)-ROW())/12+5):INDIRECT("S"&amp;(ROW()+12*(($AO728-1)*3+$AP728)-ROW())/12+5),AR728)</f>
        <v>0</v>
      </c>
      <c r="AV728" s="155">
        <f ca="1">IF(AND(AR728&gt;0,AS728&gt;0),COUNTIF(AV$6:AV727,"&gt;0")+1,0)</f>
        <v>0</v>
      </c>
    </row>
    <row r="729" spans="41:48">
      <c r="AO729" s="155">
        <v>21</v>
      </c>
      <c r="AP729" s="155">
        <v>1</v>
      </c>
      <c r="AQ729" s="155">
        <v>4</v>
      </c>
      <c r="AR729" s="155">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155">
        <f ca="1">COUNTIF(INDIRECT("H"&amp;(ROW()+12*(($AO729-1)*3+$AP729)-ROW())/12+5):INDIRECT("S"&amp;(ROW()+12*(($AO729-1)*3+$AP729)-ROW())/12+5),AR729)</f>
        <v>0</v>
      </c>
      <c r="AV729" s="155">
        <f ca="1">IF(AND(AR729&gt;0,AS729&gt;0),COUNTIF(AV$6:AV728,"&gt;0")+1,0)</f>
        <v>0</v>
      </c>
    </row>
    <row r="730" spans="41:48">
      <c r="AO730" s="155">
        <v>21</v>
      </c>
      <c r="AP730" s="155">
        <v>1</v>
      </c>
      <c r="AQ730" s="155">
        <v>5</v>
      </c>
      <c r="AR730" s="155">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155">
        <f ca="1">COUNTIF(INDIRECT("H"&amp;(ROW()+12*(($AO730-1)*3+$AP730)-ROW())/12+5):INDIRECT("S"&amp;(ROW()+12*(($AO730-1)*3+$AP730)-ROW())/12+5),AR730)</f>
        <v>0</v>
      </c>
      <c r="AV730" s="155">
        <f ca="1">IF(AND(AR730&gt;0,AS730&gt;0),COUNTIF(AV$6:AV729,"&gt;0")+1,0)</f>
        <v>0</v>
      </c>
    </row>
    <row r="731" spans="41:48">
      <c r="AO731" s="155">
        <v>21</v>
      </c>
      <c r="AP731" s="155">
        <v>1</v>
      </c>
      <c r="AQ731" s="155">
        <v>6</v>
      </c>
      <c r="AR731" s="155">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155">
        <f ca="1">COUNTIF(INDIRECT("H"&amp;(ROW()+12*(($AO731-1)*3+$AP731)-ROW())/12+5):INDIRECT("S"&amp;(ROW()+12*(($AO731-1)*3+$AP731)-ROW())/12+5),AR731)</f>
        <v>0</v>
      </c>
      <c r="AV731" s="155">
        <f ca="1">IF(AND(AR731&gt;0,AS731&gt;0),COUNTIF(AV$6:AV730,"&gt;0")+1,0)</f>
        <v>0</v>
      </c>
    </row>
    <row r="732" spans="41:48">
      <c r="AO732" s="155">
        <v>21</v>
      </c>
      <c r="AP732" s="155">
        <v>1</v>
      </c>
      <c r="AQ732" s="155">
        <v>7</v>
      </c>
      <c r="AR732" s="155">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155">
        <f ca="1">COUNTIF(INDIRECT("H"&amp;(ROW()+12*(($AO732-1)*3+$AP732)-ROW())/12+5):INDIRECT("S"&amp;(ROW()+12*(($AO732-1)*3+$AP732)-ROW())/12+5),AR732)</f>
        <v>0</v>
      </c>
      <c r="AV732" s="155">
        <f ca="1">IF(AND(AR732&gt;0,AS732&gt;0),COUNTIF(AV$6:AV731,"&gt;0")+1,0)</f>
        <v>0</v>
      </c>
    </row>
    <row r="733" spans="41:48">
      <c r="AO733" s="155">
        <v>21</v>
      </c>
      <c r="AP733" s="155">
        <v>1</v>
      </c>
      <c r="AQ733" s="155">
        <v>8</v>
      </c>
      <c r="AR733" s="155">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155">
        <f ca="1">COUNTIF(INDIRECT("H"&amp;(ROW()+12*(($AO733-1)*3+$AP733)-ROW())/12+5):INDIRECT("S"&amp;(ROW()+12*(($AO733-1)*3+$AP733)-ROW())/12+5),AR733)</f>
        <v>0</v>
      </c>
      <c r="AV733" s="155">
        <f ca="1">IF(AND(AR733&gt;0,AS733&gt;0),COUNTIF(AV$6:AV732,"&gt;0")+1,0)</f>
        <v>0</v>
      </c>
    </row>
    <row r="734" spans="41:48">
      <c r="AO734" s="155">
        <v>21</v>
      </c>
      <c r="AP734" s="155">
        <v>1</v>
      </c>
      <c r="AQ734" s="155">
        <v>9</v>
      </c>
      <c r="AR734" s="155">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155">
        <f ca="1">COUNTIF(INDIRECT("H"&amp;(ROW()+12*(($AO734-1)*3+$AP734)-ROW())/12+5):INDIRECT("S"&amp;(ROW()+12*(($AO734-1)*3+$AP734)-ROW())/12+5),AR734)</f>
        <v>0</v>
      </c>
      <c r="AV734" s="155">
        <f ca="1">IF(AND(AR734&gt;0,AS734&gt;0),COUNTIF(AV$6:AV733,"&gt;0")+1,0)</f>
        <v>0</v>
      </c>
    </row>
    <row r="735" spans="41:48">
      <c r="AO735" s="155">
        <v>21</v>
      </c>
      <c r="AP735" s="155">
        <v>1</v>
      </c>
      <c r="AQ735" s="155">
        <v>10</v>
      </c>
      <c r="AR735" s="155">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155">
        <f ca="1">COUNTIF(INDIRECT("H"&amp;(ROW()+12*(($AO735-1)*3+$AP735)-ROW())/12+5):INDIRECT("S"&amp;(ROW()+12*(($AO735-1)*3+$AP735)-ROW())/12+5),AR735)</f>
        <v>0</v>
      </c>
      <c r="AV735" s="155">
        <f ca="1">IF(AND(AR735&gt;0,AS735&gt;0),COUNTIF(AV$6:AV734,"&gt;0")+1,0)</f>
        <v>0</v>
      </c>
    </row>
    <row r="736" spans="41:48">
      <c r="AO736" s="155">
        <v>21</v>
      </c>
      <c r="AP736" s="155">
        <v>1</v>
      </c>
      <c r="AQ736" s="155">
        <v>11</v>
      </c>
      <c r="AR736" s="155">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155">
        <f ca="1">COUNTIF(INDIRECT("H"&amp;(ROW()+12*(($AO736-1)*3+$AP736)-ROW())/12+5):INDIRECT("S"&amp;(ROW()+12*(($AO736-1)*3+$AP736)-ROW())/12+5),AR736)</f>
        <v>0</v>
      </c>
      <c r="AV736" s="155">
        <f ca="1">IF(AND(AR736&gt;0,AS736&gt;0),COUNTIF(AV$6:AV735,"&gt;0")+1,0)</f>
        <v>0</v>
      </c>
    </row>
    <row r="737" spans="41:48">
      <c r="AO737" s="155">
        <v>21</v>
      </c>
      <c r="AP737" s="155">
        <v>1</v>
      </c>
      <c r="AQ737" s="155">
        <v>12</v>
      </c>
      <c r="AR737" s="155">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155">
        <f ca="1">COUNTIF(INDIRECT("H"&amp;(ROW()+12*(($AO737-1)*3+$AP737)-ROW())/12+5):INDIRECT("S"&amp;(ROW()+12*(($AO737-1)*3+$AP737)-ROW())/12+5),AR737)</f>
        <v>0</v>
      </c>
      <c r="AV737" s="155">
        <f ca="1">IF(AND(AR737&gt;0,AS737&gt;0),COUNTIF(AV$6:AV736,"&gt;0")+1,0)</f>
        <v>0</v>
      </c>
    </row>
    <row r="738" spans="41:48">
      <c r="AO738" s="155">
        <v>21</v>
      </c>
      <c r="AP738" s="155">
        <v>2</v>
      </c>
      <c r="AQ738" s="155">
        <v>1</v>
      </c>
      <c r="AR738" s="155">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155">
        <f ca="1">COUNTIF(INDIRECT("H"&amp;(ROW()+12*(($AO738-1)*3+$AP738)-ROW())/12+5):INDIRECT("S"&amp;(ROW()+12*(($AO738-1)*3+$AP738)-ROW())/12+5),AR738)</f>
        <v>0</v>
      </c>
      <c r="AV738" s="155">
        <f ca="1">IF(AND(AR738&gt;0,AS738&gt;0),COUNTIF(AV$6:AV737,"&gt;0")+1,0)</f>
        <v>0</v>
      </c>
    </row>
    <row r="739" spans="41:48">
      <c r="AO739" s="155">
        <v>21</v>
      </c>
      <c r="AP739" s="155">
        <v>2</v>
      </c>
      <c r="AQ739" s="155">
        <v>2</v>
      </c>
      <c r="AR739" s="155">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155">
        <f ca="1">COUNTIF(INDIRECT("H"&amp;(ROW()+12*(($AO739-1)*3+$AP739)-ROW())/12+5):INDIRECT("S"&amp;(ROW()+12*(($AO739-1)*3+$AP739)-ROW())/12+5),AR739)</f>
        <v>0</v>
      </c>
      <c r="AV739" s="155">
        <f ca="1">IF(AND(AR739&gt;0,AS739&gt;0),COUNTIF(AV$6:AV738,"&gt;0")+1,0)</f>
        <v>0</v>
      </c>
    </row>
    <row r="740" spans="41:48">
      <c r="AO740" s="155">
        <v>21</v>
      </c>
      <c r="AP740" s="155">
        <v>2</v>
      </c>
      <c r="AQ740" s="155">
        <v>3</v>
      </c>
      <c r="AR740" s="155">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155">
        <f ca="1">COUNTIF(INDIRECT("H"&amp;(ROW()+12*(($AO740-1)*3+$AP740)-ROW())/12+5):INDIRECT("S"&amp;(ROW()+12*(($AO740-1)*3+$AP740)-ROW())/12+5),AR740)</f>
        <v>0</v>
      </c>
      <c r="AV740" s="155">
        <f ca="1">IF(AND(AR740&gt;0,AS740&gt;0),COUNTIF(AV$6:AV739,"&gt;0")+1,0)</f>
        <v>0</v>
      </c>
    </row>
    <row r="741" spans="41:48">
      <c r="AO741" s="155">
        <v>21</v>
      </c>
      <c r="AP741" s="155">
        <v>2</v>
      </c>
      <c r="AQ741" s="155">
        <v>4</v>
      </c>
      <c r="AR741" s="155">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155">
        <f ca="1">COUNTIF(INDIRECT("H"&amp;(ROW()+12*(($AO741-1)*3+$AP741)-ROW())/12+5):INDIRECT("S"&amp;(ROW()+12*(($AO741-1)*3+$AP741)-ROW())/12+5),AR741)</f>
        <v>0</v>
      </c>
      <c r="AV741" s="155">
        <f ca="1">IF(AND(AR741&gt;0,AS741&gt;0),COUNTIF(AV$6:AV740,"&gt;0")+1,0)</f>
        <v>0</v>
      </c>
    </row>
    <row r="742" spans="41:48">
      <c r="AO742" s="155">
        <v>21</v>
      </c>
      <c r="AP742" s="155">
        <v>2</v>
      </c>
      <c r="AQ742" s="155">
        <v>5</v>
      </c>
      <c r="AR742" s="155">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155">
        <f ca="1">COUNTIF(INDIRECT("H"&amp;(ROW()+12*(($AO742-1)*3+$AP742)-ROW())/12+5):INDIRECT("S"&amp;(ROW()+12*(($AO742-1)*3+$AP742)-ROW())/12+5),AR742)</f>
        <v>0</v>
      </c>
      <c r="AV742" s="155">
        <f ca="1">IF(AND(AR742&gt;0,AS742&gt;0),COUNTIF(AV$6:AV741,"&gt;0")+1,0)</f>
        <v>0</v>
      </c>
    </row>
    <row r="743" spans="41:48">
      <c r="AO743" s="155">
        <v>21</v>
      </c>
      <c r="AP743" s="155">
        <v>2</v>
      </c>
      <c r="AQ743" s="155">
        <v>6</v>
      </c>
      <c r="AR743" s="155">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155">
        <f ca="1">COUNTIF(INDIRECT("H"&amp;(ROW()+12*(($AO743-1)*3+$AP743)-ROW())/12+5):INDIRECT("S"&amp;(ROW()+12*(($AO743-1)*3+$AP743)-ROW())/12+5),AR743)</f>
        <v>0</v>
      </c>
      <c r="AV743" s="155">
        <f ca="1">IF(AND(AR743&gt;0,AS743&gt;0),COUNTIF(AV$6:AV742,"&gt;0")+1,0)</f>
        <v>0</v>
      </c>
    </row>
    <row r="744" spans="41:48">
      <c r="AO744" s="155">
        <v>21</v>
      </c>
      <c r="AP744" s="155">
        <v>2</v>
      </c>
      <c r="AQ744" s="155">
        <v>7</v>
      </c>
      <c r="AR744" s="155">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155">
        <f ca="1">COUNTIF(INDIRECT("H"&amp;(ROW()+12*(($AO744-1)*3+$AP744)-ROW())/12+5):INDIRECT("S"&amp;(ROW()+12*(($AO744-1)*3+$AP744)-ROW())/12+5),AR744)</f>
        <v>0</v>
      </c>
      <c r="AV744" s="155">
        <f ca="1">IF(AND(AR744&gt;0,AS744&gt;0),COUNTIF(AV$6:AV743,"&gt;0")+1,0)</f>
        <v>0</v>
      </c>
    </row>
    <row r="745" spans="41:48">
      <c r="AO745" s="155">
        <v>21</v>
      </c>
      <c r="AP745" s="155">
        <v>2</v>
      </c>
      <c r="AQ745" s="155">
        <v>8</v>
      </c>
      <c r="AR745" s="155">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155">
        <f ca="1">COUNTIF(INDIRECT("H"&amp;(ROW()+12*(($AO745-1)*3+$AP745)-ROW())/12+5):INDIRECT("S"&amp;(ROW()+12*(($AO745-1)*3+$AP745)-ROW())/12+5),AR745)</f>
        <v>0</v>
      </c>
      <c r="AV745" s="155">
        <f ca="1">IF(AND(AR745&gt;0,AS745&gt;0),COUNTIF(AV$6:AV744,"&gt;0")+1,0)</f>
        <v>0</v>
      </c>
    </row>
    <row r="746" spans="41:48">
      <c r="AO746" s="155">
        <v>21</v>
      </c>
      <c r="AP746" s="155">
        <v>2</v>
      </c>
      <c r="AQ746" s="155">
        <v>9</v>
      </c>
      <c r="AR746" s="155">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155">
        <f ca="1">COUNTIF(INDIRECT("H"&amp;(ROW()+12*(($AO746-1)*3+$AP746)-ROW())/12+5):INDIRECT("S"&amp;(ROW()+12*(($AO746-1)*3+$AP746)-ROW())/12+5),AR746)</f>
        <v>0</v>
      </c>
      <c r="AV746" s="155">
        <f ca="1">IF(AND(AR746&gt;0,AS746&gt;0),COUNTIF(AV$6:AV745,"&gt;0")+1,0)</f>
        <v>0</v>
      </c>
    </row>
    <row r="747" spans="41:48">
      <c r="AO747" s="155">
        <v>21</v>
      </c>
      <c r="AP747" s="155">
        <v>2</v>
      </c>
      <c r="AQ747" s="155">
        <v>10</v>
      </c>
      <c r="AR747" s="155">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155">
        <f ca="1">COUNTIF(INDIRECT("H"&amp;(ROW()+12*(($AO747-1)*3+$AP747)-ROW())/12+5):INDIRECT("S"&amp;(ROW()+12*(($AO747-1)*3+$AP747)-ROW())/12+5),AR747)</f>
        <v>0</v>
      </c>
      <c r="AV747" s="155">
        <f ca="1">IF(AND(AR747&gt;0,AS747&gt;0),COUNTIF(AV$6:AV746,"&gt;0")+1,0)</f>
        <v>0</v>
      </c>
    </row>
    <row r="748" spans="41:48">
      <c r="AO748" s="155">
        <v>21</v>
      </c>
      <c r="AP748" s="155">
        <v>2</v>
      </c>
      <c r="AQ748" s="155">
        <v>11</v>
      </c>
      <c r="AR748" s="155">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155">
        <f ca="1">COUNTIF(INDIRECT("H"&amp;(ROW()+12*(($AO748-1)*3+$AP748)-ROW())/12+5):INDIRECT("S"&amp;(ROW()+12*(($AO748-1)*3+$AP748)-ROW())/12+5),AR748)</f>
        <v>0</v>
      </c>
      <c r="AV748" s="155">
        <f ca="1">IF(AND(AR748&gt;0,AS748&gt;0),COUNTIF(AV$6:AV747,"&gt;0")+1,0)</f>
        <v>0</v>
      </c>
    </row>
    <row r="749" spans="41:48">
      <c r="AO749" s="155">
        <v>21</v>
      </c>
      <c r="AP749" s="155">
        <v>2</v>
      </c>
      <c r="AQ749" s="155">
        <v>12</v>
      </c>
      <c r="AR749" s="155">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155">
        <f ca="1">COUNTIF(INDIRECT("H"&amp;(ROW()+12*(($AO749-1)*3+$AP749)-ROW())/12+5):INDIRECT("S"&amp;(ROW()+12*(($AO749-1)*3+$AP749)-ROW())/12+5),AR749)</f>
        <v>0</v>
      </c>
      <c r="AV749" s="155">
        <f ca="1">IF(AND(AR749&gt;0,AS749&gt;0),COUNTIF(AV$6:AV748,"&gt;0")+1,0)</f>
        <v>0</v>
      </c>
    </row>
    <row r="750" spans="41:48">
      <c r="AO750" s="155">
        <v>21</v>
      </c>
      <c r="AP750" s="155">
        <v>3</v>
      </c>
      <c r="AQ750" s="155">
        <v>1</v>
      </c>
      <c r="AR750" s="155">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155">
        <f ca="1">COUNTIF(INDIRECT("H"&amp;(ROW()+12*(($AO750-1)*3+$AP750)-ROW())/12+5):INDIRECT("S"&amp;(ROW()+12*(($AO750-1)*3+$AP750)-ROW())/12+5),AR750)</f>
        <v>0</v>
      </c>
      <c r="AV750" s="155">
        <f ca="1">IF(AND(AR750&gt;0,AS750&gt;0),COUNTIF(AV$6:AV749,"&gt;0")+1,0)</f>
        <v>0</v>
      </c>
    </row>
    <row r="751" spans="41:48">
      <c r="AO751" s="155">
        <v>21</v>
      </c>
      <c r="AP751" s="155">
        <v>3</v>
      </c>
      <c r="AQ751" s="155">
        <v>2</v>
      </c>
      <c r="AR751" s="155">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155">
        <f ca="1">COUNTIF(INDIRECT("H"&amp;(ROW()+12*(($AO751-1)*3+$AP751)-ROW())/12+5):INDIRECT("S"&amp;(ROW()+12*(($AO751-1)*3+$AP751)-ROW())/12+5),AR751)</f>
        <v>0</v>
      </c>
      <c r="AV751" s="155">
        <f ca="1">IF(AND(AR751&gt;0,AS751&gt;0),COUNTIF(AV$6:AV750,"&gt;0")+1,0)</f>
        <v>0</v>
      </c>
    </row>
    <row r="752" spans="41:48">
      <c r="AO752" s="155">
        <v>21</v>
      </c>
      <c r="AP752" s="155">
        <v>3</v>
      </c>
      <c r="AQ752" s="155">
        <v>3</v>
      </c>
      <c r="AR752" s="155">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155">
        <f ca="1">COUNTIF(INDIRECT("H"&amp;(ROW()+12*(($AO752-1)*3+$AP752)-ROW())/12+5):INDIRECT("S"&amp;(ROW()+12*(($AO752-1)*3+$AP752)-ROW())/12+5),AR752)</f>
        <v>0</v>
      </c>
      <c r="AV752" s="155">
        <f ca="1">IF(AND(AR752&gt;0,AS752&gt;0),COUNTIF(AV$6:AV751,"&gt;0")+1,0)</f>
        <v>0</v>
      </c>
    </row>
    <row r="753" spans="41:48">
      <c r="AO753" s="155">
        <v>21</v>
      </c>
      <c r="AP753" s="155">
        <v>3</v>
      </c>
      <c r="AQ753" s="155">
        <v>4</v>
      </c>
      <c r="AR753" s="155">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155">
        <f ca="1">COUNTIF(INDIRECT("H"&amp;(ROW()+12*(($AO753-1)*3+$AP753)-ROW())/12+5):INDIRECT("S"&amp;(ROW()+12*(($AO753-1)*3+$AP753)-ROW())/12+5),AR753)</f>
        <v>0</v>
      </c>
      <c r="AV753" s="155">
        <f ca="1">IF(AND(AR753&gt;0,AS753&gt;0),COUNTIF(AV$6:AV752,"&gt;0")+1,0)</f>
        <v>0</v>
      </c>
    </row>
    <row r="754" spans="41:48">
      <c r="AO754" s="155">
        <v>21</v>
      </c>
      <c r="AP754" s="155">
        <v>3</v>
      </c>
      <c r="AQ754" s="155">
        <v>5</v>
      </c>
      <c r="AR754" s="155">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155">
        <f ca="1">COUNTIF(INDIRECT("H"&amp;(ROW()+12*(($AO754-1)*3+$AP754)-ROW())/12+5):INDIRECT("S"&amp;(ROW()+12*(($AO754-1)*3+$AP754)-ROW())/12+5),AR754)</f>
        <v>0</v>
      </c>
      <c r="AV754" s="155">
        <f ca="1">IF(AND(AR754&gt;0,AS754&gt;0),COUNTIF(AV$6:AV753,"&gt;0")+1,0)</f>
        <v>0</v>
      </c>
    </row>
    <row r="755" spans="41:48">
      <c r="AO755" s="155">
        <v>21</v>
      </c>
      <c r="AP755" s="155">
        <v>3</v>
      </c>
      <c r="AQ755" s="155">
        <v>6</v>
      </c>
      <c r="AR755" s="155">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155">
        <f ca="1">COUNTIF(INDIRECT("H"&amp;(ROW()+12*(($AO755-1)*3+$AP755)-ROW())/12+5):INDIRECT("S"&amp;(ROW()+12*(($AO755-1)*3+$AP755)-ROW())/12+5),AR755)</f>
        <v>0</v>
      </c>
      <c r="AV755" s="155">
        <f ca="1">IF(AND(AR755&gt;0,AS755&gt;0),COUNTIF(AV$6:AV754,"&gt;0")+1,0)</f>
        <v>0</v>
      </c>
    </row>
    <row r="756" spans="41:48">
      <c r="AO756" s="155">
        <v>21</v>
      </c>
      <c r="AP756" s="155">
        <v>3</v>
      </c>
      <c r="AQ756" s="155">
        <v>7</v>
      </c>
      <c r="AR756" s="155">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155">
        <f ca="1">COUNTIF(INDIRECT("H"&amp;(ROW()+12*(($AO756-1)*3+$AP756)-ROW())/12+5):INDIRECT("S"&amp;(ROW()+12*(($AO756-1)*3+$AP756)-ROW())/12+5),AR756)</f>
        <v>0</v>
      </c>
      <c r="AV756" s="155">
        <f ca="1">IF(AND(AR756&gt;0,AS756&gt;0),COUNTIF(AV$6:AV755,"&gt;0")+1,0)</f>
        <v>0</v>
      </c>
    </row>
    <row r="757" spans="41:48">
      <c r="AO757" s="155">
        <v>21</v>
      </c>
      <c r="AP757" s="155">
        <v>3</v>
      </c>
      <c r="AQ757" s="155">
        <v>8</v>
      </c>
      <c r="AR757" s="155">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155">
        <f ca="1">COUNTIF(INDIRECT("H"&amp;(ROW()+12*(($AO757-1)*3+$AP757)-ROW())/12+5):INDIRECT("S"&amp;(ROW()+12*(($AO757-1)*3+$AP757)-ROW())/12+5),AR757)</f>
        <v>0</v>
      </c>
      <c r="AV757" s="155">
        <f ca="1">IF(AND(AR757&gt;0,AS757&gt;0),COUNTIF(AV$6:AV756,"&gt;0")+1,0)</f>
        <v>0</v>
      </c>
    </row>
    <row r="758" spans="41:48">
      <c r="AO758" s="155">
        <v>21</v>
      </c>
      <c r="AP758" s="155">
        <v>3</v>
      </c>
      <c r="AQ758" s="155">
        <v>9</v>
      </c>
      <c r="AR758" s="155">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155">
        <f ca="1">COUNTIF(INDIRECT("H"&amp;(ROW()+12*(($AO758-1)*3+$AP758)-ROW())/12+5):INDIRECT("S"&amp;(ROW()+12*(($AO758-1)*3+$AP758)-ROW())/12+5),AR758)</f>
        <v>0</v>
      </c>
      <c r="AV758" s="155">
        <f ca="1">IF(AND(AR758&gt;0,AS758&gt;0),COUNTIF(AV$6:AV757,"&gt;0")+1,0)</f>
        <v>0</v>
      </c>
    </row>
    <row r="759" spans="41:48">
      <c r="AO759" s="155">
        <v>21</v>
      </c>
      <c r="AP759" s="155">
        <v>3</v>
      </c>
      <c r="AQ759" s="155">
        <v>10</v>
      </c>
      <c r="AR759" s="155">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155">
        <f ca="1">COUNTIF(INDIRECT("H"&amp;(ROW()+12*(($AO759-1)*3+$AP759)-ROW())/12+5):INDIRECT("S"&amp;(ROW()+12*(($AO759-1)*3+$AP759)-ROW())/12+5),AR759)</f>
        <v>0</v>
      </c>
      <c r="AV759" s="155">
        <f ca="1">IF(AND(AR759&gt;0,AS759&gt;0),COUNTIF(AV$6:AV758,"&gt;0")+1,0)</f>
        <v>0</v>
      </c>
    </row>
    <row r="760" spans="41:48">
      <c r="AO760" s="155">
        <v>21</v>
      </c>
      <c r="AP760" s="155">
        <v>3</v>
      </c>
      <c r="AQ760" s="155">
        <v>11</v>
      </c>
      <c r="AR760" s="155">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155">
        <f ca="1">COUNTIF(INDIRECT("H"&amp;(ROW()+12*(($AO760-1)*3+$AP760)-ROW())/12+5):INDIRECT("S"&amp;(ROW()+12*(($AO760-1)*3+$AP760)-ROW())/12+5),AR760)</f>
        <v>0</v>
      </c>
      <c r="AV760" s="155">
        <f ca="1">IF(AND(AR760&gt;0,AS760&gt;0),COUNTIF(AV$6:AV759,"&gt;0")+1,0)</f>
        <v>0</v>
      </c>
    </row>
    <row r="761" spans="41:48">
      <c r="AO761" s="155">
        <v>21</v>
      </c>
      <c r="AP761" s="155">
        <v>3</v>
      </c>
      <c r="AQ761" s="155">
        <v>12</v>
      </c>
      <c r="AR761" s="155">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155">
        <f ca="1">COUNTIF(INDIRECT("H"&amp;(ROW()+12*(($AO761-1)*3+$AP761)-ROW())/12+5):INDIRECT("S"&amp;(ROW()+12*(($AO761-1)*3+$AP761)-ROW())/12+5),AR761)</f>
        <v>0</v>
      </c>
      <c r="AV761" s="155">
        <f ca="1">IF(AND(AR761&gt;0,AS761&gt;0),COUNTIF(AV$6:AV760,"&gt;0")+1,0)</f>
        <v>0</v>
      </c>
    </row>
    <row r="762" spans="41:48">
      <c r="AO762" s="155">
        <v>22</v>
      </c>
      <c r="AP762" s="155">
        <v>1</v>
      </c>
      <c r="AQ762" s="155">
        <v>1</v>
      </c>
      <c r="AR762" s="155">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155">
        <f ca="1">COUNTIF(INDIRECT("H"&amp;(ROW()+12*(($AO762-1)*3+$AP762)-ROW())/12+5):INDIRECT("S"&amp;(ROW()+12*(($AO762-1)*3+$AP762)-ROW())/12+5),AR762)</f>
        <v>0</v>
      </c>
      <c r="AV762" s="155">
        <f ca="1">IF(AND(AR762&gt;0,AS762&gt;0),COUNTIF(AV$6:AV761,"&gt;0")+1,0)</f>
        <v>0</v>
      </c>
    </row>
    <row r="763" spans="41:48">
      <c r="AO763" s="155">
        <v>22</v>
      </c>
      <c r="AP763" s="155">
        <v>1</v>
      </c>
      <c r="AQ763" s="155">
        <v>2</v>
      </c>
      <c r="AR763" s="155">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155">
        <f ca="1">COUNTIF(INDIRECT("H"&amp;(ROW()+12*(($AO763-1)*3+$AP763)-ROW())/12+5):INDIRECT("S"&amp;(ROW()+12*(($AO763-1)*3+$AP763)-ROW())/12+5),AR763)</f>
        <v>0</v>
      </c>
      <c r="AV763" s="155">
        <f ca="1">IF(AND(AR763&gt;0,AS763&gt;0),COUNTIF(AV$6:AV762,"&gt;0")+1,0)</f>
        <v>0</v>
      </c>
    </row>
    <row r="764" spans="41:48">
      <c r="AO764" s="155">
        <v>22</v>
      </c>
      <c r="AP764" s="155">
        <v>1</v>
      </c>
      <c r="AQ764" s="155">
        <v>3</v>
      </c>
      <c r="AR764" s="155">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155">
        <f ca="1">COUNTIF(INDIRECT("H"&amp;(ROW()+12*(($AO764-1)*3+$AP764)-ROW())/12+5):INDIRECT("S"&amp;(ROW()+12*(($AO764-1)*3+$AP764)-ROW())/12+5),AR764)</f>
        <v>0</v>
      </c>
      <c r="AV764" s="155">
        <f ca="1">IF(AND(AR764&gt;0,AS764&gt;0),COUNTIF(AV$6:AV763,"&gt;0")+1,0)</f>
        <v>0</v>
      </c>
    </row>
    <row r="765" spans="41:48">
      <c r="AO765" s="155">
        <v>22</v>
      </c>
      <c r="AP765" s="155">
        <v>1</v>
      </c>
      <c r="AQ765" s="155">
        <v>4</v>
      </c>
      <c r="AR765" s="155">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155">
        <f ca="1">COUNTIF(INDIRECT("H"&amp;(ROW()+12*(($AO765-1)*3+$AP765)-ROW())/12+5):INDIRECT("S"&amp;(ROW()+12*(($AO765-1)*3+$AP765)-ROW())/12+5),AR765)</f>
        <v>0</v>
      </c>
      <c r="AV765" s="155">
        <f ca="1">IF(AND(AR765&gt;0,AS765&gt;0),COUNTIF(AV$6:AV764,"&gt;0")+1,0)</f>
        <v>0</v>
      </c>
    </row>
    <row r="766" spans="41:48">
      <c r="AO766" s="155">
        <v>22</v>
      </c>
      <c r="AP766" s="155">
        <v>1</v>
      </c>
      <c r="AQ766" s="155">
        <v>5</v>
      </c>
      <c r="AR766" s="155">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155">
        <f ca="1">COUNTIF(INDIRECT("H"&amp;(ROW()+12*(($AO766-1)*3+$AP766)-ROW())/12+5):INDIRECT("S"&amp;(ROW()+12*(($AO766-1)*3+$AP766)-ROW())/12+5),AR766)</f>
        <v>0</v>
      </c>
      <c r="AV766" s="155">
        <f ca="1">IF(AND(AR766&gt;0,AS766&gt;0),COUNTIF(AV$6:AV765,"&gt;0")+1,0)</f>
        <v>0</v>
      </c>
    </row>
    <row r="767" spans="41:48">
      <c r="AO767" s="155">
        <v>22</v>
      </c>
      <c r="AP767" s="155">
        <v>1</v>
      </c>
      <c r="AQ767" s="155">
        <v>6</v>
      </c>
      <c r="AR767" s="155">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155">
        <f ca="1">COUNTIF(INDIRECT("H"&amp;(ROW()+12*(($AO767-1)*3+$AP767)-ROW())/12+5):INDIRECT("S"&amp;(ROW()+12*(($AO767-1)*3+$AP767)-ROW())/12+5),AR767)</f>
        <v>0</v>
      </c>
      <c r="AV767" s="155">
        <f ca="1">IF(AND(AR767&gt;0,AS767&gt;0),COUNTIF(AV$6:AV766,"&gt;0")+1,0)</f>
        <v>0</v>
      </c>
    </row>
    <row r="768" spans="41:48">
      <c r="AO768" s="155">
        <v>22</v>
      </c>
      <c r="AP768" s="155">
        <v>1</v>
      </c>
      <c r="AQ768" s="155">
        <v>7</v>
      </c>
      <c r="AR768" s="155">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155">
        <f ca="1">COUNTIF(INDIRECT("H"&amp;(ROW()+12*(($AO768-1)*3+$AP768)-ROW())/12+5):INDIRECT("S"&amp;(ROW()+12*(($AO768-1)*3+$AP768)-ROW())/12+5),AR768)</f>
        <v>0</v>
      </c>
      <c r="AV768" s="155">
        <f ca="1">IF(AND(AR768&gt;0,AS768&gt;0),COUNTIF(AV$6:AV767,"&gt;0")+1,0)</f>
        <v>0</v>
      </c>
    </row>
    <row r="769" spans="41:48">
      <c r="AO769" s="155">
        <v>22</v>
      </c>
      <c r="AP769" s="155">
        <v>1</v>
      </c>
      <c r="AQ769" s="155">
        <v>8</v>
      </c>
      <c r="AR769" s="155">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155">
        <f ca="1">COUNTIF(INDIRECT("H"&amp;(ROW()+12*(($AO769-1)*3+$AP769)-ROW())/12+5):INDIRECT("S"&amp;(ROW()+12*(($AO769-1)*3+$AP769)-ROW())/12+5),AR769)</f>
        <v>0</v>
      </c>
      <c r="AV769" s="155">
        <f ca="1">IF(AND(AR769&gt;0,AS769&gt;0),COUNTIF(AV$6:AV768,"&gt;0")+1,0)</f>
        <v>0</v>
      </c>
    </row>
    <row r="770" spans="41:48">
      <c r="AO770" s="155">
        <v>22</v>
      </c>
      <c r="AP770" s="155">
        <v>1</v>
      </c>
      <c r="AQ770" s="155">
        <v>9</v>
      </c>
      <c r="AR770" s="155">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155">
        <f ca="1">COUNTIF(INDIRECT("H"&amp;(ROW()+12*(($AO770-1)*3+$AP770)-ROW())/12+5):INDIRECT("S"&amp;(ROW()+12*(($AO770-1)*3+$AP770)-ROW())/12+5),AR770)</f>
        <v>0</v>
      </c>
      <c r="AV770" s="155">
        <f ca="1">IF(AND(AR770&gt;0,AS770&gt;0),COUNTIF(AV$6:AV769,"&gt;0")+1,0)</f>
        <v>0</v>
      </c>
    </row>
    <row r="771" spans="41:48">
      <c r="AO771" s="155">
        <v>22</v>
      </c>
      <c r="AP771" s="155">
        <v>1</v>
      </c>
      <c r="AQ771" s="155">
        <v>10</v>
      </c>
      <c r="AR771" s="155">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155">
        <f ca="1">COUNTIF(INDIRECT("H"&amp;(ROW()+12*(($AO771-1)*3+$AP771)-ROW())/12+5):INDIRECT("S"&amp;(ROW()+12*(($AO771-1)*3+$AP771)-ROW())/12+5),AR771)</f>
        <v>0</v>
      </c>
      <c r="AV771" s="155">
        <f ca="1">IF(AND(AR771&gt;0,AS771&gt;0),COUNTIF(AV$6:AV770,"&gt;0")+1,0)</f>
        <v>0</v>
      </c>
    </row>
    <row r="772" spans="41:48">
      <c r="AO772" s="155">
        <v>22</v>
      </c>
      <c r="AP772" s="155">
        <v>1</v>
      </c>
      <c r="AQ772" s="155">
        <v>11</v>
      </c>
      <c r="AR772" s="155">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155">
        <f ca="1">COUNTIF(INDIRECT("H"&amp;(ROW()+12*(($AO772-1)*3+$AP772)-ROW())/12+5):INDIRECT("S"&amp;(ROW()+12*(($AO772-1)*3+$AP772)-ROW())/12+5),AR772)</f>
        <v>0</v>
      </c>
      <c r="AV772" s="155">
        <f ca="1">IF(AND(AR772&gt;0,AS772&gt;0),COUNTIF(AV$6:AV771,"&gt;0")+1,0)</f>
        <v>0</v>
      </c>
    </row>
    <row r="773" spans="41:48">
      <c r="AO773" s="155">
        <v>22</v>
      </c>
      <c r="AP773" s="155">
        <v>1</v>
      </c>
      <c r="AQ773" s="155">
        <v>12</v>
      </c>
      <c r="AR773" s="155">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155">
        <f ca="1">COUNTIF(INDIRECT("H"&amp;(ROW()+12*(($AO773-1)*3+$AP773)-ROW())/12+5):INDIRECT("S"&amp;(ROW()+12*(($AO773-1)*3+$AP773)-ROW())/12+5),AR773)</f>
        <v>0</v>
      </c>
      <c r="AV773" s="155">
        <f ca="1">IF(AND(AR773&gt;0,AS773&gt;0),COUNTIF(AV$6:AV772,"&gt;0")+1,0)</f>
        <v>0</v>
      </c>
    </row>
    <row r="774" spans="41:48">
      <c r="AO774" s="155">
        <v>22</v>
      </c>
      <c r="AP774" s="155">
        <v>2</v>
      </c>
      <c r="AQ774" s="155">
        <v>1</v>
      </c>
      <c r="AR774" s="155">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155">
        <f ca="1">COUNTIF(INDIRECT("H"&amp;(ROW()+12*(($AO774-1)*3+$AP774)-ROW())/12+5):INDIRECT("S"&amp;(ROW()+12*(($AO774-1)*3+$AP774)-ROW())/12+5),AR774)</f>
        <v>0</v>
      </c>
      <c r="AV774" s="155">
        <f ca="1">IF(AND(AR774&gt;0,AS774&gt;0),COUNTIF(AV$6:AV773,"&gt;0")+1,0)</f>
        <v>0</v>
      </c>
    </row>
    <row r="775" spans="41:48">
      <c r="AO775" s="155">
        <v>22</v>
      </c>
      <c r="AP775" s="155">
        <v>2</v>
      </c>
      <c r="AQ775" s="155">
        <v>2</v>
      </c>
      <c r="AR775" s="155">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155">
        <f ca="1">COUNTIF(INDIRECT("H"&amp;(ROW()+12*(($AO775-1)*3+$AP775)-ROW())/12+5):INDIRECT("S"&amp;(ROW()+12*(($AO775-1)*3+$AP775)-ROW())/12+5),AR775)</f>
        <v>0</v>
      </c>
      <c r="AV775" s="155">
        <f ca="1">IF(AND(AR775&gt;0,AS775&gt;0),COUNTIF(AV$6:AV774,"&gt;0")+1,0)</f>
        <v>0</v>
      </c>
    </row>
    <row r="776" spans="41:48">
      <c r="AO776" s="155">
        <v>22</v>
      </c>
      <c r="AP776" s="155">
        <v>2</v>
      </c>
      <c r="AQ776" s="155">
        <v>3</v>
      </c>
      <c r="AR776" s="155">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155">
        <f ca="1">COUNTIF(INDIRECT("H"&amp;(ROW()+12*(($AO776-1)*3+$AP776)-ROW())/12+5):INDIRECT("S"&amp;(ROW()+12*(($AO776-1)*3+$AP776)-ROW())/12+5),AR776)</f>
        <v>0</v>
      </c>
      <c r="AV776" s="155">
        <f ca="1">IF(AND(AR776&gt;0,AS776&gt;0),COUNTIF(AV$6:AV775,"&gt;0")+1,0)</f>
        <v>0</v>
      </c>
    </row>
    <row r="777" spans="41:48">
      <c r="AO777" s="155">
        <v>22</v>
      </c>
      <c r="AP777" s="155">
        <v>2</v>
      </c>
      <c r="AQ777" s="155">
        <v>4</v>
      </c>
      <c r="AR777" s="155">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155">
        <f ca="1">COUNTIF(INDIRECT("H"&amp;(ROW()+12*(($AO777-1)*3+$AP777)-ROW())/12+5):INDIRECT("S"&amp;(ROW()+12*(($AO777-1)*3+$AP777)-ROW())/12+5),AR777)</f>
        <v>0</v>
      </c>
      <c r="AV777" s="155">
        <f ca="1">IF(AND(AR777&gt;0,AS777&gt;0),COUNTIF(AV$6:AV776,"&gt;0")+1,0)</f>
        <v>0</v>
      </c>
    </row>
    <row r="778" spans="41:48">
      <c r="AO778" s="155">
        <v>22</v>
      </c>
      <c r="AP778" s="155">
        <v>2</v>
      </c>
      <c r="AQ778" s="155">
        <v>5</v>
      </c>
      <c r="AR778" s="155">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155">
        <f ca="1">COUNTIF(INDIRECT("H"&amp;(ROW()+12*(($AO778-1)*3+$AP778)-ROW())/12+5):INDIRECT("S"&amp;(ROW()+12*(($AO778-1)*3+$AP778)-ROW())/12+5),AR778)</f>
        <v>0</v>
      </c>
      <c r="AV778" s="155">
        <f ca="1">IF(AND(AR778&gt;0,AS778&gt;0),COUNTIF(AV$6:AV777,"&gt;0")+1,0)</f>
        <v>0</v>
      </c>
    </row>
    <row r="779" spans="41:48">
      <c r="AO779" s="155">
        <v>22</v>
      </c>
      <c r="AP779" s="155">
        <v>2</v>
      </c>
      <c r="AQ779" s="155">
        <v>6</v>
      </c>
      <c r="AR779" s="155">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155">
        <f ca="1">COUNTIF(INDIRECT("H"&amp;(ROW()+12*(($AO779-1)*3+$AP779)-ROW())/12+5):INDIRECT("S"&amp;(ROW()+12*(($AO779-1)*3+$AP779)-ROW())/12+5),AR779)</f>
        <v>0</v>
      </c>
      <c r="AV779" s="155">
        <f ca="1">IF(AND(AR779&gt;0,AS779&gt;0),COUNTIF(AV$6:AV778,"&gt;0")+1,0)</f>
        <v>0</v>
      </c>
    </row>
    <row r="780" spans="41:48">
      <c r="AO780" s="155">
        <v>22</v>
      </c>
      <c r="AP780" s="155">
        <v>2</v>
      </c>
      <c r="AQ780" s="155">
        <v>7</v>
      </c>
      <c r="AR780" s="155">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155">
        <f ca="1">COUNTIF(INDIRECT("H"&amp;(ROW()+12*(($AO780-1)*3+$AP780)-ROW())/12+5):INDIRECT("S"&amp;(ROW()+12*(($AO780-1)*3+$AP780)-ROW())/12+5),AR780)</f>
        <v>0</v>
      </c>
      <c r="AV780" s="155">
        <f ca="1">IF(AND(AR780&gt;0,AS780&gt;0),COUNTIF(AV$6:AV779,"&gt;0")+1,0)</f>
        <v>0</v>
      </c>
    </row>
    <row r="781" spans="41:48">
      <c r="AO781" s="155">
        <v>22</v>
      </c>
      <c r="AP781" s="155">
        <v>2</v>
      </c>
      <c r="AQ781" s="155">
        <v>8</v>
      </c>
      <c r="AR781" s="155">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155">
        <f ca="1">COUNTIF(INDIRECT("H"&amp;(ROW()+12*(($AO781-1)*3+$AP781)-ROW())/12+5):INDIRECT("S"&amp;(ROW()+12*(($AO781-1)*3+$AP781)-ROW())/12+5),AR781)</f>
        <v>0</v>
      </c>
      <c r="AV781" s="155">
        <f ca="1">IF(AND(AR781&gt;0,AS781&gt;0),COUNTIF(AV$6:AV780,"&gt;0")+1,0)</f>
        <v>0</v>
      </c>
    </row>
    <row r="782" spans="41:48">
      <c r="AO782" s="155">
        <v>22</v>
      </c>
      <c r="AP782" s="155">
        <v>2</v>
      </c>
      <c r="AQ782" s="155">
        <v>9</v>
      </c>
      <c r="AR782" s="155">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155">
        <f ca="1">COUNTIF(INDIRECT("H"&amp;(ROW()+12*(($AO782-1)*3+$AP782)-ROW())/12+5):INDIRECT("S"&amp;(ROW()+12*(($AO782-1)*3+$AP782)-ROW())/12+5),AR782)</f>
        <v>0</v>
      </c>
      <c r="AV782" s="155">
        <f ca="1">IF(AND(AR782&gt;0,AS782&gt;0),COUNTIF(AV$6:AV781,"&gt;0")+1,0)</f>
        <v>0</v>
      </c>
    </row>
    <row r="783" spans="41:48">
      <c r="AO783" s="155">
        <v>22</v>
      </c>
      <c r="AP783" s="155">
        <v>2</v>
      </c>
      <c r="AQ783" s="155">
        <v>10</v>
      </c>
      <c r="AR783" s="155">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155">
        <f ca="1">COUNTIF(INDIRECT("H"&amp;(ROW()+12*(($AO783-1)*3+$AP783)-ROW())/12+5):INDIRECT("S"&amp;(ROW()+12*(($AO783-1)*3+$AP783)-ROW())/12+5),AR783)</f>
        <v>0</v>
      </c>
      <c r="AV783" s="155">
        <f ca="1">IF(AND(AR783&gt;0,AS783&gt;0),COUNTIF(AV$6:AV782,"&gt;0")+1,0)</f>
        <v>0</v>
      </c>
    </row>
    <row r="784" spans="41:48">
      <c r="AO784" s="155">
        <v>22</v>
      </c>
      <c r="AP784" s="155">
        <v>2</v>
      </c>
      <c r="AQ784" s="155">
        <v>11</v>
      </c>
      <c r="AR784" s="155">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155">
        <f ca="1">COUNTIF(INDIRECT("H"&amp;(ROW()+12*(($AO784-1)*3+$AP784)-ROW())/12+5):INDIRECT("S"&amp;(ROW()+12*(($AO784-1)*3+$AP784)-ROW())/12+5),AR784)</f>
        <v>0</v>
      </c>
      <c r="AV784" s="155">
        <f ca="1">IF(AND(AR784&gt;0,AS784&gt;0),COUNTIF(AV$6:AV783,"&gt;0")+1,0)</f>
        <v>0</v>
      </c>
    </row>
    <row r="785" spans="41:48">
      <c r="AO785" s="155">
        <v>22</v>
      </c>
      <c r="AP785" s="155">
        <v>2</v>
      </c>
      <c r="AQ785" s="155">
        <v>12</v>
      </c>
      <c r="AR785" s="155">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155">
        <f ca="1">COUNTIF(INDIRECT("H"&amp;(ROW()+12*(($AO785-1)*3+$AP785)-ROW())/12+5):INDIRECT("S"&amp;(ROW()+12*(($AO785-1)*3+$AP785)-ROW())/12+5),AR785)</f>
        <v>0</v>
      </c>
      <c r="AV785" s="155">
        <f ca="1">IF(AND(AR785&gt;0,AS785&gt;0),COUNTIF(AV$6:AV784,"&gt;0")+1,0)</f>
        <v>0</v>
      </c>
    </row>
    <row r="786" spans="41:48">
      <c r="AO786" s="155">
        <v>22</v>
      </c>
      <c r="AP786" s="155">
        <v>3</v>
      </c>
      <c r="AQ786" s="155">
        <v>1</v>
      </c>
      <c r="AR786" s="155">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155">
        <f ca="1">COUNTIF(INDIRECT("H"&amp;(ROW()+12*(($AO786-1)*3+$AP786)-ROW())/12+5):INDIRECT("S"&amp;(ROW()+12*(($AO786-1)*3+$AP786)-ROW())/12+5),AR786)</f>
        <v>0</v>
      </c>
      <c r="AV786" s="155">
        <f ca="1">IF(AND(AR786&gt;0,AS786&gt;0),COUNTIF(AV$6:AV785,"&gt;0")+1,0)</f>
        <v>0</v>
      </c>
    </row>
    <row r="787" spans="41:48">
      <c r="AO787" s="155">
        <v>22</v>
      </c>
      <c r="AP787" s="155">
        <v>3</v>
      </c>
      <c r="AQ787" s="155">
        <v>2</v>
      </c>
      <c r="AR787" s="155">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155">
        <f ca="1">COUNTIF(INDIRECT("H"&amp;(ROW()+12*(($AO787-1)*3+$AP787)-ROW())/12+5):INDIRECT("S"&amp;(ROW()+12*(($AO787-1)*3+$AP787)-ROW())/12+5),AR787)</f>
        <v>0</v>
      </c>
      <c r="AV787" s="155">
        <f ca="1">IF(AND(AR787&gt;0,AS787&gt;0),COUNTIF(AV$6:AV786,"&gt;0")+1,0)</f>
        <v>0</v>
      </c>
    </row>
    <row r="788" spans="41:48">
      <c r="AO788" s="155">
        <v>22</v>
      </c>
      <c r="AP788" s="155">
        <v>3</v>
      </c>
      <c r="AQ788" s="155">
        <v>3</v>
      </c>
      <c r="AR788" s="155">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155">
        <f ca="1">COUNTIF(INDIRECT("H"&amp;(ROW()+12*(($AO788-1)*3+$AP788)-ROW())/12+5):INDIRECT("S"&amp;(ROW()+12*(($AO788-1)*3+$AP788)-ROW())/12+5),AR788)</f>
        <v>0</v>
      </c>
      <c r="AV788" s="155">
        <f ca="1">IF(AND(AR788&gt;0,AS788&gt;0),COUNTIF(AV$6:AV787,"&gt;0")+1,0)</f>
        <v>0</v>
      </c>
    </row>
    <row r="789" spans="41:48">
      <c r="AO789" s="155">
        <v>22</v>
      </c>
      <c r="AP789" s="155">
        <v>3</v>
      </c>
      <c r="AQ789" s="155">
        <v>4</v>
      </c>
      <c r="AR789" s="155">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155">
        <f ca="1">COUNTIF(INDIRECT("H"&amp;(ROW()+12*(($AO789-1)*3+$AP789)-ROW())/12+5):INDIRECT("S"&amp;(ROW()+12*(($AO789-1)*3+$AP789)-ROW())/12+5),AR789)</f>
        <v>0</v>
      </c>
      <c r="AV789" s="155">
        <f ca="1">IF(AND(AR789&gt;0,AS789&gt;0),COUNTIF(AV$6:AV788,"&gt;0")+1,0)</f>
        <v>0</v>
      </c>
    </row>
    <row r="790" spans="41:48">
      <c r="AO790" s="155">
        <v>22</v>
      </c>
      <c r="AP790" s="155">
        <v>3</v>
      </c>
      <c r="AQ790" s="155">
        <v>5</v>
      </c>
      <c r="AR790" s="155">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155">
        <f ca="1">COUNTIF(INDIRECT("H"&amp;(ROW()+12*(($AO790-1)*3+$AP790)-ROW())/12+5):INDIRECT("S"&amp;(ROW()+12*(($AO790-1)*3+$AP790)-ROW())/12+5),AR790)</f>
        <v>0</v>
      </c>
      <c r="AV790" s="155">
        <f ca="1">IF(AND(AR790&gt;0,AS790&gt;0),COUNTIF(AV$6:AV789,"&gt;0")+1,0)</f>
        <v>0</v>
      </c>
    </row>
    <row r="791" spans="41:48">
      <c r="AO791" s="155">
        <v>22</v>
      </c>
      <c r="AP791" s="155">
        <v>3</v>
      </c>
      <c r="AQ791" s="155">
        <v>6</v>
      </c>
      <c r="AR791" s="155">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155">
        <f ca="1">COUNTIF(INDIRECT("H"&amp;(ROW()+12*(($AO791-1)*3+$AP791)-ROW())/12+5):INDIRECT("S"&amp;(ROW()+12*(($AO791-1)*3+$AP791)-ROW())/12+5),AR791)</f>
        <v>0</v>
      </c>
      <c r="AV791" s="155">
        <f ca="1">IF(AND(AR791&gt;0,AS791&gt;0),COUNTIF(AV$6:AV790,"&gt;0")+1,0)</f>
        <v>0</v>
      </c>
    </row>
    <row r="792" spans="41:48">
      <c r="AO792" s="155">
        <v>22</v>
      </c>
      <c r="AP792" s="155">
        <v>3</v>
      </c>
      <c r="AQ792" s="155">
        <v>7</v>
      </c>
      <c r="AR792" s="155">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155">
        <f ca="1">COUNTIF(INDIRECT("H"&amp;(ROW()+12*(($AO792-1)*3+$AP792)-ROW())/12+5):INDIRECT("S"&amp;(ROW()+12*(($AO792-1)*3+$AP792)-ROW())/12+5),AR792)</f>
        <v>0</v>
      </c>
      <c r="AV792" s="155">
        <f ca="1">IF(AND(AR792&gt;0,AS792&gt;0),COUNTIF(AV$6:AV791,"&gt;0")+1,0)</f>
        <v>0</v>
      </c>
    </row>
    <row r="793" spans="41:48">
      <c r="AO793" s="155">
        <v>22</v>
      </c>
      <c r="AP793" s="155">
        <v>3</v>
      </c>
      <c r="AQ793" s="155">
        <v>8</v>
      </c>
      <c r="AR793" s="155">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155">
        <f ca="1">COUNTIF(INDIRECT("H"&amp;(ROW()+12*(($AO793-1)*3+$AP793)-ROW())/12+5):INDIRECT("S"&amp;(ROW()+12*(($AO793-1)*3+$AP793)-ROW())/12+5),AR793)</f>
        <v>0</v>
      </c>
      <c r="AV793" s="155">
        <f ca="1">IF(AND(AR793&gt;0,AS793&gt;0),COUNTIF(AV$6:AV792,"&gt;0")+1,0)</f>
        <v>0</v>
      </c>
    </row>
    <row r="794" spans="41:48">
      <c r="AO794" s="155">
        <v>22</v>
      </c>
      <c r="AP794" s="155">
        <v>3</v>
      </c>
      <c r="AQ794" s="155">
        <v>9</v>
      </c>
      <c r="AR794" s="155">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155">
        <f ca="1">COUNTIF(INDIRECT("H"&amp;(ROW()+12*(($AO794-1)*3+$AP794)-ROW())/12+5):INDIRECT("S"&amp;(ROW()+12*(($AO794-1)*3+$AP794)-ROW())/12+5),AR794)</f>
        <v>0</v>
      </c>
      <c r="AV794" s="155">
        <f ca="1">IF(AND(AR794&gt;0,AS794&gt;0),COUNTIF(AV$6:AV793,"&gt;0")+1,0)</f>
        <v>0</v>
      </c>
    </row>
    <row r="795" spans="41:48">
      <c r="AO795" s="155">
        <v>22</v>
      </c>
      <c r="AP795" s="155">
        <v>3</v>
      </c>
      <c r="AQ795" s="155">
        <v>10</v>
      </c>
      <c r="AR795" s="155">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155">
        <f ca="1">COUNTIF(INDIRECT("H"&amp;(ROW()+12*(($AO795-1)*3+$AP795)-ROW())/12+5):INDIRECT("S"&amp;(ROW()+12*(($AO795-1)*3+$AP795)-ROW())/12+5),AR795)</f>
        <v>0</v>
      </c>
      <c r="AV795" s="155">
        <f ca="1">IF(AND(AR795&gt;0,AS795&gt;0),COUNTIF(AV$6:AV794,"&gt;0")+1,0)</f>
        <v>0</v>
      </c>
    </row>
    <row r="796" spans="41:48">
      <c r="AO796" s="155">
        <v>22</v>
      </c>
      <c r="AP796" s="155">
        <v>3</v>
      </c>
      <c r="AQ796" s="155">
        <v>11</v>
      </c>
      <c r="AR796" s="155">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155">
        <f ca="1">COUNTIF(INDIRECT("H"&amp;(ROW()+12*(($AO796-1)*3+$AP796)-ROW())/12+5):INDIRECT("S"&amp;(ROW()+12*(($AO796-1)*3+$AP796)-ROW())/12+5),AR796)</f>
        <v>0</v>
      </c>
      <c r="AV796" s="155">
        <f ca="1">IF(AND(AR796&gt;0,AS796&gt;0),COUNTIF(AV$6:AV795,"&gt;0")+1,0)</f>
        <v>0</v>
      </c>
    </row>
    <row r="797" spans="41:48">
      <c r="AO797" s="155">
        <v>22</v>
      </c>
      <c r="AP797" s="155">
        <v>3</v>
      </c>
      <c r="AQ797" s="155">
        <v>12</v>
      </c>
      <c r="AR797" s="155">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155">
        <f ca="1">COUNTIF(INDIRECT("H"&amp;(ROW()+12*(($AO797-1)*3+$AP797)-ROW())/12+5):INDIRECT("S"&amp;(ROW()+12*(($AO797-1)*3+$AP797)-ROW())/12+5),AR797)</f>
        <v>0</v>
      </c>
      <c r="AV797" s="155">
        <f ca="1">IF(AND(AR797&gt;0,AS797&gt;0),COUNTIF(AV$6:AV796,"&gt;0")+1,0)</f>
        <v>0</v>
      </c>
    </row>
    <row r="798" spans="41:48">
      <c r="AO798" s="155">
        <v>23</v>
      </c>
      <c r="AP798" s="155">
        <v>1</v>
      </c>
      <c r="AQ798" s="155">
        <v>1</v>
      </c>
      <c r="AR798" s="155">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155">
        <f ca="1">COUNTIF(INDIRECT("H"&amp;(ROW()+12*(($AO798-1)*3+$AP798)-ROW())/12+5):INDIRECT("S"&amp;(ROW()+12*(($AO798-1)*3+$AP798)-ROW())/12+5),AR798)</f>
        <v>0</v>
      </c>
      <c r="AV798" s="155">
        <f ca="1">IF(AND(AR798&gt;0,AS798&gt;0),COUNTIF(AV$6:AV797,"&gt;0")+1,0)</f>
        <v>0</v>
      </c>
    </row>
    <row r="799" spans="41:48">
      <c r="AO799" s="155">
        <v>23</v>
      </c>
      <c r="AP799" s="155">
        <v>1</v>
      </c>
      <c r="AQ799" s="155">
        <v>2</v>
      </c>
      <c r="AR799" s="155">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155">
        <f ca="1">COUNTIF(INDIRECT("H"&amp;(ROW()+12*(($AO799-1)*3+$AP799)-ROW())/12+5):INDIRECT("S"&amp;(ROW()+12*(($AO799-1)*3+$AP799)-ROW())/12+5),AR799)</f>
        <v>0</v>
      </c>
      <c r="AV799" s="155">
        <f ca="1">IF(AND(AR799&gt;0,AS799&gt;0),COUNTIF(AV$6:AV798,"&gt;0")+1,0)</f>
        <v>0</v>
      </c>
    </row>
    <row r="800" spans="41:48">
      <c r="AO800" s="155">
        <v>23</v>
      </c>
      <c r="AP800" s="155">
        <v>1</v>
      </c>
      <c r="AQ800" s="155">
        <v>3</v>
      </c>
      <c r="AR800" s="155">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155">
        <f ca="1">COUNTIF(INDIRECT("H"&amp;(ROW()+12*(($AO800-1)*3+$AP800)-ROW())/12+5):INDIRECT("S"&amp;(ROW()+12*(($AO800-1)*3+$AP800)-ROW())/12+5),AR800)</f>
        <v>0</v>
      </c>
      <c r="AV800" s="155">
        <f ca="1">IF(AND(AR800&gt;0,AS800&gt;0),COUNTIF(AV$6:AV799,"&gt;0")+1,0)</f>
        <v>0</v>
      </c>
    </row>
    <row r="801" spans="41:48">
      <c r="AO801" s="155">
        <v>23</v>
      </c>
      <c r="AP801" s="155">
        <v>1</v>
      </c>
      <c r="AQ801" s="155">
        <v>4</v>
      </c>
      <c r="AR801" s="155">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155">
        <f ca="1">COUNTIF(INDIRECT("H"&amp;(ROW()+12*(($AO801-1)*3+$AP801)-ROW())/12+5):INDIRECT("S"&amp;(ROW()+12*(($AO801-1)*3+$AP801)-ROW())/12+5),AR801)</f>
        <v>0</v>
      </c>
      <c r="AV801" s="155">
        <f ca="1">IF(AND(AR801&gt;0,AS801&gt;0),COUNTIF(AV$6:AV800,"&gt;0")+1,0)</f>
        <v>0</v>
      </c>
    </row>
    <row r="802" spans="41:48">
      <c r="AO802" s="155">
        <v>23</v>
      </c>
      <c r="AP802" s="155">
        <v>1</v>
      </c>
      <c r="AQ802" s="155">
        <v>5</v>
      </c>
      <c r="AR802" s="155">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155">
        <f ca="1">COUNTIF(INDIRECT("H"&amp;(ROW()+12*(($AO802-1)*3+$AP802)-ROW())/12+5):INDIRECT("S"&amp;(ROW()+12*(($AO802-1)*3+$AP802)-ROW())/12+5),AR802)</f>
        <v>0</v>
      </c>
      <c r="AV802" s="155">
        <f ca="1">IF(AND(AR802&gt;0,AS802&gt;0),COUNTIF(AV$6:AV801,"&gt;0")+1,0)</f>
        <v>0</v>
      </c>
    </row>
    <row r="803" spans="41:48">
      <c r="AO803" s="155">
        <v>23</v>
      </c>
      <c r="AP803" s="155">
        <v>1</v>
      </c>
      <c r="AQ803" s="155">
        <v>6</v>
      </c>
      <c r="AR803" s="155">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155">
        <f ca="1">COUNTIF(INDIRECT("H"&amp;(ROW()+12*(($AO803-1)*3+$AP803)-ROW())/12+5):INDIRECT("S"&amp;(ROW()+12*(($AO803-1)*3+$AP803)-ROW())/12+5),AR803)</f>
        <v>0</v>
      </c>
      <c r="AV803" s="155">
        <f ca="1">IF(AND(AR803&gt;0,AS803&gt;0),COUNTIF(AV$6:AV802,"&gt;0")+1,0)</f>
        <v>0</v>
      </c>
    </row>
    <row r="804" spans="41:48">
      <c r="AO804" s="155">
        <v>23</v>
      </c>
      <c r="AP804" s="155">
        <v>1</v>
      </c>
      <c r="AQ804" s="155">
        <v>7</v>
      </c>
      <c r="AR804" s="155">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155">
        <f ca="1">COUNTIF(INDIRECT("H"&amp;(ROW()+12*(($AO804-1)*3+$AP804)-ROW())/12+5):INDIRECT("S"&amp;(ROW()+12*(($AO804-1)*3+$AP804)-ROW())/12+5),AR804)</f>
        <v>0</v>
      </c>
      <c r="AV804" s="155">
        <f ca="1">IF(AND(AR804&gt;0,AS804&gt;0),COUNTIF(AV$6:AV803,"&gt;0")+1,0)</f>
        <v>0</v>
      </c>
    </row>
    <row r="805" spans="41:48">
      <c r="AO805" s="155">
        <v>23</v>
      </c>
      <c r="AP805" s="155">
        <v>1</v>
      </c>
      <c r="AQ805" s="155">
        <v>8</v>
      </c>
      <c r="AR805" s="155">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155">
        <f ca="1">COUNTIF(INDIRECT("H"&amp;(ROW()+12*(($AO805-1)*3+$AP805)-ROW())/12+5):INDIRECT("S"&amp;(ROW()+12*(($AO805-1)*3+$AP805)-ROW())/12+5),AR805)</f>
        <v>0</v>
      </c>
      <c r="AV805" s="155">
        <f ca="1">IF(AND(AR805&gt;0,AS805&gt;0),COUNTIF(AV$6:AV804,"&gt;0")+1,0)</f>
        <v>0</v>
      </c>
    </row>
    <row r="806" spans="41:48">
      <c r="AO806" s="155">
        <v>23</v>
      </c>
      <c r="AP806" s="155">
        <v>1</v>
      </c>
      <c r="AQ806" s="155">
        <v>9</v>
      </c>
      <c r="AR806" s="155">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155">
        <f ca="1">COUNTIF(INDIRECT("H"&amp;(ROW()+12*(($AO806-1)*3+$AP806)-ROW())/12+5):INDIRECT("S"&amp;(ROW()+12*(($AO806-1)*3+$AP806)-ROW())/12+5),AR806)</f>
        <v>0</v>
      </c>
      <c r="AV806" s="155">
        <f ca="1">IF(AND(AR806&gt;0,AS806&gt;0),COUNTIF(AV$6:AV805,"&gt;0")+1,0)</f>
        <v>0</v>
      </c>
    </row>
    <row r="807" spans="41:48">
      <c r="AO807" s="155">
        <v>23</v>
      </c>
      <c r="AP807" s="155">
        <v>1</v>
      </c>
      <c r="AQ807" s="155">
        <v>10</v>
      </c>
      <c r="AR807" s="155">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155">
        <f ca="1">COUNTIF(INDIRECT("H"&amp;(ROW()+12*(($AO807-1)*3+$AP807)-ROW())/12+5):INDIRECT("S"&amp;(ROW()+12*(($AO807-1)*3+$AP807)-ROW())/12+5),AR807)</f>
        <v>0</v>
      </c>
      <c r="AV807" s="155">
        <f ca="1">IF(AND(AR807&gt;0,AS807&gt;0),COUNTIF(AV$6:AV806,"&gt;0")+1,0)</f>
        <v>0</v>
      </c>
    </row>
    <row r="808" spans="41:48">
      <c r="AO808" s="155">
        <v>23</v>
      </c>
      <c r="AP808" s="155">
        <v>1</v>
      </c>
      <c r="AQ808" s="155">
        <v>11</v>
      </c>
      <c r="AR808" s="155">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155">
        <f ca="1">COUNTIF(INDIRECT("H"&amp;(ROW()+12*(($AO808-1)*3+$AP808)-ROW())/12+5):INDIRECT("S"&amp;(ROW()+12*(($AO808-1)*3+$AP808)-ROW())/12+5),AR808)</f>
        <v>0</v>
      </c>
      <c r="AV808" s="155">
        <f ca="1">IF(AND(AR808&gt;0,AS808&gt;0),COUNTIF(AV$6:AV807,"&gt;0")+1,0)</f>
        <v>0</v>
      </c>
    </row>
    <row r="809" spans="41:48">
      <c r="AO809" s="155">
        <v>23</v>
      </c>
      <c r="AP809" s="155">
        <v>1</v>
      </c>
      <c r="AQ809" s="155">
        <v>12</v>
      </c>
      <c r="AR809" s="155">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155">
        <f ca="1">COUNTIF(INDIRECT("H"&amp;(ROW()+12*(($AO809-1)*3+$AP809)-ROW())/12+5):INDIRECT("S"&amp;(ROW()+12*(($AO809-1)*3+$AP809)-ROW())/12+5),AR809)</f>
        <v>0</v>
      </c>
      <c r="AV809" s="155">
        <f ca="1">IF(AND(AR809&gt;0,AS809&gt;0),COUNTIF(AV$6:AV808,"&gt;0")+1,0)</f>
        <v>0</v>
      </c>
    </row>
    <row r="810" spans="41:48">
      <c r="AO810" s="155">
        <v>23</v>
      </c>
      <c r="AP810" s="155">
        <v>2</v>
      </c>
      <c r="AQ810" s="155">
        <v>1</v>
      </c>
      <c r="AR810" s="155">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155">
        <f ca="1">COUNTIF(INDIRECT("H"&amp;(ROW()+12*(($AO810-1)*3+$AP810)-ROW())/12+5):INDIRECT("S"&amp;(ROW()+12*(($AO810-1)*3+$AP810)-ROW())/12+5),AR810)</f>
        <v>0</v>
      </c>
      <c r="AV810" s="155">
        <f ca="1">IF(AND(AR810&gt;0,AS810&gt;0),COUNTIF(AV$6:AV809,"&gt;0")+1,0)</f>
        <v>0</v>
      </c>
    </row>
    <row r="811" spans="41:48">
      <c r="AO811" s="155">
        <v>23</v>
      </c>
      <c r="AP811" s="155">
        <v>2</v>
      </c>
      <c r="AQ811" s="155">
        <v>2</v>
      </c>
      <c r="AR811" s="155">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155">
        <f ca="1">COUNTIF(INDIRECT("H"&amp;(ROW()+12*(($AO811-1)*3+$AP811)-ROW())/12+5):INDIRECT("S"&amp;(ROW()+12*(($AO811-1)*3+$AP811)-ROW())/12+5),AR811)</f>
        <v>0</v>
      </c>
      <c r="AV811" s="155">
        <f ca="1">IF(AND(AR811&gt;0,AS811&gt;0),COUNTIF(AV$6:AV810,"&gt;0")+1,0)</f>
        <v>0</v>
      </c>
    </row>
    <row r="812" spans="41:48">
      <c r="AO812" s="155">
        <v>23</v>
      </c>
      <c r="AP812" s="155">
        <v>2</v>
      </c>
      <c r="AQ812" s="155">
        <v>3</v>
      </c>
      <c r="AR812" s="155">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155">
        <f ca="1">COUNTIF(INDIRECT("H"&amp;(ROW()+12*(($AO812-1)*3+$AP812)-ROW())/12+5):INDIRECT("S"&amp;(ROW()+12*(($AO812-1)*3+$AP812)-ROW())/12+5),AR812)</f>
        <v>0</v>
      </c>
      <c r="AV812" s="155">
        <f ca="1">IF(AND(AR812&gt;0,AS812&gt;0),COUNTIF(AV$6:AV811,"&gt;0")+1,0)</f>
        <v>0</v>
      </c>
    </row>
    <row r="813" spans="41:48">
      <c r="AO813" s="155">
        <v>23</v>
      </c>
      <c r="AP813" s="155">
        <v>2</v>
      </c>
      <c r="AQ813" s="155">
        <v>4</v>
      </c>
      <c r="AR813" s="155">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155">
        <f ca="1">COUNTIF(INDIRECT("H"&amp;(ROW()+12*(($AO813-1)*3+$AP813)-ROW())/12+5):INDIRECT("S"&amp;(ROW()+12*(($AO813-1)*3+$AP813)-ROW())/12+5),AR813)</f>
        <v>0</v>
      </c>
      <c r="AV813" s="155">
        <f ca="1">IF(AND(AR813&gt;0,AS813&gt;0),COUNTIF(AV$6:AV812,"&gt;0")+1,0)</f>
        <v>0</v>
      </c>
    </row>
    <row r="814" spans="41:48">
      <c r="AO814" s="155">
        <v>23</v>
      </c>
      <c r="AP814" s="155">
        <v>2</v>
      </c>
      <c r="AQ814" s="155">
        <v>5</v>
      </c>
      <c r="AR814" s="155">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155">
        <f ca="1">COUNTIF(INDIRECT("H"&amp;(ROW()+12*(($AO814-1)*3+$AP814)-ROW())/12+5):INDIRECT("S"&amp;(ROW()+12*(($AO814-1)*3+$AP814)-ROW())/12+5),AR814)</f>
        <v>0</v>
      </c>
      <c r="AV814" s="155">
        <f ca="1">IF(AND(AR814&gt;0,AS814&gt;0),COUNTIF(AV$6:AV813,"&gt;0")+1,0)</f>
        <v>0</v>
      </c>
    </row>
    <row r="815" spans="41:48">
      <c r="AO815" s="155">
        <v>23</v>
      </c>
      <c r="AP815" s="155">
        <v>2</v>
      </c>
      <c r="AQ815" s="155">
        <v>6</v>
      </c>
      <c r="AR815" s="155">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155">
        <f ca="1">COUNTIF(INDIRECT("H"&amp;(ROW()+12*(($AO815-1)*3+$AP815)-ROW())/12+5):INDIRECT("S"&amp;(ROW()+12*(($AO815-1)*3+$AP815)-ROW())/12+5),AR815)</f>
        <v>0</v>
      </c>
      <c r="AV815" s="155">
        <f ca="1">IF(AND(AR815&gt;0,AS815&gt;0),COUNTIF(AV$6:AV814,"&gt;0")+1,0)</f>
        <v>0</v>
      </c>
    </row>
    <row r="816" spans="41:48">
      <c r="AO816" s="155">
        <v>23</v>
      </c>
      <c r="AP816" s="155">
        <v>2</v>
      </c>
      <c r="AQ816" s="155">
        <v>7</v>
      </c>
      <c r="AR816" s="155">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155">
        <f ca="1">COUNTIF(INDIRECT("H"&amp;(ROW()+12*(($AO816-1)*3+$AP816)-ROW())/12+5):INDIRECT("S"&amp;(ROW()+12*(($AO816-1)*3+$AP816)-ROW())/12+5),AR816)</f>
        <v>0</v>
      </c>
      <c r="AV816" s="155">
        <f ca="1">IF(AND(AR816&gt;0,AS816&gt;0),COUNTIF(AV$6:AV815,"&gt;0")+1,0)</f>
        <v>0</v>
      </c>
    </row>
    <row r="817" spans="41:48">
      <c r="AO817" s="155">
        <v>23</v>
      </c>
      <c r="AP817" s="155">
        <v>2</v>
      </c>
      <c r="AQ817" s="155">
        <v>8</v>
      </c>
      <c r="AR817" s="155">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155">
        <f ca="1">COUNTIF(INDIRECT("H"&amp;(ROW()+12*(($AO817-1)*3+$AP817)-ROW())/12+5):INDIRECT("S"&amp;(ROW()+12*(($AO817-1)*3+$AP817)-ROW())/12+5),AR817)</f>
        <v>0</v>
      </c>
      <c r="AV817" s="155">
        <f ca="1">IF(AND(AR817&gt;0,AS817&gt;0),COUNTIF(AV$6:AV816,"&gt;0")+1,0)</f>
        <v>0</v>
      </c>
    </row>
    <row r="818" spans="41:48">
      <c r="AO818" s="155">
        <v>23</v>
      </c>
      <c r="AP818" s="155">
        <v>2</v>
      </c>
      <c r="AQ818" s="155">
        <v>9</v>
      </c>
      <c r="AR818" s="155">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155">
        <f ca="1">COUNTIF(INDIRECT("H"&amp;(ROW()+12*(($AO818-1)*3+$AP818)-ROW())/12+5):INDIRECT("S"&amp;(ROW()+12*(($AO818-1)*3+$AP818)-ROW())/12+5),AR818)</f>
        <v>0</v>
      </c>
      <c r="AV818" s="155">
        <f ca="1">IF(AND(AR818&gt;0,AS818&gt;0),COUNTIF(AV$6:AV817,"&gt;0")+1,0)</f>
        <v>0</v>
      </c>
    </row>
    <row r="819" spans="41:48">
      <c r="AO819" s="155">
        <v>23</v>
      </c>
      <c r="AP819" s="155">
        <v>2</v>
      </c>
      <c r="AQ819" s="155">
        <v>10</v>
      </c>
      <c r="AR819" s="155">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155">
        <f ca="1">COUNTIF(INDIRECT("H"&amp;(ROW()+12*(($AO819-1)*3+$AP819)-ROW())/12+5):INDIRECT("S"&amp;(ROW()+12*(($AO819-1)*3+$AP819)-ROW())/12+5),AR819)</f>
        <v>0</v>
      </c>
      <c r="AV819" s="155">
        <f ca="1">IF(AND(AR819&gt;0,AS819&gt;0),COUNTIF(AV$6:AV818,"&gt;0")+1,0)</f>
        <v>0</v>
      </c>
    </row>
    <row r="820" spans="41:48">
      <c r="AO820" s="155">
        <v>23</v>
      </c>
      <c r="AP820" s="155">
        <v>2</v>
      </c>
      <c r="AQ820" s="155">
        <v>11</v>
      </c>
      <c r="AR820" s="155">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155">
        <f ca="1">COUNTIF(INDIRECT("H"&amp;(ROW()+12*(($AO820-1)*3+$AP820)-ROW())/12+5):INDIRECT("S"&amp;(ROW()+12*(($AO820-1)*3+$AP820)-ROW())/12+5),AR820)</f>
        <v>0</v>
      </c>
      <c r="AV820" s="155">
        <f ca="1">IF(AND(AR820&gt;0,AS820&gt;0),COUNTIF(AV$6:AV819,"&gt;0")+1,0)</f>
        <v>0</v>
      </c>
    </row>
    <row r="821" spans="41:48">
      <c r="AO821" s="155">
        <v>23</v>
      </c>
      <c r="AP821" s="155">
        <v>2</v>
      </c>
      <c r="AQ821" s="155">
        <v>12</v>
      </c>
      <c r="AR821" s="155">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155">
        <f ca="1">COUNTIF(INDIRECT("H"&amp;(ROW()+12*(($AO821-1)*3+$AP821)-ROW())/12+5):INDIRECT("S"&amp;(ROW()+12*(($AO821-1)*3+$AP821)-ROW())/12+5),AR821)</f>
        <v>0</v>
      </c>
      <c r="AV821" s="155">
        <f ca="1">IF(AND(AR821&gt;0,AS821&gt;0),COUNTIF(AV$6:AV820,"&gt;0")+1,0)</f>
        <v>0</v>
      </c>
    </row>
    <row r="822" spans="41:48">
      <c r="AO822" s="155">
        <v>23</v>
      </c>
      <c r="AP822" s="155">
        <v>3</v>
      </c>
      <c r="AQ822" s="155">
        <v>1</v>
      </c>
      <c r="AR822" s="155">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155">
        <f ca="1">COUNTIF(INDIRECT("H"&amp;(ROW()+12*(($AO822-1)*3+$AP822)-ROW())/12+5):INDIRECT("S"&amp;(ROW()+12*(($AO822-1)*3+$AP822)-ROW())/12+5),AR822)</f>
        <v>0</v>
      </c>
      <c r="AV822" s="155">
        <f ca="1">IF(AND(AR822&gt;0,AS822&gt;0),COUNTIF(AV$6:AV821,"&gt;0")+1,0)</f>
        <v>0</v>
      </c>
    </row>
    <row r="823" spans="41:48">
      <c r="AO823" s="155">
        <v>23</v>
      </c>
      <c r="AP823" s="155">
        <v>3</v>
      </c>
      <c r="AQ823" s="155">
        <v>2</v>
      </c>
      <c r="AR823" s="155">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155">
        <f ca="1">COUNTIF(INDIRECT("H"&amp;(ROW()+12*(($AO823-1)*3+$AP823)-ROW())/12+5):INDIRECT("S"&amp;(ROW()+12*(($AO823-1)*3+$AP823)-ROW())/12+5),AR823)</f>
        <v>0</v>
      </c>
      <c r="AV823" s="155">
        <f ca="1">IF(AND(AR823&gt;0,AS823&gt;0),COUNTIF(AV$6:AV822,"&gt;0")+1,0)</f>
        <v>0</v>
      </c>
    </row>
    <row r="824" spans="41:48">
      <c r="AO824" s="155">
        <v>23</v>
      </c>
      <c r="AP824" s="155">
        <v>3</v>
      </c>
      <c r="AQ824" s="155">
        <v>3</v>
      </c>
      <c r="AR824" s="155">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155">
        <f ca="1">COUNTIF(INDIRECT("H"&amp;(ROW()+12*(($AO824-1)*3+$AP824)-ROW())/12+5):INDIRECT("S"&amp;(ROW()+12*(($AO824-1)*3+$AP824)-ROW())/12+5),AR824)</f>
        <v>0</v>
      </c>
      <c r="AV824" s="155">
        <f ca="1">IF(AND(AR824&gt;0,AS824&gt;0),COUNTIF(AV$6:AV823,"&gt;0")+1,0)</f>
        <v>0</v>
      </c>
    </row>
    <row r="825" spans="41:48">
      <c r="AO825" s="155">
        <v>23</v>
      </c>
      <c r="AP825" s="155">
        <v>3</v>
      </c>
      <c r="AQ825" s="155">
        <v>4</v>
      </c>
      <c r="AR825" s="155">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155">
        <f ca="1">COUNTIF(INDIRECT("H"&amp;(ROW()+12*(($AO825-1)*3+$AP825)-ROW())/12+5):INDIRECT("S"&amp;(ROW()+12*(($AO825-1)*3+$AP825)-ROW())/12+5),AR825)</f>
        <v>0</v>
      </c>
      <c r="AV825" s="155">
        <f ca="1">IF(AND(AR825&gt;0,AS825&gt;0),COUNTIF(AV$6:AV824,"&gt;0")+1,0)</f>
        <v>0</v>
      </c>
    </row>
    <row r="826" spans="41:48">
      <c r="AO826" s="155">
        <v>23</v>
      </c>
      <c r="AP826" s="155">
        <v>3</v>
      </c>
      <c r="AQ826" s="155">
        <v>5</v>
      </c>
      <c r="AR826" s="155">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155">
        <f ca="1">COUNTIF(INDIRECT("H"&amp;(ROW()+12*(($AO826-1)*3+$AP826)-ROW())/12+5):INDIRECT("S"&amp;(ROW()+12*(($AO826-1)*3+$AP826)-ROW())/12+5),AR826)</f>
        <v>0</v>
      </c>
      <c r="AV826" s="155">
        <f ca="1">IF(AND(AR826&gt;0,AS826&gt;0),COUNTIF(AV$6:AV825,"&gt;0")+1,0)</f>
        <v>0</v>
      </c>
    </row>
    <row r="827" spans="41:48">
      <c r="AO827" s="155">
        <v>23</v>
      </c>
      <c r="AP827" s="155">
        <v>3</v>
      </c>
      <c r="AQ827" s="155">
        <v>6</v>
      </c>
      <c r="AR827" s="155">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155">
        <f ca="1">COUNTIF(INDIRECT("H"&amp;(ROW()+12*(($AO827-1)*3+$AP827)-ROW())/12+5):INDIRECT("S"&amp;(ROW()+12*(($AO827-1)*3+$AP827)-ROW())/12+5),AR827)</f>
        <v>0</v>
      </c>
      <c r="AV827" s="155">
        <f ca="1">IF(AND(AR827&gt;0,AS827&gt;0),COUNTIF(AV$6:AV826,"&gt;0")+1,0)</f>
        <v>0</v>
      </c>
    </row>
    <row r="828" spans="41:48">
      <c r="AO828" s="155">
        <v>23</v>
      </c>
      <c r="AP828" s="155">
        <v>3</v>
      </c>
      <c r="AQ828" s="155">
        <v>7</v>
      </c>
      <c r="AR828" s="155">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155">
        <f ca="1">COUNTIF(INDIRECT("H"&amp;(ROW()+12*(($AO828-1)*3+$AP828)-ROW())/12+5):INDIRECT("S"&amp;(ROW()+12*(($AO828-1)*3+$AP828)-ROW())/12+5),AR828)</f>
        <v>0</v>
      </c>
      <c r="AV828" s="155">
        <f ca="1">IF(AND(AR828&gt;0,AS828&gt;0),COUNTIF(AV$6:AV827,"&gt;0")+1,0)</f>
        <v>0</v>
      </c>
    </row>
    <row r="829" spans="41:48">
      <c r="AO829" s="155">
        <v>23</v>
      </c>
      <c r="AP829" s="155">
        <v>3</v>
      </c>
      <c r="AQ829" s="155">
        <v>8</v>
      </c>
      <c r="AR829" s="155">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155">
        <f ca="1">COUNTIF(INDIRECT("H"&amp;(ROW()+12*(($AO829-1)*3+$AP829)-ROW())/12+5):INDIRECT("S"&amp;(ROW()+12*(($AO829-1)*3+$AP829)-ROW())/12+5),AR829)</f>
        <v>0</v>
      </c>
      <c r="AV829" s="155">
        <f ca="1">IF(AND(AR829&gt;0,AS829&gt;0),COUNTIF(AV$6:AV828,"&gt;0")+1,0)</f>
        <v>0</v>
      </c>
    </row>
    <row r="830" spans="41:48">
      <c r="AO830" s="155">
        <v>23</v>
      </c>
      <c r="AP830" s="155">
        <v>3</v>
      </c>
      <c r="AQ830" s="155">
        <v>9</v>
      </c>
      <c r="AR830" s="155">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155">
        <f ca="1">COUNTIF(INDIRECT("H"&amp;(ROW()+12*(($AO830-1)*3+$AP830)-ROW())/12+5):INDIRECT("S"&amp;(ROW()+12*(($AO830-1)*3+$AP830)-ROW())/12+5),AR830)</f>
        <v>0</v>
      </c>
      <c r="AV830" s="155">
        <f ca="1">IF(AND(AR830&gt;0,AS830&gt;0),COUNTIF(AV$6:AV829,"&gt;0")+1,0)</f>
        <v>0</v>
      </c>
    </row>
    <row r="831" spans="41:48">
      <c r="AO831" s="155">
        <v>23</v>
      </c>
      <c r="AP831" s="155">
        <v>3</v>
      </c>
      <c r="AQ831" s="155">
        <v>10</v>
      </c>
      <c r="AR831" s="155">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155">
        <f ca="1">COUNTIF(INDIRECT("H"&amp;(ROW()+12*(($AO831-1)*3+$AP831)-ROW())/12+5):INDIRECT("S"&amp;(ROW()+12*(($AO831-1)*3+$AP831)-ROW())/12+5),AR831)</f>
        <v>0</v>
      </c>
      <c r="AV831" s="155">
        <f ca="1">IF(AND(AR831&gt;0,AS831&gt;0),COUNTIF(AV$6:AV830,"&gt;0")+1,0)</f>
        <v>0</v>
      </c>
    </row>
    <row r="832" spans="41:48">
      <c r="AO832" s="155">
        <v>23</v>
      </c>
      <c r="AP832" s="155">
        <v>3</v>
      </c>
      <c r="AQ832" s="155">
        <v>11</v>
      </c>
      <c r="AR832" s="155">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155">
        <f ca="1">COUNTIF(INDIRECT("H"&amp;(ROW()+12*(($AO832-1)*3+$AP832)-ROW())/12+5):INDIRECT("S"&amp;(ROW()+12*(($AO832-1)*3+$AP832)-ROW())/12+5),AR832)</f>
        <v>0</v>
      </c>
      <c r="AV832" s="155">
        <f ca="1">IF(AND(AR832&gt;0,AS832&gt;0),COUNTIF(AV$6:AV831,"&gt;0")+1,0)</f>
        <v>0</v>
      </c>
    </row>
    <row r="833" spans="41:48">
      <c r="AO833" s="155">
        <v>23</v>
      </c>
      <c r="AP833" s="155">
        <v>3</v>
      </c>
      <c r="AQ833" s="155">
        <v>12</v>
      </c>
      <c r="AR833" s="155">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155">
        <f ca="1">COUNTIF(INDIRECT("H"&amp;(ROW()+12*(($AO833-1)*3+$AP833)-ROW())/12+5):INDIRECT("S"&amp;(ROW()+12*(($AO833-1)*3+$AP833)-ROW())/12+5),AR833)</f>
        <v>0</v>
      </c>
      <c r="AV833" s="155">
        <f ca="1">IF(AND(AR833&gt;0,AS833&gt;0),COUNTIF(AV$6:AV832,"&gt;0")+1,0)</f>
        <v>0</v>
      </c>
    </row>
    <row r="834" spans="41:48">
      <c r="AO834" s="155">
        <v>24</v>
      </c>
      <c r="AP834" s="155">
        <v>1</v>
      </c>
      <c r="AQ834" s="155">
        <v>1</v>
      </c>
      <c r="AR834" s="155">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155">
        <f ca="1">COUNTIF(INDIRECT("H"&amp;(ROW()+12*(($AO834-1)*3+$AP834)-ROW())/12+5):INDIRECT("S"&amp;(ROW()+12*(($AO834-1)*3+$AP834)-ROW())/12+5),AR834)</f>
        <v>0</v>
      </c>
      <c r="AV834" s="155">
        <f ca="1">IF(AND(AR834&gt;0,AS834&gt;0),COUNTIF(AV$6:AV833,"&gt;0")+1,0)</f>
        <v>0</v>
      </c>
    </row>
    <row r="835" spans="41:48">
      <c r="AO835" s="155">
        <v>24</v>
      </c>
      <c r="AP835" s="155">
        <v>1</v>
      </c>
      <c r="AQ835" s="155">
        <v>2</v>
      </c>
      <c r="AR835" s="155">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155">
        <f ca="1">COUNTIF(INDIRECT("H"&amp;(ROW()+12*(($AO835-1)*3+$AP835)-ROW())/12+5):INDIRECT("S"&amp;(ROW()+12*(($AO835-1)*3+$AP835)-ROW())/12+5),AR835)</f>
        <v>0</v>
      </c>
      <c r="AV835" s="155">
        <f ca="1">IF(AND(AR835&gt;0,AS835&gt;0),COUNTIF(AV$6:AV834,"&gt;0")+1,0)</f>
        <v>0</v>
      </c>
    </row>
    <row r="836" spans="41:48">
      <c r="AO836" s="155">
        <v>24</v>
      </c>
      <c r="AP836" s="155">
        <v>1</v>
      </c>
      <c r="AQ836" s="155">
        <v>3</v>
      </c>
      <c r="AR836" s="155">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155">
        <f ca="1">COUNTIF(INDIRECT("H"&amp;(ROW()+12*(($AO836-1)*3+$AP836)-ROW())/12+5):INDIRECT("S"&amp;(ROW()+12*(($AO836-1)*3+$AP836)-ROW())/12+5),AR836)</f>
        <v>0</v>
      </c>
      <c r="AV836" s="155">
        <f ca="1">IF(AND(AR836&gt;0,AS836&gt;0),COUNTIF(AV$6:AV835,"&gt;0")+1,0)</f>
        <v>0</v>
      </c>
    </row>
    <row r="837" spans="41:48">
      <c r="AO837" s="155">
        <v>24</v>
      </c>
      <c r="AP837" s="155">
        <v>1</v>
      </c>
      <c r="AQ837" s="155">
        <v>4</v>
      </c>
      <c r="AR837" s="155">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155">
        <f ca="1">COUNTIF(INDIRECT("H"&amp;(ROW()+12*(($AO837-1)*3+$AP837)-ROW())/12+5):INDIRECT("S"&amp;(ROW()+12*(($AO837-1)*3+$AP837)-ROW())/12+5),AR837)</f>
        <v>0</v>
      </c>
      <c r="AV837" s="155">
        <f ca="1">IF(AND(AR837&gt;0,AS837&gt;0),COUNTIF(AV$6:AV836,"&gt;0")+1,0)</f>
        <v>0</v>
      </c>
    </row>
    <row r="838" spans="41:48">
      <c r="AO838" s="155">
        <v>24</v>
      </c>
      <c r="AP838" s="155">
        <v>1</v>
      </c>
      <c r="AQ838" s="155">
        <v>5</v>
      </c>
      <c r="AR838" s="155">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155">
        <f ca="1">COUNTIF(INDIRECT("H"&amp;(ROW()+12*(($AO838-1)*3+$AP838)-ROW())/12+5):INDIRECT("S"&amp;(ROW()+12*(($AO838-1)*3+$AP838)-ROW())/12+5),AR838)</f>
        <v>0</v>
      </c>
      <c r="AV838" s="155">
        <f ca="1">IF(AND(AR838&gt;0,AS838&gt;0),COUNTIF(AV$6:AV837,"&gt;0")+1,0)</f>
        <v>0</v>
      </c>
    </row>
    <row r="839" spans="41:48">
      <c r="AO839" s="155">
        <v>24</v>
      </c>
      <c r="AP839" s="155">
        <v>1</v>
      </c>
      <c r="AQ839" s="155">
        <v>6</v>
      </c>
      <c r="AR839" s="155">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155">
        <f ca="1">COUNTIF(INDIRECT("H"&amp;(ROW()+12*(($AO839-1)*3+$AP839)-ROW())/12+5):INDIRECT("S"&amp;(ROW()+12*(($AO839-1)*3+$AP839)-ROW())/12+5),AR839)</f>
        <v>0</v>
      </c>
      <c r="AV839" s="155">
        <f ca="1">IF(AND(AR839&gt;0,AS839&gt;0),COUNTIF(AV$6:AV838,"&gt;0")+1,0)</f>
        <v>0</v>
      </c>
    </row>
    <row r="840" spans="41:48">
      <c r="AO840" s="155">
        <v>24</v>
      </c>
      <c r="AP840" s="155">
        <v>1</v>
      </c>
      <c r="AQ840" s="155">
        <v>7</v>
      </c>
      <c r="AR840" s="155">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155">
        <f ca="1">COUNTIF(INDIRECT("H"&amp;(ROW()+12*(($AO840-1)*3+$AP840)-ROW())/12+5):INDIRECT("S"&amp;(ROW()+12*(($AO840-1)*3+$AP840)-ROW())/12+5),AR840)</f>
        <v>0</v>
      </c>
      <c r="AV840" s="155">
        <f ca="1">IF(AND(AR840&gt;0,AS840&gt;0),COUNTIF(AV$6:AV839,"&gt;0")+1,0)</f>
        <v>0</v>
      </c>
    </row>
    <row r="841" spans="41:48">
      <c r="AO841" s="155">
        <v>24</v>
      </c>
      <c r="AP841" s="155">
        <v>1</v>
      </c>
      <c r="AQ841" s="155">
        <v>8</v>
      </c>
      <c r="AR841" s="155">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155">
        <f ca="1">COUNTIF(INDIRECT("H"&amp;(ROW()+12*(($AO841-1)*3+$AP841)-ROW())/12+5):INDIRECT("S"&amp;(ROW()+12*(($AO841-1)*3+$AP841)-ROW())/12+5),AR841)</f>
        <v>0</v>
      </c>
      <c r="AV841" s="155">
        <f ca="1">IF(AND(AR841&gt;0,AS841&gt;0),COUNTIF(AV$6:AV840,"&gt;0")+1,0)</f>
        <v>0</v>
      </c>
    </row>
    <row r="842" spans="41:48">
      <c r="AO842" s="155">
        <v>24</v>
      </c>
      <c r="AP842" s="155">
        <v>1</v>
      </c>
      <c r="AQ842" s="155">
        <v>9</v>
      </c>
      <c r="AR842" s="155">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155">
        <f ca="1">COUNTIF(INDIRECT("H"&amp;(ROW()+12*(($AO842-1)*3+$AP842)-ROW())/12+5):INDIRECT("S"&amp;(ROW()+12*(($AO842-1)*3+$AP842)-ROW())/12+5),AR842)</f>
        <v>0</v>
      </c>
      <c r="AV842" s="155">
        <f ca="1">IF(AND(AR842&gt;0,AS842&gt;0),COUNTIF(AV$6:AV841,"&gt;0")+1,0)</f>
        <v>0</v>
      </c>
    </row>
    <row r="843" spans="41:48">
      <c r="AO843" s="155">
        <v>24</v>
      </c>
      <c r="AP843" s="155">
        <v>1</v>
      </c>
      <c r="AQ843" s="155">
        <v>10</v>
      </c>
      <c r="AR843" s="155">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155">
        <f ca="1">COUNTIF(INDIRECT("H"&amp;(ROW()+12*(($AO843-1)*3+$AP843)-ROW())/12+5):INDIRECT("S"&amp;(ROW()+12*(($AO843-1)*3+$AP843)-ROW())/12+5),AR843)</f>
        <v>0</v>
      </c>
      <c r="AV843" s="155">
        <f ca="1">IF(AND(AR843&gt;0,AS843&gt;0),COUNTIF(AV$6:AV842,"&gt;0")+1,0)</f>
        <v>0</v>
      </c>
    </row>
    <row r="844" spans="41:48">
      <c r="AO844" s="155">
        <v>24</v>
      </c>
      <c r="AP844" s="155">
        <v>1</v>
      </c>
      <c r="AQ844" s="155">
        <v>11</v>
      </c>
      <c r="AR844" s="155">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155">
        <f ca="1">COUNTIF(INDIRECT("H"&amp;(ROW()+12*(($AO844-1)*3+$AP844)-ROW())/12+5):INDIRECT("S"&amp;(ROW()+12*(($AO844-1)*3+$AP844)-ROW())/12+5),AR844)</f>
        <v>0</v>
      </c>
      <c r="AV844" s="155">
        <f ca="1">IF(AND(AR844&gt;0,AS844&gt;0),COUNTIF(AV$6:AV843,"&gt;0")+1,0)</f>
        <v>0</v>
      </c>
    </row>
    <row r="845" spans="41:48">
      <c r="AO845" s="155">
        <v>24</v>
      </c>
      <c r="AP845" s="155">
        <v>1</v>
      </c>
      <c r="AQ845" s="155">
        <v>12</v>
      </c>
      <c r="AR845" s="155">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155">
        <f ca="1">COUNTIF(INDIRECT("H"&amp;(ROW()+12*(($AO845-1)*3+$AP845)-ROW())/12+5):INDIRECT("S"&amp;(ROW()+12*(($AO845-1)*3+$AP845)-ROW())/12+5),AR845)</f>
        <v>0</v>
      </c>
      <c r="AV845" s="155">
        <f ca="1">IF(AND(AR845&gt;0,AS845&gt;0),COUNTIF(AV$6:AV844,"&gt;0")+1,0)</f>
        <v>0</v>
      </c>
    </row>
    <row r="846" spans="41:48">
      <c r="AO846" s="155">
        <v>24</v>
      </c>
      <c r="AP846" s="155">
        <v>2</v>
      </c>
      <c r="AQ846" s="155">
        <v>1</v>
      </c>
      <c r="AR846" s="155">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155">
        <f ca="1">COUNTIF(INDIRECT("H"&amp;(ROW()+12*(($AO846-1)*3+$AP846)-ROW())/12+5):INDIRECT("S"&amp;(ROW()+12*(($AO846-1)*3+$AP846)-ROW())/12+5),AR846)</f>
        <v>0</v>
      </c>
      <c r="AV846" s="155">
        <f ca="1">IF(AND(AR846&gt;0,AS846&gt;0),COUNTIF(AV$6:AV845,"&gt;0")+1,0)</f>
        <v>0</v>
      </c>
    </row>
    <row r="847" spans="41:48">
      <c r="AO847" s="155">
        <v>24</v>
      </c>
      <c r="AP847" s="155">
        <v>2</v>
      </c>
      <c r="AQ847" s="155">
        <v>2</v>
      </c>
      <c r="AR847" s="155">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155">
        <f ca="1">COUNTIF(INDIRECT("H"&amp;(ROW()+12*(($AO847-1)*3+$AP847)-ROW())/12+5):INDIRECT("S"&amp;(ROW()+12*(($AO847-1)*3+$AP847)-ROW())/12+5),AR847)</f>
        <v>0</v>
      </c>
      <c r="AV847" s="155">
        <f ca="1">IF(AND(AR847&gt;0,AS847&gt;0),COUNTIF(AV$6:AV846,"&gt;0")+1,0)</f>
        <v>0</v>
      </c>
    </row>
    <row r="848" spans="41:48">
      <c r="AO848" s="155">
        <v>24</v>
      </c>
      <c r="AP848" s="155">
        <v>2</v>
      </c>
      <c r="AQ848" s="155">
        <v>3</v>
      </c>
      <c r="AR848" s="155">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155">
        <f ca="1">COUNTIF(INDIRECT("H"&amp;(ROW()+12*(($AO848-1)*3+$AP848)-ROW())/12+5):INDIRECT("S"&amp;(ROW()+12*(($AO848-1)*3+$AP848)-ROW())/12+5),AR848)</f>
        <v>0</v>
      </c>
      <c r="AV848" s="155">
        <f ca="1">IF(AND(AR848&gt;0,AS848&gt;0),COUNTIF(AV$6:AV847,"&gt;0")+1,0)</f>
        <v>0</v>
      </c>
    </row>
    <row r="849" spans="41:48">
      <c r="AO849" s="155">
        <v>24</v>
      </c>
      <c r="AP849" s="155">
        <v>2</v>
      </c>
      <c r="AQ849" s="155">
        <v>4</v>
      </c>
      <c r="AR849" s="155">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155">
        <f ca="1">COUNTIF(INDIRECT("H"&amp;(ROW()+12*(($AO849-1)*3+$AP849)-ROW())/12+5):INDIRECT("S"&amp;(ROW()+12*(($AO849-1)*3+$AP849)-ROW())/12+5),AR849)</f>
        <v>0</v>
      </c>
      <c r="AV849" s="155">
        <f ca="1">IF(AND(AR849&gt;0,AS849&gt;0),COUNTIF(AV$6:AV848,"&gt;0")+1,0)</f>
        <v>0</v>
      </c>
    </row>
    <row r="850" spans="41:48">
      <c r="AO850" s="155">
        <v>24</v>
      </c>
      <c r="AP850" s="155">
        <v>2</v>
      </c>
      <c r="AQ850" s="155">
        <v>5</v>
      </c>
      <c r="AR850" s="155">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155">
        <f ca="1">COUNTIF(INDIRECT("H"&amp;(ROW()+12*(($AO850-1)*3+$AP850)-ROW())/12+5):INDIRECT("S"&amp;(ROW()+12*(($AO850-1)*3+$AP850)-ROW())/12+5),AR850)</f>
        <v>0</v>
      </c>
      <c r="AV850" s="155">
        <f ca="1">IF(AND(AR850&gt;0,AS850&gt;0),COUNTIF(AV$6:AV849,"&gt;0")+1,0)</f>
        <v>0</v>
      </c>
    </row>
    <row r="851" spans="41:48">
      <c r="AO851" s="155">
        <v>24</v>
      </c>
      <c r="AP851" s="155">
        <v>2</v>
      </c>
      <c r="AQ851" s="155">
        <v>6</v>
      </c>
      <c r="AR851" s="155">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155">
        <f ca="1">COUNTIF(INDIRECT("H"&amp;(ROW()+12*(($AO851-1)*3+$AP851)-ROW())/12+5):INDIRECT("S"&amp;(ROW()+12*(($AO851-1)*3+$AP851)-ROW())/12+5),AR851)</f>
        <v>0</v>
      </c>
      <c r="AV851" s="155">
        <f ca="1">IF(AND(AR851&gt;0,AS851&gt;0),COUNTIF(AV$6:AV850,"&gt;0")+1,0)</f>
        <v>0</v>
      </c>
    </row>
    <row r="852" spans="41:48">
      <c r="AO852" s="155">
        <v>24</v>
      </c>
      <c r="AP852" s="155">
        <v>2</v>
      </c>
      <c r="AQ852" s="155">
        <v>7</v>
      </c>
      <c r="AR852" s="155">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155">
        <f ca="1">COUNTIF(INDIRECT("H"&amp;(ROW()+12*(($AO852-1)*3+$AP852)-ROW())/12+5):INDIRECT("S"&amp;(ROW()+12*(($AO852-1)*3+$AP852)-ROW())/12+5),AR852)</f>
        <v>0</v>
      </c>
      <c r="AV852" s="155">
        <f ca="1">IF(AND(AR852&gt;0,AS852&gt;0),COUNTIF(AV$6:AV851,"&gt;0")+1,0)</f>
        <v>0</v>
      </c>
    </row>
    <row r="853" spans="41:48">
      <c r="AO853" s="155">
        <v>24</v>
      </c>
      <c r="AP853" s="155">
        <v>2</v>
      </c>
      <c r="AQ853" s="155">
        <v>8</v>
      </c>
      <c r="AR853" s="155">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155">
        <f ca="1">COUNTIF(INDIRECT("H"&amp;(ROW()+12*(($AO853-1)*3+$AP853)-ROW())/12+5):INDIRECT("S"&amp;(ROW()+12*(($AO853-1)*3+$AP853)-ROW())/12+5),AR853)</f>
        <v>0</v>
      </c>
      <c r="AV853" s="155">
        <f ca="1">IF(AND(AR853&gt;0,AS853&gt;0),COUNTIF(AV$6:AV852,"&gt;0")+1,0)</f>
        <v>0</v>
      </c>
    </row>
    <row r="854" spans="41:48">
      <c r="AO854" s="155">
        <v>24</v>
      </c>
      <c r="AP854" s="155">
        <v>2</v>
      </c>
      <c r="AQ854" s="155">
        <v>9</v>
      </c>
      <c r="AR854" s="155">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155">
        <f ca="1">COUNTIF(INDIRECT("H"&amp;(ROW()+12*(($AO854-1)*3+$AP854)-ROW())/12+5):INDIRECT("S"&amp;(ROW()+12*(($AO854-1)*3+$AP854)-ROW())/12+5),AR854)</f>
        <v>0</v>
      </c>
      <c r="AV854" s="155">
        <f ca="1">IF(AND(AR854&gt;0,AS854&gt;0),COUNTIF(AV$6:AV853,"&gt;0")+1,0)</f>
        <v>0</v>
      </c>
    </row>
    <row r="855" spans="41:48">
      <c r="AO855" s="155">
        <v>24</v>
      </c>
      <c r="AP855" s="155">
        <v>2</v>
      </c>
      <c r="AQ855" s="155">
        <v>10</v>
      </c>
      <c r="AR855" s="155">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155">
        <f ca="1">COUNTIF(INDIRECT("H"&amp;(ROW()+12*(($AO855-1)*3+$AP855)-ROW())/12+5):INDIRECT("S"&amp;(ROW()+12*(($AO855-1)*3+$AP855)-ROW())/12+5),AR855)</f>
        <v>0</v>
      </c>
      <c r="AV855" s="155">
        <f ca="1">IF(AND(AR855&gt;0,AS855&gt;0),COUNTIF(AV$6:AV854,"&gt;0")+1,0)</f>
        <v>0</v>
      </c>
    </row>
    <row r="856" spans="41:48">
      <c r="AO856" s="155">
        <v>24</v>
      </c>
      <c r="AP856" s="155">
        <v>2</v>
      </c>
      <c r="AQ856" s="155">
        <v>11</v>
      </c>
      <c r="AR856" s="155">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155">
        <f ca="1">COUNTIF(INDIRECT("H"&amp;(ROW()+12*(($AO856-1)*3+$AP856)-ROW())/12+5):INDIRECT("S"&amp;(ROW()+12*(($AO856-1)*3+$AP856)-ROW())/12+5),AR856)</f>
        <v>0</v>
      </c>
      <c r="AV856" s="155">
        <f ca="1">IF(AND(AR856&gt;0,AS856&gt;0),COUNTIF(AV$6:AV855,"&gt;0")+1,0)</f>
        <v>0</v>
      </c>
    </row>
    <row r="857" spans="41:48">
      <c r="AO857" s="155">
        <v>24</v>
      </c>
      <c r="AP857" s="155">
        <v>2</v>
      </c>
      <c r="AQ857" s="155">
        <v>12</v>
      </c>
      <c r="AR857" s="155">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155">
        <f ca="1">COUNTIF(INDIRECT("H"&amp;(ROW()+12*(($AO857-1)*3+$AP857)-ROW())/12+5):INDIRECT("S"&amp;(ROW()+12*(($AO857-1)*3+$AP857)-ROW())/12+5),AR857)</f>
        <v>0</v>
      </c>
      <c r="AV857" s="155">
        <f ca="1">IF(AND(AR857&gt;0,AS857&gt;0),COUNTIF(AV$6:AV856,"&gt;0")+1,0)</f>
        <v>0</v>
      </c>
    </row>
    <row r="858" spans="41:48">
      <c r="AO858" s="155">
        <v>24</v>
      </c>
      <c r="AP858" s="155">
        <v>3</v>
      </c>
      <c r="AQ858" s="155">
        <v>1</v>
      </c>
      <c r="AR858" s="155">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155">
        <f ca="1">COUNTIF(INDIRECT("H"&amp;(ROW()+12*(($AO858-1)*3+$AP858)-ROW())/12+5):INDIRECT("S"&amp;(ROW()+12*(($AO858-1)*3+$AP858)-ROW())/12+5),AR858)</f>
        <v>0</v>
      </c>
      <c r="AV858" s="155">
        <f ca="1">IF(AND(AR858&gt;0,AS858&gt;0),COUNTIF(AV$6:AV857,"&gt;0")+1,0)</f>
        <v>0</v>
      </c>
    </row>
    <row r="859" spans="41:48">
      <c r="AO859" s="155">
        <v>24</v>
      </c>
      <c r="AP859" s="155">
        <v>3</v>
      </c>
      <c r="AQ859" s="155">
        <v>2</v>
      </c>
      <c r="AR859" s="155">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155">
        <f ca="1">COUNTIF(INDIRECT("H"&amp;(ROW()+12*(($AO859-1)*3+$AP859)-ROW())/12+5):INDIRECT("S"&amp;(ROW()+12*(($AO859-1)*3+$AP859)-ROW())/12+5),AR859)</f>
        <v>0</v>
      </c>
      <c r="AV859" s="155">
        <f ca="1">IF(AND(AR859&gt;0,AS859&gt;0),COUNTIF(AV$6:AV858,"&gt;0")+1,0)</f>
        <v>0</v>
      </c>
    </row>
    <row r="860" spans="41:48">
      <c r="AO860" s="155">
        <v>24</v>
      </c>
      <c r="AP860" s="155">
        <v>3</v>
      </c>
      <c r="AQ860" s="155">
        <v>3</v>
      </c>
      <c r="AR860" s="155">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155">
        <f ca="1">COUNTIF(INDIRECT("H"&amp;(ROW()+12*(($AO860-1)*3+$AP860)-ROW())/12+5):INDIRECT("S"&amp;(ROW()+12*(($AO860-1)*3+$AP860)-ROW())/12+5),AR860)</f>
        <v>0</v>
      </c>
      <c r="AV860" s="155">
        <f ca="1">IF(AND(AR860&gt;0,AS860&gt;0),COUNTIF(AV$6:AV859,"&gt;0")+1,0)</f>
        <v>0</v>
      </c>
    </row>
    <row r="861" spans="41:48">
      <c r="AO861" s="155">
        <v>24</v>
      </c>
      <c r="AP861" s="155">
        <v>3</v>
      </c>
      <c r="AQ861" s="155">
        <v>4</v>
      </c>
      <c r="AR861" s="155">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155">
        <f ca="1">COUNTIF(INDIRECT("H"&amp;(ROW()+12*(($AO861-1)*3+$AP861)-ROW())/12+5):INDIRECT("S"&amp;(ROW()+12*(($AO861-1)*3+$AP861)-ROW())/12+5),AR861)</f>
        <v>0</v>
      </c>
      <c r="AV861" s="155">
        <f ca="1">IF(AND(AR861&gt;0,AS861&gt;0),COUNTIF(AV$6:AV860,"&gt;0")+1,0)</f>
        <v>0</v>
      </c>
    </row>
    <row r="862" spans="41:48">
      <c r="AO862" s="155">
        <v>24</v>
      </c>
      <c r="AP862" s="155">
        <v>3</v>
      </c>
      <c r="AQ862" s="155">
        <v>5</v>
      </c>
      <c r="AR862" s="155">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155">
        <f ca="1">COUNTIF(INDIRECT("H"&amp;(ROW()+12*(($AO862-1)*3+$AP862)-ROW())/12+5):INDIRECT("S"&amp;(ROW()+12*(($AO862-1)*3+$AP862)-ROW())/12+5),AR862)</f>
        <v>0</v>
      </c>
      <c r="AV862" s="155">
        <f ca="1">IF(AND(AR862&gt;0,AS862&gt;0),COUNTIF(AV$6:AV861,"&gt;0")+1,0)</f>
        <v>0</v>
      </c>
    </row>
    <row r="863" spans="41:48">
      <c r="AO863" s="155">
        <v>24</v>
      </c>
      <c r="AP863" s="155">
        <v>3</v>
      </c>
      <c r="AQ863" s="155">
        <v>6</v>
      </c>
      <c r="AR863" s="155">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155">
        <f ca="1">COUNTIF(INDIRECT("H"&amp;(ROW()+12*(($AO863-1)*3+$AP863)-ROW())/12+5):INDIRECT("S"&amp;(ROW()+12*(($AO863-1)*3+$AP863)-ROW())/12+5),AR863)</f>
        <v>0</v>
      </c>
      <c r="AV863" s="155">
        <f ca="1">IF(AND(AR863&gt;0,AS863&gt;0),COUNTIF(AV$6:AV862,"&gt;0")+1,0)</f>
        <v>0</v>
      </c>
    </row>
    <row r="864" spans="41:48">
      <c r="AO864" s="155">
        <v>24</v>
      </c>
      <c r="AP864" s="155">
        <v>3</v>
      </c>
      <c r="AQ864" s="155">
        <v>7</v>
      </c>
      <c r="AR864" s="155">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155">
        <f ca="1">COUNTIF(INDIRECT("H"&amp;(ROW()+12*(($AO864-1)*3+$AP864)-ROW())/12+5):INDIRECT("S"&amp;(ROW()+12*(($AO864-1)*3+$AP864)-ROW())/12+5),AR864)</f>
        <v>0</v>
      </c>
      <c r="AV864" s="155">
        <f ca="1">IF(AND(AR864&gt;0,AS864&gt;0),COUNTIF(AV$6:AV863,"&gt;0")+1,0)</f>
        <v>0</v>
      </c>
    </row>
    <row r="865" spans="41:48">
      <c r="AO865" s="155">
        <v>24</v>
      </c>
      <c r="AP865" s="155">
        <v>3</v>
      </c>
      <c r="AQ865" s="155">
        <v>8</v>
      </c>
      <c r="AR865" s="155">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155">
        <f ca="1">COUNTIF(INDIRECT("H"&amp;(ROW()+12*(($AO865-1)*3+$AP865)-ROW())/12+5):INDIRECT("S"&amp;(ROW()+12*(($AO865-1)*3+$AP865)-ROW())/12+5),AR865)</f>
        <v>0</v>
      </c>
      <c r="AV865" s="155">
        <f ca="1">IF(AND(AR865&gt;0,AS865&gt;0),COUNTIF(AV$6:AV864,"&gt;0")+1,0)</f>
        <v>0</v>
      </c>
    </row>
    <row r="866" spans="41:48">
      <c r="AO866" s="155">
        <v>24</v>
      </c>
      <c r="AP866" s="155">
        <v>3</v>
      </c>
      <c r="AQ866" s="155">
        <v>9</v>
      </c>
      <c r="AR866" s="155">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155">
        <f ca="1">COUNTIF(INDIRECT("H"&amp;(ROW()+12*(($AO866-1)*3+$AP866)-ROW())/12+5):INDIRECT("S"&amp;(ROW()+12*(($AO866-1)*3+$AP866)-ROW())/12+5),AR866)</f>
        <v>0</v>
      </c>
      <c r="AV866" s="155">
        <f ca="1">IF(AND(AR866&gt;0,AS866&gt;0),COUNTIF(AV$6:AV865,"&gt;0")+1,0)</f>
        <v>0</v>
      </c>
    </row>
    <row r="867" spans="41:48">
      <c r="AO867" s="155">
        <v>24</v>
      </c>
      <c r="AP867" s="155">
        <v>3</v>
      </c>
      <c r="AQ867" s="155">
        <v>10</v>
      </c>
      <c r="AR867" s="155">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155">
        <f ca="1">COUNTIF(INDIRECT("H"&amp;(ROW()+12*(($AO867-1)*3+$AP867)-ROW())/12+5):INDIRECT("S"&amp;(ROW()+12*(($AO867-1)*3+$AP867)-ROW())/12+5),AR867)</f>
        <v>0</v>
      </c>
      <c r="AV867" s="155">
        <f ca="1">IF(AND(AR867&gt;0,AS867&gt;0),COUNTIF(AV$6:AV866,"&gt;0")+1,0)</f>
        <v>0</v>
      </c>
    </row>
    <row r="868" spans="41:48">
      <c r="AO868" s="155">
        <v>24</v>
      </c>
      <c r="AP868" s="155">
        <v>3</v>
      </c>
      <c r="AQ868" s="155">
        <v>11</v>
      </c>
      <c r="AR868" s="155">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155">
        <f ca="1">COUNTIF(INDIRECT("H"&amp;(ROW()+12*(($AO868-1)*3+$AP868)-ROW())/12+5):INDIRECT("S"&amp;(ROW()+12*(($AO868-1)*3+$AP868)-ROW())/12+5),AR868)</f>
        <v>0</v>
      </c>
      <c r="AV868" s="155">
        <f ca="1">IF(AND(AR868&gt;0,AS868&gt;0),COUNTIF(AV$6:AV867,"&gt;0")+1,0)</f>
        <v>0</v>
      </c>
    </row>
    <row r="869" spans="41:48">
      <c r="AO869" s="155">
        <v>24</v>
      </c>
      <c r="AP869" s="155">
        <v>3</v>
      </c>
      <c r="AQ869" s="155">
        <v>12</v>
      </c>
      <c r="AR869" s="155">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155">
        <f ca="1">COUNTIF(INDIRECT("H"&amp;(ROW()+12*(($AO869-1)*3+$AP869)-ROW())/12+5):INDIRECT("S"&amp;(ROW()+12*(($AO869-1)*3+$AP869)-ROW())/12+5),AR869)</f>
        <v>0</v>
      </c>
      <c r="AV869" s="155">
        <f ca="1">IF(AND(AR869&gt;0,AS869&gt;0),COUNTIF(AV$6:AV868,"&gt;0")+1,0)</f>
        <v>0</v>
      </c>
    </row>
    <row r="870" spans="41:48">
      <c r="AO870" s="155">
        <v>25</v>
      </c>
      <c r="AP870" s="155">
        <v>1</v>
      </c>
      <c r="AQ870" s="155">
        <v>1</v>
      </c>
      <c r="AR870" s="155">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155">
        <f ca="1">COUNTIF(INDIRECT("H"&amp;(ROW()+12*(($AO870-1)*3+$AP870)-ROW())/12+5):INDIRECT("S"&amp;(ROW()+12*(($AO870-1)*3+$AP870)-ROW())/12+5),AR870)</f>
        <v>0</v>
      </c>
      <c r="AV870" s="155">
        <f ca="1">IF(AND(AR870&gt;0,AS870&gt;0),COUNTIF(AV$6:AV869,"&gt;0")+1,0)</f>
        <v>0</v>
      </c>
    </row>
    <row r="871" spans="41:48">
      <c r="AO871" s="155">
        <v>25</v>
      </c>
      <c r="AP871" s="155">
        <v>1</v>
      </c>
      <c r="AQ871" s="155">
        <v>2</v>
      </c>
      <c r="AR871" s="155">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155">
        <f ca="1">COUNTIF(INDIRECT("H"&amp;(ROW()+12*(($AO871-1)*3+$AP871)-ROW())/12+5):INDIRECT("S"&amp;(ROW()+12*(($AO871-1)*3+$AP871)-ROW())/12+5),AR871)</f>
        <v>0</v>
      </c>
      <c r="AV871" s="155">
        <f ca="1">IF(AND(AR871&gt;0,AS871&gt;0),COUNTIF(AV$6:AV870,"&gt;0")+1,0)</f>
        <v>0</v>
      </c>
    </row>
    <row r="872" spans="41:48">
      <c r="AO872" s="155">
        <v>25</v>
      </c>
      <c r="AP872" s="155">
        <v>1</v>
      </c>
      <c r="AQ872" s="155">
        <v>3</v>
      </c>
      <c r="AR872" s="155">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155">
        <f ca="1">COUNTIF(INDIRECT("H"&amp;(ROW()+12*(($AO872-1)*3+$AP872)-ROW())/12+5):INDIRECT("S"&amp;(ROW()+12*(($AO872-1)*3+$AP872)-ROW())/12+5),AR872)</f>
        <v>0</v>
      </c>
      <c r="AV872" s="155">
        <f ca="1">IF(AND(AR872&gt;0,AS872&gt;0),COUNTIF(AV$6:AV871,"&gt;0")+1,0)</f>
        <v>0</v>
      </c>
    </row>
    <row r="873" spans="41:48">
      <c r="AO873" s="155">
        <v>25</v>
      </c>
      <c r="AP873" s="155">
        <v>1</v>
      </c>
      <c r="AQ873" s="155">
        <v>4</v>
      </c>
      <c r="AR873" s="155">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155">
        <f ca="1">COUNTIF(INDIRECT("H"&amp;(ROW()+12*(($AO873-1)*3+$AP873)-ROW())/12+5):INDIRECT("S"&amp;(ROW()+12*(($AO873-1)*3+$AP873)-ROW())/12+5),AR873)</f>
        <v>0</v>
      </c>
      <c r="AV873" s="155">
        <f ca="1">IF(AND(AR873&gt;0,AS873&gt;0),COUNTIF(AV$6:AV872,"&gt;0")+1,0)</f>
        <v>0</v>
      </c>
    </row>
    <row r="874" spans="41:48">
      <c r="AO874" s="155">
        <v>25</v>
      </c>
      <c r="AP874" s="155">
        <v>1</v>
      </c>
      <c r="AQ874" s="155">
        <v>5</v>
      </c>
      <c r="AR874" s="155">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155">
        <f ca="1">COUNTIF(INDIRECT("H"&amp;(ROW()+12*(($AO874-1)*3+$AP874)-ROW())/12+5):INDIRECT("S"&amp;(ROW()+12*(($AO874-1)*3+$AP874)-ROW())/12+5),AR874)</f>
        <v>0</v>
      </c>
      <c r="AV874" s="155">
        <f ca="1">IF(AND(AR874&gt;0,AS874&gt;0),COUNTIF(AV$6:AV873,"&gt;0")+1,0)</f>
        <v>0</v>
      </c>
    </row>
    <row r="875" spans="41:48">
      <c r="AO875" s="155">
        <v>25</v>
      </c>
      <c r="AP875" s="155">
        <v>1</v>
      </c>
      <c r="AQ875" s="155">
        <v>6</v>
      </c>
      <c r="AR875" s="155">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155">
        <f ca="1">COUNTIF(INDIRECT("H"&amp;(ROW()+12*(($AO875-1)*3+$AP875)-ROW())/12+5):INDIRECT("S"&amp;(ROW()+12*(($AO875-1)*3+$AP875)-ROW())/12+5),AR875)</f>
        <v>0</v>
      </c>
      <c r="AV875" s="155">
        <f ca="1">IF(AND(AR875&gt;0,AS875&gt;0),COUNTIF(AV$6:AV874,"&gt;0")+1,0)</f>
        <v>0</v>
      </c>
    </row>
    <row r="876" spans="41:48">
      <c r="AO876" s="155">
        <v>25</v>
      </c>
      <c r="AP876" s="155">
        <v>1</v>
      </c>
      <c r="AQ876" s="155">
        <v>7</v>
      </c>
      <c r="AR876" s="155">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155">
        <f ca="1">COUNTIF(INDIRECT("H"&amp;(ROW()+12*(($AO876-1)*3+$AP876)-ROW())/12+5):INDIRECT("S"&amp;(ROW()+12*(($AO876-1)*3+$AP876)-ROW())/12+5),AR876)</f>
        <v>0</v>
      </c>
      <c r="AV876" s="155">
        <f ca="1">IF(AND(AR876&gt;0,AS876&gt;0),COUNTIF(AV$6:AV875,"&gt;0")+1,0)</f>
        <v>0</v>
      </c>
    </row>
    <row r="877" spans="41:48">
      <c r="AO877" s="155">
        <v>25</v>
      </c>
      <c r="AP877" s="155">
        <v>1</v>
      </c>
      <c r="AQ877" s="155">
        <v>8</v>
      </c>
      <c r="AR877" s="155">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155">
        <f ca="1">COUNTIF(INDIRECT("H"&amp;(ROW()+12*(($AO877-1)*3+$AP877)-ROW())/12+5):INDIRECT("S"&amp;(ROW()+12*(($AO877-1)*3+$AP877)-ROW())/12+5),AR877)</f>
        <v>0</v>
      </c>
      <c r="AV877" s="155">
        <f ca="1">IF(AND(AR877&gt;0,AS877&gt;0),COUNTIF(AV$6:AV876,"&gt;0")+1,0)</f>
        <v>0</v>
      </c>
    </row>
    <row r="878" spans="41:48">
      <c r="AO878" s="155">
        <v>25</v>
      </c>
      <c r="AP878" s="155">
        <v>1</v>
      </c>
      <c r="AQ878" s="155">
        <v>9</v>
      </c>
      <c r="AR878" s="155">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155">
        <f ca="1">COUNTIF(INDIRECT("H"&amp;(ROW()+12*(($AO878-1)*3+$AP878)-ROW())/12+5):INDIRECT("S"&amp;(ROW()+12*(($AO878-1)*3+$AP878)-ROW())/12+5),AR878)</f>
        <v>0</v>
      </c>
      <c r="AV878" s="155">
        <f ca="1">IF(AND(AR878&gt;0,AS878&gt;0),COUNTIF(AV$6:AV877,"&gt;0")+1,0)</f>
        <v>0</v>
      </c>
    </row>
    <row r="879" spans="41:48">
      <c r="AO879" s="155">
        <v>25</v>
      </c>
      <c r="AP879" s="155">
        <v>1</v>
      </c>
      <c r="AQ879" s="155">
        <v>10</v>
      </c>
      <c r="AR879" s="155">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155">
        <f ca="1">COUNTIF(INDIRECT("H"&amp;(ROW()+12*(($AO879-1)*3+$AP879)-ROW())/12+5):INDIRECT("S"&amp;(ROW()+12*(($AO879-1)*3+$AP879)-ROW())/12+5),AR879)</f>
        <v>0</v>
      </c>
      <c r="AV879" s="155">
        <f ca="1">IF(AND(AR879&gt;0,AS879&gt;0),COUNTIF(AV$6:AV878,"&gt;0")+1,0)</f>
        <v>0</v>
      </c>
    </row>
    <row r="880" spans="41:48">
      <c r="AO880" s="155">
        <v>25</v>
      </c>
      <c r="AP880" s="155">
        <v>1</v>
      </c>
      <c r="AQ880" s="155">
        <v>11</v>
      </c>
      <c r="AR880" s="155">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155">
        <f ca="1">COUNTIF(INDIRECT("H"&amp;(ROW()+12*(($AO880-1)*3+$AP880)-ROW())/12+5):INDIRECT("S"&amp;(ROW()+12*(($AO880-1)*3+$AP880)-ROW())/12+5),AR880)</f>
        <v>0</v>
      </c>
      <c r="AV880" s="155">
        <f ca="1">IF(AND(AR880&gt;0,AS880&gt;0),COUNTIF(AV$6:AV879,"&gt;0")+1,0)</f>
        <v>0</v>
      </c>
    </row>
    <row r="881" spans="41:48">
      <c r="AO881" s="155">
        <v>25</v>
      </c>
      <c r="AP881" s="155">
        <v>1</v>
      </c>
      <c r="AQ881" s="155">
        <v>12</v>
      </c>
      <c r="AR881" s="155">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155">
        <f ca="1">COUNTIF(INDIRECT("H"&amp;(ROW()+12*(($AO881-1)*3+$AP881)-ROW())/12+5):INDIRECT("S"&amp;(ROW()+12*(($AO881-1)*3+$AP881)-ROW())/12+5),AR881)</f>
        <v>0</v>
      </c>
      <c r="AV881" s="155">
        <f ca="1">IF(AND(AR881&gt;0,AS881&gt;0),COUNTIF(AV$6:AV880,"&gt;0")+1,0)</f>
        <v>0</v>
      </c>
    </row>
    <row r="882" spans="41:48">
      <c r="AO882" s="155">
        <v>25</v>
      </c>
      <c r="AP882" s="155">
        <v>2</v>
      </c>
      <c r="AQ882" s="155">
        <v>1</v>
      </c>
      <c r="AR882" s="155">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155">
        <f ca="1">COUNTIF(INDIRECT("H"&amp;(ROW()+12*(($AO882-1)*3+$AP882)-ROW())/12+5):INDIRECT("S"&amp;(ROW()+12*(($AO882-1)*3+$AP882)-ROW())/12+5),AR882)</f>
        <v>0</v>
      </c>
      <c r="AV882" s="155">
        <f ca="1">IF(AND(AR882&gt;0,AS882&gt;0),COUNTIF(AV$6:AV881,"&gt;0")+1,0)</f>
        <v>0</v>
      </c>
    </row>
    <row r="883" spans="41:48">
      <c r="AO883" s="155">
        <v>25</v>
      </c>
      <c r="AP883" s="155">
        <v>2</v>
      </c>
      <c r="AQ883" s="155">
        <v>2</v>
      </c>
      <c r="AR883" s="155">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155">
        <f ca="1">COUNTIF(INDIRECT("H"&amp;(ROW()+12*(($AO883-1)*3+$AP883)-ROW())/12+5):INDIRECT("S"&amp;(ROW()+12*(($AO883-1)*3+$AP883)-ROW())/12+5),AR883)</f>
        <v>0</v>
      </c>
      <c r="AV883" s="155">
        <f ca="1">IF(AND(AR883&gt;0,AS883&gt;0),COUNTIF(AV$6:AV882,"&gt;0")+1,0)</f>
        <v>0</v>
      </c>
    </row>
    <row r="884" spans="41:48">
      <c r="AO884" s="155">
        <v>25</v>
      </c>
      <c r="AP884" s="155">
        <v>2</v>
      </c>
      <c r="AQ884" s="155">
        <v>3</v>
      </c>
      <c r="AR884" s="155">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155">
        <f ca="1">COUNTIF(INDIRECT("H"&amp;(ROW()+12*(($AO884-1)*3+$AP884)-ROW())/12+5):INDIRECT("S"&amp;(ROW()+12*(($AO884-1)*3+$AP884)-ROW())/12+5),AR884)</f>
        <v>0</v>
      </c>
      <c r="AV884" s="155">
        <f ca="1">IF(AND(AR884&gt;0,AS884&gt;0),COUNTIF(AV$6:AV883,"&gt;0")+1,0)</f>
        <v>0</v>
      </c>
    </row>
    <row r="885" spans="41:48">
      <c r="AO885" s="155">
        <v>25</v>
      </c>
      <c r="AP885" s="155">
        <v>2</v>
      </c>
      <c r="AQ885" s="155">
        <v>4</v>
      </c>
      <c r="AR885" s="155">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155">
        <f ca="1">COUNTIF(INDIRECT("H"&amp;(ROW()+12*(($AO885-1)*3+$AP885)-ROW())/12+5):INDIRECT("S"&amp;(ROW()+12*(($AO885-1)*3+$AP885)-ROW())/12+5),AR885)</f>
        <v>0</v>
      </c>
      <c r="AV885" s="155">
        <f ca="1">IF(AND(AR885&gt;0,AS885&gt;0),COUNTIF(AV$6:AV884,"&gt;0")+1,0)</f>
        <v>0</v>
      </c>
    </row>
    <row r="886" spans="41:48">
      <c r="AO886" s="155">
        <v>25</v>
      </c>
      <c r="AP886" s="155">
        <v>2</v>
      </c>
      <c r="AQ886" s="155">
        <v>5</v>
      </c>
      <c r="AR886" s="155">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155">
        <f ca="1">COUNTIF(INDIRECT("H"&amp;(ROW()+12*(($AO886-1)*3+$AP886)-ROW())/12+5):INDIRECT("S"&amp;(ROW()+12*(($AO886-1)*3+$AP886)-ROW())/12+5),AR886)</f>
        <v>0</v>
      </c>
      <c r="AV886" s="155">
        <f ca="1">IF(AND(AR886&gt;0,AS886&gt;0),COUNTIF(AV$6:AV885,"&gt;0")+1,0)</f>
        <v>0</v>
      </c>
    </row>
    <row r="887" spans="41:48">
      <c r="AO887" s="155">
        <v>25</v>
      </c>
      <c r="AP887" s="155">
        <v>2</v>
      </c>
      <c r="AQ887" s="155">
        <v>6</v>
      </c>
      <c r="AR887" s="155">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155">
        <f ca="1">COUNTIF(INDIRECT("H"&amp;(ROW()+12*(($AO887-1)*3+$AP887)-ROW())/12+5):INDIRECT("S"&amp;(ROW()+12*(($AO887-1)*3+$AP887)-ROW())/12+5),AR887)</f>
        <v>0</v>
      </c>
      <c r="AV887" s="155">
        <f ca="1">IF(AND(AR887&gt;0,AS887&gt;0),COUNTIF(AV$6:AV886,"&gt;0")+1,0)</f>
        <v>0</v>
      </c>
    </row>
    <row r="888" spans="41:48">
      <c r="AO888" s="155">
        <v>25</v>
      </c>
      <c r="AP888" s="155">
        <v>2</v>
      </c>
      <c r="AQ888" s="155">
        <v>7</v>
      </c>
      <c r="AR888" s="155">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155">
        <f ca="1">COUNTIF(INDIRECT("H"&amp;(ROW()+12*(($AO888-1)*3+$AP888)-ROW())/12+5):INDIRECT("S"&amp;(ROW()+12*(($AO888-1)*3+$AP888)-ROW())/12+5),AR888)</f>
        <v>0</v>
      </c>
      <c r="AV888" s="155">
        <f ca="1">IF(AND(AR888&gt;0,AS888&gt;0),COUNTIF(AV$6:AV887,"&gt;0")+1,0)</f>
        <v>0</v>
      </c>
    </row>
    <row r="889" spans="41:48">
      <c r="AO889" s="155">
        <v>25</v>
      </c>
      <c r="AP889" s="155">
        <v>2</v>
      </c>
      <c r="AQ889" s="155">
        <v>8</v>
      </c>
      <c r="AR889" s="155">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155">
        <f ca="1">COUNTIF(INDIRECT("H"&amp;(ROW()+12*(($AO889-1)*3+$AP889)-ROW())/12+5):INDIRECT("S"&amp;(ROW()+12*(($AO889-1)*3+$AP889)-ROW())/12+5),AR889)</f>
        <v>0</v>
      </c>
      <c r="AV889" s="155">
        <f ca="1">IF(AND(AR889&gt;0,AS889&gt;0),COUNTIF(AV$6:AV888,"&gt;0")+1,0)</f>
        <v>0</v>
      </c>
    </row>
    <row r="890" spans="41:48">
      <c r="AO890" s="155">
        <v>25</v>
      </c>
      <c r="AP890" s="155">
        <v>2</v>
      </c>
      <c r="AQ890" s="155">
        <v>9</v>
      </c>
      <c r="AR890" s="155">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155">
        <f ca="1">COUNTIF(INDIRECT("H"&amp;(ROW()+12*(($AO890-1)*3+$AP890)-ROW())/12+5):INDIRECT("S"&amp;(ROW()+12*(($AO890-1)*3+$AP890)-ROW())/12+5),AR890)</f>
        <v>0</v>
      </c>
      <c r="AV890" s="155">
        <f ca="1">IF(AND(AR890&gt;0,AS890&gt;0),COUNTIF(AV$6:AV889,"&gt;0")+1,0)</f>
        <v>0</v>
      </c>
    </row>
    <row r="891" spans="41:48">
      <c r="AO891" s="155">
        <v>25</v>
      </c>
      <c r="AP891" s="155">
        <v>2</v>
      </c>
      <c r="AQ891" s="155">
        <v>10</v>
      </c>
      <c r="AR891" s="155">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155">
        <f ca="1">COUNTIF(INDIRECT("H"&amp;(ROW()+12*(($AO891-1)*3+$AP891)-ROW())/12+5):INDIRECT("S"&amp;(ROW()+12*(($AO891-1)*3+$AP891)-ROW())/12+5),AR891)</f>
        <v>0</v>
      </c>
      <c r="AV891" s="155">
        <f ca="1">IF(AND(AR891&gt;0,AS891&gt;0),COUNTIF(AV$6:AV890,"&gt;0")+1,0)</f>
        <v>0</v>
      </c>
    </row>
    <row r="892" spans="41:48">
      <c r="AO892" s="155">
        <v>25</v>
      </c>
      <c r="AP892" s="155">
        <v>2</v>
      </c>
      <c r="AQ892" s="155">
        <v>11</v>
      </c>
      <c r="AR892" s="155">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155">
        <f ca="1">COUNTIF(INDIRECT("H"&amp;(ROW()+12*(($AO892-1)*3+$AP892)-ROW())/12+5):INDIRECT("S"&amp;(ROW()+12*(($AO892-1)*3+$AP892)-ROW())/12+5),AR892)</f>
        <v>0</v>
      </c>
      <c r="AV892" s="155">
        <f ca="1">IF(AND(AR892&gt;0,AS892&gt;0),COUNTIF(AV$6:AV891,"&gt;0")+1,0)</f>
        <v>0</v>
      </c>
    </row>
    <row r="893" spans="41:48">
      <c r="AO893" s="155">
        <v>25</v>
      </c>
      <c r="AP893" s="155">
        <v>2</v>
      </c>
      <c r="AQ893" s="155">
        <v>12</v>
      </c>
      <c r="AR893" s="155">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155">
        <f ca="1">COUNTIF(INDIRECT("H"&amp;(ROW()+12*(($AO893-1)*3+$AP893)-ROW())/12+5):INDIRECT("S"&amp;(ROW()+12*(($AO893-1)*3+$AP893)-ROW())/12+5),AR893)</f>
        <v>0</v>
      </c>
      <c r="AV893" s="155">
        <f ca="1">IF(AND(AR893&gt;0,AS893&gt;0),COUNTIF(AV$6:AV892,"&gt;0")+1,0)</f>
        <v>0</v>
      </c>
    </row>
    <row r="894" spans="41:48">
      <c r="AO894" s="155">
        <v>25</v>
      </c>
      <c r="AP894" s="155">
        <v>3</v>
      </c>
      <c r="AQ894" s="155">
        <v>1</v>
      </c>
      <c r="AR894" s="155">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155">
        <f ca="1">COUNTIF(INDIRECT("H"&amp;(ROW()+12*(($AO894-1)*3+$AP894)-ROW())/12+5):INDIRECT("S"&amp;(ROW()+12*(($AO894-1)*3+$AP894)-ROW())/12+5),AR894)</f>
        <v>0</v>
      </c>
      <c r="AV894" s="155">
        <f ca="1">IF(AND(AR894&gt;0,AS894&gt;0),COUNTIF(AV$6:AV893,"&gt;0")+1,0)</f>
        <v>0</v>
      </c>
    </row>
    <row r="895" spans="41:48">
      <c r="AO895" s="155">
        <v>25</v>
      </c>
      <c r="AP895" s="155">
        <v>3</v>
      </c>
      <c r="AQ895" s="155">
        <v>2</v>
      </c>
      <c r="AR895" s="155">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155">
        <f ca="1">COUNTIF(INDIRECT("H"&amp;(ROW()+12*(($AO895-1)*3+$AP895)-ROW())/12+5):INDIRECT("S"&amp;(ROW()+12*(($AO895-1)*3+$AP895)-ROW())/12+5),AR895)</f>
        <v>0</v>
      </c>
      <c r="AV895" s="155">
        <f ca="1">IF(AND(AR895&gt;0,AS895&gt;0),COUNTIF(AV$6:AV894,"&gt;0")+1,0)</f>
        <v>0</v>
      </c>
    </row>
    <row r="896" spans="41:48">
      <c r="AO896" s="155">
        <v>25</v>
      </c>
      <c r="AP896" s="155">
        <v>3</v>
      </c>
      <c r="AQ896" s="155">
        <v>3</v>
      </c>
      <c r="AR896" s="155">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155">
        <f ca="1">COUNTIF(INDIRECT("H"&amp;(ROW()+12*(($AO896-1)*3+$AP896)-ROW())/12+5):INDIRECT("S"&amp;(ROW()+12*(($AO896-1)*3+$AP896)-ROW())/12+5),AR896)</f>
        <v>0</v>
      </c>
      <c r="AV896" s="155">
        <f ca="1">IF(AND(AR896&gt;0,AS896&gt;0),COUNTIF(AV$6:AV895,"&gt;0")+1,0)</f>
        <v>0</v>
      </c>
    </row>
    <row r="897" spans="41:48">
      <c r="AO897" s="155">
        <v>25</v>
      </c>
      <c r="AP897" s="155">
        <v>3</v>
      </c>
      <c r="AQ897" s="155">
        <v>4</v>
      </c>
      <c r="AR897" s="155">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155">
        <f ca="1">COUNTIF(INDIRECT("H"&amp;(ROW()+12*(($AO897-1)*3+$AP897)-ROW())/12+5):INDIRECT("S"&amp;(ROW()+12*(($AO897-1)*3+$AP897)-ROW())/12+5),AR897)</f>
        <v>0</v>
      </c>
      <c r="AV897" s="155">
        <f ca="1">IF(AND(AR897&gt;0,AS897&gt;0),COUNTIF(AV$6:AV896,"&gt;0")+1,0)</f>
        <v>0</v>
      </c>
    </row>
    <row r="898" spans="41:48">
      <c r="AO898" s="155">
        <v>25</v>
      </c>
      <c r="AP898" s="155">
        <v>3</v>
      </c>
      <c r="AQ898" s="155">
        <v>5</v>
      </c>
      <c r="AR898" s="155">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155">
        <f ca="1">COUNTIF(INDIRECT("H"&amp;(ROW()+12*(($AO898-1)*3+$AP898)-ROW())/12+5):INDIRECT("S"&amp;(ROW()+12*(($AO898-1)*3+$AP898)-ROW())/12+5),AR898)</f>
        <v>0</v>
      </c>
      <c r="AV898" s="155">
        <f ca="1">IF(AND(AR898&gt;0,AS898&gt;0),COUNTIF(AV$6:AV897,"&gt;0")+1,0)</f>
        <v>0</v>
      </c>
    </row>
    <row r="899" spans="41:48">
      <c r="AO899" s="155">
        <v>25</v>
      </c>
      <c r="AP899" s="155">
        <v>3</v>
      </c>
      <c r="AQ899" s="155">
        <v>6</v>
      </c>
      <c r="AR899" s="155">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155">
        <f ca="1">COUNTIF(INDIRECT("H"&amp;(ROW()+12*(($AO899-1)*3+$AP899)-ROW())/12+5):INDIRECT("S"&amp;(ROW()+12*(($AO899-1)*3+$AP899)-ROW())/12+5),AR899)</f>
        <v>0</v>
      </c>
      <c r="AV899" s="155">
        <f ca="1">IF(AND(AR899&gt;0,AS899&gt;0),COUNTIF(AV$6:AV898,"&gt;0")+1,0)</f>
        <v>0</v>
      </c>
    </row>
    <row r="900" spans="41:48">
      <c r="AO900" s="155">
        <v>25</v>
      </c>
      <c r="AP900" s="155">
        <v>3</v>
      </c>
      <c r="AQ900" s="155">
        <v>7</v>
      </c>
      <c r="AR900" s="155">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155">
        <f ca="1">COUNTIF(INDIRECT("H"&amp;(ROW()+12*(($AO900-1)*3+$AP900)-ROW())/12+5):INDIRECT("S"&amp;(ROW()+12*(($AO900-1)*3+$AP900)-ROW())/12+5),AR900)</f>
        <v>0</v>
      </c>
      <c r="AV900" s="155">
        <f ca="1">IF(AND(AR900&gt;0,AS900&gt;0),COUNTIF(AV$6:AV899,"&gt;0")+1,0)</f>
        <v>0</v>
      </c>
    </row>
    <row r="901" spans="41:48">
      <c r="AO901" s="155">
        <v>25</v>
      </c>
      <c r="AP901" s="155">
        <v>3</v>
      </c>
      <c r="AQ901" s="155">
        <v>8</v>
      </c>
      <c r="AR901" s="155">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155">
        <f ca="1">COUNTIF(INDIRECT("H"&amp;(ROW()+12*(($AO901-1)*3+$AP901)-ROW())/12+5):INDIRECT("S"&amp;(ROW()+12*(($AO901-1)*3+$AP901)-ROW())/12+5),AR901)</f>
        <v>0</v>
      </c>
      <c r="AV901" s="155">
        <f ca="1">IF(AND(AR901&gt;0,AS901&gt;0),COUNTIF(AV$6:AV900,"&gt;0")+1,0)</f>
        <v>0</v>
      </c>
    </row>
    <row r="902" spans="41:48">
      <c r="AO902" s="155">
        <v>25</v>
      </c>
      <c r="AP902" s="155">
        <v>3</v>
      </c>
      <c r="AQ902" s="155">
        <v>9</v>
      </c>
      <c r="AR902" s="155">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155">
        <f ca="1">COUNTIF(INDIRECT("H"&amp;(ROW()+12*(($AO902-1)*3+$AP902)-ROW())/12+5):INDIRECT("S"&amp;(ROW()+12*(($AO902-1)*3+$AP902)-ROW())/12+5),AR902)</f>
        <v>0</v>
      </c>
      <c r="AV902" s="155">
        <f ca="1">IF(AND(AR902&gt;0,AS902&gt;0),COUNTIF(AV$6:AV901,"&gt;0")+1,0)</f>
        <v>0</v>
      </c>
    </row>
    <row r="903" spans="41:48">
      <c r="AO903" s="155">
        <v>25</v>
      </c>
      <c r="AP903" s="155">
        <v>3</v>
      </c>
      <c r="AQ903" s="155">
        <v>10</v>
      </c>
      <c r="AR903" s="155">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155">
        <f ca="1">COUNTIF(INDIRECT("H"&amp;(ROW()+12*(($AO903-1)*3+$AP903)-ROW())/12+5):INDIRECT("S"&amp;(ROW()+12*(($AO903-1)*3+$AP903)-ROW())/12+5),AR903)</f>
        <v>0</v>
      </c>
      <c r="AV903" s="155">
        <f ca="1">IF(AND(AR903&gt;0,AS903&gt;0),COUNTIF(AV$6:AV902,"&gt;0")+1,0)</f>
        <v>0</v>
      </c>
    </row>
    <row r="904" spans="41:48">
      <c r="AO904" s="155">
        <v>25</v>
      </c>
      <c r="AP904" s="155">
        <v>3</v>
      </c>
      <c r="AQ904" s="155">
        <v>11</v>
      </c>
      <c r="AR904" s="155">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155">
        <f ca="1">COUNTIF(INDIRECT("H"&amp;(ROW()+12*(($AO904-1)*3+$AP904)-ROW())/12+5):INDIRECT("S"&amp;(ROW()+12*(($AO904-1)*3+$AP904)-ROW())/12+5),AR904)</f>
        <v>0</v>
      </c>
      <c r="AV904" s="155">
        <f ca="1">IF(AND(AR904&gt;0,AS904&gt;0),COUNTIF(AV$6:AV903,"&gt;0")+1,0)</f>
        <v>0</v>
      </c>
    </row>
    <row r="905" spans="41:48">
      <c r="AO905" s="155">
        <v>25</v>
      </c>
      <c r="AP905" s="155">
        <v>3</v>
      </c>
      <c r="AQ905" s="155">
        <v>12</v>
      </c>
      <c r="AR905" s="155">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155">
        <f ca="1">COUNTIF(INDIRECT("H"&amp;(ROW()+12*(($AO905-1)*3+$AP905)-ROW())/12+5):INDIRECT("S"&amp;(ROW()+12*(($AO905-1)*3+$AP905)-ROW())/12+5),AR905)</f>
        <v>0</v>
      </c>
      <c r="AV905" s="155">
        <f ca="1">IF(AND(AR905&gt;0,AS905&gt;0),COUNTIF(AV$6:AV904,"&gt;0")+1,0)</f>
        <v>0</v>
      </c>
    </row>
    <row r="906" spans="41:48">
      <c r="AO906" s="155">
        <v>26</v>
      </c>
      <c r="AP906" s="155">
        <v>1</v>
      </c>
      <c r="AQ906" s="155">
        <v>1</v>
      </c>
      <c r="AR906" s="155">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155">
        <f ca="1">COUNTIF(INDIRECT("H"&amp;(ROW()+12*(($AO906-1)*3+$AP906)-ROW())/12+5):INDIRECT("S"&amp;(ROW()+12*(($AO906-1)*3+$AP906)-ROW())/12+5),AR906)</f>
        <v>0</v>
      </c>
      <c r="AV906" s="155">
        <f ca="1">IF(AND(AR906&gt;0,AS906&gt;0),COUNTIF(AV$6:AV905,"&gt;0")+1,0)</f>
        <v>0</v>
      </c>
    </row>
    <row r="907" spans="41:48">
      <c r="AO907" s="155">
        <v>26</v>
      </c>
      <c r="AP907" s="155">
        <v>1</v>
      </c>
      <c r="AQ907" s="155">
        <v>2</v>
      </c>
      <c r="AR907" s="155">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155">
        <f ca="1">COUNTIF(INDIRECT("H"&amp;(ROW()+12*(($AO907-1)*3+$AP907)-ROW())/12+5):INDIRECT("S"&amp;(ROW()+12*(($AO907-1)*3+$AP907)-ROW())/12+5),AR907)</f>
        <v>0</v>
      </c>
      <c r="AV907" s="155">
        <f ca="1">IF(AND(AR907&gt;0,AS907&gt;0),COUNTIF(AV$6:AV906,"&gt;0")+1,0)</f>
        <v>0</v>
      </c>
    </row>
    <row r="908" spans="41:48">
      <c r="AO908" s="155">
        <v>26</v>
      </c>
      <c r="AP908" s="155">
        <v>1</v>
      </c>
      <c r="AQ908" s="155">
        <v>3</v>
      </c>
      <c r="AR908" s="155">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155">
        <f ca="1">COUNTIF(INDIRECT("H"&amp;(ROW()+12*(($AO908-1)*3+$AP908)-ROW())/12+5):INDIRECT("S"&amp;(ROW()+12*(($AO908-1)*3+$AP908)-ROW())/12+5),AR908)</f>
        <v>0</v>
      </c>
      <c r="AV908" s="155">
        <f ca="1">IF(AND(AR908&gt;0,AS908&gt;0),COUNTIF(AV$6:AV907,"&gt;0")+1,0)</f>
        <v>0</v>
      </c>
    </row>
    <row r="909" spans="41:48">
      <c r="AO909" s="155">
        <v>26</v>
      </c>
      <c r="AP909" s="155">
        <v>1</v>
      </c>
      <c r="AQ909" s="155">
        <v>4</v>
      </c>
      <c r="AR909" s="155">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155">
        <f ca="1">COUNTIF(INDIRECT("H"&amp;(ROW()+12*(($AO909-1)*3+$AP909)-ROW())/12+5):INDIRECT("S"&amp;(ROW()+12*(($AO909-1)*3+$AP909)-ROW())/12+5),AR909)</f>
        <v>0</v>
      </c>
      <c r="AV909" s="155">
        <f ca="1">IF(AND(AR909&gt;0,AS909&gt;0),COUNTIF(AV$6:AV908,"&gt;0")+1,0)</f>
        <v>0</v>
      </c>
    </row>
    <row r="910" spans="41:48">
      <c r="AO910" s="155">
        <v>26</v>
      </c>
      <c r="AP910" s="155">
        <v>1</v>
      </c>
      <c r="AQ910" s="155">
        <v>5</v>
      </c>
      <c r="AR910" s="155">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155">
        <f ca="1">COUNTIF(INDIRECT("H"&amp;(ROW()+12*(($AO910-1)*3+$AP910)-ROW())/12+5):INDIRECT("S"&amp;(ROW()+12*(($AO910-1)*3+$AP910)-ROW())/12+5),AR910)</f>
        <v>0</v>
      </c>
      <c r="AV910" s="155">
        <f ca="1">IF(AND(AR910&gt;0,AS910&gt;0),COUNTIF(AV$6:AV909,"&gt;0")+1,0)</f>
        <v>0</v>
      </c>
    </row>
    <row r="911" spans="41:48">
      <c r="AO911" s="155">
        <v>26</v>
      </c>
      <c r="AP911" s="155">
        <v>1</v>
      </c>
      <c r="AQ911" s="155">
        <v>6</v>
      </c>
      <c r="AR911" s="155">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155">
        <f ca="1">COUNTIF(INDIRECT("H"&amp;(ROW()+12*(($AO911-1)*3+$AP911)-ROW())/12+5):INDIRECT("S"&amp;(ROW()+12*(($AO911-1)*3+$AP911)-ROW())/12+5),AR911)</f>
        <v>0</v>
      </c>
      <c r="AV911" s="155">
        <f ca="1">IF(AND(AR911&gt;0,AS911&gt;0),COUNTIF(AV$6:AV910,"&gt;0")+1,0)</f>
        <v>0</v>
      </c>
    </row>
    <row r="912" spans="41:48">
      <c r="AO912" s="155">
        <v>26</v>
      </c>
      <c r="AP912" s="155">
        <v>1</v>
      </c>
      <c r="AQ912" s="155">
        <v>7</v>
      </c>
      <c r="AR912" s="155">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155">
        <f ca="1">COUNTIF(INDIRECT("H"&amp;(ROW()+12*(($AO912-1)*3+$AP912)-ROW())/12+5):INDIRECT("S"&amp;(ROW()+12*(($AO912-1)*3+$AP912)-ROW())/12+5),AR912)</f>
        <v>0</v>
      </c>
      <c r="AV912" s="155">
        <f ca="1">IF(AND(AR912&gt;0,AS912&gt;0),COUNTIF(AV$6:AV911,"&gt;0")+1,0)</f>
        <v>0</v>
      </c>
    </row>
    <row r="913" spans="41:48">
      <c r="AO913" s="155">
        <v>26</v>
      </c>
      <c r="AP913" s="155">
        <v>1</v>
      </c>
      <c r="AQ913" s="155">
        <v>8</v>
      </c>
      <c r="AR913" s="155">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155">
        <f ca="1">COUNTIF(INDIRECT("H"&amp;(ROW()+12*(($AO913-1)*3+$AP913)-ROW())/12+5):INDIRECT("S"&amp;(ROW()+12*(($AO913-1)*3+$AP913)-ROW())/12+5),AR913)</f>
        <v>0</v>
      </c>
      <c r="AV913" s="155">
        <f ca="1">IF(AND(AR913&gt;0,AS913&gt;0),COUNTIF(AV$6:AV912,"&gt;0")+1,0)</f>
        <v>0</v>
      </c>
    </row>
    <row r="914" spans="41:48">
      <c r="AO914" s="155">
        <v>26</v>
      </c>
      <c r="AP914" s="155">
        <v>1</v>
      </c>
      <c r="AQ914" s="155">
        <v>9</v>
      </c>
      <c r="AR914" s="155">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155">
        <f ca="1">COUNTIF(INDIRECT("H"&amp;(ROW()+12*(($AO914-1)*3+$AP914)-ROW())/12+5):INDIRECT("S"&amp;(ROW()+12*(($AO914-1)*3+$AP914)-ROW())/12+5),AR914)</f>
        <v>0</v>
      </c>
      <c r="AV914" s="155">
        <f ca="1">IF(AND(AR914&gt;0,AS914&gt;0),COUNTIF(AV$6:AV913,"&gt;0")+1,0)</f>
        <v>0</v>
      </c>
    </row>
    <row r="915" spans="41:48">
      <c r="AO915" s="155">
        <v>26</v>
      </c>
      <c r="AP915" s="155">
        <v>1</v>
      </c>
      <c r="AQ915" s="155">
        <v>10</v>
      </c>
      <c r="AR915" s="155">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155">
        <f ca="1">COUNTIF(INDIRECT("H"&amp;(ROW()+12*(($AO915-1)*3+$AP915)-ROW())/12+5):INDIRECT("S"&amp;(ROW()+12*(($AO915-1)*3+$AP915)-ROW())/12+5),AR915)</f>
        <v>0</v>
      </c>
      <c r="AV915" s="155">
        <f ca="1">IF(AND(AR915&gt;0,AS915&gt;0),COUNTIF(AV$6:AV914,"&gt;0")+1,0)</f>
        <v>0</v>
      </c>
    </row>
    <row r="916" spans="41:48">
      <c r="AO916" s="155">
        <v>26</v>
      </c>
      <c r="AP916" s="155">
        <v>1</v>
      </c>
      <c r="AQ916" s="155">
        <v>11</v>
      </c>
      <c r="AR916" s="155">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155">
        <f ca="1">COUNTIF(INDIRECT("H"&amp;(ROW()+12*(($AO916-1)*3+$AP916)-ROW())/12+5):INDIRECT("S"&amp;(ROW()+12*(($AO916-1)*3+$AP916)-ROW())/12+5),AR916)</f>
        <v>0</v>
      </c>
      <c r="AV916" s="155">
        <f ca="1">IF(AND(AR916&gt;0,AS916&gt;0),COUNTIF(AV$6:AV915,"&gt;0")+1,0)</f>
        <v>0</v>
      </c>
    </row>
    <row r="917" spans="41:48">
      <c r="AO917" s="155">
        <v>26</v>
      </c>
      <c r="AP917" s="155">
        <v>1</v>
      </c>
      <c r="AQ917" s="155">
        <v>12</v>
      </c>
      <c r="AR917" s="155">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155">
        <f ca="1">COUNTIF(INDIRECT("H"&amp;(ROW()+12*(($AO917-1)*3+$AP917)-ROW())/12+5):INDIRECT("S"&amp;(ROW()+12*(($AO917-1)*3+$AP917)-ROW())/12+5),AR917)</f>
        <v>0</v>
      </c>
      <c r="AV917" s="155">
        <f ca="1">IF(AND(AR917&gt;0,AS917&gt;0),COUNTIF(AV$6:AV916,"&gt;0")+1,0)</f>
        <v>0</v>
      </c>
    </row>
    <row r="918" spans="41:48">
      <c r="AO918" s="155">
        <v>26</v>
      </c>
      <c r="AP918" s="155">
        <v>2</v>
      </c>
      <c r="AQ918" s="155">
        <v>1</v>
      </c>
      <c r="AR918" s="155">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155">
        <f ca="1">COUNTIF(INDIRECT("H"&amp;(ROW()+12*(($AO918-1)*3+$AP918)-ROW())/12+5):INDIRECT("S"&amp;(ROW()+12*(($AO918-1)*3+$AP918)-ROW())/12+5),AR918)</f>
        <v>0</v>
      </c>
      <c r="AV918" s="155">
        <f ca="1">IF(AND(AR918&gt;0,AS918&gt;0),COUNTIF(AV$6:AV917,"&gt;0")+1,0)</f>
        <v>0</v>
      </c>
    </row>
    <row r="919" spans="41:48">
      <c r="AO919" s="155">
        <v>26</v>
      </c>
      <c r="AP919" s="155">
        <v>2</v>
      </c>
      <c r="AQ919" s="155">
        <v>2</v>
      </c>
      <c r="AR919" s="155">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155">
        <f ca="1">COUNTIF(INDIRECT("H"&amp;(ROW()+12*(($AO919-1)*3+$AP919)-ROW())/12+5):INDIRECT("S"&amp;(ROW()+12*(($AO919-1)*3+$AP919)-ROW())/12+5),AR919)</f>
        <v>0</v>
      </c>
      <c r="AV919" s="155">
        <f ca="1">IF(AND(AR919&gt;0,AS919&gt;0),COUNTIF(AV$6:AV918,"&gt;0")+1,0)</f>
        <v>0</v>
      </c>
    </row>
    <row r="920" spans="41:48">
      <c r="AO920" s="155">
        <v>26</v>
      </c>
      <c r="AP920" s="155">
        <v>2</v>
      </c>
      <c r="AQ920" s="155">
        <v>3</v>
      </c>
      <c r="AR920" s="155">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155">
        <f ca="1">COUNTIF(INDIRECT("H"&amp;(ROW()+12*(($AO920-1)*3+$AP920)-ROW())/12+5):INDIRECT("S"&amp;(ROW()+12*(($AO920-1)*3+$AP920)-ROW())/12+5),AR920)</f>
        <v>0</v>
      </c>
      <c r="AV920" s="155">
        <f ca="1">IF(AND(AR920&gt;0,AS920&gt;0),COUNTIF(AV$6:AV919,"&gt;0")+1,0)</f>
        <v>0</v>
      </c>
    </row>
    <row r="921" spans="41:48">
      <c r="AO921" s="155">
        <v>26</v>
      </c>
      <c r="AP921" s="155">
        <v>2</v>
      </c>
      <c r="AQ921" s="155">
        <v>4</v>
      </c>
      <c r="AR921" s="155">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155">
        <f ca="1">COUNTIF(INDIRECT("H"&amp;(ROW()+12*(($AO921-1)*3+$AP921)-ROW())/12+5):INDIRECT("S"&amp;(ROW()+12*(($AO921-1)*3+$AP921)-ROW())/12+5),AR921)</f>
        <v>0</v>
      </c>
      <c r="AV921" s="155">
        <f ca="1">IF(AND(AR921&gt;0,AS921&gt;0),COUNTIF(AV$6:AV920,"&gt;0")+1,0)</f>
        <v>0</v>
      </c>
    </row>
    <row r="922" spans="41:48">
      <c r="AO922" s="155">
        <v>26</v>
      </c>
      <c r="AP922" s="155">
        <v>2</v>
      </c>
      <c r="AQ922" s="155">
        <v>5</v>
      </c>
      <c r="AR922" s="155">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155">
        <f ca="1">COUNTIF(INDIRECT("H"&amp;(ROW()+12*(($AO922-1)*3+$AP922)-ROW())/12+5):INDIRECT("S"&amp;(ROW()+12*(($AO922-1)*3+$AP922)-ROW())/12+5),AR922)</f>
        <v>0</v>
      </c>
      <c r="AV922" s="155">
        <f ca="1">IF(AND(AR922&gt;0,AS922&gt;0),COUNTIF(AV$6:AV921,"&gt;0")+1,0)</f>
        <v>0</v>
      </c>
    </row>
    <row r="923" spans="41:48">
      <c r="AO923" s="155">
        <v>26</v>
      </c>
      <c r="AP923" s="155">
        <v>2</v>
      </c>
      <c r="AQ923" s="155">
        <v>6</v>
      </c>
      <c r="AR923" s="155">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155">
        <f ca="1">COUNTIF(INDIRECT("H"&amp;(ROW()+12*(($AO923-1)*3+$AP923)-ROW())/12+5):INDIRECT("S"&amp;(ROW()+12*(($AO923-1)*3+$AP923)-ROW())/12+5),AR923)</f>
        <v>0</v>
      </c>
      <c r="AV923" s="155">
        <f ca="1">IF(AND(AR923&gt;0,AS923&gt;0),COUNTIF(AV$6:AV922,"&gt;0")+1,0)</f>
        <v>0</v>
      </c>
    </row>
    <row r="924" spans="41:48">
      <c r="AO924" s="155">
        <v>26</v>
      </c>
      <c r="AP924" s="155">
        <v>2</v>
      </c>
      <c r="AQ924" s="155">
        <v>7</v>
      </c>
      <c r="AR924" s="155">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155">
        <f ca="1">COUNTIF(INDIRECT("H"&amp;(ROW()+12*(($AO924-1)*3+$AP924)-ROW())/12+5):INDIRECT("S"&amp;(ROW()+12*(($AO924-1)*3+$AP924)-ROW())/12+5),AR924)</f>
        <v>0</v>
      </c>
      <c r="AV924" s="155">
        <f ca="1">IF(AND(AR924&gt;0,AS924&gt;0),COUNTIF(AV$6:AV923,"&gt;0")+1,0)</f>
        <v>0</v>
      </c>
    </row>
    <row r="925" spans="41:48">
      <c r="AO925" s="155">
        <v>26</v>
      </c>
      <c r="AP925" s="155">
        <v>2</v>
      </c>
      <c r="AQ925" s="155">
        <v>8</v>
      </c>
      <c r="AR925" s="155">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155">
        <f ca="1">COUNTIF(INDIRECT("H"&amp;(ROW()+12*(($AO925-1)*3+$AP925)-ROW())/12+5):INDIRECT("S"&amp;(ROW()+12*(($AO925-1)*3+$AP925)-ROW())/12+5),AR925)</f>
        <v>0</v>
      </c>
      <c r="AV925" s="155">
        <f ca="1">IF(AND(AR925&gt;0,AS925&gt;0),COUNTIF(AV$6:AV924,"&gt;0")+1,0)</f>
        <v>0</v>
      </c>
    </row>
    <row r="926" spans="41:48">
      <c r="AO926" s="155">
        <v>26</v>
      </c>
      <c r="AP926" s="155">
        <v>2</v>
      </c>
      <c r="AQ926" s="155">
        <v>9</v>
      </c>
      <c r="AR926" s="155">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155">
        <f ca="1">COUNTIF(INDIRECT("H"&amp;(ROW()+12*(($AO926-1)*3+$AP926)-ROW())/12+5):INDIRECT("S"&amp;(ROW()+12*(($AO926-1)*3+$AP926)-ROW())/12+5),AR926)</f>
        <v>0</v>
      </c>
      <c r="AV926" s="155">
        <f ca="1">IF(AND(AR926&gt;0,AS926&gt;0),COUNTIF(AV$6:AV925,"&gt;0")+1,0)</f>
        <v>0</v>
      </c>
    </row>
    <row r="927" spans="41:48">
      <c r="AO927" s="155">
        <v>26</v>
      </c>
      <c r="AP927" s="155">
        <v>2</v>
      </c>
      <c r="AQ927" s="155">
        <v>10</v>
      </c>
      <c r="AR927" s="155">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155">
        <f ca="1">COUNTIF(INDIRECT("H"&amp;(ROW()+12*(($AO927-1)*3+$AP927)-ROW())/12+5):INDIRECT("S"&amp;(ROW()+12*(($AO927-1)*3+$AP927)-ROW())/12+5),AR927)</f>
        <v>0</v>
      </c>
      <c r="AV927" s="155">
        <f ca="1">IF(AND(AR927&gt;0,AS927&gt;0),COUNTIF(AV$6:AV926,"&gt;0")+1,0)</f>
        <v>0</v>
      </c>
    </row>
    <row r="928" spans="41:48">
      <c r="AO928" s="155">
        <v>26</v>
      </c>
      <c r="AP928" s="155">
        <v>2</v>
      </c>
      <c r="AQ928" s="155">
        <v>11</v>
      </c>
      <c r="AR928" s="155">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155">
        <f ca="1">COUNTIF(INDIRECT("H"&amp;(ROW()+12*(($AO928-1)*3+$AP928)-ROW())/12+5):INDIRECT("S"&amp;(ROW()+12*(($AO928-1)*3+$AP928)-ROW())/12+5),AR928)</f>
        <v>0</v>
      </c>
      <c r="AV928" s="155">
        <f ca="1">IF(AND(AR928&gt;0,AS928&gt;0),COUNTIF(AV$6:AV927,"&gt;0")+1,0)</f>
        <v>0</v>
      </c>
    </row>
    <row r="929" spans="41:48">
      <c r="AO929" s="155">
        <v>26</v>
      </c>
      <c r="AP929" s="155">
        <v>2</v>
      </c>
      <c r="AQ929" s="155">
        <v>12</v>
      </c>
      <c r="AR929" s="155">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155">
        <f ca="1">COUNTIF(INDIRECT("H"&amp;(ROW()+12*(($AO929-1)*3+$AP929)-ROW())/12+5):INDIRECT("S"&amp;(ROW()+12*(($AO929-1)*3+$AP929)-ROW())/12+5),AR929)</f>
        <v>0</v>
      </c>
      <c r="AV929" s="155">
        <f ca="1">IF(AND(AR929&gt;0,AS929&gt;0),COUNTIF(AV$6:AV928,"&gt;0")+1,0)</f>
        <v>0</v>
      </c>
    </row>
    <row r="930" spans="41:48">
      <c r="AO930" s="155">
        <v>26</v>
      </c>
      <c r="AP930" s="155">
        <v>3</v>
      </c>
      <c r="AQ930" s="155">
        <v>1</v>
      </c>
      <c r="AR930" s="155">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155">
        <f ca="1">COUNTIF(INDIRECT("H"&amp;(ROW()+12*(($AO930-1)*3+$AP930)-ROW())/12+5):INDIRECT("S"&amp;(ROW()+12*(($AO930-1)*3+$AP930)-ROW())/12+5),AR930)</f>
        <v>0</v>
      </c>
      <c r="AV930" s="155">
        <f ca="1">IF(AND(AR930&gt;0,AS930&gt;0),COUNTIF(AV$6:AV929,"&gt;0")+1,0)</f>
        <v>0</v>
      </c>
    </row>
    <row r="931" spans="41:48">
      <c r="AO931" s="155">
        <v>26</v>
      </c>
      <c r="AP931" s="155">
        <v>3</v>
      </c>
      <c r="AQ931" s="155">
        <v>2</v>
      </c>
      <c r="AR931" s="155">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155">
        <f ca="1">COUNTIF(INDIRECT("H"&amp;(ROW()+12*(($AO931-1)*3+$AP931)-ROW())/12+5):INDIRECT("S"&amp;(ROW()+12*(($AO931-1)*3+$AP931)-ROW())/12+5),AR931)</f>
        <v>0</v>
      </c>
      <c r="AV931" s="155">
        <f ca="1">IF(AND(AR931&gt;0,AS931&gt;0),COUNTIF(AV$6:AV930,"&gt;0")+1,0)</f>
        <v>0</v>
      </c>
    </row>
    <row r="932" spans="41:48">
      <c r="AO932" s="155">
        <v>26</v>
      </c>
      <c r="AP932" s="155">
        <v>3</v>
      </c>
      <c r="AQ932" s="155">
        <v>3</v>
      </c>
      <c r="AR932" s="155">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155">
        <f ca="1">COUNTIF(INDIRECT("H"&amp;(ROW()+12*(($AO932-1)*3+$AP932)-ROW())/12+5):INDIRECT("S"&amp;(ROW()+12*(($AO932-1)*3+$AP932)-ROW())/12+5),AR932)</f>
        <v>0</v>
      </c>
      <c r="AV932" s="155">
        <f ca="1">IF(AND(AR932&gt;0,AS932&gt;0),COUNTIF(AV$6:AV931,"&gt;0")+1,0)</f>
        <v>0</v>
      </c>
    </row>
    <row r="933" spans="41:48">
      <c r="AO933" s="155">
        <v>26</v>
      </c>
      <c r="AP933" s="155">
        <v>3</v>
      </c>
      <c r="AQ933" s="155">
        <v>4</v>
      </c>
      <c r="AR933" s="155">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155">
        <f ca="1">COUNTIF(INDIRECT("H"&amp;(ROW()+12*(($AO933-1)*3+$AP933)-ROW())/12+5):INDIRECT("S"&amp;(ROW()+12*(($AO933-1)*3+$AP933)-ROW())/12+5),AR933)</f>
        <v>0</v>
      </c>
      <c r="AV933" s="155">
        <f ca="1">IF(AND(AR933&gt;0,AS933&gt;0),COUNTIF(AV$6:AV932,"&gt;0")+1,0)</f>
        <v>0</v>
      </c>
    </row>
    <row r="934" spans="41:48">
      <c r="AO934" s="155">
        <v>26</v>
      </c>
      <c r="AP934" s="155">
        <v>3</v>
      </c>
      <c r="AQ934" s="155">
        <v>5</v>
      </c>
      <c r="AR934" s="155">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155">
        <f ca="1">COUNTIF(INDIRECT("H"&amp;(ROW()+12*(($AO934-1)*3+$AP934)-ROW())/12+5):INDIRECT("S"&amp;(ROW()+12*(($AO934-1)*3+$AP934)-ROW())/12+5),AR934)</f>
        <v>0</v>
      </c>
      <c r="AV934" s="155">
        <f ca="1">IF(AND(AR934&gt;0,AS934&gt;0),COUNTIF(AV$6:AV933,"&gt;0")+1,0)</f>
        <v>0</v>
      </c>
    </row>
    <row r="935" spans="41:48">
      <c r="AO935" s="155">
        <v>26</v>
      </c>
      <c r="AP935" s="155">
        <v>3</v>
      </c>
      <c r="AQ935" s="155">
        <v>6</v>
      </c>
      <c r="AR935" s="155">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155">
        <f ca="1">COUNTIF(INDIRECT("H"&amp;(ROW()+12*(($AO935-1)*3+$AP935)-ROW())/12+5):INDIRECT("S"&amp;(ROW()+12*(($AO935-1)*3+$AP935)-ROW())/12+5),AR935)</f>
        <v>0</v>
      </c>
      <c r="AV935" s="155">
        <f ca="1">IF(AND(AR935&gt;0,AS935&gt;0),COUNTIF(AV$6:AV934,"&gt;0")+1,0)</f>
        <v>0</v>
      </c>
    </row>
    <row r="936" spans="41:48">
      <c r="AO936" s="155">
        <v>26</v>
      </c>
      <c r="AP936" s="155">
        <v>3</v>
      </c>
      <c r="AQ936" s="155">
        <v>7</v>
      </c>
      <c r="AR936" s="155">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155">
        <f ca="1">COUNTIF(INDIRECT("H"&amp;(ROW()+12*(($AO936-1)*3+$AP936)-ROW())/12+5):INDIRECT("S"&amp;(ROW()+12*(($AO936-1)*3+$AP936)-ROW())/12+5),AR936)</f>
        <v>0</v>
      </c>
      <c r="AV936" s="155">
        <f ca="1">IF(AND(AR936&gt;0,AS936&gt;0),COUNTIF(AV$6:AV935,"&gt;0")+1,0)</f>
        <v>0</v>
      </c>
    </row>
    <row r="937" spans="41:48">
      <c r="AO937" s="155">
        <v>26</v>
      </c>
      <c r="AP937" s="155">
        <v>3</v>
      </c>
      <c r="AQ937" s="155">
        <v>8</v>
      </c>
      <c r="AR937" s="155">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155">
        <f ca="1">COUNTIF(INDIRECT("H"&amp;(ROW()+12*(($AO937-1)*3+$AP937)-ROW())/12+5):INDIRECT("S"&amp;(ROW()+12*(($AO937-1)*3+$AP937)-ROW())/12+5),AR937)</f>
        <v>0</v>
      </c>
      <c r="AV937" s="155">
        <f ca="1">IF(AND(AR937&gt;0,AS937&gt;0),COUNTIF(AV$6:AV936,"&gt;0")+1,0)</f>
        <v>0</v>
      </c>
    </row>
    <row r="938" spans="41:48">
      <c r="AO938" s="155">
        <v>26</v>
      </c>
      <c r="AP938" s="155">
        <v>3</v>
      </c>
      <c r="AQ938" s="155">
        <v>9</v>
      </c>
      <c r="AR938" s="155">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155">
        <f ca="1">COUNTIF(INDIRECT("H"&amp;(ROW()+12*(($AO938-1)*3+$AP938)-ROW())/12+5):INDIRECT("S"&amp;(ROW()+12*(($AO938-1)*3+$AP938)-ROW())/12+5),AR938)</f>
        <v>0</v>
      </c>
      <c r="AV938" s="155">
        <f ca="1">IF(AND(AR938&gt;0,AS938&gt;0),COUNTIF(AV$6:AV937,"&gt;0")+1,0)</f>
        <v>0</v>
      </c>
    </row>
    <row r="939" spans="41:48">
      <c r="AO939" s="155">
        <v>26</v>
      </c>
      <c r="AP939" s="155">
        <v>3</v>
      </c>
      <c r="AQ939" s="155">
        <v>10</v>
      </c>
      <c r="AR939" s="155">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155">
        <f ca="1">COUNTIF(INDIRECT("H"&amp;(ROW()+12*(($AO939-1)*3+$AP939)-ROW())/12+5):INDIRECT("S"&amp;(ROW()+12*(($AO939-1)*3+$AP939)-ROW())/12+5),AR939)</f>
        <v>0</v>
      </c>
      <c r="AV939" s="155">
        <f ca="1">IF(AND(AR939&gt;0,AS939&gt;0),COUNTIF(AV$6:AV938,"&gt;0")+1,0)</f>
        <v>0</v>
      </c>
    </row>
    <row r="940" spans="41:48">
      <c r="AO940" s="155">
        <v>26</v>
      </c>
      <c r="AP940" s="155">
        <v>3</v>
      </c>
      <c r="AQ940" s="155">
        <v>11</v>
      </c>
      <c r="AR940" s="155">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155">
        <f ca="1">COUNTIF(INDIRECT("H"&amp;(ROW()+12*(($AO940-1)*3+$AP940)-ROW())/12+5):INDIRECT("S"&amp;(ROW()+12*(($AO940-1)*3+$AP940)-ROW())/12+5),AR940)</f>
        <v>0</v>
      </c>
      <c r="AV940" s="155">
        <f ca="1">IF(AND(AR940&gt;0,AS940&gt;0),COUNTIF(AV$6:AV939,"&gt;0")+1,0)</f>
        <v>0</v>
      </c>
    </row>
    <row r="941" spans="41:48">
      <c r="AO941" s="155">
        <v>26</v>
      </c>
      <c r="AP941" s="155">
        <v>3</v>
      </c>
      <c r="AQ941" s="155">
        <v>12</v>
      </c>
      <c r="AR941" s="155">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155">
        <f ca="1">COUNTIF(INDIRECT("H"&amp;(ROW()+12*(($AO941-1)*3+$AP941)-ROW())/12+5):INDIRECT("S"&amp;(ROW()+12*(($AO941-1)*3+$AP941)-ROW())/12+5),AR941)</f>
        <v>0</v>
      </c>
      <c r="AV941" s="155">
        <f ca="1">IF(AND(AR941&gt;0,AS941&gt;0),COUNTIF(AV$6:AV940,"&gt;0")+1,0)</f>
        <v>0</v>
      </c>
    </row>
    <row r="942" spans="41:48">
      <c r="AO942" s="155">
        <v>27</v>
      </c>
      <c r="AP942" s="155">
        <v>1</v>
      </c>
      <c r="AQ942" s="155">
        <v>1</v>
      </c>
      <c r="AR942" s="155">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155">
        <f ca="1">COUNTIF(INDIRECT("H"&amp;(ROW()+12*(($AO942-1)*3+$AP942)-ROW())/12+5):INDIRECT("S"&amp;(ROW()+12*(($AO942-1)*3+$AP942)-ROW())/12+5),AR942)</f>
        <v>0</v>
      </c>
      <c r="AV942" s="155">
        <f ca="1">IF(AND(AR942&gt;0,AS942&gt;0),COUNTIF(AV$6:AV941,"&gt;0")+1,0)</f>
        <v>0</v>
      </c>
    </row>
    <row r="943" spans="41:48">
      <c r="AO943" s="155">
        <v>27</v>
      </c>
      <c r="AP943" s="155">
        <v>1</v>
      </c>
      <c r="AQ943" s="155">
        <v>2</v>
      </c>
      <c r="AR943" s="155">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155">
        <f ca="1">COUNTIF(INDIRECT("H"&amp;(ROW()+12*(($AO943-1)*3+$AP943)-ROW())/12+5):INDIRECT("S"&amp;(ROW()+12*(($AO943-1)*3+$AP943)-ROW())/12+5),AR943)</f>
        <v>0</v>
      </c>
      <c r="AV943" s="155">
        <f ca="1">IF(AND(AR943&gt;0,AS943&gt;0),COUNTIF(AV$6:AV942,"&gt;0")+1,0)</f>
        <v>0</v>
      </c>
    </row>
    <row r="944" spans="41:48">
      <c r="AO944" s="155">
        <v>27</v>
      </c>
      <c r="AP944" s="155">
        <v>1</v>
      </c>
      <c r="AQ944" s="155">
        <v>3</v>
      </c>
      <c r="AR944" s="155">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155">
        <f ca="1">COUNTIF(INDIRECT("H"&amp;(ROW()+12*(($AO944-1)*3+$AP944)-ROW())/12+5):INDIRECT("S"&amp;(ROW()+12*(($AO944-1)*3+$AP944)-ROW())/12+5),AR944)</f>
        <v>0</v>
      </c>
      <c r="AV944" s="155">
        <f ca="1">IF(AND(AR944&gt;0,AS944&gt;0),COUNTIF(AV$6:AV943,"&gt;0")+1,0)</f>
        <v>0</v>
      </c>
    </row>
    <row r="945" spans="41:48">
      <c r="AO945" s="155">
        <v>27</v>
      </c>
      <c r="AP945" s="155">
        <v>1</v>
      </c>
      <c r="AQ945" s="155">
        <v>4</v>
      </c>
      <c r="AR945" s="155">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155">
        <f ca="1">COUNTIF(INDIRECT("H"&amp;(ROW()+12*(($AO945-1)*3+$AP945)-ROW())/12+5):INDIRECT("S"&amp;(ROW()+12*(($AO945-1)*3+$AP945)-ROW())/12+5),AR945)</f>
        <v>0</v>
      </c>
      <c r="AV945" s="155">
        <f ca="1">IF(AND(AR945&gt;0,AS945&gt;0),COUNTIF(AV$6:AV944,"&gt;0")+1,0)</f>
        <v>0</v>
      </c>
    </row>
    <row r="946" spans="41:48">
      <c r="AO946" s="155">
        <v>27</v>
      </c>
      <c r="AP946" s="155">
        <v>1</v>
      </c>
      <c r="AQ946" s="155">
        <v>5</v>
      </c>
      <c r="AR946" s="155">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155">
        <f ca="1">COUNTIF(INDIRECT("H"&amp;(ROW()+12*(($AO946-1)*3+$AP946)-ROW())/12+5):INDIRECT("S"&amp;(ROW()+12*(($AO946-1)*3+$AP946)-ROW())/12+5),AR946)</f>
        <v>0</v>
      </c>
      <c r="AV946" s="155">
        <f ca="1">IF(AND(AR946&gt;0,AS946&gt;0),COUNTIF(AV$6:AV945,"&gt;0")+1,0)</f>
        <v>0</v>
      </c>
    </row>
    <row r="947" spans="41:48">
      <c r="AO947" s="155">
        <v>27</v>
      </c>
      <c r="AP947" s="155">
        <v>1</v>
      </c>
      <c r="AQ947" s="155">
        <v>6</v>
      </c>
      <c r="AR947" s="155">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155">
        <f ca="1">COUNTIF(INDIRECT("H"&amp;(ROW()+12*(($AO947-1)*3+$AP947)-ROW())/12+5):INDIRECT("S"&amp;(ROW()+12*(($AO947-1)*3+$AP947)-ROW())/12+5),AR947)</f>
        <v>0</v>
      </c>
      <c r="AV947" s="155">
        <f ca="1">IF(AND(AR947&gt;0,AS947&gt;0),COUNTIF(AV$6:AV946,"&gt;0")+1,0)</f>
        <v>0</v>
      </c>
    </row>
    <row r="948" spans="41:48">
      <c r="AO948" s="155">
        <v>27</v>
      </c>
      <c r="AP948" s="155">
        <v>1</v>
      </c>
      <c r="AQ948" s="155">
        <v>7</v>
      </c>
      <c r="AR948" s="155">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155">
        <f ca="1">COUNTIF(INDIRECT("H"&amp;(ROW()+12*(($AO948-1)*3+$AP948)-ROW())/12+5):INDIRECT("S"&amp;(ROW()+12*(($AO948-1)*3+$AP948)-ROW())/12+5),AR948)</f>
        <v>0</v>
      </c>
      <c r="AV948" s="155">
        <f ca="1">IF(AND(AR948&gt;0,AS948&gt;0),COUNTIF(AV$6:AV947,"&gt;0")+1,0)</f>
        <v>0</v>
      </c>
    </row>
    <row r="949" spans="41:48">
      <c r="AO949" s="155">
        <v>27</v>
      </c>
      <c r="AP949" s="155">
        <v>1</v>
      </c>
      <c r="AQ949" s="155">
        <v>8</v>
      </c>
      <c r="AR949" s="155">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155">
        <f ca="1">COUNTIF(INDIRECT("H"&amp;(ROW()+12*(($AO949-1)*3+$AP949)-ROW())/12+5):INDIRECT("S"&amp;(ROW()+12*(($AO949-1)*3+$AP949)-ROW())/12+5),AR949)</f>
        <v>0</v>
      </c>
      <c r="AV949" s="155">
        <f ca="1">IF(AND(AR949&gt;0,AS949&gt;0),COUNTIF(AV$6:AV948,"&gt;0")+1,0)</f>
        <v>0</v>
      </c>
    </row>
    <row r="950" spans="41:48">
      <c r="AO950" s="155">
        <v>27</v>
      </c>
      <c r="AP950" s="155">
        <v>1</v>
      </c>
      <c r="AQ950" s="155">
        <v>9</v>
      </c>
      <c r="AR950" s="155">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155">
        <f ca="1">COUNTIF(INDIRECT("H"&amp;(ROW()+12*(($AO950-1)*3+$AP950)-ROW())/12+5):INDIRECT("S"&amp;(ROW()+12*(($AO950-1)*3+$AP950)-ROW())/12+5),AR950)</f>
        <v>0</v>
      </c>
      <c r="AV950" s="155">
        <f ca="1">IF(AND(AR950&gt;0,AS950&gt;0),COUNTIF(AV$6:AV949,"&gt;0")+1,0)</f>
        <v>0</v>
      </c>
    </row>
    <row r="951" spans="41:48">
      <c r="AO951" s="155">
        <v>27</v>
      </c>
      <c r="AP951" s="155">
        <v>1</v>
      </c>
      <c r="AQ951" s="155">
        <v>10</v>
      </c>
      <c r="AR951" s="155">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155">
        <f ca="1">COUNTIF(INDIRECT("H"&amp;(ROW()+12*(($AO951-1)*3+$AP951)-ROW())/12+5):INDIRECT("S"&amp;(ROW()+12*(($AO951-1)*3+$AP951)-ROW())/12+5),AR951)</f>
        <v>0</v>
      </c>
      <c r="AV951" s="155">
        <f ca="1">IF(AND(AR951&gt;0,AS951&gt;0),COUNTIF(AV$6:AV950,"&gt;0")+1,0)</f>
        <v>0</v>
      </c>
    </row>
    <row r="952" spans="41:48">
      <c r="AO952" s="155">
        <v>27</v>
      </c>
      <c r="AP952" s="155">
        <v>1</v>
      </c>
      <c r="AQ952" s="155">
        <v>11</v>
      </c>
      <c r="AR952" s="155">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155">
        <f ca="1">COUNTIF(INDIRECT("H"&amp;(ROW()+12*(($AO952-1)*3+$AP952)-ROW())/12+5):INDIRECT("S"&amp;(ROW()+12*(($AO952-1)*3+$AP952)-ROW())/12+5),AR952)</f>
        <v>0</v>
      </c>
      <c r="AV952" s="155">
        <f ca="1">IF(AND(AR952&gt;0,AS952&gt;0),COUNTIF(AV$6:AV951,"&gt;0")+1,0)</f>
        <v>0</v>
      </c>
    </row>
    <row r="953" spans="41:48">
      <c r="AO953" s="155">
        <v>27</v>
      </c>
      <c r="AP953" s="155">
        <v>1</v>
      </c>
      <c r="AQ953" s="155">
        <v>12</v>
      </c>
      <c r="AR953" s="155">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155">
        <f ca="1">COUNTIF(INDIRECT("H"&amp;(ROW()+12*(($AO953-1)*3+$AP953)-ROW())/12+5):INDIRECT("S"&amp;(ROW()+12*(($AO953-1)*3+$AP953)-ROW())/12+5),AR953)</f>
        <v>0</v>
      </c>
      <c r="AV953" s="155">
        <f ca="1">IF(AND(AR953&gt;0,AS953&gt;0),COUNTIF(AV$6:AV952,"&gt;0")+1,0)</f>
        <v>0</v>
      </c>
    </row>
    <row r="954" spans="41:48">
      <c r="AO954" s="155">
        <v>27</v>
      </c>
      <c r="AP954" s="155">
        <v>2</v>
      </c>
      <c r="AQ954" s="155">
        <v>1</v>
      </c>
      <c r="AR954" s="155">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155">
        <f ca="1">COUNTIF(INDIRECT("H"&amp;(ROW()+12*(($AO954-1)*3+$AP954)-ROW())/12+5):INDIRECT("S"&amp;(ROW()+12*(($AO954-1)*3+$AP954)-ROW())/12+5),AR954)</f>
        <v>0</v>
      </c>
      <c r="AV954" s="155">
        <f ca="1">IF(AND(AR954&gt;0,AS954&gt;0),COUNTIF(AV$6:AV953,"&gt;0")+1,0)</f>
        <v>0</v>
      </c>
    </row>
    <row r="955" spans="41:48">
      <c r="AO955" s="155">
        <v>27</v>
      </c>
      <c r="AP955" s="155">
        <v>2</v>
      </c>
      <c r="AQ955" s="155">
        <v>2</v>
      </c>
      <c r="AR955" s="155">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155">
        <f ca="1">COUNTIF(INDIRECT("H"&amp;(ROW()+12*(($AO955-1)*3+$AP955)-ROW())/12+5):INDIRECT("S"&amp;(ROW()+12*(($AO955-1)*3+$AP955)-ROW())/12+5),AR955)</f>
        <v>0</v>
      </c>
      <c r="AV955" s="155">
        <f ca="1">IF(AND(AR955&gt;0,AS955&gt;0),COUNTIF(AV$6:AV954,"&gt;0")+1,0)</f>
        <v>0</v>
      </c>
    </row>
    <row r="956" spans="41:48">
      <c r="AO956" s="155">
        <v>27</v>
      </c>
      <c r="AP956" s="155">
        <v>2</v>
      </c>
      <c r="AQ956" s="155">
        <v>3</v>
      </c>
      <c r="AR956" s="155">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155">
        <f ca="1">COUNTIF(INDIRECT("H"&amp;(ROW()+12*(($AO956-1)*3+$AP956)-ROW())/12+5):INDIRECT("S"&amp;(ROW()+12*(($AO956-1)*3+$AP956)-ROW())/12+5),AR956)</f>
        <v>0</v>
      </c>
      <c r="AV956" s="155">
        <f ca="1">IF(AND(AR956&gt;0,AS956&gt;0),COUNTIF(AV$6:AV955,"&gt;0")+1,0)</f>
        <v>0</v>
      </c>
    </row>
    <row r="957" spans="41:48">
      <c r="AO957" s="155">
        <v>27</v>
      </c>
      <c r="AP957" s="155">
        <v>2</v>
      </c>
      <c r="AQ957" s="155">
        <v>4</v>
      </c>
      <c r="AR957" s="155">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155">
        <f ca="1">COUNTIF(INDIRECT("H"&amp;(ROW()+12*(($AO957-1)*3+$AP957)-ROW())/12+5):INDIRECT("S"&amp;(ROW()+12*(($AO957-1)*3+$AP957)-ROW())/12+5),AR957)</f>
        <v>0</v>
      </c>
      <c r="AV957" s="155">
        <f ca="1">IF(AND(AR957&gt;0,AS957&gt;0),COUNTIF(AV$6:AV956,"&gt;0")+1,0)</f>
        <v>0</v>
      </c>
    </row>
    <row r="958" spans="41:48">
      <c r="AO958" s="155">
        <v>27</v>
      </c>
      <c r="AP958" s="155">
        <v>2</v>
      </c>
      <c r="AQ958" s="155">
        <v>5</v>
      </c>
      <c r="AR958" s="155">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155">
        <f ca="1">COUNTIF(INDIRECT("H"&amp;(ROW()+12*(($AO958-1)*3+$AP958)-ROW())/12+5):INDIRECT("S"&amp;(ROW()+12*(($AO958-1)*3+$AP958)-ROW())/12+5),AR958)</f>
        <v>0</v>
      </c>
      <c r="AV958" s="155">
        <f ca="1">IF(AND(AR958&gt;0,AS958&gt;0),COUNTIF(AV$6:AV957,"&gt;0")+1,0)</f>
        <v>0</v>
      </c>
    </row>
    <row r="959" spans="41:48">
      <c r="AO959" s="155">
        <v>27</v>
      </c>
      <c r="AP959" s="155">
        <v>2</v>
      </c>
      <c r="AQ959" s="155">
        <v>6</v>
      </c>
      <c r="AR959" s="155">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155">
        <f ca="1">COUNTIF(INDIRECT("H"&amp;(ROW()+12*(($AO959-1)*3+$AP959)-ROW())/12+5):INDIRECT("S"&amp;(ROW()+12*(($AO959-1)*3+$AP959)-ROW())/12+5),AR959)</f>
        <v>0</v>
      </c>
      <c r="AV959" s="155">
        <f ca="1">IF(AND(AR959&gt;0,AS959&gt;0),COUNTIF(AV$6:AV958,"&gt;0")+1,0)</f>
        <v>0</v>
      </c>
    </row>
    <row r="960" spans="41:48">
      <c r="AO960" s="155">
        <v>27</v>
      </c>
      <c r="AP960" s="155">
        <v>2</v>
      </c>
      <c r="AQ960" s="155">
        <v>7</v>
      </c>
      <c r="AR960" s="155">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155">
        <f ca="1">COUNTIF(INDIRECT("H"&amp;(ROW()+12*(($AO960-1)*3+$AP960)-ROW())/12+5):INDIRECT("S"&amp;(ROW()+12*(($AO960-1)*3+$AP960)-ROW())/12+5),AR960)</f>
        <v>0</v>
      </c>
      <c r="AV960" s="155">
        <f ca="1">IF(AND(AR960&gt;0,AS960&gt;0),COUNTIF(AV$6:AV959,"&gt;0")+1,0)</f>
        <v>0</v>
      </c>
    </row>
    <row r="961" spans="41:48">
      <c r="AO961" s="155">
        <v>27</v>
      </c>
      <c r="AP961" s="155">
        <v>2</v>
      </c>
      <c r="AQ961" s="155">
        <v>8</v>
      </c>
      <c r="AR961" s="155">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155">
        <f ca="1">COUNTIF(INDIRECT("H"&amp;(ROW()+12*(($AO961-1)*3+$AP961)-ROW())/12+5):INDIRECT("S"&amp;(ROW()+12*(($AO961-1)*3+$AP961)-ROW())/12+5),AR961)</f>
        <v>0</v>
      </c>
      <c r="AV961" s="155">
        <f ca="1">IF(AND(AR961&gt;0,AS961&gt;0),COUNTIF(AV$6:AV960,"&gt;0")+1,0)</f>
        <v>0</v>
      </c>
    </row>
    <row r="962" spans="41:48">
      <c r="AO962" s="155">
        <v>27</v>
      </c>
      <c r="AP962" s="155">
        <v>2</v>
      </c>
      <c r="AQ962" s="155">
        <v>9</v>
      </c>
      <c r="AR962" s="155">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155">
        <f ca="1">COUNTIF(INDIRECT("H"&amp;(ROW()+12*(($AO962-1)*3+$AP962)-ROW())/12+5):INDIRECT("S"&amp;(ROW()+12*(($AO962-1)*3+$AP962)-ROW())/12+5),AR962)</f>
        <v>0</v>
      </c>
      <c r="AV962" s="155">
        <f ca="1">IF(AND(AR962&gt;0,AS962&gt;0),COUNTIF(AV$6:AV961,"&gt;0")+1,0)</f>
        <v>0</v>
      </c>
    </row>
    <row r="963" spans="41:48">
      <c r="AO963" s="155">
        <v>27</v>
      </c>
      <c r="AP963" s="155">
        <v>2</v>
      </c>
      <c r="AQ963" s="155">
        <v>10</v>
      </c>
      <c r="AR963" s="155">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155">
        <f ca="1">COUNTIF(INDIRECT("H"&amp;(ROW()+12*(($AO963-1)*3+$AP963)-ROW())/12+5):INDIRECT("S"&amp;(ROW()+12*(($AO963-1)*3+$AP963)-ROW())/12+5),AR963)</f>
        <v>0</v>
      </c>
      <c r="AV963" s="155">
        <f ca="1">IF(AND(AR963&gt;0,AS963&gt;0),COUNTIF(AV$6:AV962,"&gt;0")+1,0)</f>
        <v>0</v>
      </c>
    </row>
    <row r="964" spans="41:48">
      <c r="AO964" s="155">
        <v>27</v>
      </c>
      <c r="AP964" s="155">
        <v>2</v>
      </c>
      <c r="AQ964" s="155">
        <v>11</v>
      </c>
      <c r="AR964" s="155">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155">
        <f ca="1">COUNTIF(INDIRECT("H"&amp;(ROW()+12*(($AO964-1)*3+$AP964)-ROW())/12+5):INDIRECT("S"&amp;(ROW()+12*(($AO964-1)*3+$AP964)-ROW())/12+5),AR964)</f>
        <v>0</v>
      </c>
      <c r="AV964" s="155">
        <f ca="1">IF(AND(AR964&gt;0,AS964&gt;0),COUNTIF(AV$6:AV963,"&gt;0")+1,0)</f>
        <v>0</v>
      </c>
    </row>
    <row r="965" spans="41:48">
      <c r="AO965" s="155">
        <v>27</v>
      </c>
      <c r="AP965" s="155">
        <v>2</v>
      </c>
      <c r="AQ965" s="155">
        <v>12</v>
      </c>
      <c r="AR965" s="155">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155">
        <f ca="1">COUNTIF(INDIRECT("H"&amp;(ROW()+12*(($AO965-1)*3+$AP965)-ROW())/12+5):INDIRECT("S"&amp;(ROW()+12*(($AO965-1)*3+$AP965)-ROW())/12+5),AR965)</f>
        <v>0</v>
      </c>
      <c r="AV965" s="155">
        <f ca="1">IF(AND(AR965&gt;0,AS965&gt;0),COUNTIF(AV$6:AV964,"&gt;0")+1,0)</f>
        <v>0</v>
      </c>
    </row>
    <row r="966" spans="41:48">
      <c r="AO966" s="155">
        <v>27</v>
      </c>
      <c r="AP966" s="155">
        <v>3</v>
      </c>
      <c r="AQ966" s="155">
        <v>1</v>
      </c>
      <c r="AR966" s="155">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155">
        <f ca="1">COUNTIF(INDIRECT("H"&amp;(ROW()+12*(($AO966-1)*3+$AP966)-ROW())/12+5):INDIRECT("S"&amp;(ROW()+12*(($AO966-1)*3+$AP966)-ROW())/12+5),AR966)</f>
        <v>0</v>
      </c>
      <c r="AV966" s="155">
        <f ca="1">IF(AND(AR966&gt;0,AS966&gt;0),COUNTIF(AV$6:AV965,"&gt;0")+1,0)</f>
        <v>0</v>
      </c>
    </row>
    <row r="967" spans="41:48">
      <c r="AO967" s="155">
        <v>27</v>
      </c>
      <c r="AP967" s="155">
        <v>3</v>
      </c>
      <c r="AQ967" s="155">
        <v>2</v>
      </c>
      <c r="AR967" s="155">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155">
        <f ca="1">COUNTIF(INDIRECT("H"&amp;(ROW()+12*(($AO967-1)*3+$AP967)-ROW())/12+5):INDIRECT("S"&amp;(ROW()+12*(($AO967-1)*3+$AP967)-ROW())/12+5),AR967)</f>
        <v>0</v>
      </c>
      <c r="AV967" s="155">
        <f ca="1">IF(AND(AR967&gt;0,AS967&gt;0),COUNTIF(AV$6:AV966,"&gt;0")+1,0)</f>
        <v>0</v>
      </c>
    </row>
    <row r="968" spans="41:48">
      <c r="AO968" s="155">
        <v>27</v>
      </c>
      <c r="AP968" s="155">
        <v>3</v>
      </c>
      <c r="AQ968" s="155">
        <v>3</v>
      </c>
      <c r="AR968" s="155">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155">
        <f ca="1">COUNTIF(INDIRECT("H"&amp;(ROW()+12*(($AO968-1)*3+$AP968)-ROW())/12+5):INDIRECT("S"&amp;(ROW()+12*(($AO968-1)*3+$AP968)-ROW())/12+5),AR968)</f>
        <v>0</v>
      </c>
      <c r="AV968" s="155">
        <f ca="1">IF(AND(AR968&gt;0,AS968&gt;0),COUNTIF(AV$6:AV967,"&gt;0")+1,0)</f>
        <v>0</v>
      </c>
    </row>
    <row r="969" spans="41:48">
      <c r="AO969" s="155">
        <v>27</v>
      </c>
      <c r="AP969" s="155">
        <v>3</v>
      </c>
      <c r="AQ969" s="155">
        <v>4</v>
      </c>
      <c r="AR969" s="155">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155">
        <f ca="1">COUNTIF(INDIRECT("H"&amp;(ROW()+12*(($AO969-1)*3+$AP969)-ROW())/12+5):INDIRECT("S"&amp;(ROW()+12*(($AO969-1)*3+$AP969)-ROW())/12+5),AR969)</f>
        <v>0</v>
      </c>
      <c r="AV969" s="155">
        <f ca="1">IF(AND(AR969&gt;0,AS969&gt;0),COUNTIF(AV$6:AV968,"&gt;0")+1,0)</f>
        <v>0</v>
      </c>
    </row>
    <row r="970" spans="41:48">
      <c r="AO970" s="155">
        <v>27</v>
      </c>
      <c r="AP970" s="155">
        <v>3</v>
      </c>
      <c r="AQ970" s="155">
        <v>5</v>
      </c>
      <c r="AR970" s="155">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155">
        <f ca="1">COUNTIF(INDIRECT("H"&amp;(ROW()+12*(($AO970-1)*3+$AP970)-ROW())/12+5):INDIRECT("S"&amp;(ROW()+12*(($AO970-1)*3+$AP970)-ROW())/12+5),AR970)</f>
        <v>0</v>
      </c>
      <c r="AV970" s="155">
        <f ca="1">IF(AND(AR970&gt;0,AS970&gt;0),COUNTIF(AV$6:AV969,"&gt;0")+1,0)</f>
        <v>0</v>
      </c>
    </row>
    <row r="971" spans="41:48">
      <c r="AO971" s="155">
        <v>27</v>
      </c>
      <c r="AP971" s="155">
        <v>3</v>
      </c>
      <c r="AQ971" s="155">
        <v>6</v>
      </c>
      <c r="AR971" s="155">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155">
        <f ca="1">COUNTIF(INDIRECT("H"&amp;(ROW()+12*(($AO971-1)*3+$AP971)-ROW())/12+5):INDIRECT("S"&amp;(ROW()+12*(($AO971-1)*3+$AP971)-ROW())/12+5),AR971)</f>
        <v>0</v>
      </c>
      <c r="AV971" s="155">
        <f ca="1">IF(AND(AR971&gt;0,AS971&gt;0),COUNTIF(AV$6:AV970,"&gt;0")+1,0)</f>
        <v>0</v>
      </c>
    </row>
    <row r="972" spans="41:48">
      <c r="AO972" s="155">
        <v>27</v>
      </c>
      <c r="AP972" s="155">
        <v>3</v>
      </c>
      <c r="AQ972" s="155">
        <v>7</v>
      </c>
      <c r="AR972" s="155">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155">
        <f ca="1">COUNTIF(INDIRECT("H"&amp;(ROW()+12*(($AO972-1)*3+$AP972)-ROW())/12+5):INDIRECT("S"&amp;(ROW()+12*(($AO972-1)*3+$AP972)-ROW())/12+5),AR972)</f>
        <v>0</v>
      </c>
      <c r="AV972" s="155">
        <f ca="1">IF(AND(AR972&gt;0,AS972&gt;0),COUNTIF(AV$6:AV971,"&gt;0")+1,0)</f>
        <v>0</v>
      </c>
    </row>
    <row r="973" spans="41:48">
      <c r="AO973" s="155">
        <v>27</v>
      </c>
      <c r="AP973" s="155">
        <v>3</v>
      </c>
      <c r="AQ973" s="155">
        <v>8</v>
      </c>
      <c r="AR973" s="155">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155">
        <f ca="1">COUNTIF(INDIRECT("H"&amp;(ROW()+12*(($AO973-1)*3+$AP973)-ROW())/12+5):INDIRECT("S"&amp;(ROW()+12*(($AO973-1)*3+$AP973)-ROW())/12+5),AR973)</f>
        <v>0</v>
      </c>
      <c r="AV973" s="155">
        <f ca="1">IF(AND(AR973&gt;0,AS973&gt;0),COUNTIF(AV$6:AV972,"&gt;0")+1,0)</f>
        <v>0</v>
      </c>
    </row>
    <row r="974" spans="41:48">
      <c r="AO974" s="155">
        <v>27</v>
      </c>
      <c r="AP974" s="155">
        <v>3</v>
      </c>
      <c r="AQ974" s="155">
        <v>9</v>
      </c>
      <c r="AR974" s="155">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155">
        <f ca="1">COUNTIF(INDIRECT("H"&amp;(ROW()+12*(($AO974-1)*3+$AP974)-ROW())/12+5):INDIRECT("S"&amp;(ROW()+12*(($AO974-1)*3+$AP974)-ROW())/12+5),AR974)</f>
        <v>0</v>
      </c>
      <c r="AV974" s="155">
        <f ca="1">IF(AND(AR974&gt;0,AS974&gt;0),COUNTIF(AV$6:AV973,"&gt;0")+1,0)</f>
        <v>0</v>
      </c>
    </row>
    <row r="975" spans="41:48">
      <c r="AO975" s="155">
        <v>27</v>
      </c>
      <c r="AP975" s="155">
        <v>3</v>
      </c>
      <c r="AQ975" s="155">
        <v>10</v>
      </c>
      <c r="AR975" s="155">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155">
        <f ca="1">COUNTIF(INDIRECT("H"&amp;(ROW()+12*(($AO975-1)*3+$AP975)-ROW())/12+5):INDIRECT("S"&amp;(ROW()+12*(($AO975-1)*3+$AP975)-ROW())/12+5),AR975)</f>
        <v>0</v>
      </c>
      <c r="AV975" s="155">
        <f ca="1">IF(AND(AR975&gt;0,AS975&gt;0),COUNTIF(AV$6:AV974,"&gt;0")+1,0)</f>
        <v>0</v>
      </c>
    </row>
    <row r="976" spans="41:48">
      <c r="AO976" s="155">
        <v>27</v>
      </c>
      <c r="AP976" s="155">
        <v>3</v>
      </c>
      <c r="AQ976" s="155">
        <v>11</v>
      </c>
      <c r="AR976" s="155">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155">
        <f ca="1">COUNTIF(INDIRECT("H"&amp;(ROW()+12*(($AO976-1)*3+$AP976)-ROW())/12+5):INDIRECT("S"&amp;(ROW()+12*(($AO976-1)*3+$AP976)-ROW())/12+5),AR976)</f>
        <v>0</v>
      </c>
      <c r="AV976" s="155">
        <f ca="1">IF(AND(AR976&gt;0,AS976&gt;0),COUNTIF(AV$6:AV975,"&gt;0")+1,0)</f>
        <v>0</v>
      </c>
    </row>
    <row r="977" spans="41:48">
      <c r="AO977" s="155">
        <v>27</v>
      </c>
      <c r="AP977" s="155">
        <v>3</v>
      </c>
      <c r="AQ977" s="155">
        <v>12</v>
      </c>
      <c r="AR977" s="155">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155">
        <f ca="1">COUNTIF(INDIRECT("H"&amp;(ROW()+12*(($AO977-1)*3+$AP977)-ROW())/12+5):INDIRECT("S"&amp;(ROW()+12*(($AO977-1)*3+$AP977)-ROW())/12+5),AR977)</f>
        <v>0</v>
      </c>
      <c r="AV977" s="155">
        <f ca="1">IF(AND(AR977&gt;0,AS977&gt;0),COUNTIF(AV$6:AV976,"&gt;0")+1,0)</f>
        <v>0</v>
      </c>
    </row>
    <row r="978" spans="41:48">
      <c r="AO978" s="155">
        <v>28</v>
      </c>
      <c r="AP978" s="155">
        <v>1</v>
      </c>
      <c r="AQ978" s="155">
        <v>1</v>
      </c>
      <c r="AR978" s="155">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155">
        <f ca="1">COUNTIF(INDIRECT("H"&amp;(ROW()+12*(($AO978-1)*3+$AP978)-ROW())/12+5):INDIRECT("S"&amp;(ROW()+12*(($AO978-1)*3+$AP978)-ROW())/12+5),AR978)</f>
        <v>0</v>
      </c>
      <c r="AV978" s="155">
        <f ca="1">IF(AND(AR978&gt;0,AS978&gt;0),COUNTIF(AV$6:AV977,"&gt;0")+1,0)</f>
        <v>0</v>
      </c>
    </row>
    <row r="979" spans="41:48">
      <c r="AO979" s="155">
        <v>28</v>
      </c>
      <c r="AP979" s="155">
        <v>1</v>
      </c>
      <c r="AQ979" s="155">
        <v>2</v>
      </c>
      <c r="AR979" s="155">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155">
        <f ca="1">COUNTIF(INDIRECT("H"&amp;(ROW()+12*(($AO979-1)*3+$AP979)-ROW())/12+5):INDIRECT("S"&amp;(ROW()+12*(($AO979-1)*3+$AP979)-ROW())/12+5),AR979)</f>
        <v>0</v>
      </c>
      <c r="AV979" s="155">
        <f ca="1">IF(AND(AR979&gt;0,AS979&gt;0),COUNTIF(AV$6:AV978,"&gt;0")+1,0)</f>
        <v>0</v>
      </c>
    </row>
    <row r="980" spans="41:48">
      <c r="AO980" s="155">
        <v>28</v>
      </c>
      <c r="AP980" s="155">
        <v>1</v>
      </c>
      <c r="AQ980" s="155">
        <v>3</v>
      </c>
      <c r="AR980" s="155">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155">
        <f ca="1">COUNTIF(INDIRECT("H"&amp;(ROW()+12*(($AO980-1)*3+$AP980)-ROW())/12+5):INDIRECT("S"&amp;(ROW()+12*(($AO980-1)*3+$AP980)-ROW())/12+5),AR980)</f>
        <v>0</v>
      </c>
      <c r="AV980" s="155">
        <f ca="1">IF(AND(AR980&gt;0,AS980&gt;0),COUNTIF(AV$6:AV979,"&gt;0")+1,0)</f>
        <v>0</v>
      </c>
    </row>
    <row r="981" spans="41:48">
      <c r="AO981" s="155">
        <v>28</v>
      </c>
      <c r="AP981" s="155">
        <v>1</v>
      </c>
      <c r="AQ981" s="155">
        <v>4</v>
      </c>
      <c r="AR981" s="155">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155">
        <f ca="1">COUNTIF(INDIRECT("H"&amp;(ROW()+12*(($AO981-1)*3+$AP981)-ROW())/12+5):INDIRECT("S"&amp;(ROW()+12*(($AO981-1)*3+$AP981)-ROW())/12+5),AR981)</f>
        <v>0</v>
      </c>
      <c r="AV981" s="155">
        <f ca="1">IF(AND(AR981&gt;0,AS981&gt;0),COUNTIF(AV$6:AV980,"&gt;0")+1,0)</f>
        <v>0</v>
      </c>
    </row>
    <row r="982" spans="41:48">
      <c r="AO982" s="155">
        <v>28</v>
      </c>
      <c r="AP982" s="155">
        <v>1</v>
      </c>
      <c r="AQ982" s="155">
        <v>5</v>
      </c>
      <c r="AR982" s="155">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155">
        <f ca="1">COUNTIF(INDIRECT("H"&amp;(ROW()+12*(($AO982-1)*3+$AP982)-ROW())/12+5):INDIRECT("S"&amp;(ROW()+12*(($AO982-1)*3+$AP982)-ROW())/12+5),AR982)</f>
        <v>0</v>
      </c>
      <c r="AV982" s="155">
        <f ca="1">IF(AND(AR982&gt;0,AS982&gt;0),COUNTIF(AV$6:AV981,"&gt;0")+1,0)</f>
        <v>0</v>
      </c>
    </row>
    <row r="983" spans="41:48">
      <c r="AO983" s="155">
        <v>28</v>
      </c>
      <c r="AP983" s="155">
        <v>1</v>
      </c>
      <c r="AQ983" s="155">
        <v>6</v>
      </c>
      <c r="AR983" s="155">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155">
        <f ca="1">COUNTIF(INDIRECT("H"&amp;(ROW()+12*(($AO983-1)*3+$AP983)-ROW())/12+5):INDIRECT("S"&amp;(ROW()+12*(($AO983-1)*3+$AP983)-ROW())/12+5),AR983)</f>
        <v>0</v>
      </c>
      <c r="AV983" s="155">
        <f ca="1">IF(AND(AR983&gt;0,AS983&gt;0),COUNTIF(AV$6:AV982,"&gt;0")+1,0)</f>
        <v>0</v>
      </c>
    </row>
    <row r="984" spans="41:48">
      <c r="AO984" s="155">
        <v>28</v>
      </c>
      <c r="AP984" s="155">
        <v>1</v>
      </c>
      <c r="AQ984" s="155">
        <v>7</v>
      </c>
      <c r="AR984" s="155">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155">
        <f ca="1">COUNTIF(INDIRECT("H"&amp;(ROW()+12*(($AO984-1)*3+$AP984)-ROW())/12+5):INDIRECT("S"&amp;(ROW()+12*(($AO984-1)*3+$AP984)-ROW())/12+5),AR984)</f>
        <v>0</v>
      </c>
      <c r="AV984" s="155">
        <f ca="1">IF(AND(AR984&gt;0,AS984&gt;0),COUNTIF(AV$6:AV983,"&gt;0")+1,0)</f>
        <v>0</v>
      </c>
    </row>
    <row r="985" spans="41:48">
      <c r="AO985" s="155">
        <v>28</v>
      </c>
      <c r="AP985" s="155">
        <v>1</v>
      </c>
      <c r="AQ985" s="155">
        <v>8</v>
      </c>
      <c r="AR985" s="155">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155">
        <f ca="1">COUNTIF(INDIRECT("H"&amp;(ROW()+12*(($AO985-1)*3+$AP985)-ROW())/12+5):INDIRECT("S"&amp;(ROW()+12*(($AO985-1)*3+$AP985)-ROW())/12+5),AR985)</f>
        <v>0</v>
      </c>
      <c r="AV985" s="155">
        <f ca="1">IF(AND(AR985&gt;0,AS985&gt;0),COUNTIF(AV$6:AV984,"&gt;0")+1,0)</f>
        <v>0</v>
      </c>
    </row>
    <row r="986" spans="41:48">
      <c r="AO986" s="155">
        <v>28</v>
      </c>
      <c r="AP986" s="155">
        <v>1</v>
      </c>
      <c r="AQ986" s="155">
        <v>9</v>
      </c>
      <c r="AR986" s="155">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155">
        <f ca="1">COUNTIF(INDIRECT("H"&amp;(ROW()+12*(($AO986-1)*3+$AP986)-ROW())/12+5):INDIRECT("S"&amp;(ROW()+12*(($AO986-1)*3+$AP986)-ROW())/12+5),AR986)</f>
        <v>0</v>
      </c>
      <c r="AV986" s="155">
        <f ca="1">IF(AND(AR986&gt;0,AS986&gt;0),COUNTIF(AV$6:AV985,"&gt;0")+1,0)</f>
        <v>0</v>
      </c>
    </row>
    <row r="987" spans="41:48">
      <c r="AO987" s="155">
        <v>28</v>
      </c>
      <c r="AP987" s="155">
        <v>1</v>
      </c>
      <c r="AQ987" s="155">
        <v>10</v>
      </c>
      <c r="AR987" s="155">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155">
        <f ca="1">COUNTIF(INDIRECT("H"&amp;(ROW()+12*(($AO987-1)*3+$AP987)-ROW())/12+5):INDIRECT("S"&amp;(ROW()+12*(($AO987-1)*3+$AP987)-ROW())/12+5),AR987)</f>
        <v>0</v>
      </c>
      <c r="AV987" s="155">
        <f ca="1">IF(AND(AR987&gt;0,AS987&gt;0),COUNTIF(AV$6:AV986,"&gt;0")+1,0)</f>
        <v>0</v>
      </c>
    </row>
    <row r="988" spans="41:48">
      <c r="AO988" s="155">
        <v>28</v>
      </c>
      <c r="AP988" s="155">
        <v>1</v>
      </c>
      <c r="AQ988" s="155">
        <v>11</v>
      </c>
      <c r="AR988" s="155">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155">
        <f ca="1">COUNTIF(INDIRECT("H"&amp;(ROW()+12*(($AO988-1)*3+$AP988)-ROW())/12+5):INDIRECT("S"&amp;(ROW()+12*(($AO988-1)*3+$AP988)-ROW())/12+5),AR988)</f>
        <v>0</v>
      </c>
      <c r="AV988" s="155">
        <f ca="1">IF(AND(AR988&gt;0,AS988&gt;0),COUNTIF(AV$6:AV987,"&gt;0")+1,0)</f>
        <v>0</v>
      </c>
    </row>
    <row r="989" spans="41:48">
      <c r="AO989" s="155">
        <v>28</v>
      </c>
      <c r="AP989" s="155">
        <v>1</v>
      </c>
      <c r="AQ989" s="155">
        <v>12</v>
      </c>
      <c r="AR989" s="155">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155">
        <f ca="1">COUNTIF(INDIRECT("H"&amp;(ROW()+12*(($AO989-1)*3+$AP989)-ROW())/12+5):INDIRECT("S"&amp;(ROW()+12*(($AO989-1)*3+$AP989)-ROW())/12+5),AR989)</f>
        <v>0</v>
      </c>
      <c r="AV989" s="155">
        <f ca="1">IF(AND(AR989&gt;0,AS989&gt;0),COUNTIF(AV$6:AV988,"&gt;0")+1,0)</f>
        <v>0</v>
      </c>
    </row>
    <row r="990" spans="41:48">
      <c r="AO990" s="155">
        <v>28</v>
      </c>
      <c r="AP990" s="155">
        <v>2</v>
      </c>
      <c r="AQ990" s="155">
        <v>1</v>
      </c>
      <c r="AR990" s="155">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155">
        <f ca="1">COUNTIF(INDIRECT("H"&amp;(ROW()+12*(($AO990-1)*3+$AP990)-ROW())/12+5):INDIRECT("S"&amp;(ROW()+12*(($AO990-1)*3+$AP990)-ROW())/12+5),AR990)</f>
        <v>0</v>
      </c>
      <c r="AV990" s="155">
        <f ca="1">IF(AND(AR990&gt;0,AS990&gt;0),COUNTIF(AV$6:AV989,"&gt;0")+1,0)</f>
        <v>0</v>
      </c>
    </row>
    <row r="991" spans="41:48">
      <c r="AO991" s="155">
        <v>28</v>
      </c>
      <c r="AP991" s="155">
        <v>2</v>
      </c>
      <c r="AQ991" s="155">
        <v>2</v>
      </c>
      <c r="AR991" s="155">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155">
        <f ca="1">COUNTIF(INDIRECT("H"&amp;(ROW()+12*(($AO991-1)*3+$AP991)-ROW())/12+5):INDIRECT("S"&amp;(ROW()+12*(($AO991-1)*3+$AP991)-ROW())/12+5),AR991)</f>
        <v>0</v>
      </c>
      <c r="AV991" s="155">
        <f ca="1">IF(AND(AR991&gt;0,AS991&gt;0),COUNTIF(AV$6:AV990,"&gt;0")+1,0)</f>
        <v>0</v>
      </c>
    </row>
    <row r="992" spans="41:48">
      <c r="AO992" s="155">
        <v>28</v>
      </c>
      <c r="AP992" s="155">
        <v>2</v>
      </c>
      <c r="AQ992" s="155">
        <v>3</v>
      </c>
      <c r="AR992" s="155">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155">
        <f ca="1">COUNTIF(INDIRECT("H"&amp;(ROW()+12*(($AO992-1)*3+$AP992)-ROW())/12+5):INDIRECT("S"&amp;(ROW()+12*(($AO992-1)*3+$AP992)-ROW())/12+5),AR992)</f>
        <v>0</v>
      </c>
      <c r="AV992" s="155">
        <f ca="1">IF(AND(AR992&gt;0,AS992&gt;0),COUNTIF(AV$6:AV991,"&gt;0")+1,0)</f>
        <v>0</v>
      </c>
    </row>
    <row r="993" spans="41:48">
      <c r="AO993" s="155">
        <v>28</v>
      </c>
      <c r="AP993" s="155">
        <v>2</v>
      </c>
      <c r="AQ993" s="155">
        <v>4</v>
      </c>
      <c r="AR993" s="155">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155">
        <f ca="1">COUNTIF(INDIRECT("H"&amp;(ROW()+12*(($AO993-1)*3+$AP993)-ROW())/12+5):INDIRECT("S"&amp;(ROW()+12*(($AO993-1)*3+$AP993)-ROW())/12+5),AR993)</f>
        <v>0</v>
      </c>
      <c r="AV993" s="155">
        <f ca="1">IF(AND(AR993&gt;0,AS993&gt;0),COUNTIF(AV$6:AV992,"&gt;0")+1,0)</f>
        <v>0</v>
      </c>
    </row>
    <row r="994" spans="41:48">
      <c r="AO994" s="155">
        <v>28</v>
      </c>
      <c r="AP994" s="155">
        <v>2</v>
      </c>
      <c r="AQ994" s="155">
        <v>5</v>
      </c>
      <c r="AR994" s="155">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155">
        <f ca="1">COUNTIF(INDIRECT("H"&amp;(ROW()+12*(($AO994-1)*3+$AP994)-ROW())/12+5):INDIRECT("S"&amp;(ROW()+12*(($AO994-1)*3+$AP994)-ROW())/12+5),AR994)</f>
        <v>0</v>
      </c>
      <c r="AV994" s="155">
        <f ca="1">IF(AND(AR994&gt;0,AS994&gt;0),COUNTIF(AV$6:AV993,"&gt;0")+1,0)</f>
        <v>0</v>
      </c>
    </row>
    <row r="995" spans="41:48">
      <c r="AO995" s="155">
        <v>28</v>
      </c>
      <c r="AP995" s="155">
        <v>2</v>
      </c>
      <c r="AQ995" s="155">
        <v>6</v>
      </c>
      <c r="AR995" s="155">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155">
        <f ca="1">COUNTIF(INDIRECT("H"&amp;(ROW()+12*(($AO995-1)*3+$AP995)-ROW())/12+5):INDIRECT("S"&amp;(ROW()+12*(($AO995-1)*3+$AP995)-ROW())/12+5),AR995)</f>
        <v>0</v>
      </c>
      <c r="AV995" s="155">
        <f ca="1">IF(AND(AR995&gt;0,AS995&gt;0),COUNTIF(AV$6:AV994,"&gt;0")+1,0)</f>
        <v>0</v>
      </c>
    </row>
    <row r="996" spans="41:48">
      <c r="AO996" s="155">
        <v>28</v>
      </c>
      <c r="AP996" s="155">
        <v>2</v>
      </c>
      <c r="AQ996" s="155">
        <v>7</v>
      </c>
      <c r="AR996" s="155">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155">
        <f ca="1">COUNTIF(INDIRECT("H"&amp;(ROW()+12*(($AO996-1)*3+$AP996)-ROW())/12+5):INDIRECT("S"&amp;(ROW()+12*(($AO996-1)*3+$AP996)-ROW())/12+5),AR996)</f>
        <v>0</v>
      </c>
      <c r="AV996" s="155">
        <f ca="1">IF(AND(AR996&gt;0,AS996&gt;0),COUNTIF(AV$6:AV995,"&gt;0")+1,0)</f>
        <v>0</v>
      </c>
    </row>
    <row r="997" spans="41:48">
      <c r="AO997" s="155">
        <v>28</v>
      </c>
      <c r="AP997" s="155">
        <v>2</v>
      </c>
      <c r="AQ997" s="155">
        <v>8</v>
      </c>
      <c r="AR997" s="155">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155">
        <f ca="1">COUNTIF(INDIRECT("H"&amp;(ROW()+12*(($AO997-1)*3+$AP997)-ROW())/12+5):INDIRECT("S"&amp;(ROW()+12*(($AO997-1)*3+$AP997)-ROW())/12+5),AR997)</f>
        <v>0</v>
      </c>
      <c r="AV997" s="155">
        <f ca="1">IF(AND(AR997&gt;0,AS997&gt;0),COUNTIF(AV$6:AV996,"&gt;0")+1,0)</f>
        <v>0</v>
      </c>
    </row>
    <row r="998" spans="41:48">
      <c r="AO998" s="155">
        <v>28</v>
      </c>
      <c r="AP998" s="155">
        <v>2</v>
      </c>
      <c r="AQ998" s="155">
        <v>9</v>
      </c>
      <c r="AR998" s="155">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155">
        <f ca="1">COUNTIF(INDIRECT("H"&amp;(ROW()+12*(($AO998-1)*3+$AP998)-ROW())/12+5):INDIRECT("S"&amp;(ROW()+12*(($AO998-1)*3+$AP998)-ROW())/12+5),AR998)</f>
        <v>0</v>
      </c>
      <c r="AV998" s="155">
        <f ca="1">IF(AND(AR998&gt;0,AS998&gt;0),COUNTIF(AV$6:AV997,"&gt;0")+1,0)</f>
        <v>0</v>
      </c>
    </row>
    <row r="999" spans="41:48">
      <c r="AO999" s="155">
        <v>28</v>
      </c>
      <c r="AP999" s="155">
        <v>2</v>
      </c>
      <c r="AQ999" s="155">
        <v>10</v>
      </c>
      <c r="AR999" s="155">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155">
        <f ca="1">COUNTIF(INDIRECT("H"&amp;(ROW()+12*(($AO999-1)*3+$AP999)-ROW())/12+5):INDIRECT("S"&amp;(ROW()+12*(($AO999-1)*3+$AP999)-ROW())/12+5),AR999)</f>
        <v>0</v>
      </c>
      <c r="AV999" s="155">
        <f ca="1">IF(AND(AR999&gt;0,AS999&gt;0),COUNTIF(AV$6:AV998,"&gt;0")+1,0)</f>
        <v>0</v>
      </c>
    </row>
    <row r="1000" spans="41:48">
      <c r="AO1000" s="155">
        <v>28</v>
      </c>
      <c r="AP1000" s="155">
        <v>2</v>
      </c>
      <c r="AQ1000" s="155">
        <v>11</v>
      </c>
      <c r="AR1000" s="155">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155">
        <f ca="1">COUNTIF(INDIRECT("H"&amp;(ROW()+12*(($AO1000-1)*3+$AP1000)-ROW())/12+5):INDIRECT("S"&amp;(ROW()+12*(($AO1000-1)*3+$AP1000)-ROW())/12+5),AR1000)</f>
        <v>0</v>
      </c>
      <c r="AV1000" s="155">
        <f ca="1">IF(AND(AR1000&gt;0,AS1000&gt;0),COUNTIF(AV$6:AV999,"&gt;0")+1,0)</f>
        <v>0</v>
      </c>
    </row>
    <row r="1001" spans="41:48">
      <c r="AO1001" s="155">
        <v>28</v>
      </c>
      <c r="AP1001" s="155">
        <v>2</v>
      </c>
      <c r="AQ1001" s="155">
        <v>12</v>
      </c>
      <c r="AR1001" s="155">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155">
        <f ca="1">COUNTIF(INDIRECT("H"&amp;(ROW()+12*(($AO1001-1)*3+$AP1001)-ROW())/12+5):INDIRECT("S"&amp;(ROW()+12*(($AO1001-1)*3+$AP1001)-ROW())/12+5),AR1001)</f>
        <v>0</v>
      </c>
      <c r="AV1001" s="155">
        <f ca="1">IF(AND(AR1001&gt;0,AS1001&gt;0),COUNTIF(AV$6:AV1000,"&gt;0")+1,0)</f>
        <v>0</v>
      </c>
    </row>
    <row r="1002" spans="41:48">
      <c r="AO1002" s="155">
        <v>28</v>
      </c>
      <c r="AP1002" s="155">
        <v>3</v>
      </c>
      <c r="AQ1002" s="155">
        <v>1</v>
      </c>
      <c r="AR1002" s="155">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155">
        <f ca="1">COUNTIF(INDIRECT("H"&amp;(ROW()+12*(($AO1002-1)*3+$AP1002)-ROW())/12+5):INDIRECT("S"&amp;(ROW()+12*(($AO1002-1)*3+$AP1002)-ROW())/12+5),AR1002)</f>
        <v>0</v>
      </c>
      <c r="AV1002" s="155">
        <f ca="1">IF(AND(AR1002&gt;0,AS1002&gt;0),COUNTIF(AV$6:AV1001,"&gt;0")+1,0)</f>
        <v>0</v>
      </c>
    </row>
    <row r="1003" spans="41:48">
      <c r="AO1003" s="155">
        <v>28</v>
      </c>
      <c r="AP1003" s="155">
        <v>3</v>
      </c>
      <c r="AQ1003" s="155">
        <v>2</v>
      </c>
      <c r="AR1003" s="155">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155">
        <f ca="1">COUNTIF(INDIRECT("H"&amp;(ROW()+12*(($AO1003-1)*3+$AP1003)-ROW())/12+5):INDIRECT("S"&amp;(ROW()+12*(($AO1003-1)*3+$AP1003)-ROW())/12+5),AR1003)</f>
        <v>0</v>
      </c>
      <c r="AV1003" s="155">
        <f ca="1">IF(AND(AR1003&gt;0,AS1003&gt;0),COUNTIF(AV$6:AV1002,"&gt;0")+1,0)</f>
        <v>0</v>
      </c>
    </row>
    <row r="1004" spans="41:48">
      <c r="AO1004" s="155">
        <v>28</v>
      </c>
      <c r="AP1004" s="155">
        <v>3</v>
      </c>
      <c r="AQ1004" s="155">
        <v>3</v>
      </c>
      <c r="AR1004" s="155">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155">
        <f ca="1">COUNTIF(INDIRECT("H"&amp;(ROW()+12*(($AO1004-1)*3+$AP1004)-ROW())/12+5):INDIRECT("S"&amp;(ROW()+12*(($AO1004-1)*3+$AP1004)-ROW())/12+5),AR1004)</f>
        <v>0</v>
      </c>
      <c r="AV1004" s="155">
        <f ca="1">IF(AND(AR1004&gt;0,AS1004&gt;0),COUNTIF(AV$6:AV1003,"&gt;0")+1,0)</f>
        <v>0</v>
      </c>
    </row>
    <row r="1005" spans="41:48">
      <c r="AO1005" s="155">
        <v>28</v>
      </c>
      <c r="AP1005" s="155">
        <v>3</v>
      </c>
      <c r="AQ1005" s="155">
        <v>4</v>
      </c>
      <c r="AR1005" s="155">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155">
        <f ca="1">COUNTIF(INDIRECT("H"&amp;(ROW()+12*(($AO1005-1)*3+$AP1005)-ROW())/12+5):INDIRECT("S"&amp;(ROW()+12*(($AO1005-1)*3+$AP1005)-ROW())/12+5),AR1005)</f>
        <v>0</v>
      </c>
      <c r="AV1005" s="155">
        <f ca="1">IF(AND(AR1005&gt;0,AS1005&gt;0),COUNTIF(AV$6:AV1004,"&gt;0")+1,0)</f>
        <v>0</v>
      </c>
    </row>
    <row r="1006" spans="41:48">
      <c r="AO1006" s="155">
        <v>28</v>
      </c>
      <c r="AP1006" s="155">
        <v>3</v>
      </c>
      <c r="AQ1006" s="155">
        <v>5</v>
      </c>
      <c r="AR1006" s="155">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155">
        <f ca="1">COUNTIF(INDIRECT("H"&amp;(ROW()+12*(($AO1006-1)*3+$AP1006)-ROW())/12+5):INDIRECT("S"&amp;(ROW()+12*(($AO1006-1)*3+$AP1006)-ROW())/12+5),AR1006)</f>
        <v>0</v>
      </c>
      <c r="AV1006" s="155">
        <f ca="1">IF(AND(AR1006&gt;0,AS1006&gt;0),COUNTIF(AV$6:AV1005,"&gt;0")+1,0)</f>
        <v>0</v>
      </c>
    </row>
    <row r="1007" spans="41:48">
      <c r="AO1007" s="155">
        <v>28</v>
      </c>
      <c r="AP1007" s="155">
        <v>3</v>
      </c>
      <c r="AQ1007" s="155">
        <v>6</v>
      </c>
      <c r="AR1007" s="155">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155">
        <f ca="1">COUNTIF(INDIRECT("H"&amp;(ROW()+12*(($AO1007-1)*3+$AP1007)-ROW())/12+5):INDIRECT("S"&amp;(ROW()+12*(($AO1007-1)*3+$AP1007)-ROW())/12+5),AR1007)</f>
        <v>0</v>
      </c>
      <c r="AV1007" s="155">
        <f ca="1">IF(AND(AR1007&gt;0,AS1007&gt;0),COUNTIF(AV$6:AV1006,"&gt;0")+1,0)</f>
        <v>0</v>
      </c>
    </row>
    <row r="1008" spans="41:48">
      <c r="AO1008" s="155">
        <v>28</v>
      </c>
      <c r="AP1008" s="155">
        <v>3</v>
      </c>
      <c r="AQ1008" s="155">
        <v>7</v>
      </c>
      <c r="AR1008" s="155">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155">
        <f ca="1">COUNTIF(INDIRECT("H"&amp;(ROW()+12*(($AO1008-1)*3+$AP1008)-ROW())/12+5):INDIRECT("S"&amp;(ROW()+12*(($AO1008-1)*3+$AP1008)-ROW())/12+5),AR1008)</f>
        <v>0</v>
      </c>
      <c r="AV1008" s="155">
        <f ca="1">IF(AND(AR1008&gt;0,AS1008&gt;0),COUNTIF(AV$6:AV1007,"&gt;0")+1,0)</f>
        <v>0</v>
      </c>
    </row>
    <row r="1009" spans="41:48">
      <c r="AO1009" s="155">
        <v>28</v>
      </c>
      <c r="AP1009" s="155">
        <v>3</v>
      </c>
      <c r="AQ1009" s="155">
        <v>8</v>
      </c>
      <c r="AR1009" s="155">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155">
        <f ca="1">COUNTIF(INDIRECT("H"&amp;(ROW()+12*(($AO1009-1)*3+$AP1009)-ROW())/12+5):INDIRECT("S"&amp;(ROW()+12*(($AO1009-1)*3+$AP1009)-ROW())/12+5),AR1009)</f>
        <v>0</v>
      </c>
      <c r="AV1009" s="155">
        <f ca="1">IF(AND(AR1009&gt;0,AS1009&gt;0),COUNTIF(AV$6:AV1008,"&gt;0")+1,0)</f>
        <v>0</v>
      </c>
    </row>
    <row r="1010" spans="41:48">
      <c r="AO1010" s="155">
        <v>28</v>
      </c>
      <c r="AP1010" s="155">
        <v>3</v>
      </c>
      <c r="AQ1010" s="155">
        <v>9</v>
      </c>
      <c r="AR1010" s="155">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155">
        <f ca="1">COUNTIF(INDIRECT("H"&amp;(ROW()+12*(($AO1010-1)*3+$AP1010)-ROW())/12+5):INDIRECT("S"&amp;(ROW()+12*(($AO1010-1)*3+$AP1010)-ROW())/12+5),AR1010)</f>
        <v>0</v>
      </c>
      <c r="AV1010" s="155">
        <f ca="1">IF(AND(AR1010&gt;0,AS1010&gt;0),COUNTIF(AV$6:AV1009,"&gt;0")+1,0)</f>
        <v>0</v>
      </c>
    </row>
    <row r="1011" spans="41:48">
      <c r="AO1011" s="155">
        <v>28</v>
      </c>
      <c r="AP1011" s="155">
        <v>3</v>
      </c>
      <c r="AQ1011" s="155">
        <v>10</v>
      </c>
      <c r="AR1011" s="155">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155">
        <f ca="1">COUNTIF(INDIRECT("H"&amp;(ROW()+12*(($AO1011-1)*3+$AP1011)-ROW())/12+5):INDIRECT("S"&amp;(ROW()+12*(($AO1011-1)*3+$AP1011)-ROW())/12+5),AR1011)</f>
        <v>0</v>
      </c>
      <c r="AV1011" s="155">
        <f ca="1">IF(AND(AR1011&gt;0,AS1011&gt;0),COUNTIF(AV$6:AV1010,"&gt;0")+1,0)</f>
        <v>0</v>
      </c>
    </row>
    <row r="1012" spans="41:48">
      <c r="AO1012" s="155">
        <v>28</v>
      </c>
      <c r="AP1012" s="155">
        <v>3</v>
      </c>
      <c r="AQ1012" s="155">
        <v>11</v>
      </c>
      <c r="AR1012" s="155">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155">
        <f ca="1">COUNTIF(INDIRECT("H"&amp;(ROW()+12*(($AO1012-1)*3+$AP1012)-ROW())/12+5):INDIRECT("S"&amp;(ROW()+12*(($AO1012-1)*3+$AP1012)-ROW())/12+5),AR1012)</f>
        <v>0</v>
      </c>
      <c r="AV1012" s="155">
        <f ca="1">IF(AND(AR1012&gt;0,AS1012&gt;0),COUNTIF(AV$6:AV1011,"&gt;0")+1,0)</f>
        <v>0</v>
      </c>
    </row>
    <row r="1013" spans="41:48">
      <c r="AO1013" s="155">
        <v>28</v>
      </c>
      <c r="AP1013" s="155">
        <v>3</v>
      </c>
      <c r="AQ1013" s="155">
        <v>12</v>
      </c>
      <c r="AR1013" s="155">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155">
        <f ca="1">COUNTIF(INDIRECT("H"&amp;(ROW()+12*(($AO1013-1)*3+$AP1013)-ROW())/12+5):INDIRECT("S"&amp;(ROW()+12*(($AO1013-1)*3+$AP1013)-ROW())/12+5),AR1013)</f>
        <v>0</v>
      </c>
      <c r="AV1013" s="155">
        <f ca="1">IF(AND(AR1013&gt;0,AS1013&gt;0),COUNTIF(AV$6:AV1012,"&gt;0")+1,0)</f>
        <v>0</v>
      </c>
    </row>
    <row r="1014" spans="41:48">
      <c r="AO1014" s="155">
        <v>29</v>
      </c>
      <c r="AP1014" s="155">
        <v>1</v>
      </c>
      <c r="AQ1014" s="155">
        <v>1</v>
      </c>
      <c r="AR1014" s="155">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155">
        <f ca="1">COUNTIF(INDIRECT("H"&amp;(ROW()+12*(($AO1014-1)*3+$AP1014)-ROW())/12+5):INDIRECT("S"&amp;(ROW()+12*(($AO1014-1)*3+$AP1014)-ROW())/12+5),AR1014)</f>
        <v>0</v>
      </c>
      <c r="AV1014" s="155">
        <f ca="1">IF(AND(AR1014&gt;0,AS1014&gt;0),COUNTIF(AV$6:AV1013,"&gt;0")+1,0)</f>
        <v>0</v>
      </c>
    </row>
    <row r="1015" spans="41:48">
      <c r="AO1015" s="155">
        <v>29</v>
      </c>
      <c r="AP1015" s="155">
        <v>1</v>
      </c>
      <c r="AQ1015" s="155">
        <v>2</v>
      </c>
      <c r="AR1015" s="155">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155">
        <f ca="1">COUNTIF(INDIRECT("H"&amp;(ROW()+12*(($AO1015-1)*3+$AP1015)-ROW())/12+5):INDIRECT("S"&amp;(ROW()+12*(($AO1015-1)*3+$AP1015)-ROW())/12+5),AR1015)</f>
        <v>0</v>
      </c>
      <c r="AV1015" s="155">
        <f ca="1">IF(AND(AR1015&gt;0,AS1015&gt;0),COUNTIF(AV$6:AV1014,"&gt;0")+1,0)</f>
        <v>0</v>
      </c>
    </row>
    <row r="1016" spans="41:48">
      <c r="AO1016" s="155">
        <v>29</v>
      </c>
      <c r="AP1016" s="155">
        <v>1</v>
      </c>
      <c r="AQ1016" s="155">
        <v>3</v>
      </c>
      <c r="AR1016" s="155">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155">
        <f ca="1">COUNTIF(INDIRECT("H"&amp;(ROW()+12*(($AO1016-1)*3+$AP1016)-ROW())/12+5):INDIRECT("S"&amp;(ROW()+12*(($AO1016-1)*3+$AP1016)-ROW())/12+5),AR1016)</f>
        <v>0</v>
      </c>
      <c r="AV1016" s="155">
        <f ca="1">IF(AND(AR1016&gt;0,AS1016&gt;0),COUNTIF(AV$6:AV1015,"&gt;0")+1,0)</f>
        <v>0</v>
      </c>
    </row>
    <row r="1017" spans="41:48">
      <c r="AO1017" s="155">
        <v>29</v>
      </c>
      <c r="AP1017" s="155">
        <v>1</v>
      </c>
      <c r="AQ1017" s="155">
        <v>4</v>
      </c>
      <c r="AR1017" s="155">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155">
        <f ca="1">COUNTIF(INDIRECT("H"&amp;(ROW()+12*(($AO1017-1)*3+$AP1017)-ROW())/12+5):INDIRECT("S"&amp;(ROW()+12*(($AO1017-1)*3+$AP1017)-ROW())/12+5),AR1017)</f>
        <v>0</v>
      </c>
      <c r="AV1017" s="155">
        <f ca="1">IF(AND(AR1017&gt;0,AS1017&gt;0),COUNTIF(AV$6:AV1016,"&gt;0")+1,0)</f>
        <v>0</v>
      </c>
    </row>
    <row r="1018" spans="41:48">
      <c r="AO1018" s="155">
        <v>29</v>
      </c>
      <c r="AP1018" s="155">
        <v>1</v>
      </c>
      <c r="AQ1018" s="155">
        <v>5</v>
      </c>
      <c r="AR1018" s="155">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155">
        <f ca="1">COUNTIF(INDIRECT("H"&amp;(ROW()+12*(($AO1018-1)*3+$AP1018)-ROW())/12+5):INDIRECT("S"&amp;(ROW()+12*(($AO1018-1)*3+$AP1018)-ROW())/12+5),AR1018)</f>
        <v>0</v>
      </c>
      <c r="AV1018" s="155">
        <f ca="1">IF(AND(AR1018&gt;0,AS1018&gt;0),COUNTIF(AV$6:AV1017,"&gt;0")+1,0)</f>
        <v>0</v>
      </c>
    </row>
    <row r="1019" spans="41:48">
      <c r="AO1019" s="155">
        <v>29</v>
      </c>
      <c r="AP1019" s="155">
        <v>1</v>
      </c>
      <c r="AQ1019" s="155">
        <v>6</v>
      </c>
      <c r="AR1019" s="155">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155">
        <f ca="1">COUNTIF(INDIRECT("H"&amp;(ROW()+12*(($AO1019-1)*3+$AP1019)-ROW())/12+5):INDIRECT("S"&amp;(ROW()+12*(($AO1019-1)*3+$AP1019)-ROW())/12+5),AR1019)</f>
        <v>0</v>
      </c>
      <c r="AV1019" s="155">
        <f ca="1">IF(AND(AR1019&gt;0,AS1019&gt;0),COUNTIF(AV$6:AV1018,"&gt;0")+1,0)</f>
        <v>0</v>
      </c>
    </row>
    <row r="1020" spans="41:48">
      <c r="AO1020" s="155">
        <v>29</v>
      </c>
      <c r="AP1020" s="155">
        <v>1</v>
      </c>
      <c r="AQ1020" s="155">
        <v>7</v>
      </c>
      <c r="AR1020" s="155">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155">
        <f ca="1">COUNTIF(INDIRECT("H"&amp;(ROW()+12*(($AO1020-1)*3+$AP1020)-ROW())/12+5):INDIRECT("S"&amp;(ROW()+12*(($AO1020-1)*3+$AP1020)-ROW())/12+5),AR1020)</f>
        <v>0</v>
      </c>
      <c r="AV1020" s="155">
        <f ca="1">IF(AND(AR1020&gt;0,AS1020&gt;0),COUNTIF(AV$6:AV1019,"&gt;0")+1,0)</f>
        <v>0</v>
      </c>
    </row>
    <row r="1021" spans="41:48">
      <c r="AO1021" s="155">
        <v>29</v>
      </c>
      <c r="AP1021" s="155">
        <v>1</v>
      </c>
      <c r="AQ1021" s="155">
        <v>8</v>
      </c>
      <c r="AR1021" s="155">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155">
        <f ca="1">COUNTIF(INDIRECT("H"&amp;(ROW()+12*(($AO1021-1)*3+$AP1021)-ROW())/12+5):INDIRECT("S"&amp;(ROW()+12*(($AO1021-1)*3+$AP1021)-ROW())/12+5),AR1021)</f>
        <v>0</v>
      </c>
      <c r="AV1021" s="155">
        <f ca="1">IF(AND(AR1021&gt;0,AS1021&gt;0),COUNTIF(AV$6:AV1020,"&gt;0")+1,0)</f>
        <v>0</v>
      </c>
    </row>
    <row r="1022" spans="41:48">
      <c r="AO1022" s="155">
        <v>29</v>
      </c>
      <c r="AP1022" s="155">
        <v>1</v>
      </c>
      <c r="AQ1022" s="155">
        <v>9</v>
      </c>
      <c r="AR1022" s="155">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155">
        <f ca="1">COUNTIF(INDIRECT("H"&amp;(ROW()+12*(($AO1022-1)*3+$AP1022)-ROW())/12+5):INDIRECT("S"&amp;(ROW()+12*(($AO1022-1)*3+$AP1022)-ROW())/12+5),AR1022)</f>
        <v>0</v>
      </c>
      <c r="AV1022" s="155">
        <f ca="1">IF(AND(AR1022&gt;0,AS1022&gt;0),COUNTIF(AV$6:AV1021,"&gt;0")+1,0)</f>
        <v>0</v>
      </c>
    </row>
    <row r="1023" spans="41:48">
      <c r="AO1023" s="155">
        <v>29</v>
      </c>
      <c r="AP1023" s="155">
        <v>1</v>
      </c>
      <c r="AQ1023" s="155">
        <v>10</v>
      </c>
      <c r="AR1023" s="155">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155">
        <f ca="1">COUNTIF(INDIRECT("H"&amp;(ROW()+12*(($AO1023-1)*3+$AP1023)-ROW())/12+5):INDIRECT("S"&amp;(ROW()+12*(($AO1023-1)*3+$AP1023)-ROW())/12+5),AR1023)</f>
        <v>0</v>
      </c>
      <c r="AV1023" s="155">
        <f ca="1">IF(AND(AR1023&gt;0,AS1023&gt;0),COUNTIF(AV$6:AV1022,"&gt;0")+1,0)</f>
        <v>0</v>
      </c>
    </row>
    <row r="1024" spans="41:48">
      <c r="AO1024" s="155">
        <v>29</v>
      </c>
      <c r="AP1024" s="155">
        <v>1</v>
      </c>
      <c r="AQ1024" s="155">
        <v>11</v>
      </c>
      <c r="AR1024" s="155">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155">
        <f ca="1">COUNTIF(INDIRECT("H"&amp;(ROW()+12*(($AO1024-1)*3+$AP1024)-ROW())/12+5):INDIRECT("S"&amp;(ROW()+12*(($AO1024-1)*3+$AP1024)-ROW())/12+5),AR1024)</f>
        <v>0</v>
      </c>
      <c r="AV1024" s="155">
        <f ca="1">IF(AND(AR1024&gt;0,AS1024&gt;0),COUNTIF(AV$6:AV1023,"&gt;0")+1,0)</f>
        <v>0</v>
      </c>
    </row>
    <row r="1025" spans="41:48">
      <c r="AO1025" s="155">
        <v>29</v>
      </c>
      <c r="AP1025" s="155">
        <v>1</v>
      </c>
      <c r="AQ1025" s="155">
        <v>12</v>
      </c>
      <c r="AR1025" s="155">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155">
        <f ca="1">COUNTIF(INDIRECT("H"&amp;(ROW()+12*(($AO1025-1)*3+$AP1025)-ROW())/12+5):INDIRECT("S"&amp;(ROW()+12*(($AO1025-1)*3+$AP1025)-ROW())/12+5),AR1025)</f>
        <v>0</v>
      </c>
      <c r="AV1025" s="155">
        <f ca="1">IF(AND(AR1025&gt;0,AS1025&gt;0),COUNTIF(AV$6:AV1024,"&gt;0")+1,0)</f>
        <v>0</v>
      </c>
    </row>
    <row r="1026" spans="41:48">
      <c r="AO1026" s="155">
        <v>29</v>
      </c>
      <c r="AP1026" s="155">
        <v>2</v>
      </c>
      <c r="AQ1026" s="155">
        <v>1</v>
      </c>
      <c r="AR1026" s="155">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155">
        <f ca="1">COUNTIF(INDIRECT("H"&amp;(ROW()+12*(($AO1026-1)*3+$AP1026)-ROW())/12+5):INDIRECT("S"&amp;(ROW()+12*(($AO1026-1)*3+$AP1026)-ROW())/12+5),AR1026)</f>
        <v>0</v>
      </c>
      <c r="AV1026" s="155">
        <f ca="1">IF(AND(AR1026&gt;0,AS1026&gt;0),COUNTIF(AV$6:AV1025,"&gt;0")+1,0)</f>
        <v>0</v>
      </c>
    </row>
    <row r="1027" spans="41:48">
      <c r="AO1027" s="155">
        <v>29</v>
      </c>
      <c r="AP1027" s="155">
        <v>2</v>
      </c>
      <c r="AQ1027" s="155">
        <v>2</v>
      </c>
      <c r="AR1027" s="155">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155">
        <f ca="1">COUNTIF(INDIRECT("H"&amp;(ROW()+12*(($AO1027-1)*3+$AP1027)-ROW())/12+5):INDIRECT("S"&amp;(ROW()+12*(($AO1027-1)*3+$AP1027)-ROW())/12+5),AR1027)</f>
        <v>0</v>
      </c>
      <c r="AV1027" s="155">
        <f ca="1">IF(AND(AR1027&gt;0,AS1027&gt;0),COUNTIF(AV$6:AV1026,"&gt;0")+1,0)</f>
        <v>0</v>
      </c>
    </row>
    <row r="1028" spans="41:48">
      <c r="AO1028" s="155">
        <v>29</v>
      </c>
      <c r="AP1028" s="155">
        <v>2</v>
      </c>
      <c r="AQ1028" s="155">
        <v>3</v>
      </c>
      <c r="AR1028" s="155">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155">
        <f ca="1">COUNTIF(INDIRECT("H"&amp;(ROW()+12*(($AO1028-1)*3+$AP1028)-ROW())/12+5):INDIRECT("S"&amp;(ROW()+12*(($AO1028-1)*3+$AP1028)-ROW())/12+5),AR1028)</f>
        <v>0</v>
      </c>
      <c r="AV1028" s="155">
        <f ca="1">IF(AND(AR1028&gt;0,AS1028&gt;0),COUNTIF(AV$6:AV1027,"&gt;0")+1,0)</f>
        <v>0</v>
      </c>
    </row>
    <row r="1029" spans="41:48">
      <c r="AO1029" s="155">
        <v>29</v>
      </c>
      <c r="AP1029" s="155">
        <v>2</v>
      </c>
      <c r="AQ1029" s="155">
        <v>4</v>
      </c>
      <c r="AR1029" s="155">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155">
        <f ca="1">COUNTIF(INDIRECT("H"&amp;(ROW()+12*(($AO1029-1)*3+$AP1029)-ROW())/12+5):INDIRECT("S"&amp;(ROW()+12*(($AO1029-1)*3+$AP1029)-ROW())/12+5),AR1029)</f>
        <v>0</v>
      </c>
      <c r="AV1029" s="155">
        <f ca="1">IF(AND(AR1029&gt;0,AS1029&gt;0),COUNTIF(AV$6:AV1028,"&gt;0")+1,0)</f>
        <v>0</v>
      </c>
    </row>
    <row r="1030" spans="41:48">
      <c r="AO1030" s="155">
        <v>29</v>
      </c>
      <c r="AP1030" s="155">
        <v>2</v>
      </c>
      <c r="AQ1030" s="155">
        <v>5</v>
      </c>
      <c r="AR1030" s="155">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155">
        <f ca="1">COUNTIF(INDIRECT("H"&amp;(ROW()+12*(($AO1030-1)*3+$AP1030)-ROW())/12+5):INDIRECT("S"&amp;(ROW()+12*(($AO1030-1)*3+$AP1030)-ROW())/12+5),AR1030)</f>
        <v>0</v>
      </c>
      <c r="AV1030" s="155">
        <f ca="1">IF(AND(AR1030&gt;0,AS1030&gt;0),COUNTIF(AV$6:AV1029,"&gt;0")+1,0)</f>
        <v>0</v>
      </c>
    </row>
    <row r="1031" spans="41:48">
      <c r="AO1031" s="155">
        <v>29</v>
      </c>
      <c r="AP1031" s="155">
        <v>2</v>
      </c>
      <c r="AQ1031" s="155">
        <v>6</v>
      </c>
      <c r="AR1031" s="155">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155">
        <f ca="1">COUNTIF(INDIRECT("H"&amp;(ROW()+12*(($AO1031-1)*3+$AP1031)-ROW())/12+5):INDIRECT("S"&amp;(ROW()+12*(($AO1031-1)*3+$AP1031)-ROW())/12+5),AR1031)</f>
        <v>0</v>
      </c>
      <c r="AV1031" s="155">
        <f ca="1">IF(AND(AR1031&gt;0,AS1031&gt;0),COUNTIF(AV$6:AV1030,"&gt;0")+1,0)</f>
        <v>0</v>
      </c>
    </row>
    <row r="1032" spans="41:48">
      <c r="AO1032" s="155">
        <v>29</v>
      </c>
      <c r="AP1032" s="155">
        <v>2</v>
      </c>
      <c r="AQ1032" s="155">
        <v>7</v>
      </c>
      <c r="AR1032" s="155">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155">
        <f ca="1">COUNTIF(INDIRECT("H"&amp;(ROW()+12*(($AO1032-1)*3+$AP1032)-ROW())/12+5):INDIRECT("S"&amp;(ROW()+12*(($AO1032-1)*3+$AP1032)-ROW())/12+5),AR1032)</f>
        <v>0</v>
      </c>
      <c r="AV1032" s="155">
        <f ca="1">IF(AND(AR1032&gt;0,AS1032&gt;0),COUNTIF(AV$6:AV1031,"&gt;0")+1,0)</f>
        <v>0</v>
      </c>
    </row>
    <row r="1033" spans="41:48">
      <c r="AO1033" s="155">
        <v>29</v>
      </c>
      <c r="AP1033" s="155">
        <v>2</v>
      </c>
      <c r="AQ1033" s="155">
        <v>8</v>
      </c>
      <c r="AR1033" s="155">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155">
        <f ca="1">COUNTIF(INDIRECT("H"&amp;(ROW()+12*(($AO1033-1)*3+$AP1033)-ROW())/12+5):INDIRECT("S"&amp;(ROW()+12*(($AO1033-1)*3+$AP1033)-ROW())/12+5),AR1033)</f>
        <v>0</v>
      </c>
      <c r="AV1033" s="155">
        <f ca="1">IF(AND(AR1033&gt;0,AS1033&gt;0),COUNTIF(AV$6:AV1032,"&gt;0")+1,0)</f>
        <v>0</v>
      </c>
    </row>
    <row r="1034" spans="41:48">
      <c r="AO1034" s="155">
        <v>29</v>
      </c>
      <c r="AP1034" s="155">
        <v>2</v>
      </c>
      <c r="AQ1034" s="155">
        <v>9</v>
      </c>
      <c r="AR1034" s="155">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155">
        <f ca="1">COUNTIF(INDIRECT("H"&amp;(ROW()+12*(($AO1034-1)*3+$AP1034)-ROW())/12+5):INDIRECT("S"&amp;(ROW()+12*(($AO1034-1)*3+$AP1034)-ROW())/12+5),AR1034)</f>
        <v>0</v>
      </c>
      <c r="AV1034" s="155">
        <f ca="1">IF(AND(AR1034&gt;0,AS1034&gt;0),COUNTIF(AV$6:AV1033,"&gt;0")+1,0)</f>
        <v>0</v>
      </c>
    </row>
    <row r="1035" spans="41:48">
      <c r="AO1035" s="155">
        <v>29</v>
      </c>
      <c r="AP1035" s="155">
        <v>2</v>
      </c>
      <c r="AQ1035" s="155">
        <v>10</v>
      </c>
      <c r="AR1035" s="155">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155">
        <f ca="1">COUNTIF(INDIRECT("H"&amp;(ROW()+12*(($AO1035-1)*3+$AP1035)-ROW())/12+5):INDIRECT("S"&amp;(ROW()+12*(($AO1035-1)*3+$AP1035)-ROW())/12+5),AR1035)</f>
        <v>0</v>
      </c>
      <c r="AV1035" s="155">
        <f ca="1">IF(AND(AR1035&gt;0,AS1035&gt;0),COUNTIF(AV$6:AV1034,"&gt;0")+1,0)</f>
        <v>0</v>
      </c>
    </row>
    <row r="1036" spans="41:48">
      <c r="AO1036" s="155">
        <v>29</v>
      </c>
      <c r="AP1036" s="155">
        <v>2</v>
      </c>
      <c r="AQ1036" s="155">
        <v>11</v>
      </c>
      <c r="AR1036" s="155">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155">
        <f ca="1">COUNTIF(INDIRECT("H"&amp;(ROW()+12*(($AO1036-1)*3+$AP1036)-ROW())/12+5):INDIRECT("S"&amp;(ROW()+12*(($AO1036-1)*3+$AP1036)-ROW())/12+5),AR1036)</f>
        <v>0</v>
      </c>
      <c r="AV1036" s="155">
        <f ca="1">IF(AND(AR1036&gt;0,AS1036&gt;0),COUNTIF(AV$6:AV1035,"&gt;0")+1,0)</f>
        <v>0</v>
      </c>
    </row>
    <row r="1037" spans="41:48">
      <c r="AO1037" s="155">
        <v>29</v>
      </c>
      <c r="AP1037" s="155">
        <v>2</v>
      </c>
      <c r="AQ1037" s="155">
        <v>12</v>
      </c>
      <c r="AR1037" s="155">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155">
        <f ca="1">COUNTIF(INDIRECT("H"&amp;(ROW()+12*(($AO1037-1)*3+$AP1037)-ROW())/12+5):INDIRECT("S"&amp;(ROW()+12*(($AO1037-1)*3+$AP1037)-ROW())/12+5),AR1037)</f>
        <v>0</v>
      </c>
      <c r="AV1037" s="155">
        <f ca="1">IF(AND(AR1037&gt;0,AS1037&gt;0),COUNTIF(AV$6:AV1036,"&gt;0")+1,0)</f>
        <v>0</v>
      </c>
    </row>
    <row r="1038" spans="41:48">
      <c r="AO1038" s="155">
        <v>29</v>
      </c>
      <c r="AP1038" s="155">
        <v>3</v>
      </c>
      <c r="AQ1038" s="155">
        <v>1</v>
      </c>
      <c r="AR1038" s="155">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155">
        <f ca="1">COUNTIF(INDIRECT("H"&amp;(ROW()+12*(($AO1038-1)*3+$AP1038)-ROW())/12+5):INDIRECT("S"&amp;(ROW()+12*(($AO1038-1)*3+$AP1038)-ROW())/12+5),AR1038)</f>
        <v>0</v>
      </c>
      <c r="AV1038" s="155">
        <f ca="1">IF(AND(AR1038&gt;0,AS1038&gt;0),COUNTIF(AV$6:AV1037,"&gt;0")+1,0)</f>
        <v>0</v>
      </c>
    </row>
    <row r="1039" spans="41:48">
      <c r="AO1039" s="155">
        <v>29</v>
      </c>
      <c r="AP1039" s="155">
        <v>3</v>
      </c>
      <c r="AQ1039" s="155">
        <v>2</v>
      </c>
      <c r="AR1039" s="155">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155">
        <f ca="1">COUNTIF(INDIRECT("H"&amp;(ROW()+12*(($AO1039-1)*3+$AP1039)-ROW())/12+5):INDIRECT("S"&amp;(ROW()+12*(($AO1039-1)*3+$AP1039)-ROW())/12+5),AR1039)</f>
        <v>0</v>
      </c>
      <c r="AV1039" s="155">
        <f ca="1">IF(AND(AR1039&gt;0,AS1039&gt;0),COUNTIF(AV$6:AV1038,"&gt;0")+1,0)</f>
        <v>0</v>
      </c>
    </row>
    <row r="1040" spans="41:48">
      <c r="AO1040" s="155">
        <v>29</v>
      </c>
      <c r="AP1040" s="155">
        <v>3</v>
      </c>
      <c r="AQ1040" s="155">
        <v>3</v>
      </c>
      <c r="AR1040" s="155">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155">
        <f ca="1">COUNTIF(INDIRECT("H"&amp;(ROW()+12*(($AO1040-1)*3+$AP1040)-ROW())/12+5):INDIRECT("S"&amp;(ROW()+12*(($AO1040-1)*3+$AP1040)-ROW())/12+5),AR1040)</f>
        <v>0</v>
      </c>
      <c r="AV1040" s="155">
        <f ca="1">IF(AND(AR1040&gt;0,AS1040&gt;0),COUNTIF(AV$6:AV1039,"&gt;0")+1,0)</f>
        <v>0</v>
      </c>
    </row>
    <row r="1041" spans="41:48">
      <c r="AO1041" s="155">
        <v>29</v>
      </c>
      <c r="AP1041" s="155">
        <v>3</v>
      </c>
      <c r="AQ1041" s="155">
        <v>4</v>
      </c>
      <c r="AR1041" s="155">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155">
        <f ca="1">COUNTIF(INDIRECT("H"&amp;(ROW()+12*(($AO1041-1)*3+$AP1041)-ROW())/12+5):INDIRECT("S"&amp;(ROW()+12*(($AO1041-1)*3+$AP1041)-ROW())/12+5),AR1041)</f>
        <v>0</v>
      </c>
      <c r="AV1041" s="155">
        <f ca="1">IF(AND(AR1041&gt;0,AS1041&gt;0),COUNTIF(AV$6:AV1040,"&gt;0")+1,0)</f>
        <v>0</v>
      </c>
    </row>
    <row r="1042" spans="41:48">
      <c r="AO1042" s="155">
        <v>29</v>
      </c>
      <c r="AP1042" s="155">
        <v>3</v>
      </c>
      <c r="AQ1042" s="155">
        <v>5</v>
      </c>
      <c r="AR1042" s="155">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155">
        <f ca="1">COUNTIF(INDIRECT("H"&amp;(ROW()+12*(($AO1042-1)*3+$AP1042)-ROW())/12+5):INDIRECT("S"&amp;(ROW()+12*(($AO1042-1)*3+$AP1042)-ROW())/12+5),AR1042)</f>
        <v>0</v>
      </c>
      <c r="AV1042" s="155">
        <f ca="1">IF(AND(AR1042&gt;0,AS1042&gt;0),COUNTIF(AV$6:AV1041,"&gt;0")+1,0)</f>
        <v>0</v>
      </c>
    </row>
    <row r="1043" spans="41:48">
      <c r="AO1043" s="155">
        <v>29</v>
      </c>
      <c r="AP1043" s="155">
        <v>3</v>
      </c>
      <c r="AQ1043" s="155">
        <v>6</v>
      </c>
      <c r="AR1043" s="155">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155">
        <f ca="1">COUNTIF(INDIRECT("H"&amp;(ROW()+12*(($AO1043-1)*3+$AP1043)-ROW())/12+5):INDIRECT("S"&amp;(ROW()+12*(($AO1043-1)*3+$AP1043)-ROW())/12+5),AR1043)</f>
        <v>0</v>
      </c>
      <c r="AV1043" s="155">
        <f ca="1">IF(AND(AR1043&gt;0,AS1043&gt;0),COUNTIF(AV$6:AV1042,"&gt;0")+1,0)</f>
        <v>0</v>
      </c>
    </row>
    <row r="1044" spans="41:48">
      <c r="AO1044" s="155">
        <v>29</v>
      </c>
      <c r="AP1044" s="155">
        <v>3</v>
      </c>
      <c r="AQ1044" s="155">
        <v>7</v>
      </c>
      <c r="AR1044" s="155">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155">
        <f ca="1">COUNTIF(INDIRECT("H"&amp;(ROW()+12*(($AO1044-1)*3+$AP1044)-ROW())/12+5):INDIRECT("S"&amp;(ROW()+12*(($AO1044-1)*3+$AP1044)-ROW())/12+5),AR1044)</f>
        <v>0</v>
      </c>
      <c r="AV1044" s="155">
        <f ca="1">IF(AND(AR1044&gt;0,AS1044&gt;0),COUNTIF(AV$6:AV1043,"&gt;0")+1,0)</f>
        <v>0</v>
      </c>
    </row>
    <row r="1045" spans="41:48">
      <c r="AO1045" s="155">
        <v>29</v>
      </c>
      <c r="AP1045" s="155">
        <v>3</v>
      </c>
      <c r="AQ1045" s="155">
        <v>8</v>
      </c>
      <c r="AR1045" s="155">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155">
        <f ca="1">COUNTIF(INDIRECT("H"&amp;(ROW()+12*(($AO1045-1)*3+$AP1045)-ROW())/12+5):INDIRECT("S"&amp;(ROW()+12*(($AO1045-1)*3+$AP1045)-ROW())/12+5),AR1045)</f>
        <v>0</v>
      </c>
      <c r="AV1045" s="155">
        <f ca="1">IF(AND(AR1045&gt;0,AS1045&gt;0),COUNTIF(AV$6:AV1044,"&gt;0")+1,0)</f>
        <v>0</v>
      </c>
    </row>
    <row r="1046" spans="41:48">
      <c r="AO1046" s="155">
        <v>29</v>
      </c>
      <c r="AP1046" s="155">
        <v>3</v>
      </c>
      <c r="AQ1046" s="155">
        <v>9</v>
      </c>
      <c r="AR1046" s="155">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155">
        <f ca="1">COUNTIF(INDIRECT("H"&amp;(ROW()+12*(($AO1046-1)*3+$AP1046)-ROW())/12+5):INDIRECT("S"&amp;(ROW()+12*(($AO1046-1)*3+$AP1046)-ROW())/12+5),AR1046)</f>
        <v>0</v>
      </c>
      <c r="AV1046" s="155">
        <f ca="1">IF(AND(AR1046&gt;0,AS1046&gt;0),COUNTIF(AV$6:AV1045,"&gt;0")+1,0)</f>
        <v>0</v>
      </c>
    </row>
    <row r="1047" spans="41:48">
      <c r="AO1047" s="155">
        <v>29</v>
      </c>
      <c r="AP1047" s="155">
        <v>3</v>
      </c>
      <c r="AQ1047" s="155">
        <v>10</v>
      </c>
      <c r="AR1047" s="155">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155">
        <f ca="1">COUNTIF(INDIRECT("H"&amp;(ROW()+12*(($AO1047-1)*3+$AP1047)-ROW())/12+5):INDIRECT("S"&amp;(ROW()+12*(($AO1047-1)*3+$AP1047)-ROW())/12+5),AR1047)</f>
        <v>0</v>
      </c>
      <c r="AV1047" s="155">
        <f ca="1">IF(AND(AR1047&gt;0,AS1047&gt;0),COUNTIF(AV$6:AV1046,"&gt;0")+1,0)</f>
        <v>0</v>
      </c>
    </row>
    <row r="1048" spans="41:48">
      <c r="AO1048" s="155">
        <v>29</v>
      </c>
      <c r="AP1048" s="155">
        <v>3</v>
      </c>
      <c r="AQ1048" s="155">
        <v>11</v>
      </c>
      <c r="AR1048" s="155">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155">
        <f ca="1">COUNTIF(INDIRECT("H"&amp;(ROW()+12*(($AO1048-1)*3+$AP1048)-ROW())/12+5):INDIRECT("S"&amp;(ROW()+12*(($AO1048-1)*3+$AP1048)-ROW())/12+5),AR1048)</f>
        <v>0</v>
      </c>
      <c r="AV1048" s="155">
        <f ca="1">IF(AND(AR1048&gt;0,AS1048&gt;0),COUNTIF(AV$6:AV1047,"&gt;0")+1,0)</f>
        <v>0</v>
      </c>
    </row>
    <row r="1049" spans="41:48">
      <c r="AO1049" s="155">
        <v>29</v>
      </c>
      <c r="AP1049" s="155">
        <v>3</v>
      </c>
      <c r="AQ1049" s="155">
        <v>12</v>
      </c>
      <c r="AR1049" s="155">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155">
        <f ca="1">COUNTIF(INDIRECT("H"&amp;(ROW()+12*(($AO1049-1)*3+$AP1049)-ROW())/12+5):INDIRECT("S"&amp;(ROW()+12*(($AO1049-1)*3+$AP1049)-ROW())/12+5),AR1049)</f>
        <v>0</v>
      </c>
      <c r="AV1049" s="155">
        <f ca="1">IF(AND(AR1049&gt;0,AS1049&gt;0),COUNTIF(AV$6:AV1048,"&gt;0")+1,0)</f>
        <v>0</v>
      </c>
    </row>
    <row r="1050" spans="41:48">
      <c r="AO1050" s="155">
        <v>30</v>
      </c>
      <c r="AP1050" s="155">
        <v>1</v>
      </c>
      <c r="AQ1050" s="155">
        <v>1</v>
      </c>
      <c r="AR1050" s="155">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155">
        <f ca="1">COUNTIF(INDIRECT("H"&amp;(ROW()+12*(($AO1050-1)*3+$AP1050)-ROW())/12+5):INDIRECT("S"&amp;(ROW()+12*(($AO1050-1)*3+$AP1050)-ROW())/12+5),AR1050)</f>
        <v>0</v>
      </c>
      <c r="AV1050" s="155">
        <f ca="1">IF(AND(AR1050&gt;0,AS1050&gt;0),COUNTIF(AV$6:AV1049,"&gt;0")+1,0)</f>
        <v>0</v>
      </c>
    </row>
    <row r="1051" spans="41:48">
      <c r="AO1051" s="155">
        <v>30</v>
      </c>
      <c r="AP1051" s="155">
        <v>1</v>
      </c>
      <c r="AQ1051" s="155">
        <v>2</v>
      </c>
      <c r="AR1051" s="155">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155">
        <f ca="1">COUNTIF(INDIRECT("H"&amp;(ROW()+12*(($AO1051-1)*3+$AP1051)-ROW())/12+5):INDIRECT("S"&amp;(ROW()+12*(($AO1051-1)*3+$AP1051)-ROW())/12+5),AR1051)</f>
        <v>0</v>
      </c>
      <c r="AV1051" s="155">
        <f ca="1">IF(AND(AR1051&gt;0,AS1051&gt;0),COUNTIF(AV$6:AV1050,"&gt;0")+1,0)</f>
        <v>0</v>
      </c>
    </row>
    <row r="1052" spans="41:48">
      <c r="AO1052" s="155">
        <v>30</v>
      </c>
      <c r="AP1052" s="155">
        <v>1</v>
      </c>
      <c r="AQ1052" s="155">
        <v>3</v>
      </c>
      <c r="AR1052" s="155">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155">
        <f ca="1">COUNTIF(INDIRECT("H"&amp;(ROW()+12*(($AO1052-1)*3+$AP1052)-ROW())/12+5):INDIRECT("S"&amp;(ROW()+12*(($AO1052-1)*3+$AP1052)-ROW())/12+5),AR1052)</f>
        <v>0</v>
      </c>
      <c r="AV1052" s="155">
        <f ca="1">IF(AND(AR1052&gt;0,AS1052&gt;0),COUNTIF(AV$6:AV1051,"&gt;0")+1,0)</f>
        <v>0</v>
      </c>
    </row>
    <row r="1053" spans="41:48">
      <c r="AO1053" s="155">
        <v>30</v>
      </c>
      <c r="AP1053" s="155">
        <v>1</v>
      </c>
      <c r="AQ1053" s="155">
        <v>4</v>
      </c>
      <c r="AR1053" s="155">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155">
        <f ca="1">COUNTIF(INDIRECT("H"&amp;(ROW()+12*(($AO1053-1)*3+$AP1053)-ROW())/12+5):INDIRECT("S"&amp;(ROW()+12*(($AO1053-1)*3+$AP1053)-ROW())/12+5),AR1053)</f>
        <v>0</v>
      </c>
      <c r="AV1053" s="155">
        <f ca="1">IF(AND(AR1053&gt;0,AS1053&gt;0),COUNTIF(AV$6:AV1052,"&gt;0")+1,0)</f>
        <v>0</v>
      </c>
    </row>
    <row r="1054" spans="41:48">
      <c r="AO1054" s="155">
        <v>30</v>
      </c>
      <c r="AP1054" s="155">
        <v>1</v>
      </c>
      <c r="AQ1054" s="155">
        <v>5</v>
      </c>
      <c r="AR1054" s="155">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155">
        <f ca="1">COUNTIF(INDIRECT("H"&amp;(ROW()+12*(($AO1054-1)*3+$AP1054)-ROW())/12+5):INDIRECT("S"&amp;(ROW()+12*(($AO1054-1)*3+$AP1054)-ROW())/12+5),AR1054)</f>
        <v>0</v>
      </c>
      <c r="AV1054" s="155">
        <f ca="1">IF(AND(AR1054&gt;0,AS1054&gt;0),COUNTIF(AV$6:AV1053,"&gt;0")+1,0)</f>
        <v>0</v>
      </c>
    </row>
    <row r="1055" spans="41:48">
      <c r="AO1055" s="155">
        <v>30</v>
      </c>
      <c r="AP1055" s="155">
        <v>1</v>
      </c>
      <c r="AQ1055" s="155">
        <v>6</v>
      </c>
      <c r="AR1055" s="155">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155">
        <f ca="1">COUNTIF(INDIRECT("H"&amp;(ROW()+12*(($AO1055-1)*3+$AP1055)-ROW())/12+5):INDIRECT("S"&amp;(ROW()+12*(($AO1055-1)*3+$AP1055)-ROW())/12+5),AR1055)</f>
        <v>0</v>
      </c>
      <c r="AV1055" s="155">
        <f ca="1">IF(AND(AR1055&gt;0,AS1055&gt;0),COUNTIF(AV$6:AV1054,"&gt;0")+1,0)</f>
        <v>0</v>
      </c>
    </row>
    <row r="1056" spans="41:48">
      <c r="AO1056" s="155">
        <v>30</v>
      </c>
      <c r="AP1056" s="155">
        <v>1</v>
      </c>
      <c r="AQ1056" s="155">
        <v>7</v>
      </c>
      <c r="AR1056" s="155">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155">
        <f ca="1">COUNTIF(INDIRECT("H"&amp;(ROW()+12*(($AO1056-1)*3+$AP1056)-ROW())/12+5):INDIRECT("S"&amp;(ROW()+12*(($AO1056-1)*3+$AP1056)-ROW())/12+5),AR1056)</f>
        <v>0</v>
      </c>
      <c r="AV1056" s="155">
        <f ca="1">IF(AND(AR1056&gt;0,AS1056&gt;0),COUNTIF(AV$6:AV1055,"&gt;0")+1,0)</f>
        <v>0</v>
      </c>
    </row>
    <row r="1057" spans="41:48">
      <c r="AO1057" s="155">
        <v>30</v>
      </c>
      <c r="AP1057" s="155">
        <v>1</v>
      </c>
      <c r="AQ1057" s="155">
        <v>8</v>
      </c>
      <c r="AR1057" s="155">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155">
        <f ca="1">COUNTIF(INDIRECT("H"&amp;(ROW()+12*(($AO1057-1)*3+$AP1057)-ROW())/12+5):INDIRECT("S"&amp;(ROW()+12*(($AO1057-1)*3+$AP1057)-ROW())/12+5),AR1057)</f>
        <v>0</v>
      </c>
      <c r="AV1057" s="155">
        <f ca="1">IF(AND(AR1057&gt;0,AS1057&gt;0),COUNTIF(AV$6:AV1056,"&gt;0")+1,0)</f>
        <v>0</v>
      </c>
    </row>
    <row r="1058" spans="41:48">
      <c r="AO1058" s="155">
        <v>30</v>
      </c>
      <c r="AP1058" s="155">
        <v>1</v>
      </c>
      <c r="AQ1058" s="155">
        <v>9</v>
      </c>
      <c r="AR1058" s="155">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155">
        <f ca="1">COUNTIF(INDIRECT("H"&amp;(ROW()+12*(($AO1058-1)*3+$AP1058)-ROW())/12+5):INDIRECT("S"&amp;(ROW()+12*(($AO1058-1)*3+$AP1058)-ROW())/12+5),AR1058)</f>
        <v>0</v>
      </c>
      <c r="AV1058" s="155">
        <f ca="1">IF(AND(AR1058&gt;0,AS1058&gt;0),COUNTIF(AV$6:AV1057,"&gt;0")+1,0)</f>
        <v>0</v>
      </c>
    </row>
    <row r="1059" spans="41:48">
      <c r="AO1059" s="155">
        <v>30</v>
      </c>
      <c r="AP1059" s="155">
        <v>1</v>
      </c>
      <c r="AQ1059" s="155">
        <v>10</v>
      </c>
      <c r="AR1059" s="155">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155">
        <f ca="1">COUNTIF(INDIRECT("H"&amp;(ROW()+12*(($AO1059-1)*3+$AP1059)-ROW())/12+5):INDIRECT("S"&amp;(ROW()+12*(($AO1059-1)*3+$AP1059)-ROW())/12+5),AR1059)</f>
        <v>0</v>
      </c>
      <c r="AV1059" s="155">
        <f ca="1">IF(AND(AR1059&gt;0,AS1059&gt;0),COUNTIF(AV$6:AV1058,"&gt;0")+1,0)</f>
        <v>0</v>
      </c>
    </row>
    <row r="1060" spans="41:48">
      <c r="AO1060" s="155">
        <v>30</v>
      </c>
      <c r="AP1060" s="155">
        <v>1</v>
      </c>
      <c r="AQ1060" s="155">
        <v>11</v>
      </c>
      <c r="AR1060" s="155">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155">
        <f ca="1">COUNTIF(INDIRECT("H"&amp;(ROW()+12*(($AO1060-1)*3+$AP1060)-ROW())/12+5):INDIRECT("S"&amp;(ROW()+12*(($AO1060-1)*3+$AP1060)-ROW())/12+5),AR1060)</f>
        <v>0</v>
      </c>
      <c r="AV1060" s="155">
        <f ca="1">IF(AND(AR1060&gt;0,AS1060&gt;0),COUNTIF(AV$6:AV1059,"&gt;0")+1,0)</f>
        <v>0</v>
      </c>
    </row>
    <row r="1061" spans="41:48">
      <c r="AO1061" s="155">
        <v>30</v>
      </c>
      <c r="AP1061" s="155">
        <v>1</v>
      </c>
      <c r="AQ1061" s="155">
        <v>12</v>
      </c>
      <c r="AR1061" s="155">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155">
        <f ca="1">COUNTIF(INDIRECT("H"&amp;(ROW()+12*(($AO1061-1)*3+$AP1061)-ROW())/12+5):INDIRECT("S"&amp;(ROW()+12*(($AO1061-1)*3+$AP1061)-ROW())/12+5),AR1061)</f>
        <v>0</v>
      </c>
      <c r="AV1061" s="155">
        <f ca="1">IF(AND(AR1061&gt;0,AS1061&gt;0),COUNTIF(AV$6:AV1060,"&gt;0")+1,0)</f>
        <v>0</v>
      </c>
    </row>
    <row r="1062" spans="41:48">
      <c r="AO1062" s="155">
        <v>30</v>
      </c>
      <c r="AP1062" s="155">
        <v>2</v>
      </c>
      <c r="AQ1062" s="155">
        <v>1</v>
      </c>
      <c r="AR1062" s="155">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155">
        <f ca="1">COUNTIF(INDIRECT("H"&amp;(ROW()+12*(($AO1062-1)*3+$AP1062)-ROW())/12+5):INDIRECT("S"&amp;(ROW()+12*(($AO1062-1)*3+$AP1062)-ROW())/12+5),AR1062)</f>
        <v>0</v>
      </c>
      <c r="AV1062" s="155">
        <f ca="1">IF(AND(AR1062&gt;0,AS1062&gt;0),COUNTIF(AV$6:AV1061,"&gt;0")+1,0)</f>
        <v>0</v>
      </c>
    </row>
    <row r="1063" spans="41:48">
      <c r="AO1063" s="155">
        <v>30</v>
      </c>
      <c r="AP1063" s="155">
        <v>2</v>
      </c>
      <c r="AQ1063" s="155">
        <v>2</v>
      </c>
      <c r="AR1063" s="155">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155">
        <f ca="1">COUNTIF(INDIRECT("H"&amp;(ROW()+12*(($AO1063-1)*3+$AP1063)-ROW())/12+5):INDIRECT("S"&amp;(ROW()+12*(($AO1063-1)*3+$AP1063)-ROW())/12+5),AR1063)</f>
        <v>0</v>
      </c>
      <c r="AV1063" s="155">
        <f ca="1">IF(AND(AR1063&gt;0,AS1063&gt;0),COUNTIF(AV$6:AV1062,"&gt;0")+1,0)</f>
        <v>0</v>
      </c>
    </row>
    <row r="1064" spans="41:48">
      <c r="AO1064" s="155">
        <v>30</v>
      </c>
      <c r="AP1064" s="155">
        <v>2</v>
      </c>
      <c r="AQ1064" s="155">
        <v>3</v>
      </c>
      <c r="AR1064" s="155">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155">
        <f ca="1">COUNTIF(INDIRECT("H"&amp;(ROW()+12*(($AO1064-1)*3+$AP1064)-ROW())/12+5):INDIRECT("S"&amp;(ROW()+12*(($AO1064-1)*3+$AP1064)-ROW())/12+5),AR1064)</f>
        <v>0</v>
      </c>
      <c r="AV1064" s="155">
        <f ca="1">IF(AND(AR1064&gt;0,AS1064&gt;0),COUNTIF(AV$6:AV1063,"&gt;0")+1,0)</f>
        <v>0</v>
      </c>
    </row>
    <row r="1065" spans="41:48">
      <c r="AO1065" s="155">
        <v>30</v>
      </c>
      <c r="AP1065" s="155">
        <v>2</v>
      </c>
      <c r="AQ1065" s="155">
        <v>4</v>
      </c>
      <c r="AR1065" s="155">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155">
        <f ca="1">COUNTIF(INDIRECT("H"&amp;(ROW()+12*(($AO1065-1)*3+$AP1065)-ROW())/12+5):INDIRECT("S"&amp;(ROW()+12*(($AO1065-1)*3+$AP1065)-ROW())/12+5),AR1065)</f>
        <v>0</v>
      </c>
      <c r="AV1065" s="155">
        <f ca="1">IF(AND(AR1065&gt;0,AS1065&gt;0),COUNTIF(AV$6:AV1064,"&gt;0")+1,0)</f>
        <v>0</v>
      </c>
    </row>
    <row r="1066" spans="41:48">
      <c r="AO1066" s="155">
        <v>30</v>
      </c>
      <c r="AP1066" s="155">
        <v>2</v>
      </c>
      <c r="AQ1066" s="155">
        <v>5</v>
      </c>
      <c r="AR1066" s="155">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155">
        <f ca="1">COUNTIF(INDIRECT("H"&amp;(ROW()+12*(($AO1066-1)*3+$AP1066)-ROW())/12+5):INDIRECT("S"&amp;(ROW()+12*(($AO1066-1)*3+$AP1066)-ROW())/12+5),AR1066)</f>
        <v>0</v>
      </c>
      <c r="AV1066" s="155">
        <f ca="1">IF(AND(AR1066&gt;0,AS1066&gt;0),COUNTIF(AV$6:AV1065,"&gt;0")+1,0)</f>
        <v>0</v>
      </c>
    </row>
    <row r="1067" spans="41:48">
      <c r="AO1067" s="155">
        <v>30</v>
      </c>
      <c r="AP1067" s="155">
        <v>2</v>
      </c>
      <c r="AQ1067" s="155">
        <v>6</v>
      </c>
      <c r="AR1067" s="155">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155">
        <f ca="1">COUNTIF(INDIRECT("H"&amp;(ROW()+12*(($AO1067-1)*3+$AP1067)-ROW())/12+5):INDIRECT("S"&amp;(ROW()+12*(($AO1067-1)*3+$AP1067)-ROW())/12+5),AR1067)</f>
        <v>0</v>
      </c>
      <c r="AV1067" s="155">
        <f ca="1">IF(AND(AR1067&gt;0,AS1067&gt;0),COUNTIF(AV$6:AV1066,"&gt;0")+1,0)</f>
        <v>0</v>
      </c>
    </row>
    <row r="1068" spans="41:48">
      <c r="AO1068" s="155">
        <v>30</v>
      </c>
      <c r="AP1068" s="155">
        <v>2</v>
      </c>
      <c r="AQ1068" s="155">
        <v>7</v>
      </c>
      <c r="AR1068" s="155">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155">
        <f ca="1">COUNTIF(INDIRECT("H"&amp;(ROW()+12*(($AO1068-1)*3+$AP1068)-ROW())/12+5):INDIRECT("S"&amp;(ROW()+12*(($AO1068-1)*3+$AP1068)-ROW())/12+5),AR1068)</f>
        <v>0</v>
      </c>
      <c r="AV1068" s="155">
        <f ca="1">IF(AND(AR1068&gt;0,AS1068&gt;0),COUNTIF(AV$6:AV1067,"&gt;0")+1,0)</f>
        <v>0</v>
      </c>
    </row>
    <row r="1069" spans="41:48">
      <c r="AO1069" s="155">
        <v>30</v>
      </c>
      <c r="AP1069" s="155">
        <v>2</v>
      </c>
      <c r="AQ1069" s="155">
        <v>8</v>
      </c>
      <c r="AR1069" s="155">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155">
        <f ca="1">COUNTIF(INDIRECT("H"&amp;(ROW()+12*(($AO1069-1)*3+$AP1069)-ROW())/12+5):INDIRECT("S"&amp;(ROW()+12*(($AO1069-1)*3+$AP1069)-ROW())/12+5),AR1069)</f>
        <v>0</v>
      </c>
      <c r="AV1069" s="155">
        <f ca="1">IF(AND(AR1069&gt;0,AS1069&gt;0),COUNTIF(AV$6:AV1068,"&gt;0")+1,0)</f>
        <v>0</v>
      </c>
    </row>
    <row r="1070" spans="41:48">
      <c r="AO1070" s="155">
        <v>30</v>
      </c>
      <c r="AP1070" s="155">
        <v>2</v>
      </c>
      <c r="AQ1070" s="155">
        <v>9</v>
      </c>
      <c r="AR1070" s="155">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155">
        <f ca="1">COUNTIF(INDIRECT("H"&amp;(ROW()+12*(($AO1070-1)*3+$AP1070)-ROW())/12+5):INDIRECT("S"&amp;(ROW()+12*(($AO1070-1)*3+$AP1070)-ROW())/12+5),AR1070)</f>
        <v>0</v>
      </c>
      <c r="AV1070" s="155">
        <f ca="1">IF(AND(AR1070&gt;0,AS1070&gt;0),COUNTIF(AV$6:AV1069,"&gt;0")+1,0)</f>
        <v>0</v>
      </c>
    </row>
    <row r="1071" spans="41:48">
      <c r="AO1071" s="155">
        <v>30</v>
      </c>
      <c r="AP1071" s="155">
        <v>2</v>
      </c>
      <c r="AQ1071" s="155">
        <v>10</v>
      </c>
      <c r="AR1071" s="155">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155">
        <f ca="1">COUNTIF(INDIRECT("H"&amp;(ROW()+12*(($AO1071-1)*3+$AP1071)-ROW())/12+5):INDIRECT("S"&amp;(ROW()+12*(($AO1071-1)*3+$AP1071)-ROW())/12+5),AR1071)</f>
        <v>0</v>
      </c>
      <c r="AV1071" s="155">
        <f ca="1">IF(AND(AR1071&gt;0,AS1071&gt;0),COUNTIF(AV$6:AV1070,"&gt;0")+1,0)</f>
        <v>0</v>
      </c>
    </row>
    <row r="1072" spans="41:48">
      <c r="AO1072" s="155">
        <v>30</v>
      </c>
      <c r="AP1072" s="155">
        <v>2</v>
      </c>
      <c r="AQ1072" s="155">
        <v>11</v>
      </c>
      <c r="AR1072" s="155">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155">
        <f ca="1">COUNTIF(INDIRECT("H"&amp;(ROW()+12*(($AO1072-1)*3+$AP1072)-ROW())/12+5):INDIRECT("S"&amp;(ROW()+12*(($AO1072-1)*3+$AP1072)-ROW())/12+5),AR1072)</f>
        <v>0</v>
      </c>
      <c r="AV1072" s="155">
        <f ca="1">IF(AND(AR1072&gt;0,AS1072&gt;0),COUNTIF(AV$6:AV1071,"&gt;0")+1,0)</f>
        <v>0</v>
      </c>
    </row>
    <row r="1073" spans="41:48">
      <c r="AO1073" s="155">
        <v>30</v>
      </c>
      <c r="AP1073" s="155">
        <v>2</v>
      </c>
      <c r="AQ1073" s="155">
        <v>12</v>
      </c>
      <c r="AR1073" s="155">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155">
        <f ca="1">COUNTIF(INDIRECT("H"&amp;(ROW()+12*(($AO1073-1)*3+$AP1073)-ROW())/12+5):INDIRECT("S"&amp;(ROW()+12*(($AO1073-1)*3+$AP1073)-ROW())/12+5),AR1073)</f>
        <v>0</v>
      </c>
      <c r="AV1073" s="155">
        <f ca="1">IF(AND(AR1073&gt;0,AS1073&gt;0),COUNTIF(AV$6:AV1072,"&gt;0")+1,0)</f>
        <v>0</v>
      </c>
    </row>
    <row r="1074" spans="41:48">
      <c r="AO1074" s="155">
        <v>30</v>
      </c>
      <c r="AP1074" s="155">
        <v>3</v>
      </c>
      <c r="AQ1074" s="155">
        <v>1</v>
      </c>
      <c r="AR1074" s="155">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155">
        <f ca="1">COUNTIF(INDIRECT("H"&amp;(ROW()+12*(($AO1074-1)*3+$AP1074)-ROW())/12+5):INDIRECT("S"&amp;(ROW()+12*(($AO1074-1)*3+$AP1074)-ROW())/12+5),AR1074)</f>
        <v>0</v>
      </c>
      <c r="AV1074" s="155">
        <f ca="1">IF(AND(AR1074&gt;0,AS1074&gt;0),COUNTIF(AV$6:AV1073,"&gt;0")+1,0)</f>
        <v>0</v>
      </c>
    </row>
    <row r="1075" spans="41:48">
      <c r="AO1075" s="155">
        <v>30</v>
      </c>
      <c r="AP1075" s="155">
        <v>3</v>
      </c>
      <c r="AQ1075" s="155">
        <v>2</v>
      </c>
      <c r="AR1075" s="155">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155">
        <f ca="1">COUNTIF(INDIRECT("H"&amp;(ROW()+12*(($AO1075-1)*3+$AP1075)-ROW())/12+5):INDIRECT("S"&amp;(ROW()+12*(($AO1075-1)*3+$AP1075)-ROW())/12+5),AR1075)</f>
        <v>0</v>
      </c>
      <c r="AV1075" s="155">
        <f ca="1">IF(AND(AR1075&gt;0,AS1075&gt;0),COUNTIF(AV$6:AV1074,"&gt;0")+1,0)</f>
        <v>0</v>
      </c>
    </row>
    <row r="1076" spans="41:48">
      <c r="AO1076" s="155">
        <v>30</v>
      </c>
      <c r="AP1076" s="155">
        <v>3</v>
      </c>
      <c r="AQ1076" s="155">
        <v>3</v>
      </c>
      <c r="AR1076" s="155">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155">
        <f ca="1">COUNTIF(INDIRECT("H"&amp;(ROW()+12*(($AO1076-1)*3+$AP1076)-ROW())/12+5):INDIRECT("S"&amp;(ROW()+12*(($AO1076-1)*3+$AP1076)-ROW())/12+5),AR1076)</f>
        <v>0</v>
      </c>
      <c r="AV1076" s="155">
        <f ca="1">IF(AND(AR1076&gt;0,AS1076&gt;0),COUNTIF(AV$6:AV1075,"&gt;0")+1,0)</f>
        <v>0</v>
      </c>
    </row>
    <row r="1077" spans="41:48">
      <c r="AO1077" s="155">
        <v>30</v>
      </c>
      <c r="AP1077" s="155">
        <v>3</v>
      </c>
      <c r="AQ1077" s="155">
        <v>4</v>
      </c>
      <c r="AR1077" s="155">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155">
        <f ca="1">COUNTIF(INDIRECT("H"&amp;(ROW()+12*(($AO1077-1)*3+$AP1077)-ROW())/12+5):INDIRECT("S"&amp;(ROW()+12*(($AO1077-1)*3+$AP1077)-ROW())/12+5),AR1077)</f>
        <v>0</v>
      </c>
      <c r="AV1077" s="155">
        <f ca="1">IF(AND(AR1077&gt;0,AS1077&gt;0),COUNTIF(AV$6:AV1076,"&gt;0")+1,0)</f>
        <v>0</v>
      </c>
    </row>
    <row r="1078" spans="41:48">
      <c r="AO1078" s="155">
        <v>30</v>
      </c>
      <c r="AP1078" s="155">
        <v>3</v>
      </c>
      <c r="AQ1078" s="155">
        <v>5</v>
      </c>
      <c r="AR1078" s="155">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155">
        <f ca="1">COUNTIF(INDIRECT("H"&amp;(ROW()+12*(($AO1078-1)*3+$AP1078)-ROW())/12+5):INDIRECT("S"&amp;(ROW()+12*(($AO1078-1)*3+$AP1078)-ROW())/12+5),AR1078)</f>
        <v>0</v>
      </c>
      <c r="AV1078" s="155">
        <f ca="1">IF(AND(AR1078&gt;0,AS1078&gt;0),COUNTIF(AV$6:AV1077,"&gt;0")+1,0)</f>
        <v>0</v>
      </c>
    </row>
    <row r="1079" spans="41:48">
      <c r="AO1079" s="155">
        <v>30</v>
      </c>
      <c r="AP1079" s="155">
        <v>3</v>
      </c>
      <c r="AQ1079" s="155">
        <v>6</v>
      </c>
      <c r="AR1079" s="155">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155">
        <f ca="1">COUNTIF(INDIRECT("H"&amp;(ROW()+12*(($AO1079-1)*3+$AP1079)-ROW())/12+5):INDIRECT("S"&amp;(ROW()+12*(($AO1079-1)*3+$AP1079)-ROW())/12+5),AR1079)</f>
        <v>0</v>
      </c>
      <c r="AV1079" s="155">
        <f ca="1">IF(AND(AR1079&gt;0,AS1079&gt;0),COUNTIF(AV$6:AV1078,"&gt;0")+1,0)</f>
        <v>0</v>
      </c>
    </row>
    <row r="1080" spans="41:48">
      <c r="AO1080" s="155">
        <v>30</v>
      </c>
      <c r="AP1080" s="155">
        <v>3</v>
      </c>
      <c r="AQ1080" s="155">
        <v>7</v>
      </c>
      <c r="AR1080" s="155">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155">
        <f ca="1">COUNTIF(INDIRECT("H"&amp;(ROW()+12*(($AO1080-1)*3+$AP1080)-ROW())/12+5):INDIRECT("S"&amp;(ROW()+12*(($AO1080-1)*3+$AP1080)-ROW())/12+5),AR1080)</f>
        <v>0</v>
      </c>
      <c r="AV1080" s="155">
        <f ca="1">IF(AND(AR1080&gt;0,AS1080&gt;0),COUNTIF(AV$6:AV1079,"&gt;0")+1,0)</f>
        <v>0</v>
      </c>
    </row>
    <row r="1081" spans="41:48">
      <c r="AO1081" s="155">
        <v>30</v>
      </c>
      <c r="AP1081" s="155">
        <v>3</v>
      </c>
      <c r="AQ1081" s="155">
        <v>8</v>
      </c>
      <c r="AR1081" s="155">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155">
        <f ca="1">COUNTIF(INDIRECT("H"&amp;(ROW()+12*(($AO1081-1)*3+$AP1081)-ROW())/12+5):INDIRECT("S"&amp;(ROW()+12*(($AO1081-1)*3+$AP1081)-ROW())/12+5),AR1081)</f>
        <v>0</v>
      </c>
      <c r="AV1081" s="155">
        <f ca="1">IF(AND(AR1081&gt;0,AS1081&gt;0),COUNTIF(AV$6:AV1080,"&gt;0")+1,0)</f>
        <v>0</v>
      </c>
    </row>
    <row r="1082" spans="41:48">
      <c r="AO1082" s="155">
        <v>30</v>
      </c>
      <c r="AP1082" s="155">
        <v>3</v>
      </c>
      <c r="AQ1082" s="155">
        <v>9</v>
      </c>
      <c r="AR1082" s="155">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155">
        <f ca="1">COUNTIF(INDIRECT("H"&amp;(ROW()+12*(($AO1082-1)*3+$AP1082)-ROW())/12+5):INDIRECT("S"&amp;(ROW()+12*(($AO1082-1)*3+$AP1082)-ROW())/12+5),AR1082)</f>
        <v>0</v>
      </c>
      <c r="AV1082" s="155">
        <f ca="1">IF(AND(AR1082&gt;0,AS1082&gt;0),COUNTIF(AV$6:AV1081,"&gt;0")+1,0)</f>
        <v>0</v>
      </c>
    </row>
    <row r="1083" spans="41:48">
      <c r="AO1083" s="155">
        <v>30</v>
      </c>
      <c r="AP1083" s="155">
        <v>3</v>
      </c>
      <c r="AQ1083" s="155">
        <v>10</v>
      </c>
      <c r="AR1083" s="155">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155">
        <f ca="1">COUNTIF(INDIRECT("H"&amp;(ROW()+12*(($AO1083-1)*3+$AP1083)-ROW())/12+5):INDIRECT("S"&amp;(ROW()+12*(($AO1083-1)*3+$AP1083)-ROW())/12+5),AR1083)</f>
        <v>0</v>
      </c>
      <c r="AV1083" s="155">
        <f ca="1">IF(AND(AR1083&gt;0,AS1083&gt;0),COUNTIF(AV$6:AV1082,"&gt;0")+1,0)</f>
        <v>0</v>
      </c>
    </row>
    <row r="1084" spans="41:48">
      <c r="AO1084" s="155">
        <v>30</v>
      </c>
      <c r="AP1084" s="155">
        <v>3</v>
      </c>
      <c r="AQ1084" s="155">
        <v>11</v>
      </c>
      <c r="AR1084" s="155">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155">
        <f ca="1">COUNTIF(INDIRECT("H"&amp;(ROW()+12*(($AO1084-1)*3+$AP1084)-ROW())/12+5):INDIRECT("S"&amp;(ROW()+12*(($AO1084-1)*3+$AP1084)-ROW())/12+5),AR1084)</f>
        <v>0</v>
      </c>
      <c r="AV1084" s="155">
        <f ca="1">IF(AND(AR1084&gt;0,AS1084&gt;0),COUNTIF(AV$6:AV1083,"&gt;0")+1,0)</f>
        <v>0</v>
      </c>
    </row>
    <row r="1085" spans="41:48">
      <c r="AO1085" s="155">
        <v>30</v>
      </c>
      <c r="AP1085" s="155">
        <v>3</v>
      </c>
      <c r="AQ1085" s="155">
        <v>12</v>
      </c>
      <c r="AR1085" s="155">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155">
        <f ca="1">COUNTIF(INDIRECT("H"&amp;(ROW()+12*(($AO1085-1)*3+$AP1085)-ROW())/12+5):INDIRECT("S"&amp;(ROW()+12*(($AO1085-1)*3+$AP1085)-ROW())/12+5),AR1085)</f>
        <v>0</v>
      </c>
      <c r="AV1085" s="155">
        <f ca="1">IF(AND(AR1085&gt;0,AS1085&gt;0),COUNTIF(AV$6:AV1084,"&gt;0")+1,0)</f>
        <v>0</v>
      </c>
    </row>
  </sheetData>
  <sheetProtection algorithmName="SHA-512" hashValue="QsgRdSAzrDvT/mxFl/+bnOqzr9yUyioJTzWMgfGdK7Gudy2fMuz0bCv43wceFbZK5IvzxwyfRhcWXr0Ksu5BCg==" saltValue="byEeceCxhtHXLFKlSsNvxA==" spinCount="100000" sheet="1" objects="1" scenarios="1"/>
  <mergeCells count="204">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 ref="F87:F89"/>
    <mergeCell ref="A78:A80"/>
    <mergeCell ref="B78:B80"/>
    <mergeCell ref="C78:C80"/>
    <mergeCell ref="D78:D80"/>
    <mergeCell ref="E78:E80"/>
    <mergeCell ref="F78:F80"/>
    <mergeCell ref="A81:A83"/>
    <mergeCell ref="B81:B83"/>
    <mergeCell ref="C81:C83"/>
    <mergeCell ref="D81:D83"/>
    <mergeCell ref="E81:E83"/>
    <mergeCell ref="F81:F83"/>
    <mergeCell ref="A72:A74"/>
    <mergeCell ref="B72:B74"/>
    <mergeCell ref="C72:C74"/>
    <mergeCell ref="D72:D74"/>
    <mergeCell ref="E72:E74"/>
    <mergeCell ref="F72:F74"/>
    <mergeCell ref="A75:A77"/>
    <mergeCell ref="B75:B77"/>
    <mergeCell ref="C75:C77"/>
    <mergeCell ref="D75:D77"/>
    <mergeCell ref="E75:E77"/>
    <mergeCell ref="F75:F77"/>
    <mergeCell ref="A66:A68"/>
    <mergeCell ref="B66:B68"/>
    <mergeCell ref="C66:C68"/>
    <mergeCell ref="D66:D68"/>
    <mergeCell ref="E66:E68"/>
    <mergeCell ref="F66:F68"/>
    <mergeCell ref="A69:A71"/>
    <mergeCell ref="B69:B71"/>
    <mergeCell ref="C69:C71"/>
    <mergeCell ref="D69:D71"/>
    <mergeCell ref="E69:E71"/>
    <mergeCell ref="F69:F71"/>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6:U38"/>
    <mergeCell ref="C39:C41"/>
    <mergeCell ref="D39:D41"/>
    <mergeCell ref="E39:E41"/>
    <mergeCell ref="F39:F41"/>
    <mergeCell ref="U39:U41"/>
    <mergeCell ref="D36:D38"/>
    <mergeCell ref="E36:E38"/>
    <mergeCell ref="F36:F38"/>
    <mergeCell ref="C36:C38"/>
    <mergeCell ref="F48:F50"/>
    <mergeCell ref="U48:U50"/>
    <mergeCell ref="F45:F47"/>
    <mergeCell ref="U45:U47"/>
    <mergeCell ref="C42:C44"/>
    <mergeCell ref="D42:D44"/>
    <mergeCell ref="E42:E44"/>
    <mergeCell ref="F42:F44"/>
    <mergeCell ref="U42:U44"/>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C63:C65"/>
    <mergeCell ref="D63:D65"/>
    <mergeCell ref="E63:E65"/>
    <mergeCell ref="C54:C56"/>
    <mergeCell ref="D54:D56"/>
    <mergeCell ref="E54:E56"/>
    <mergeCell ref="C45:C47"/>
    <mergeCell ref="D45:D47"/>
    <mergeCell ref="E45:E47"/>
    <mergeCell ref="C48:C50"/>
    <mergeCell ref="D48:D50"/>
    <mergeCell ref="E48:E50"/>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s>
  <phoneticPr fontId="12"/>
  <conditionalFormatting sqref="H6:S6">
    <cfRule type="expression" dxfId="144" priority="155">
      <formula>BH7=1</formula>
    </cfRule>
  </conditionalFormatting>
  <conditionalFormatting sqref="H7:S7">
    <cfRule type="expression" dxfId="143" priority="103">
      <formula>BH7=1</formula>
    </cfRule>
  </conditionalFormatting>
  <conditionalFormatting sqref="H9:S9">
    <cfRule type="expression" dxfId="142" priority="153">
      <formula>BH10=1</formula>
    </cfRule>
  </conditionalFormatting>
  <conditionalFormatting sqref="H10:S10">
    <cfRule type="expression" dxfId="141" priority="154">
      <formula>BH10=1</formula>
    </cfRule>
  </conditionalFormatting>
  <conditionalFormatting sqref="H12:S12">
    <cfRule type="expression" dxfId="140" priority="151">
      <formula>BH13=1</formula>
    </cfRule>
  </conditionalFormatting>
  <conditionalFormatting sqref="H13:S13">
    <cfRule type="expression" dxfId="139" priority="152">
      <formula>BH13=1</formula>
    </cfRule>
  </conditionalFormatting>
  <conditionalFormatting sqref="H15:S15">
    <cfRule type="expression" dxfId="138" priority="149">
      <formula>BH16=1</formula>
    </cfRule>
  </conditionalFormatting>
  <conditionalFormatting sqref="H16:S16">
    <cfRule type="expression" dxfId="137" priority="150">
      <formula>BH16=1</formula>
    </cfRule>
  </conditionalFormatting>
  <conditionalFormatting sqref="H18:S18">
    <cfRule type="expression" dxfId="136" priority="147">
      <formula>BH19=1</formula>
    </cfRule>
  </conditionalFormatting>
  <conditionalFormatting sqref="H19:S19">
    <cfRule type="expression" dxfId="135" priority="148">
      <formula>BH19=1</formula>
    </cfRule>
  </conditionalFormatting>
  <conditionalFormatting sqref="H21:S21">
    <cfRule type="expression" dxfId="134" priority="145">
      <formula>BH22=1</formula>
    </cfRule>
  </conditionalFormatting>
  <conditionalFormatting sqref="H22:S22">
    <cfRule type="expression" dxfId="133" priority="146">
      <formula>BH22=1</formula>
    </cfRule>
  </conditionalFormatting>
  <conditionalFormatting sqref="H24:S24">
    <cfRule type="expression" dxfId="132" priority="143">
      <formula>BH25=1</formula>
    </cfRule>
  </conditionalFormatting>
  <conditionalFormatting sqref="H25:S25">
    <cfRule type="expression" dxfId="131" priority="144">
      <formula>BH25=1</formula>
    </cfRule>
  </conditionalFormatting>
  <conditionalFormatting sqref="H27:S27">
    <cfRule type="expression" dxfId="130" priority="141">
      <formula>BH28=1</formula>
    </cfRule>
  </conditionalFormatting>
  <conditionalFormatting sqref="H28:S28">
    <cfRule type="expression" dxfId="129" priority="142">
      <formula>BH28=1</formula>
    </cfRule>
  </conditionalFormatting>
  <conditionalFormatting sqref="H30:S30">
    <cfRule type="expression" dxfId="128" priority="134">
      <formula>BH31=1</formula>
    </cfRule>
  </conditionalFormatting>
  <conditionalFormatting sqref="H31:S31">
    <cfRule type="expression" dxfId="127" priority="138">
      <formula>BH31=1</formula>
    </cfRule>
  </conditionalFormatting>
  <conditionalFormatting sqref="H33:S33">
    <cfRule type="expression" dxfId="126" priority="132">
      <formula>BH34=1</formula>
    </cfRule>
  </conditionalFormatting>
  <conditionalFormatting sqref="H34:S34">
    <cfRule type="expression" dxfId="125" priority="133">
      <formula>BH34=1</formula>
    </cfRule>
  </conditionalFormatting>
  <conditionalFormatting sqref="B6:B95">
    <cfRule type="expression" dxfId="124" priority="164">
      <formula>$BH$4&lt;$L$2</formula>
    </cfRule>
  </conditionalFormatting>
  <conditionalFormatting sqref="H36:S36">
    <cfRule type="expression" dxfId="123" priority="130">
      <formula>BH37=1</formula>
    </cfRule>
  </conditionalFormatting>
  <conditionalFormatting sqref="H37:S37">
    <cfRule type="expression" dxfId="122" priority="131">
      <formula>BH37=1</formula>
    </cfRule>
  </conditionalFormatting>
  <conditionalFormatting sqref="H39:S39">
    <cfRule type="expression" dxfId="121" priority="128">
      <formula>BH40=1</formula>
    </cfRule>
  </conditionalFormatting>
  <conditionalFormatting sqref="H40:S40">
    <cfRule type="expression" dxfId="120" priority="129">
      <formula>BH40=1</formula>
    </cfRule>
  </conditionalFormatting>
  <conditionalFormatting sqref="H42:S42">
    <cfRule type="expression" dxfId="119" priority="126">
      <formula>BH43=1</formula>
    </cfRule>
  </conditionalFormatting>
  <conditionalFormatting sqref="H43:S43">
    <cfRule type="expression" dxfId="118" priority="127">
      <formula>BH43=1</formula>
    </cfRule>
  </conditionalFormatting>
  <conditionalFormatting sqref="H45:S45">
    <cfRule type="expression" dxfId="117" priority="124">
      <formula>BH46=1</formula>
    </cfRule>
  </conditionalFormatting>
  <conditionalFormatting sqref="H46:S46">
    <cfRule type="expression" dxfId="116" priority="125">
      <formula>BH46=1</formula>
    </cfRule>
  </conditionalFormatting>
  <conditionalFormatting sqref="H48:S48">
    <cfRule type="expression" dxfId="115" priority="122">
      <formula>BH49=1</formula>
    </cfRule>
  </conditionalFormatting>
  <conditionalFormatting sqref="H49:S49">
    <cfRule type="expression" dxfId="114" priority="123">
      <formula>BH49=1</formula>
    </cfRule>
  </conditionalFormatting>
  <conditionalFormatting sqref="H51:S51">
    <cfRule type="expression" dxfId="113" priority="120">
      <formula>BH52=1</formula>
    </cfRule>
  </conditionalFormatting>
  <conditionalFormatting sqref="H52:S52">
    <cfRule type="expression" dxfId="112" priority="121">
      <formula>BH52=1</formula>
    </cfRule>
  </conditionalFormatting>
  <conditionalFormatting sqref="H54:S54">
    <cfRule type="expression" dxfId="111" priority="118">
      <formula>BH55=1</formula>
    </cfRule>
  </conditionalFormatting>
  <conditionalFormatting sqref="H55:S55">
    <cfRule type="expression" dxfId="110" priority="119">
      <formula>BH55=1</formula>
    </cfRule>
  </conditionalFormatting>
  <conditionalFormatting sqref="H57:S57">
    <cfRule type="expression" dxfId="109" priority="116">
      <formula>BH58=1</formula>
    </cfRule>
  </conditionalFormatting>
  <conditionalFormatting sqref="H58:S58">
    <cfRule type="expression" dxfId="108" priority="117">
      <formula>BH58=1</formula>
    </cfRule>
  </conditionalFormatting>
  <conditionalFormatting sqref="H60:R60">
    <cfRule type="expression" dxfId="107" priority="114">
      <formula>BH61=1</formula>
    </cfRule>
  </conditionalFormatting>
  <conditionalFormatting sqref="H61:P61">
    <cfRule type="expression" dxfId="106" priority="115">
      <formula>BH61=1</formula>
    </cfRule>
  </conditionalFormatting>
  <conditionalFormatting sqref="H63:P63">
    <cfRule type="expression" dxfId="105" priority="112">
      <formula>BH64=1</formula>
    </cfRule>
  </conditionalFormatting>
  <conditionalFormatting sqref="H64:P64">
    <cfRule type="expression" dxfId="104" priority="113">
      <formula>BH64=1</formula>
    </cfRule>
  </conditionalFormatting>
  <conditionalFormatting sqref="Q60:S60">
    <cfRule type="expression" dxfId="103" priority="107">
      <formula>BQ61=1</formula>
    </cfRule>
  </conditionalFormatting>
  <conditionalFormatting sqref="Q61:S61">
    <cfRule type="expression" dxfId="102" priority="111">
      <formula>BQ61=1</formula>
    </cfRule>
  </conditionalFormatting>
  <conditionalFormatting sqref="Q63:S63">
    <cfRule type="expression" dxfId="101" priority="105">
      <formula>BQ64=1</formula>
    </cfRule>
  </conditionalFormatting>
  <conditionalFormatting sqref="Q64:S64">
    <cfRule type="expression" dxfId="100" priority="106">
      <formula>BQ64=1</formula>
    </cfRule>
  </conditionalFormatting>
  <conditionalFormatting sqref="H66:S66">
    <cfRule type="expression" dxfId="99" priority="100">
      <formula>BH67=1</formula>
    </cfRule>
  </conditionalFormatting>
  <conditionalFormatting sqref="H67:S67">
    <cfRule type="expression" dxfId="98" priority="77">
      <formula>BH67=1</formula>
    </cfRule>
  </conditionalFormatting>
  <conditionalFormatting sqref="H69:S69">
    <cfRule type="expression" dxfId="97" priority="98">
      <formula>BH70=1</formula>
    </cfRule>
  </conditionalFormatting>
  <conditionalFormatting sqref="H70:S70">
    <cfRule type="expression" dxfId="96" priority="99">
      <formula>BH70=1</formula>
    </cfRule>
  </conditionalFormatting>
  <conditionalFormatting sqref="H72:S72">
    <cfRule type="expression" dxfId="95" priority="96">
      <formula>BH73=1</formula>
    </cfRule>
  </conditionalFormatting>
  <conditionalFormatting sqref="H73:S73">
    <cfRule type="expression" dxfId="94" priority="97">
      <formula>BH73=1</formula>
    </cfRule>
  </conditionalFormatting>
  <conditionalFormatting sqref="H75:S75">
    <cfRule type="expression" dxfId="93" priority="94">
      <formula>BH76=1</formula>
    </cfRule>
  </conditionalFormatting>
  <conditionalFormatting sqref="H76:S76">
    <cfRule type="expression" dxfId="92" priority="95">
      <formula>BH76=1</formula>
    </cfRule>
  </conditionalFormatting>
  <conditionalFormatting sqref="H78:S78">
    <cfRule type="expression" dxfId="91" priority="92">
      <formula>BH79=1</formula>
    </cfRule>
  </conditionalFormatting>
  <conditionalFormatting sqref="H79:S79">
    <cfRule type="expression" dxfId="90" priority="93">
      <formula>BH79=1</formula>
    </cfRule>
  </conditionalFormatting>
  <conditionalFormatting sqref="H81:S81">
    <cfRule type="expression" dxfId="89" priority="90">
      <formula>BH82=1</formula>
    </cfRule>
  </conditionalFormatting>
  <conditionalFormatting sqref="H82:S82">
    <cfRule type="expression" dxfId="88" priority="91">
      <formula>BH82=1</formula>
    </cfRule>
  </conditionalFormatting>
  <conditionalFormatting sqref="H84:S84">
    <cfRule type="expression" dxfId="87" priority="88">
      <formula>BH85=1</formula>
    </cfRule>
  </conditionalFormatting>
  <conditionalFormatting sqref="H85:S85">
    <cfRule type="expression" dxfId="86" priority="89">
      <formula>BH85=1</formula>
    </cfRule>
  </conditionalFormatting>
  <conditionalFormatting sqref="H87:S87">
    <cfRule type="expression" dxfId="85" priority="86">
      <formula>BH88=1</formula>
    </cfRule>
  </conditionalFormatting>
  <conditionalFormatting sqref="H88:S88">
    <cfRule type="expression" dxfId="84" priority="87">
      <formula>BH88=1</formula>
    </cfRule>
  </conditionalFormatting>
  <conditionalFormatting sqref="H90:S90">
    <cfRule type="expression" dxfId="83" priority="84">
      <formula>BH91=1</formula>
    </cfRule>
  </conditionalFormatting>
  <conditionalFormatting sqref="H91:S91">
    <cfRule type="expression" dxfId="82" priority="85">
      <formula>BH91=1</formula>
    </cfRule>
  </conditionalFormatting>
  <conditionalFormatting sqref="H93:S93">
    <cfRule type="expression" dxfId="81" priority="82">
      <formula>BH94=1</formula>
    </cfRule>
  </conditionalFormatting>
  <conditionalFormatting sqref="H94:S94">
    <cfRule type="expression" dxfId="80" priority="83">
      <formula>BH94=1</formula>
    </cfRule>
  </conditionalFormatting>
  <conditionalFormatting sqref="H67:S67 H70:S70 H73:S73 H76:S76 H79:S79 H82:S82 H85:S85 H88:S88 H91:S91 H94:S94">
    <cfRule type="expression" dxfId="79" priority="101">
      <formula>AND(BH66&gt;1,BH66&lt;5000)</formula>
    </cfRule>
  </conditionalFormatting>
  <conditionalFormatting sqref="H66:S66 H69:S69 H72:S72 H75:S75 H78:S78 H81:S81 H84:S84 H87:S87 H90:S90 H93:S93">
    <cfRule type="expression" dxfId="78" priority="102">
      <formula>AND(BH66&gt;1,BH66&lt;5000)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77" priority="157">
      <formula>AND(OR($D6="副園長",$D6="教頭",$D6="主幹教諭",$D6="主任保育士"),BH6=40000)</formula>
    </cfRule>
    <cfRule type="expression" dxfId="76" priority="163">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75" priority="156">
      <formula>AND(OR($D6="副園長",$D6="教頭",$D6="主幹教諭",$D6="主任保育士"),BH6=40000)</formula>
    </cfRule>
    <cfRule type="expression" dxfId="74" priority="162">
      <formula>AND(BH6&gt;1,BH6&lt;5000)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75" id="{6A6FE558-BE9E-4458-982F-8F12068B8580}">
            <xm:f>⑥入力シート2!$AP$2&gt;⑥入力シート2!$AP$3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161" id="{B4ED638C-A2C7-484A-850D-93350D1774A2}">
            <xm:f>AND(BH$5&gt;⑥入力シート2!CJ$5,BH$5=BH6)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160" id="{F9727779-1F97-4A44-B31F-8CAD65798068}">
            <xm:f>AND(BH$5&gt;⑥入力シート2!CJ$5,BH$5=BH6)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マスタ!$F$3:$F$17</xm:f>
          </x14:formula1>
          <xm:sqref>E6:E95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F3" sqref="F3"/>
    </sheetView>
  </sheetViews>
  <sheetFormatPr defaultRowHeight="13.5"/>
  <cols>
    <col min="1" max="1" width="9" style="18"/>
    <col min="2" max="2" width="18.5" style="18" customWidth="1"/>
    <col min="3" max="4" width="12" style="18" customWidth="1"/>
    <col min="5" max="5" width="20.75" style="18" customWidth="1"/>
    <col min="6" max="6" width="33.875" style="18" bestFit="1" customWidth="1"/>
    <col min="7" max="7" width="21.375" style="18" bestFit="1" customWidth="1"/>
    <col min="8" max="8" width="12.875" style="18" customWidth="1"/>
    <col min="9" max="16384" width="9" style="18"/>
  </cols>
  <sheetData>
    <row r="2" spans="2:8">
      <c r="D2" s="19"/>
      <c r="E2" s="20" t="s">
        <v>305</v>
      </c>
      <c r="F2" s="20" t="s">
        <v>104</v>
      </c>
    </row>
    <row r="3" spans="2:8">
      <c r="B3" s="18" t="s">
        <v>321</v>
      </c>
      <c r="C3" s="19">
        <v>40000</v>
      </c>
      <c r="D3" s="19"/>
      <c r="E3" s="18" t="s">
        <v>330</v>
      </c>
      <c r="F3" s="16" t="s">
        <v>250</v>
      </c>
      <c r="H3" s="18" t="s">
        <v>329</v>
      </c>
    </row>
    <row r="4" spans="2:8">
      <c r="B4" s="18" t="s">
        <v>319</v>
      </c>
      <c r="C4" s="19">
        <v>5000</v>
      </c>
      <c r="D4" s="19"/>
      <c r="E4" s="18" t="s">
        <v>328</v>
      </c>
      <c r="F4" s="16" t="s">
        <v>251</v>
      </c>
      <c r="H4" s="18" t="s">
        <v>327</v>
      </c>
    </row>
    <row r="5" spans="2:8">
      <c r="B5" s="18" t="s">
        <v>326</v>
      </c>
      <c r="C5" s="19">
        <v>40000</v>
      </c>
      <c r="E5" s="18" t="s">
        <v>325</v>
      </c>
      <c r="F5" s="16" t="s">
        <v>252</v>
      </c>
      <c r="H5" s="18" t="s">
        <v>324</v>
      </c>
    </row>
    <row r="6" spans="2:8">
      <c r="E6" s="18" t="s">
        <v>323</v>
      </c>
      <c r="F6" s="16" t="s">
        <v>253</v>
      </c>
      <c r="H6" s="18" t="s">
        <v>322</v>
      </c>
    </row>
    <row r="7" spans="2:8">
      <c r="E7" s="18" t="s">
        <v>321</v>
      </c>
      <c r="F7" s="16" t="s">
        <v>254</v>
      </c>
      <c r="H7" s="18" t="s">
        <v>320</v>
      </c>
    </row>
    <row r="8" spans="2:8">
      <c r="E8" s="18" t="s">
        <v>319</v>
      </c>
      <c r="F8" s="16" t="s">
        <v>87</v>
      </c>
    </row>
    <row r="9" spans="2:8">
      <c r="F9" s="16" t="s">
        <v>108</v>
      </c>
    </row>
    <row r="10" spans="2:8">
      <c r="F10" s="16" t="s">
        <v>255</v>
      </c>
    </row>
    <row r="11" spans="2:8">
      <c r="F11" s="16" t="s">
        <v>86</v>
      </c>
    </row>
    <row r="12" spans="2:8">
      <c r="F12" s="16" t="s">
        <v>256</v>
      </c>
    </row>
    <row r="13" spans="2:8">
      <c r="F13" s="16" t="s">
        <v>257</v>
      </c>
    </row>
    <row r="14" spans="2:8">
      <c r="F14" s="16" t="s">
        <v>258</v>
      </c>
    </row>
    <row r="15" spans="2:8">
      <c r="F15" s="16" t="s">
        <v>259</v>
      </c>
    </row>
  </sheetData>
  <phoneticPr fontId="1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53"/>
  <sheetViews>
    <sheetView view="pageBreakPreview" zoomScale="70" zoomScaleNormal="85" zoomScaleSheetLayoutView="70" workbookViewId="0">
      <selection activeCell="Z147" sqref="Z147:AC147"/>
    </sheetView>
  </sheetViews>
  <sheetFormatPr defaultColWidth="9" defaultRowHeight="14.25"/>
  <cols>
    <col min="1" max="1" width="5.625" style="32" customWidth="1"/>
    <col min="2" max="4" width="3.125" style="32" customWidth="1"/>
    <col min="5" max="6" width="3.25" style="32" customWidth="1"/>
    <col min="7" max="9" width="3.75" style="32" customWidth="1"/>
    <col min="10" max="10" width="9.75" style="34" customWidth="1"/>
    <col min="11" max="14" width="3.25" style="32" customWidth="1"/>
    <col min="15" max="17" width="2.875" style="32" customWidth="1"/>
    <col min="18" max="19" width="3" style="32" customWidth="1"/>
    <col min="20" max="20" width="4.625" style="32" customWidth="1"/>
    <col min="21" max="22" width="3" style="32" customWidth="1"/>
    <col min="23" max="23" width="4.625" style="32" customWidth="1"/>
    <col min="24" max="25" width="3" style="32" customWidth="1"/>
    <col min="26" max="29" width="2.875" style="32" customWidth="1"/>
    <col min="30" max="30" width="2.625" style="32" customWidth="1"/>
    <col min="31" max="33" width="2.875" style="32" customWidth="1"/>
    <col min="34" max="35" width="3" style="32" customWidth="1"/>
    <col min="36" max="36" width="4.625" style="32" customWidth="1"/>
    <col min="37" max="38" width="3" style="32" customWidth="1"/>
    <col min="39" max="39" width="4.625" style="32" customWidth="1"/>
    <col min="40" max="41" width="3" style="32" customWidth="1"/>
    <col min="42" max="45" width="2.875" style="32" customWidth="1"/>
    <col min="46" max="46" width="2.625" style="32" customWidth="1"/>
    <col min="47" max="49" width="2.875" style="32" customWidth="1"/>
    <col min="50" max="51" width="3" style="32" customWidth="1"/>
    <col min="52" max="52" width="4.625" style="32" customWidth="1"/>
    <col min="53" max="54" width="3" style="32" customWidth="1"/>
    <col min="55" max="55" width="4.625" style="32" customWidth="1"/>
    <col min="56" max="57" width="3" style="32" customWidth="1"/>
    <col min="58" max="61" width="2.875" style="32" customWidth="1"/>
    <col min="62" max="62" width="2.625" style="32" customWidth="1"/>
    <col min="63" max="65" width="2.875" style="32" customWidth="1"/>
    <col min="66" max="67" width="3" style="32" customWidth="1"/>
    <col min="68" max="68" width="4.625" style="32" customWidth="1"/>
    <col min="69" max="70" width="3" style="32" customWidth="1"/>
    <col min="71" max="71" width="4.625" style="32" customWidth="1"/>
    <col min="72" max="73" width="3" style="32" customWidth="1"/>
    <col min="74" max="77" width="2.875" style="32" customWidth="1"/>
    <col min="78" max="78" width="2.625" style="32" customWidth="1"/>
    <col min="79" max="79" width="13" style="32" customWidth="1"/>
    <col min="80" max="80" width="22.25" style="32" customWidth="1"/>
    <col min="81" max="81" width="9" style="32" customWidth="1"/>
    <col min="82" max="16384" width="9" style="32"/>
  </cols>
  <sheetData>
    <row r="1" spans="1:82" ht="20.25" customHeight="1">
      <c r="A1" s="178" t="s">
        <v>146</v>
      </c>
      <c r="B1" s="179"/>
      <c r="C1" s="180"/>
      <c r="D1" s="180"/>
      <c r="E1" s="180"/>
      <c r="F1" s="180"/>
      <c r="G1" s="180"/>
      <c r="H1" s="180"/>
      <c r="I1" s="180"/>
      <c r="J1" s="179"/>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200" t="s">
        <v>98</v>
      </c>
      <c r="BD1" s="1201"/>
      <c r="BE1" s="1201"/>
      <c r="BF1" s="1201"/>
      <c r="BG1" s="1201"/>
      <c r="BH1" s="1201"/>
      <c r="BI1" s="1201"/>
      <c r="BJ1" s="1201"/>
      <c r="BK1" s="1202" t="s">
        <v>64</v>
      </c>
      <c r="BL1" s="1203"/>
      <c r="BM1" s="1203"/>
      <c r="BN1" s="1203"/>
      <c r="BO1" s="1203"/>
      <c r="BP1" s="1203">
        <f>①入力シート!E6</f>
        <v>0</v>
      </c>
      <c r="BQ1" s="1203"/>
      <c r="BR1" s="1203"/>
      <c r="BS1" s="1203"/>
      <c r="BT1" s="1203"/>
      <c r="BU1" s="1203"/>
      <c r="BV1" s="1203"/>
      <c r="BW1" s="1203" t="s">
        <v>63</v>
      </c>
      <c r="BX1" s="1203"/>
      <c r="BY1" s="1203"/>
      <c r="BZ1" s="1204"/>
      <c r="CA1" s="180"/>
      <c r="CB1" s="180"/>
    </row>
    <row r="2" spans="1:82" ht="20.25" customHeight="1">
      <c r="A2" s="178"/>
      <c r="B2" s="179"/>
      <c r="C2" s="180"/>
      <c r="D2" s="180"/>
      <c r="E2" s="180"/>
      <c r="F2" s="180"/>
      <c r="G2" s="180"/>
      <c r="H2" s="180"/>
      <c r="I2" s="180"/>
      <c r="J2" s="179"/>
      <c r="K2" s="180"/>
      <c r="L2" s="180"/>
      <c r="M2" s="180"/>
      <c r="N2" s="180"/>
      <c r="O2" s="180"/>
      <c r="P2" s="180"/>
      <c r="Q2" s="180"/>
      <c r="R2" s="180"/>
      <c r="S2" s="180"/>
      <c r="T2" s="180"/>
      <c r="U2" s="180"/>
      <c r="V2" s="180"/>
      <c r="W2" s="180"/>
      <c r="X2" s="180"/>
      <c r="Y2" s="180"/>
      <c r="Z2" s="180"/>
      <c r="AA2" s="180"/>
      <c r="AB2" s="180"/>
      <c r="AC2" s="180"/>
      <c r="AD2" s="180"/>
      <c r="AE2" s="181"/>
      <c r="AF2" s="181"/>
      <c r="AG2" s="181"/>
      <c r="AH2" s="181"/>
      <c r="AI2" s="181"/>
      <c r="AJ2" s="181"/>
      <c r="AK2" s="181"/>
      <c r="AL2" s="181"/>
      <c r="AM2" s="181"/>
      <c r="AN2" s="181"/>
      <c r="AO2" s="181"/>
      <c r="AP2" s="181"/>
      <c r="AQ2" s="181"/>
      <c r="AR2" s="181"/>
      <c r="AS2" s="181"/>
      <c r="AT2" s="181"/>
      <c r="AU2" s="180"/>
      <c r="AV2" s="180"/>
      <c r="AW2" s="180"/>
      <c r="AX2" s="180"/>
      <c r="AY2" s="180"/>
      <c r="AZ2" s="180"/>
      <c r="BA2" s="180"/>
      <c r="BB2" s="180"/>
      <c r="BC2" s="1205" t="s">
        <v>188</v>
      </c>
      <c r="BD2" s="1206"/>
      <c r="BE2" s="1206"/>
      <c r="BF2" s="1206"/>
      <c r="BG2" s="1206"/>
      <c r="BH2" s="1206"/>
      <c r="BI2" s="1206"/>
      <c r="BJ2" s="1206"/>
      <c r="BK2" s="1207">
        <f>①入力シート!D8</f>
        <v>0</v>
      </c>
      <c r="BL2" s="1207"/>
      <c r="BM2" s="1207"/>
      <c r="BN2" s="1207"/>
      <c r="BO2" s="1207"/>
      <c r="BP2" s="1207"/>
      <c r="BQ2" s="1207"/>
      <c r="BR2" s="1207"/>
      <c r="BS2" s="1207"/>
      <c r="BT2" s="1207"/>
      <c r="BU2" s="1207"/>
      <c r="BV2" s="1207"/>
      <c r="BW2" s="1207"/>
      <c r="BX2" s="1207"/>
      <c r="BY2" s="1207"/>
      <c r="BZ2" s="1208"/>
      <c r="CA2" s="180"/>
      <c r="CB2" s="180"/>
    </row>
    <row r="3" spans="1:82" ht="30" customHeight="1" thickBot="1">
      <c r="A3" s="182" t="s">
        <v>264</v>
      </c>
      <c r="B3" s="183"/>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209" t="s">
        <v>147</v>
      </c>
      <c r="BD3" s="1210"/>
      <c r="BE3" s="1210"/>
      <c r="BF3" s="1210"/>
      <c r="BG3" s="1210"/>
      <c r="BH3" s="1210"/>
      <c r="BI3" s="1210"/>
      <c r="BJ3" s="1210"/>
      <c r="BK3" s="1211">
        <f>①入力シート!D9</f>
        <v>0</v>
      </c>
      <c r="BL3" s="1211"/>
      <c r="BM3" s="1211"/>
      <c r="BN3" s="1211"/>
      <c r="BO3" s="1211"/>
      <c r="BP3" s="1211"/>
      <c r="BQ3" s="1211"/>
      <c r="BR3" s="1211"/>
      <c r="BS3" s="1211"/>
      <c r="BT3" s="1211"/>
      <c r="BU3" s="1211"/>
      <c r="BV3" s="1211"/>
      <c r="BW3" s="1211"/>
      <c r="BX3" s="1211"/>
      <c r="BY3" s="1211"/>
      <c r="BZ3" s="1212"/>
      <c r="CA3" s="180"/>
      <c r="CB3" s="180"/>
    </row>
    <row r="4" spans="1:82" ht="18" customHeight="1" thickBot="1">
      <c r="A4" s="1213"/>
      <c r="B4" s="1213"/>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c r="AC4" s="1214"/>
      <c r="AD4" s="1214"/>
      <c r="AE4" s="1215"/>
      <c r="AF4" s="1215"/>
      <c r="AG4" s="1215"/>
      <c r="AH4" s="1215"/>
      <c r="AI4" s="1215"/>
      <c r="AJ4" s="1215"/>
      <c r="AK4" s="1215"/>
      <c r="AL4" s="1215"/>
      <c r="AM4" s="1215"/>
      <c r="AN4" s="1215"/>
      <c r="AO4" s="1215"/>
      <c r="AP4" s="1215"/>
      <c r="AQ4" s="1215"/>
      <c r="AR4" s="1215"/>
      <c r="AS4" s="1215"/>
      <c r="AT4" s="1215"/>
      <c r="AU4" s="184"/>
      <c r="AV4" s="184"/>
      <c r="AW4" s="184"/>
      <c r="AX4" s="184"/>
      <c r="AY4" s="184"/>
      <c r="AZ4" s="184"/>
      <c r="BA4" s="184"/>
      <c r="BB4" s="184"/>
      <c r="BC4" s="184"/>
      <c r="BD4" s="184"/>
      <c r="BE4" s="184"/>
      <c r="BF4" s="184"/>
      <c r="BG4" s="184"/>
      <c r="BH4" s="184"/>
      <c r="BI4" s="184"/>
      <c r="BJ4" s="184"/>
      <c r="BK4" s="184"/>
      <c r="BL4" s="184"/>
      <c r="BM4" s="184"/>
      <c r="BN4" s="184"/>
      <c r="BO4" s="184"/>
      <c r="BP4" s="184"/>
      <c r="BQ4" s="184"/>
      <c r="BR4" s="184"/>
      <c r="BS4" s="184"/>
      <c r="BT4" s="184"/>
      <c r="BU4" s="184"/>
      <c r="BV4" s="184"/>
      <c r="BW4" s="184"/>
      <c r="BX4" s="184"/>
      <c r="BY4" s="184"/>
      <c r="BZ4" s="184"/>
      <c r="CA4" s="180"/>
      <c r="CB4" s="180"/>
    </row>
    <row r="5" spans="1:82" s="33" customFormat="1" ht="31.5" customHeight="1">
      <c r="A5" s="1176" t="s">
        <v>83</v>
      </c>
      <c r="B5" s="1178" t="s">
        <v>148</v>
      </c>
      <c r="C5" s="1179"/>
      <c r="D5" s="1179"/>
      <c r="E5" s="1179"/>
      <c r="F5" s="1180"/>
      <c r="G5" s="1178" t="s">
        <v>149</v>
      </c>
      <c r="H5" s="1179"/>
      <c r="I5" s="1180"/>
      <c r="J5" s="1184" t="s">
        <v>150</v>
      </c>
      <c r="K5" s="1186" t="s">
        <v>151</v>
      </c>
      <c r="L5" s="1187"/>
      <c r="M5" s="1187"/>
      <c r="N5" s="1188"/>
      <c r="O5" s="1192" t="s">
        <v>152</v>
      </c>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4"/>
      <c r="AU5" s="1192" t="s">
        <v>265</v>
      </c>
      <c r="AV5" s="1193"/>
      <c r="AW5" s="1193"/>
      <c r="AX5" s="1193"/>
      <c r="AY5" s="1193"/>
      <c r="AZ5" s="1193"/>
      <c r="BA5" s="1193"/>
      <c r="BB5" s="1193"/>
      <c r="BC5" s="1193"/>
      <c r="BD5" s="1193"/>
      <c r="BE5" s="1193"/>
      <c r="BF5" s="1193"/>
      <c r="BG5" s="1193"/>
      <c r="BH5" s="1193"/>
      <c r="BI5" s="1193"/>
      <c r="BJ5" s="1193"/>
      <c r="BK5" s="1193"/>
      <c r="BL5" s="1193"/>
      <c r="BM5" s="1193"/>
      <c r="BN5" s="1193"/>
      <c r="BO5" s="1193"/>
      <c r="BP5" s="1193"/>
      <c r="BQ5" s="1193"/>
      <c r="BR5" s="1193"/>
      <c r="BS5" s="1193"/>
      <c r="BT5" s="1193"/>
      <c r="BU5" s="1193"/>
      <c r="BV5" s="1193"/>
      <c r="BW5" s="1193"/>
      <c r="BX5" s="1193"/>
      <c r="BY5" s="1193"/>
      <c r="BZ5" s="1194"/>
      <c r="CA5" s="1195" t="s">
        <v>74</v>
      </c>
      <c r="CB5" s="1196"/>
    </row>
    <row r="6" spans="1:82" s="33" customFormat="1" ht="31.5" customHeight="1" thickBot="1">
      <c r="A6" s="1177"/>
      <c r="B6" s="1181"/>
      <c r="C6" s="1182"/>
      <c r="D6" s="1182"/>
      <c r="E6" s="1182"/>
      <c r="F6" s="1183"/>
      <c r="G6" s="1181"/>
      <c r="H6" s="1182"/>
      <c r="I6" s="1183"/>
      <c r="J6" s="1185"/>
      <c r="K6" s="1189"/>
      <c r="L6" s="1190"/>
      <c r="M6" s="1190"/>
      <c r="N6" s="1191"/>
      <c r="O6" s="427"/>
      <c r="P6" s="471"/>
      <c r="Q6" s="471"/>
      <c r="R6" s="471"/>
      <c r="S6" s="471"/>
      <c r="T6" s="471"/>
      <c r="U6" s="471"/>
      <c r="V6" s="471"/>
      <c r="W6" s="471"/>
      <c r="X6" s="471"/>
      <c r="Y6" s="471"/>
      <c r="Z6" s="471"/>
      <c r="AA6" s="471"/>
      <c r="AB6" s="471"/>
      <c r="AC6" s="471"/>
      <c r="AD6" s="471"/>
      <c r="AE6" s="1197" t="s">
        <v>153</v>
      </c>
      <c r="AF6" s="1198"/>
      <c r="AG6" s="1198"/>
      <c r="AH6" s="1198"/>
      <c r="AI6" s="1198"/>
      <c r="AJ6" s="1198"/>
      <c r="AK6" s="1198"/>
      <c r="AL6" s="1198"/>
      <c r="AM6" s="1198"/>
      <c r="AN6" s="1198"/>
      <c r="AO6" s="1198"/>
      <c r="AP6" s="1198"/>
      <c r="AQ6" s="1198"/>
      <c r="AR6" s="1198"/>
      <c r="AS6" s="1198"/>
      <c r="AT6" s="1199"/>
      <c r="AU6" s="427"/>
      <c r="AV6" s="471"/>
      <c r="AW6" s="471"/>
      <c r="AX6" s="471"/>
      <c r="AY6" s="471"/>
      <c r="AZ6" s="471"/>
      <c r="BA6" s="471"/>
      <c r="BB6" s="471"/>
      <c r="BC6" s="471"/>
      <c r="BD6" s="471"/>
      <c r="BE6" s="471"/>
      <c r="BF6" s="471"/>
      <c r="BG6" s="471"/>
      <c r="BH6" s="471"/>
      <c r="BI6" s="471"/>
      <c r="BJ6" s="471"/>
      <c r="BK6" s="1197" t="s">
        <v>153</v>
      </c>
      <c r="BL6" s="1198"/>
      <c r="BM6" s="1198"/>
      <c r="BN6" s="1198"/>
      <c r="BO6" s="1198"/>
      <c r="BP6" s="1198"/>
      <c r="BQ6" s="1198"/>
      <c r="BR6" s="1198"/>
      <c r="BS6" s="1198"/>
      <c r="BT6" s="1198"/>
      <c r="BU6" s="1198"/>
      <c r="BV6" s="1198"/>
      <c r="BW6" s="1198"/>
      <c r="BX6" s="1198"/>
      <c r="BY6" s="1198"/>
      <c r="BZ6" s="1199"/>
      <c r="CA6" s="428"/>
      <c r="CB6" s="429" t="s">
        <v>154</v>
      </c>
    </row>
    <row r="7" spans="1:82" s="34" customFormat="1" ht="26.1" customHeight="1">
      <c r="A7" s="439" t="s">
        <v>155</v>
      </c>
      <c r="B7" s="1229" t="s">
        <v>156</v>
      </c>
      <c r="C7" s="1175"/>
      <c r="D7" s="1175"/>
      <c r="E7" s="1175"/>
      <c r="F7" s="1175"/>
      <c r="G7" s="1174" t="s">
        <v>157</v>
      </c>
      <c r="H7" s="1175"/>
      <c r="I7" s="1175"/>
      <c r="J7" s="440">
        <v>9</v>
      </c>
      <c r="K7" s="1174" t="s">
        <v>4</v>
      </c>
      <c r="L7" s="1175"/>
      <c r="M7" s="1175"/>
      <c r="N7" s="1216"/>
      <c r="O7" s="1217">
        <v>40000</v>
      </c>
      <c r="P7" s="1218"/>
      <c r="Q7" s="1218"/>
      <c r="R7" s="217" t="s">
        <v>12</v>
      </c>
      <c r="S7" s="217" t="s">
        <v>158</v>
      </c>
      <c r="T7" s="218">
        <v>12</v>
      </c>
      <c r="U7" s="217" t="s">
        <v>159</v>
      </c>
      <c r="V7" s="217" t="s">
        <v>160</v>
      </c>
      <c r="W7" s="218">
        <v>1</v>
      </c>
      <c r="X7" s="217" t="s">
        <v>127</v>
      </c>
      <c r="Y7" s="217" t="s">
        <v>161</v>
      </c>
      <c r="Z7" s="1219">
        <f t="shared" ref="Z7:Z8" si="0">O7*T7*W7</f>
        <v>480000</v>
      </c>
      <c r="AA7" s="1219"/>
      <c r="AB7" s="1219"/>
      <c r="AC7" s="1219"/>
      <c r="AD7" s="441" t="s">
        <v>12</v>
      </c>
      <c r="AE7" s="1217">
        <v>0</v>
      </c>
      <c r="AF7" s="1218"/>
      <c r="AG7" s="1218"/>
      <c r="AH7" s="217" t="s">
        <v>12</v>
      </c>
      <c r="AI7" s="217" t="s">
        <v>162</v>
      </c>
      <c r="AJ7" s="218">
        <v>12</v>
      </c>
      <c r="AK7" s="217" t="s">
        <v>159</v>
      </c>
      <c r="AL7" s="217" t="s">
        <v>163</v>
      </c>
      <c r="AM7" s="218">
        <v>1</v>
      </c>
      <c r="AN7" s="217" t="s">
        <v>127</v>
      </c>
      <c r="AO7" s="217" t="s">
        <v>161</v>
      </c>
      <c r="AP7" s="1219">
        <f t="shared" ref="AP7:AP8" si="1">AE7*AJ7*AM7</f>
        <v>0</v>
      </c>
      <c r="AQ7" s="1219"/>
      <c r="AR7" s="1219"/>
      <c r="AS7" s="1219"/>
      <c r="AT7" s="442" t="s">
        <v>12</v>
      </c>
      <c r="AU7" s="1217">
        <f>40000-O7</f>
        <v>0</v>
      </c>
      <c r="AV7" s="1218"/>
      <c r="AW7" s="1218"/>
      <c r="AX7" s="217" t="s">
        <v>12</v>
      </c>
      <c r="AY7" s="217" t="s">
        <v>162</v>
      </c>
      <c r="AZ7" s="218">
        <v>12</v>
      </c>
      <c r="BA7" s="217" t="s">
        <v>159</v>
      </c>
      <c r="BB7" s="217" t="s">
        <v>160</v>
      </c>
      <c r="BC7" s="218">
        <v>1</v>
      </c>
      <c r="BD7" s="217" t="s">
        <v>127</v>
      </c>
      <c r="BE7" s="217" t="s">
        <v>161</v>
      </c>
      <c r="BF7" s="1219">
        <f>AU7*AZ7*BC7</f>
        <v>0</v>
      </c>
      <c r="BG7" s="1219"/>
      <c r="BH7" s="1219"/>
      <c r="BI7" s="1219"/>
      <c r="BJ7" s="441" t="s">
        <v>12</v>
      </c>
      <c r="BK7" s="1217">
        <v>0</v>
      </c>
      <c r="BL7" s="1218"/>
      <c r="BM7" s="1218"/>
      <c r="BN7" s="217" t="s">
        <v>12</v>
      </c>
      <c r="BO7" s="217" t="s">
        <v>162</v>
      </c>
      <c r="BP7" s="218">
        <v>12</v>
      </c>
      <c r="BQ7" s="217" t="s">
        <v>159</v>
      </c>
      <c r="BR7" s="217" t="s">
        <v>163</v>
      </c>
      <c r="BS7" s="218">
        <v>1</v>
      </c>
      <c r="BT7" s="217" t="s">
        <v>127</v>
      </c>
      <c r="BU7" s="217" t="s">
        <v>164</v>
      </c>
      <c r="BV7" s="1219">
        <f>BK7*BP7*BS7</f>
        <v>0</v>
      </c>
      <c r="BW7" s="1219"/>
      <c r="BX7" s="1219"/>
      <c r="BY7" s="1219"/>
      <c r="BZ7" s="441" t="s">
        <v>12</v>
      </c>
      <c r="CA7" s="443">
        <f t="shared" ref="CA7:CA8" si="2">IFERROR(Z7+BF7,"NG")</f>
        <v>480000</v>
      </c>
      <c r="CB7" s="444">
        <f>IFERROR(AP7+BV7,"NG")</f>
        <v>0</v>
      </c>
      <c r="CC7" s="179"/>
      <c r="CD7" s="179"/>
    </row>
    <row r="8" spans="1:82" s="34" customFormat="1" ht="26.1" customHeight="1" thickBot="1">
      <c r="A8" s="445" t="s">
        <v>165</v>
      </c>
      <c r="B8" s="1225" t="s">
        <v>166</v>
      </c>
      <c r="C8" s="1226"/>
      <c r="D8" s="1226"/>
      <c r="E8" s="1226"/>
      <c r="F8" s="1226"/>
      <c r="G8" s="1227" t="s">
        <v>157</v>
      </c>
      <c r="H8" s="1226"/>
      <c r="I8" s="1226"/>
      <c r="J8" s="446">
        <v>7</v>
      </c>
      <c r="K8" s="1227" t="s">
        <v>167</v>
      </c>
      <c r="L8" s="1226"/>
      <c r="M8" s="1226"/>
      <c r="N8" s="1228"/>
      <c r="O8" s="1222">
        <v>30000</v>
      </c>
      <c r="P8" s="1223"/>
      <c r="Q8" s="1223"/>
      <c r="R8" s="224" t="s">
        <v>12</v>
      </c>
      <c r="S8" s="224" t="s">
        <v>168</v>
      </c>
      <c r="T8" s="447">
        <v>12</v>
      </c>
      <c r="U8" s="224" t="s">
        <v>159</v>
      </c>
      <c r="V8" s="224" t="s">
        <v>168</v>
      </c>
      <c r="W8" s="447">
        <v>1</v>
      </c>
      <c r="X8" s="224" t="s">
        <v>127</v>
      </c>
      <c r="Y8" s="224" t="s">
        <v>164</v>
      </c>
      <c r="Z8" s="1224">
        <f t="shared" si="0"/>
        <v>360000</v>
      </c>
      <c r="AA8" s="1224"/>
      <c r="AB8" s="1224"/>
      <c r="AC8" s="1224"/>
      <c r="AD8" s="225" t="s">
        <v>12</v>
      </c>
      <c r="AE8" s="1222">
        <v>0</v>
      </c>
      <c r="AF8" s="1223"/>
      <c r="AG8" s="1223"/>
      <c r="AH8" s="224" t="s">
        <v>12</v>
      </c>
      <c r="AI8" s="224" t="s">
        <v>162</v>
      </c>
      <c r="AJ8" s="447">
        <v>12</v>
      </c>
      <c r="AK8" s="224" t="s">
        <v>159</v>
      </c>
      <c r="AL8" s="224" t="s">
        <v>169</v>
      </c>
      <c r="AM8" s="447">
        <v>1</v>
      </c>
      <c r="AN8" s="224" t="s">
        <v>127</v>
      </c>
      <c r="AO8" s="224" t="s">
        <v>164</v>
      </c>
      <c r="AP8" s="1221">
        <f t="shared" si="1"/>
        <v>0</v>
      </c>
      <c r="AQ8" s="1221"/>
      <c r="AR8" s="1221"/>
      <c r="AS8" s="1221"/>
      <c r="AT8" s="226" t="s">
        <v>12</v>
      </c>
      <c r="AU8" s="1222">
        <f>40000-O8</f>
        <v>10000</v>
      </c>
      <c r="AV8" s="1223"/>
      <c r="AW8" s="1223"/>
      <c r="AX8" s="224" t="s">
        <v>12</v>
      </c>
      <c r="AY8" s="224" t="s">
        <v>162</v>
      </c>
      <c r="AZ8" s="447">
        <v>12</v>
      </c>
      <c r="BA8" s="224" t="s">
        <v>159</v>
      </c>
      <c r="BB8" s="224" t="s">
        <v>162</v>
      </c>
      <c r="BC8" s="447">
        <v>1</v>
      </c>
      <c r="BD8" s="224" t="s">
        <v>127</v>
      </c>
      <c r="BE8" s="224" t="s">
        <v>170</v>
      </c>
      <c r="BF8" s="1224">
        <f>AU8*AZ8*BC8</f>
        <v>120000</v>
      </c>
      <c r="BG8" s="1224"/>
      <c r="BH8" s="1224"/>
      <c r="BI8" s="1224"/>
      <c r="BJ8" s="225" t="s">
        <v>12</v>
      </c>
      <c r="BK8" s="1222">
        <v>0</v>
      </c>
      <c r="BL8" s="1223"/>
      <c r="BM8" s="1223"/>
      <c r="BN8" s="224" t="s">
        <v>12</v>
      </c>
      <c r="BO8" s="224" t="s">
        <v>163</v>
      </c>
      <c r="BP8" s="447">
        <v>12</v>
      </c>
      <c r="BQ8" s="224" t="s">
        <v>159</v>
      </c>
      <c r="BR8" s="224" t="s">
        <v>163</v>
      </c>
      <c r="BS8" s="447">
        <v>1</v>
      </c>
      <c r="BT8" s="224" t="s">
        <v>127</v>
      </c>
      <c r="BU8" s="224" t="s">
        <v>170</v>
      </c>
      <c r="BV8" s="1221">
        <f>BK8*BP8*BS8</f>
        <v>0</v>
      </c>
      <c r="BW8" s="1221"/>
      <c r="BX8" s="1221"/>
      <c r="BY8" s="1221"/>
      <c r="BZ8" s="225" t="s">
        <v>12</v>
      </c>
      <c r="CA8" s="448">
        <f t="shared" si="2"/>
        <v>480000</v>
      </c>
      <c r="CB8" s="449">
        <f t="shared" ref="CB8" si="3">IFERROR(AP8+BV8,"NG")</f>
        <v>0</v>
      </c>
      <c r="CC8" s="194"/>
      <c r="CD8" s="179"/>
    </row>
    <row r="9" spans="1:82" ht="26.1" customHeight="1">
      <c r="A9" s="430">
        <v>1</v>
      </c>
      <c r="B9" s="1169" t="str">
        <f ca="1">IF((ROW()-8)&lt;=MAX(⑥入力シート2!$AV$6:$AV$2165),IF(INDIRECT("⑥入力シート2!C"&amp;(INDEX(⑥入力シート2!AO$6:AO$2165,MATCH(ROW()-8,⑥入力シート2!$AV$6:$AV$2165,0))+1)*3)="","",INDIRECT("⑥入力シート2!C"&amp;(INDEX(⑥入力シート2!AO$6:AO$2165,MATCH(ROW()-8,⑥入力シート2!$AV$6:$AV$2165,0))+1)*3)),"")</f>
        <v/>
      </c>
      <c r="C9" s="1170"/>
      <c r="D9" s="1170"/>
      <c r="E9" s="1170"/>
      <c r="F9" s="1170"/>
      <c r="G9" s="1171" t="str">
        <f ca="1">IF((ROW()-8)&lt;=MAX(⑥入力シート2!$AV$6:$AV$2165),IF(INDIRECT("⑥入力シート2!E"&amp;(INDEX(⑥入力シート2!AO$6:AO$2165,MATCH(ROW()-8,⑥入力シート2!$AV$6:$AV$2165,0))+1)*3)="","",INDIRECT("⑥入力シート2!E"&amp;(INDEX(⑥入力シート2!AO$6:AO$2165,MATCH(ROW()-8,⑥入力シート2!$AV$6:$AV$2165,0))+1)*3)),"")</f>
        <v/>
      </c>
      <c r="H9" s="1172"/>
      <c r="I9" s="1173"/>
      <c r="J9" s="431" t="str">
        <f ca="1">IF((ROW()-8)&lt;=MAX(⑥入力シート2!$AV$6:$AV$2165),IF(INDIRECT("⑥入力シート2!F"&amp;(INDEX(⑥入力シート2!AO$6:AO$2165,MATCH(ROW()-8,⑥入力シート2!$AV$6:$AV$2165,0))+1)*3)="","",INDIRECT("⑥入力シート2!F"&amp;(INDEX(⑥入力シート2!AO$6:AO$2165,MATCH(ROW()-8,⑥入力シート2!$AV$6:$AV$2165,0))+1)*3)),"")</f>
        <v/>
      </c>
      <c r="K9" s="1171" t="str">
        <f ca="1">IF((ROW()-8)&lt;=MAX(⑥入力シート2!$AV$6:$AV$2165),IF(INDEX(⑥入力シート2!AP$6:AP$2165,MATCH(ROW()-8,⑥入力シート2!$AV$6:$AV$2165,0))=1,"基本給",IF(INDEX(⑥入力シート2!AP$6:AP$2165,MATCH(ROW()-8,⑥入力シート2!$AV$6:$AV$2165,0))=2,"手当","残")),"")</f>
        <v/>
      </c>
      <c r="L9" s="1172"/>
      <c r="M9" s="1172"/>
      <c r="N9" s="1173"/>
      <c r="O9" s="1164" t="str">
        <f ca="1">IF((ROW()-8)&lt;=MAX(⑥入力シート2!$AV$6:$AV$2165),INDEX(⑥入力シート2!AR$6:AR$2165,MATCH(ROW()-8,⑥入力シート2!$AV$6:$AV$2165,0)),"")</f>
        <v/>
      </c>
      <c r="P9" s="1165"/>
      <c r="Q9" s="1165"/>
      <c r="R9" s="432" t="s">
        <v>171</v>
      </c>
      <c r="S9" s="432" t="s">
        <v>172</v>
      </c>
      <c r="T9" s="433" t="str">
        <f ca="1">IF((ROW()-8)&lt;=MAX(⑥入力シート2!$AV$6:$AV$2165),INDEX(⑥入力シート2!AS$6:AS$2165,MATCH(ROW()-8,⑥入力シート2!$AV$6:$AV$2165,0)),"")</f>
        <v/>
      </c>
      <c r="U9" s="432" t="s">
        <v>89</v>
      </c>
      <c r="V9" s="432" t="s">
        <v>172</v>
      </c>
      <c r="W9" s="434">
        <v>1</v>
      </c>
      <c r="X9" s="432" t="s">
        <v>173</v>
      </c>
      <c r="Y9" s="432" t="s">
        <v>174</v>
      </c>
      <c r="Z9" s="1220" t="str">
        <f ca="1">IFERROR(O9*T9*W9,"")</f>
        <v/>
      </c>
      <c r="AA9" s="1220"/>
      <c r="AB9" s="1220"/>
      <c r="AC9" s="1220"/>
      <c r="AD9" s="435" t="s">
        <v>171</v>
      </c>
      <c r="AE9" s="1167">
        <f>IF(①入力シート!$F$28="あり",O9,0)</f>
        <v>0</v>
      </c>
      <c r="AF9" s="1168"/>
      <c r="AG9" s="1168"/>
      <c r="AH9" s="432" t="s">
        <v>171</v>
      </c>
      <c r="AI9" s="432" t="s">
        <v>172</v>
      </c>
      <c r="AJ9" s="697">
        <f>IF(①入力シート!$F$28="あり",T9,0)</f>
        <v>0</v>
      </c>
      <c r="AK9" s="432" t="s">
        <v>89</v>
      </c>
      <c r="AL9" s="432" t="s">
        <v>172</v>
      </c>
      <c r="AM9" s="434">
        <v>1</v>
      </c>
      <c r="AN9" s="432" t="s">
        <v>173</v>
      </c>
      <c r="AO9" s="432" t="s">
        <v>174</v>
      </c>
      <c r="AP9" s="1220">
        <f>IFERROR(AE9*AJ9*AM9,"")</f>
        <v>0</v>
      </c>
      <c r="AQ9" s="1220"/>
      <c r="AR9" s="1220"/>
      <c r="AS9" s="1220"/>
      <c r="AT9" s="436" t="s">
        <v>171</v>
      </c>
      <c r="AU9" s="1164" t="str">
        <f ca="1">IF((ROW()-8)&lt;=MAX(⑥入力シート2!$AV$6:$AV$2165),INDEX(⑥入力シート2!AT$6:AT$2165,MATCH(ROW()-8,⑥入力シート2!$AV$6:$AV$2165,0)),"")</f>
        <v/>
      </c>
      <c r="AV9" s="1165"/>
      <c r="AW9" s="1165"/>
      <c r="AX9" s="432" t="s">
        <v>171</v>
      </c>
      <c r="AY9" s="432" t="s">
        <v>172</v>
      </c>
      <c r="AZ9" s="433" t="str">
        <f ca="1">IF((ROW()-8)&lt;=MAX(⑥入力シート2!$AV$6:$AV$2165),INDEX(⑥入力シート2!AU$6:AU$2165,MATCH(ROW()-8,⑥入力シート2!$AV$6:$AV$2165,0)),"")</f>
        <v/>
      </c>
      <c r="BA9" s="432" t="s">
        <v>89</v>
      </c>
      <c r="BB9" s="432" t="s">
        <v>172</v>
      </c>
      <c r="BC9" s="434">
        <v>1</v>
      </c>
      <c r="BD9" s="432" t="s">
        <v>173</v>
      </c>
      <c r="BE9" s="432" t="s">
        <v>174</v>
      </c>
      <c r="BF9" s="1220" t="str">
        <f t="shared" ref="BF9:BF68" ca="1" si="4">IFERROR(AU9*AZ9*BC9,"")</f>
        <v/>
      </c>
      <c r="BG9" s="1220"/>
      <c r="BH9" s="1220"/>
      <c r="BI9" s="1220"/>
      <c r="BJ9" s="435" t="s">
        <v>171</v>
      </c>
      <c r="BK9" s="1167">
        <f>IF(①入力シート!$F$28="あり",AU9,0)</f>
        <v>0</v>
      </c>
      <c r="BL9" s="1168"/>
      <c r="BM9" s="1168"/>
      <c r="BN9" s="432" t="s">
        <v>171</v>
      </c>
      <c r="BO9" s="432" t="s">
        <v>172</v>
      </c>
      <c r="BP9" s="697">
        <f>IF(①入力シート!$F$28="あり",AZ9,0)</f>
        <v>0</v>
      </c>
      <c r="BQ9" s="432" t="s">
        <v>89</v>
      </c>
      <c r="BR9" s="432" t="s">
        <v>172</v>
      </c>
      <c r="BS9" s="434">
        <v>1</v>
      </c>
      <c r="BT9" s="432" t="s">
        <v>173</v>
      </c>
      <c r="BU9" s="432" t="s">
        <v>174</v>
      </c>
      <c r="BV9" s="1220">
        <f t="shared" ref="BV9:BV68" si="5">IFERROR(BK9*BP9*BS9,"")</f>
        <v>0</v>
      </c>
      <c r="BW9" s="1220"/>
      <c r="BX9" s="1220"/>
      <c r="BY9" s="1220"/>
      <c r="BZ9" s="435" t="s">
        <v>171</v>
      </c>
      <c r="CA9" s="437" t="str">
        <f ca="1">IFERROR(Z9+BF9,"")</f>
        <v/>
      </c>
      <c r="CB9" s="438">
        <f>IFERROR(AP9+BV9,"")</f>
        <v>0</v>
      </c>
    </row>
    <row r="10" spans="1:82" ht="26.1" customHeight="1">
      <c r="A10" s="195">
        <v>2</v>
      </c>
      <c r="B10" s="1169" t="str">
        <f ca="1">IF((ROW()-8)&lt;=MAX(⑥入力シート2!$AV$6:$AV$2165),IF(INDIRECT("⑥入力シート2!C"&amp;(INDEX(⑥入力シート2!AO$6:AO$2165,MATCH(ROW()-8,⑥入力シート2!$AV$6:$AV$2165,0))+1)*3)="","",INDIRECT("⑥入力シート2!C"&amp;(INDEX(⑥入力シート2!AO$6:AO$2165,MATCH(ROW()-8,⑥入力シート2!$AV$6:$AV$2165,0))+1)*3)),"")</f>
        <v/>
      </c>
      <c r="C10" s="1170"/>
      <c r="D10" s="1170"/>
      <c r="E10" s="1170"/>
      <c r="F10" s="1170"/>
      <c r="G10" s="1171" t="str">
        <f ca="1">IF((ROW()-8)&lt;=MAX(⑥入力シート2!$AV$6:$AV$2165),IF(INDIRECT("⑥入力シート2!E"&amp;(INDEX(⑥入力シート2!AO$6:AO$2165,MATCH(ROW()-8,⑥入力シート2!$AV$6:$AV$2165,0))+1)*3)="","",INDIRECT("⑥入力シート2!E"&amp;(INDEX(⑥入力シート2!AO$6:AO$2165,MATCH(ROW()-8,⑥入力シート2!$AV$6:$AV$2165,0))+1)*3)),"")</f>
        <v/>
      </c>
      <c r="H10" s="1172"/>
      <c r="I10" s="1173"/>
      <c r="J10" s="431" t="str">
        <f ca="1">IF((ROW()-8)&lt;=MAX(⑥入力シート2!$AV$6:$AV$2165),IF(INDIRECT("⑥入力シート2!F"&amp;(INDEX(⑥入力シート2!AO$6:AO$2165,MATCH(ROW()-8,⑥入力シート2!$AV$6:$AV$2165,0))+1)*3)="","",INDIRECT("⑥入力シート2!F"&amp;(INDEX(⑥入力シート2!AO$6:AO$2165,MATCH(ROW()-8,⑥入力シート2!$AV$6:$AV$2165,0))+1)*3)),"")</f>
        <v/>
      </c>
      <c r="K10" s="1171" t="str">
        <f ca="1">IF((ROW()-8)&lt;=MAX(⑥入力シート2!$AV$6:$AV$2165),IF(INDEX(⑥入力シート2!AP$6:AP$2165,MATCH(ROW()-8,⑥入力シート2!$AV$6:$AV$2165,0))=1,"基本給",IF(INDEX(⑥入力シート2!AP$6:AP$2165,MATCH(ROW()-8,⑥入力シート2!$AV$6:$AV$2165,0))=2,"手当","残")),"")</f>
        <v/>
      </c>
      <c r="L10" s="1172"/>
      <c r="M10" s="1172"/>
      <c r="N10" s="1173"/>
      <c r="O10" s="1164" t="str">
        <f ca="1">IF((ROW()-8)&lt;=MAX(⑥入力シート2!$AV$6:$AV$2165),INDEX(⑥入力シート2!AR$6:AR$2165,MATCH(ROW()-8,⑥入力シート2!$AV$6:$AV$2165,0)),"")</f>
        <v/>
      </c>
      <c r="P10" s="1165"/>
      <c r="Q10" s="1165"/>
      <c r="R10" s="196" t="s">
        <v>171</v>
      </c>
      <c r="S10" s="196" t="s">
        <v>172</v>
      </c>
      <c r="T10" s="433" t="str">
        <f ca="1">IF((ROW()-8)&lt;=MAX(⑥入力シート2!$AV$6:$AV$2165),INDEX(⑥入力シート2!AS$6:AS$2165,MATCH(ROW()-8,⑥入力シート2!$AV$6:$AV$2165,0)),"")</f>
        <v/>
      </c>
      <c r="U10" s="196" t="s">
        <v>89</v>
      </c>
      <c r="V10" s="196" t="s">
        <v>172</v>
      </c>
      <c r="W10" s="197">
        <v>1</v>
      </c>
      <c r="X10" s="196" t="s">
        <v>173</v>
      </c>
      <c r="Y10" s="196" t="s">
        <v>174</v>
      </c>
      <c r="Z10" s="1166" t="str">
        <f t="shared" ref="Z10:Z68" ca="1" si="6">IFERROR(O10*T10*W10,"")</f>
        <v/>
      </c>
      <c r="AA10" s="1166"/>
      <c r="AB10" s="1166"/>
      <c r="AC10" s="1166"/>
      <c r="AD10" s="198" t="s">
        <v>171</v>
      </c>
      <c r="AE10" s="1167">
        <f>IF(①入力シート!$F$28="あり",O10,0)</f>
        <v>0</v>
      </c>
      <c r="AF10" s="1168"/>
      <c r="AG10" s="1168"/>
      <c r="AH10" s="196" t="s">
        <v>171</v>
      </c>
      <c r="AI10" s="196" t="s">
        <v>172</v>
      </c>
      <c r="AJ10" s="697">
        <f>IF(①入力シート!$F$28="あり",T10,0)</f>
        <v>0</v>
      </c>
      <c r="AK10" s="196" t="s">
        <v>89</v>
      </c>
      <c r="AL10" s="196" t="s">
        <v>172</v>
      </c>
      <c r="AM10" s="197">
        <v>1</v>
      </c>
      <c r="AN10" s="196" t="s">
        <v>173</v>
      </c>
      <c r="AO10" s="196" t="s">
        <v>174</v>
      </c>
      <c r="AP10" s="1166">
        <f t="shared" ref="AP10:AP68" si="7">IFERROR(AE10*AJ10*AM10,"")</f>
        <v>0</v>
      </c>
      <c r="AQ10" s="1166"/>
      <c r="AR10" s="1166"/>
      <c r="AS10" s="1166"/>
      <c r="AT10" s="199" t="s">
        <v>171</v>
      </c>
      <c r="AU10" s="1164" t="str">
        <f ca="1">IF((ROW()-8)&lt;=MAX(⑥入力シート2!$AV$6:$AV$2165),INDEX(⑥入力シート2!AT$6:AT$2165,MATCH(ROW()-8,⑥入力シート2!$AV$6:$AV$2165,0)),"")</f>
        <v/>
      </c>
      <c r="AV10" s="1165"/>
      <c r="AW10" s="1165"/>
      <c r="AX10" s="196" t="s">
        <v>171</v>
      </c>
      <c r="AY10" s="196" t="s">
        <v>172</v>
      </c>
      <c r="AZ10" s="433" t="str">
        <f ca="1">IF((ROW()-8)&lt;=MAX(⑥入力シート2!$AV$6:$AV$2165),INDEX(⑥入力シート2!AU$6:AU$2165,MATCH(ROW()-8,⑥入力シート2!$AV$6:$AV$2165,0)),"")</f>
        <v/>
      </c>
      <c r="BA10" s="196" t="s">
        <v>89</v>
      </c>
      <c r="BB10" s="196" t="s">
        <v>172</v>
      </c>
      <c r="BC10" s="197">
        <v>1</v>
      </c>
      <c r="BD10" s="196" t="s">
        <v>173</v>
      </c>
      <c r="BE10" s="196" t="s">
        <v>174</v>
      </c>
      <c r="BF10" s="1166" t="str">
        <f t="shared" ca="1" si="4"/>
        <v/>
      </c>
      <c r="BG10" s="1166"/>
      <c r="BH10" s="1166"/>
      <c r="BI10" s="1166"/>
      <c r="BJ10" s="198" t="s">
        <v>171</v>
      </c>
      <c r="BK10" s="1167">
        <f>IF(①入力シート!$F$28="あり",AU10,0)</f>
        <v>0</v>
      </c>
      <c r="BL10" s="1168"/>
      <c r="BM10" s="1168"/>
      <c r="BN10" s="196" t="s">
        <v>171</v>
      </c>
      <c r="BO10" s="196" t="s">
        <v>172</v>
      </c>
      <c r="BP10" s="697">
        <f>IF(①入力シート!$F$28="あり",AZ10,0)</f>
        <v>0</v>
      </c>
      <c r="BQ10" s="196" t="s">
        <v>89</v>
      </c>
      <c r="BR10" s="196" t="s">
        <v>172</v>
      </c>
      <c r="BS10" s="197">
        <v>1</v>
      </c>
      <c r="BT10" s="196" t="s">
        <v>173</v>
      </c>
      <c r="BU10" s="196" t="s">
        <v>174</v>
      </c>
      <c r="BV10" s="1166">
        <f t="shared" si="5"/>
        <v>0</v>
      </c>
      <c r="BW10" s="1166"/>
      <c r="BX10" s="1166"/>
      <c r="BY10" s="1166"/>
      <c r="BZ10" s="198" t="s">
        <v>171</v>
      </c>
      <c r="CA10" s="200" t="str">
        <f t="shared" ref="CA10:CA68" ca="1" si="8">IFERROR(Z10+BF10,"")</f>
        <v/>
      </c>
      <c r="CB10" s="201">
        <f t="shared" ref="CB10:CB68" si="9">IFERROR(AP10+BV10,"")</f>
        <v>0</v>
      </c>
    </row>
    <row r="11" spans="1:82" ht="26.1" customHeight="1">
      <c r="A11" s="195">
        <v>3</v>
      </c>
      <c r="B11" s="1169" t="str">
        <f ca="1">IF((ROW()-8)&lt;=MAX(⑥入力シート2!$AV$6:$AV$2165),IF(INDIRECT("⑥入力シート2!C"&amp;(INDEX(⑥入力シート2!AO$6:AO$2165,MATCH(ROW()-8,⑥入力シート2!$AV$6:$AV$2165,0))+1)*3)="","",INDIRECT("⑥入力シート2!C"&amp;(INDEX(⑥入力シート2!AO$6:AO$2165,MATCH(ROW()-8,⑥入力シート2!$AV$6:$AV$2165,0))+1)*3)),"")</f>
        <v/>
      </c>
      <c r="C11" s="1170"/>
      <c r="D11" s="1170"/>
      <c r="E11" s="1170"/>
      <c r="F11" s="1170"/>
      <c r="G11" s="1171" t="str">
        <f ca="1">IF((ROW()-8)&lt;=MAX(⑥入力シート2!$AV$6:$AV$2165),IF(INDIRECT("⑥入力シート2!E"&amp;(INDEX(⑥入力シート2!AO$6:AO$2165,MATCH(ROW()-8,⑥入力シート2!$AV$6:$AV$2165,0))+1)*3)="","",INDIRECT("⑥入力シート2!E"&amp;(INDEX(⑥入力シート2!AO$6:AO$2165,MATCH(ROW()-8,⑥入力シート2!$AV$6:$AV$2165,0))+1)*3)),"")</f>
        <v/>
      </c>
      <c r="H11" s="1172"/>
      <c r="I11" s="1173"/>
      <c r="J11" s="431" t="str">
        <f ca="1">IF((ROW()-8)&lt;=MAX(⑥入力シート2!$AV$6:$AV$2165),IF(INDIRECT("⑥入力シート2!F"&amp;(INDEX(⑥入力シート2!AO$6:AO$2165,MATCH(ROW()-8,⑥入力シート2!$AV$6:$AV$2165,0))+1)*3)="","",INDIRECT("⑥入力シート2!F"&amp;(INDEX(⑥入力シート2!AO$6:AO$2165,MATCH(ROW()-8,⑥入力シート2!$AV$6:$AV$2165,0))+1)*3)),"")</f>
        <v/>
      </c>
      <c r="K11" s="1171" t="str">
        <f ca="1">IF((ROW()-8)&lt;=MAX(⑥入力シート2!$AV$6:$AV$2165),IF(INDEX(⑥入力シート2!AP$6:AP$2165,MATCH(ROW()-8,⑥入力シート2!$AV$6:$AV$2165,0))=1,"基本給",IF(INDEX(⑥入力シート2!AP$6:AP$2165,MATCH(ROW()-8,⑥入力シート2!$AV$6:$AV$2165,0))=2,"手当","残")),"")</f>
        <v/>
      </c>
      <c r="L11" s="1172"/>
      <c r="M11" s="1172"/>
      <c r="N11" s="1173"/>
      <c r="O11" s="1164" t="str">
        <f ca="1">IF((ROW()-8)&lt;=MAX(⑥入力シート2!$AV$6:$AV$2165),INDEX(⑥入力シート2!AR$6:AR$2165,MATCH(ROW()-8,⑥入力シート2!$AV$6:$AV$2165,0)),"")</f>
        <v/>
      </c>
      <c r="P11" s="1165"/>
      <c r="Q11" s="1165"/>
      <c r="R11" s="196" t="s">
        <v>171</v>
      </c>
      <c r="S11" s="196" t="s">
        <v>172</v>
      </c>
      <c r="T11" s="433" t="str">
        <f ca="1">IF((ROW()-8)&lt;=MAX(⑥入力シート2!$AV$6:$AV$2165),INDEX(⑥入力シート2!AS$6:AS$2165,MATCH(ROW()-8,⑥入力シート2!$AV$6:$AV$2165,0)),"")</f>
        <v/>
      </c>
      <c r="U11" s="196" t="s">
        <v>89</v>
      </c>
      <c r="V11" s="196" t="s">
        <v>172</v>
      </c>
      <c r="W11" s="197">
        <v>1</v>
      </c>
      <c r="X11" s="196" t="s">
        <v>173</v>
      </c>
      <c r="Y11" s="196" t="s">
        <v>174</v>
      </c>
      <c r="Z11" s="1166" t="str">
        <f t="shared" ca="1" si="6"/>
        <v/>
      </c>
      <c r="AA11" s="1166"/>
      <c r="AB11" s="1166"/>
      <c r="AC11" s="1166"/>
      <c r="AD11" s="198" t="s">
        <v>171</v>
      </c>
      <c r="AE11" s="1167">
        <f>IF(①入力シート!$F$28="あり",O11,0)</f>
        <v>0</v>
      </c>
      <c r="AF11" s="1168"/>
      <c r="AG11" s="1168"/>
      <c r="AH11" s="196" t="s">
        <v>171</v>
      </c>
      <c r="AI11" s="196" t="s">
        <v>172</v>
      </c>
      <c r="AJ11" s="697">
        <f>IF(①入力シート!$F$28="あり",T11,0)</f>
        <v>0</v>
      </c>
      <c r="AK11" s="196" t="s">
        <v>89</v>
      </c>
      <c r="AL11" s="196" t="s">
        <v>172</v>
      </c>
      <c r="AM11" s="197">
        <v>1</v>
      </c>
      <c r="AN11" s="196" t="s">
        <v>173</v>
      </c>
      <c r="AO11" s="196" t="s">
        <v>174</v>
      </c>
      <c r="AP11" s="1166">
        <f t="shared" si="7"/>
        <v>0</v>
      </c>
      <c r="AQ11" s="1166"/>
      <c r="AR11" s="1166"/>
      <c r="AS11" s="1166"/>
      <c r="AT11" s="199" t="s">
        <v>171</v>
      </c>
      <c r="AU11" s="1164" t="str">
        <f ca="1">IF((ROW()-8)&lt;=MAX(⑥入力シート2!$AV$6:$AV$2165),INDEX(⑥入力シート2!AT$6:AT$2165,MATCH(ROW()-8,⑥入力シート2!$AV$6:$AV$2165,0)),"")</f>
        <v/>
      </c>
      <c r="AV11" s="1165"/>
      <c r="AW11" s="1165"/>
      <c r="AX11" s="196" t="s">
        <v>171</v>
      </c>
      <c r="AY11" s="196" t="s">
        <v>172</v>
      </c>
      <c r="AZ11" s="433" t="str">
        <f ca="1">IF((ROW()-8)&lt;=MAX(⑥入力シート2!$AV$6:$AV$2165),INDEX(⑥入力シート2!AU$6:AU$2165,MATCH(ROW()-8,⑥入力シート2!$AV$6:$AV$2165,0)),"")</f>
        <v/>
      </c>
      <c r="BA11" s="196" t="s">
        <v>89</v>
      </c>
      <c r="BB11" s="196" t="s">
        <v>172</v>
      </c>
      <c r="BC11" s="197">
        <v>1</v>
      </c>
      <c r="BD11" s="196" t="s">
        <v>173</v>
      </c>
      <c r="BE11" s="196" t="s">
        <v>174</v>
      </c>
      <c r="BF11" s="1166" t="str">
        <f t="shared" ca="1" si="4"/>
        <v/>
      </c>
      <c r="BG11" s="1166"/>
      <c r="BH11" s="1166"/>
      <c r="BI11" s="1166"/>
      <c r="BJ11" s="198" t="s">
        <v>171</v>
      </c>
      <c r="BK11" s="1167">
        <f>IF(①入力シート!$F$28="あり",AU11,0)</f>
        <v>0</v>
      </c>
      <c r="BL11" s="1168"/>
      <c r="BM11" s="1168"/>
      <c r="BN11" s="196" t="s">
        <v>171</v>
      </c>
      <c r="BO11" s="196" t="s">
        <v>172</v>
      </c>
      <c r="BP11" s="697">
        <f>IF(①入力シート!$F$28="あり",AZ11,0)</f>
        <v>0</v>
      </c>
      <c r="BQ11" s="196" t="s">
        <v>89</v>
      </c>
      <c r="BR11" s="196" t="s">
        <v>172</v>
      </c>
      <c r="BS11" s="197">
        <v>1</v>
      </c>
      <c r="BT11" s="196" t="s">
        <v>173</v>
      </c>
      <c r="BU11" s="196" t="s">
        <v>174</v>
      </c>
      <c r="BV11" s="1166">
        <f t="shared" si="5"/>
        <v>0</v>
      </c>
      <c r="BW11" s="1166"/>
      <c r="BX11" s="1166"/>
      <c r="BY11" s="1166"/>
      <c r="BZ11" s="198" t="s">
        <v>171</v>
      </c>
      <c r="CA11" s="200" t="str">
        <f t="shared" ca="1" si="8"/>
        <v/>
      </c>
      <c r="CB11" s="201">
        <f t="shared" si="9"/>
        <v>0</v>
      </c>
    </row>
    <row r="12" spans="1:82" ht="26.1" customHeight="1">
      <c r="A12" s="195">
        <v>4</v>
      </c>
      <c r="B12" s="1169" t="str">
        <f ca="1">IF((ROW()-8)&lt;=MAX(⑥入力シート2!$AV$6:$AV$2165),IF(INDIRECT("⑥入力シート2!C"&amp;(INDEX(⑥入力シート2!AO$6:AO$2165,MATCH(ROW()-8,⑥入力シート2!$AV$6:$AV$2165,0))+1)*3)="","",INDIRECT("⑥入力シート2!C"&amp;(INDEX(⑥入力シート2!AO$6:AO$2165,MATCH(ROW()-8,⑥入力シート2!$AV$6:$AV$2165,0))+1)*3)),"")</f>
        <v/>
      </c>
      <c r="C12" s="1170"/>
      <c r="D12" s="1170"/>
      <c r="E12" s="1170"/>
      <c r="F12" s="1170"/>
      <c r="G12" s="1171" t="str">
        <f ca="1">IF((ROW()-8)&lt;=MAX(⑥入力シート2!$AV$6:$AV$2165),IF(INDIRECT("⑥入力シート2!E"&amp;(INDEX(⑥入力シート2!AO$6:AO$2165,MATCH(ROW()-8,⑥入力シート2!$AV$6:$AV$2165,0))+1)*3)="","",INDIRECT("⑥入力シート2!E"&amp;(INDEX(⑥入力シート2!AO$6:AO$2165,MATCH(ROW()-8,⑥入力シート2!$AV$6:$AV$2165,0))+1)*3)),"")</f>
        <v/>
      </c>
      <c r="H12" s="1172"/>
      <c r="I12" s="1173"/>
      <c r="J12" s="431" t="str">
        <f ca="1">IF((ROW()-8)&lt;=MAX(⑥入力シート2!$AV$6:$AV$2165),IF(INDIRECT("⑥入力シート2!F"&amp;(INDEX(⑥入力シート2!AO$6:AO$2165,MATCH(ROW()-8,⑥入力シート2!$AV$6:$AV$2165,0))+1)*3)="","",INDIRECT("⑥入力シート2!F"&amp;(INDEX(⑥入力シート2!AO$6:AO$2165,MATCH(ROW()-8,⑥入力シート2!$AV$6:$AV$2165,0))+1)*3)),"")</f>
        <v/>
      </c>
      <c r="K12" s="1171" t="str">
        <f ca="1">IF((ROW()-8)&lt;=MAX(⑥入力シート2!$AV$6:$AV$2165),IF(INDEX(⑥入力シート2!AP$6:AP$2165,MATCH(ROW()-8,⑥入力シート2!$AV$6:$AV$2165,0))=1,"基本給",IF(INDEX(⑥入力シート2!AP$6:AP$2165,MATCH(ROW()-8,⑥入力シート2!$AV$6:$AV$2165,0))=2,"手当","残")),"")</f>
        <v/>
      </c>
      <c r="L12" s="1172"/>
      <c r="M12" s="1172"/>
      <c r="N12" s="1173"/>
      <c r="O12" s="1164" t="str">
        <f ca="1">IF((ROW()-8)&lt;=MAX(⑥入力シート2!$AV$6:$AV$2165),INDEX(⑥入力シート2!AR$6:AR$2165,MATCH(ROW()-8,⑥入力シート2!$AV$6:$AV$2165,0)),"")</f>
        <v/>
      </c>
      <c r="P12" s="1165"/>
      <c r="Q12" s="1165"/>
      <c r="R12" s="196" t="s">
        <v>171</v>
      </c>
      <c r="S12" s="196" t="s">
        <v>172</v>
      </c>
      <c r="T12" s="433" t="str">
        <f ca="1">IF((ROW()-8)&lt;=MAX(⑥入力シート2!$AV$6:$AV$2165),INDEX(⑥入力シート2!AS$6:AS$2165,MATCH(ROW()-8,⑥入力シート2!$AV$6:$AV$2165,0)),"")</f>
        <v/>
      </c>
      <c r="U12" s="196" t="s">
        <v>89</v>
      </c>
      <c r="V12" s="196" t="s">
        <v>172</v>
      </c>
      <c r="W12" s="197">
        <v>1</v>
      </c>
      <c r="X12" s="196" t="s">
        <v>173</v>
      </c>
      <c r="Y12" s="196" t="s">
        <v>174</v>
      </c>
      <c r="Z12" s="1166" t="str">
        <f t="shared" ca="1" si="6"/>
        <v/>
      </c>
      <c r="AA12" s="1166"/>
      <c r="AB12" s="1166"/>
      <c r="AC12" s="1166"/>
      <c r="AD12" s="198" t="s">
        <v>171</v>
      </c>
      <c r="AE12" s="1167">
        <f>IF(①入力シート!$F$28="あり",O12,0)</f>
        <v>0</v>
      </c>
      <c r="AF12" s="1168"/>
      <c r="AG12" s="1168"/>
      <c r="AH12" s="196" t="s">
        <v>171</v>
      </c>
      <c r="AI12" s="196" t="s">
        <v>172</v>
      </c>
      <c r="AJ12" s="697">
        <f>IF(①入力シート!$F$28="あり",T12,0)</f>
        <v>0</v>
      </c>
      <c r="AK12" s="196" t="s">
        <v>89</v>
      </c>
      <c r="AL12" s="196" t="s">
        <v>172</v>
      </c>
      <c r="AM12" s="197">
        <v>1</v>
      </c>
      <c r="AN12" s="196" t="s">
        <v>173</v>
      </c>
      <c r="AO12" s="196" t="s">
        <v>174</v>
      </c>
      <c r="AP12" s="1166">
        <f t="shared" si="7"/>
        <v>0</v>
      </c>
      <c r="AQ12" s="1166"/>
      <c r="AR12" s="1166"/>
      <c r="AS12" s="1166"/>
      <c r="AT12" s="199" t="s">
        <v>171</v>
      </c>
      <c r="AU12" s="1164" t="str">
        <f ca="1">IF((ROW()-8)&lt;=MAX(⑥入力シート2!$AV$6:$AV$2165),INDEX(⑥入力シート2!AT$6:AT$2165,MATCH(ROW()-8,⑥入力シート2!$AV$6:$AV$2165,0)),"")</f>
        <v/>
      </c>
      <c r="AV12" s="1165"/>
      <c r="AW12" s="1165"/>
      <c r="AX12" s="196" t="s">
        <v>171</v>
      </c>
      <c r="AY12" s="196" t="s">
        <v>172</v>
      </c>
      <c r="AZ12" s="433" t="str">
        <f ca="1">IF((ROW()-8)&lt;=MAX(⑥入力シート2!$AV$6:$AV$2165),INDEX(⑥入力シート2!AU$6:AU$2165,MATCH(ROW()-8,⑥入力シート2!$AV$6:$AV$2165,0)),"")</f>
        <v/>
      </c>
      <c r="BA12" s="196" t="s">
        <v>89</v>
      </c>
      <c r="BB12" s="196" t="s">
        <v>172</v>
      </c>
      <c r="BC12" s="197">
        <v>1</v>
      </c>
      <c r="BD12" s="196" t="s">
        <v>173</v>
      </c>
      <c r="BE12" s="196" t="s">
        <v>174</v>
      </c>
      <c r="BF12" s="1166" t="str">
        <f t="shared" ca="1" si="4"/>
        <v/>
      </c>
      <c r="BG12" s="1166"/>
      <c r="BH12" s="1166"/>
      <c r="BI12" s="1166"/>
      <c r="BJ12" s="198" t="s">
        <v>171</v>
      </c>
      <c r="BK12" s="1167">
        <f>IF(①入力シート!$F$28="あり",AU12,0)</f>
        <v>0</v>
      </c>
      <c r="BL12" s="1168"/>
      <c r="BM12" s="1168"/>
      <c r="BN12" s="196" t="s">
        <v>171</v>
      </c>
      <c r="BO12" s="196" t="s">
        <v>172</v>
      </c>
      <c r="BP12" s="697">
        <f>IF(①入力シート!$F$28="あり",AZ12,0)</f>
        <v>0</v>
      </c>
      <c r="BQ12" s="196" t="s">
        <v>89</v>
      </c>
      <c r="BR12" s="196" t="s">
        <v>172</v>
      </c>
      <c r="BS12" s="197">
        <v>1</v>
      </c>
      <c r="BT12" s="196" t="s">
        <v>173</v>
      </c>
      <c r="BU12" s="196" t="s">
        <v>174</v>
      </c>
      <c r="BV12" s="1166">
        <f t="shared" si="5"/>
        <v>0</v>
      </c>
      <c r="BW12" s="1166"/>
      <c r="BX12" s="1166"/>
      <c r="BY12" s="1166"/>
      <c r="BZ12" s="198" t="s">
        <v>171</v>
      </c>
      <c r="CA12" s="200" t="str">
        <f t="shared" ca="1" si="8"/>
        <v/>
      </c>
      <c r="CB12" s="201">
        <f t="shared" si="9"/>
        <v>0</v>
      </c>
    </row>
    <row r="13" spans="1:82" ht="26.1" customHeight="1">
      <c r="A13" s="195">
        <v>5</v>
      </c>
      <c r="B13" s="1169" t="str">
        <f ca="1">IF((ROW()-8)&lt;=MAX(⑥入力シート2!$AV$6:$AV$2165),IF(INDIRECT("⑥入力シート2!C"&amp;(INDEX(⑥入力シート2!AO$6:AO$2165,MATCH(ROW()-8,⑥入力シート2!$AV$6:$AV$2165,0))+1)*3)="","",INDIRECT("⑥入力シート2!C"&amp;(INDEX(⑥入力シート2!AO$6:AO$2165,MATCH(ROW()-8,⑥入力シート2!$AV$6:$AV$2165,0))+1)*3)),"")</f>
        <v/>
      </c>
      <c r="C13" s="1170"/>
      <c r="D13" s="1170"/>
      <c r="E13" s="1170"/>
      <c r="F13" s="1170"/>
      <c r="G13" s="1171" t="str">
        <f ca="1">IF((ROW()-8)&lt;=MAX(⑥入力シート2!$AV$6:$AV$2165),IF(INDIRECT("⑥入力シート2!E"&amp;(INDEX(⑥入力シート2!AO$6:AO$2165,MATCH(ROW()-8,⑥入力シート2!$AV$6:$AV$2165,0))+1)*3)="","",INDIRECT("⑥入力シート2!E"&amp;(INDEX(⑥入力シート2!AO$6:AO$2165,MATCH(ROW()-8,⑥入力シート2!$AV$6:$AV$2165,0))+1)*3)),"")</f>
        <v/>
      </c>
      <c r="H13" s="1172"/>
      <c r="I13" s="1173"/>
      <c r="J13" s="431" t="str">
        <f ca="1">IF((ROW()-8)&lt;=MAX(⑥入力シート2!$AV$6:$AV$2165),IF(INDIRECT("⑥入力シート2!F"&amp;(INDEX(⑥入力シート2!AO$6:AO$2165,MATCH(ROW()-8,⑥入力シート2!$AV$6:$AV$2165,0))+1)*3)="","",INDIRECT("⑥入力シート2!F"&amp;(INDEX(⑥入力シート2!AO$6:AO$2165,MATCH(ROW()-8,⑥入力シート2!$AV$6:$AV$2165,0))+1)*3)),"")</f>
        <v/>
      </c>
      <c r="K13" s="1171" t="str">
        <f ca="1">IF((ROW()-8)&lt;=MAX(⑥入力シート2!$AV$6:$AV$2165),IF(INDEX(⑥入力シート2!AP$6:AP$2165,MATCH(ROW()-8,⑥入力シート2!$AV$6:$AV$2165,0))=1,"基本給",IF(INDEX(⑥入力シート2!AP$6:AP$2165,MATCH(ROW()-8,⑥入力シート2!$AV$6:$AV$2165,0))=2,"手当","残")),"")</f>
        <v/>
      </c>
      <c r="L13" s="1172"/>
      <c r="M13" s="1172"/>
      <c r="N13" s="1173"/>
      <c r="O13" s="1164" t="str">
        <f ca="1">IF((ROW()-8)&lt;=MAX(⑥入力シート2!$AV$6:$AV$2165),INDEX(⑥入力シート2!AR$6:AR$2165,MATCH(ROW()-8,⑥入力シート2!$AV$6:$AV$2165,0)),"")</f>
        <v/>
      </c>
      <c r="P13" s="1165"/>
      <c r="Q13" s="1165"/>
      <c r="R13" s="196" t="s">
        <v>171</v>
      </c>
      <c r="S13" s="196" t="s">
        <v>172</v>
      </c>
      <c r="T13" s="433" t="str">
        <f ca="1">IF((ROW()-8)&lt;=MAX(⑥入力シート2!$AV$6:$AV$2165),INDEX(⑥入力シート2!AS$6:AS$2165,MATCH(ROW()-8,⑥入力シート2!$AV$6:$AV$2165,0)),"")</f>
        <v/>
      </c>
      <c r="U13" s="196" t="s">
        <v>89</v>
      </c>
      <c r="V13" s="196" t="s">
        <v>172</v>
      </c>
      <c r="W13" s="197">
        <v>1</v>
      </c>
      <c r="X13" s="196" t="s">
        <v>173</v>
      </c>
      <c r="Y13" s="196" t="s">
        <v>174</v>
      </c>
      <c r="Z13" s="1166" t="str">
        <f t="shared" ca="1" si="6"/>
        <v/>
      </c>
      <c r="AA13" s="1166"/>
      <c r="AB13" s="1166"/>
      <c r="AC13" s="1166"/>
      <c r="AD13" s="198" t="s">
        <v>171</v>
      </c>
      <c r="AE13" s="1167">
        <f>IF(①入力シート!$F$28="あり",O13,0)</f>
        <v>0</v>
      </c>
      <c r="AF13" s="1168"/>
      <c r="AG13" s="1168"/>
      <c r="AH13" s="196" t="s">
        <v>171</v>
      </c>
      <c r="AI13" s="196" t="s">
        <v>172</v>
      </c>
      <c r="AJ13" s="697">
        <f>IF(①入力シート!$F$28="あり",T13,0)</f>
        <v>0</v>
      </c>
      <c r="AK13" s="196" t="s">
        <v>89</v>
      </c>
      <c r="AL13" s="196" t="s">
        <v>172</v>
      </c>
      <c r="AM13" s="197">
        <v>1</v>
      </c>
      <c r="AN13" s="196" t="s">
        <v>173</v>
      </c>
      <c r="AO13" s="196" t="s">
        <v>174</v>
      </c>
      <c r="AP13" s="1166">
        <f t="shared" si="7"/>
        <v>0</v>
      </c>
      <c r="AQ13" s="1166"/>
      <c r="AR13" s="1166"/>
      <c r="AS13" s="1166"/>
      <c r="AT13" s="199" t="s">
        <v>171</v>
      </c>
      <c r="AU13" s="1164" t="str">
        <f ca="1">IF((ROW()-8)&lt;=MAX(⑥入力シート2!$AV$6:$AV$2165),INDEX(⑥入力シート2!AT$6:AT$2165,MATCH(ROW()-8,⑥入力シート2!$AV$6:$AV$2165,0)),"")</f>
        <v/>
      </c>
      <c r="AV13" s="1165"/>
      <c r="AW13" s="1165"/>
      <c r="AX13" s="196" t="s">
        <v>171</v>
      </c>
      <c r="AY13" s="196" t="s">
        <v>172</v>
      </c>
      <c r="AZ13" s="433" t="str">
        <f ca="1">IF((ROW()-8)&lt;=MAX(⑥入力シート2!$AV$6:$AV$2165),INDEX(⑥入力シート2!AU$6:AU$2165,MATCH(ROW()-8,⑥入力シート2!$AV$6:$AV$2165,0)),"")</f>
        <v/>
      </c>
      <c r="BA13" s="196" t="s">
        <v>89</v>
      </c>
      <c r="BB13" s="196" t="s">
        <v>172</v>
      </c>
      <c r="BC13" s="197">
        <v>1</v>
      </c>
      <c r="BD13" s="196" t="s">
        <v>173</v>
      </c>
      <c r="BE13" s="196" t="s">
        <v>174</v>
      </c>
      <c r="BF13" s="1166" t="str">
        <f t="shared" ca="1" si="4"/>
        <v/>
      </c>
      <c r="BG13" s="1166"/>
      <c r="BH13" s="1166"/>
      <c r="BI13" s="1166"/>
      <c r="BJ13" s="198" t="s">
        <v>171</v>
      </c>
      <c r="BK13" s="1167">
        <f>IF(①入力シート!$F$28="あり",AU13,0)</f>
        <v>0</v>
      </c>
      <c r="BL13" s="1168"/>
      <c r="BM13" s="1168"/>
      <c r="BN13" s="196" t="s">
        <v>171</v>
      </c>
      <c r="BO13" s="196" t="s">
        <v>172</v>
      </c>
      <c r="BP13" s="697">
        <f>IF(①入力シート!$F$28="あり",AZ13,0)</f>
        <v>0</v>
      </c>
      <c r="BQ13" s="196" t="s">
        <v>89</v>
      </c>
      <c r="BR13" s="196" t="s">
        <v>172</v>
      </c>
      <c r="BS13" s="197">
        <v>1</v>
      </c>
      <c r="BT13" s="196" t="s">
        <v>173</v>
      </c>
      <c r="BU13" s="196" t="s">
        <v>174</v>
      </c>
      <c r="BV13" s="1166">
        <f t="shared" si="5"/>
        <v>0</v>
      </c>
      <c r="BW13" s="1166"/>
      <c r="BX13" s="1166"/>
      <c r="BY13" s="1166"/>
      <c r="BZ13" s="198" t="s">
        <v>171</v>
      </c>
      <c r="CA13" s="200" t="str">
        <f t="shared" ca="1" si="8"/>
        <v/>
      </c>
      <c r="CB13" s="201">
        <f t="shared" si="9"/>
        <v>0</v>
      </c>
    </row>
    <row r="14" spans="1:82" ht="26.1" customHeight="1">
      <c r="A14" s="195">
        <v>6</v>
      </c>
      <c r="B14" s="1169" t="str">
        <f ca="1">IF((ROW()-8)&lt;=MAX(⑥入力シート2!$AV$6:$AV$2165),IF(INDIRECT("⑥入力シート2!C"&amp;(INDEX(⑥入力シート2!AO$6:AO$2165,MATCH(ROW()-8,⑥入力シート2!$AV$6:$AV$2165,0))+1)*3)="","",INDIRECT("⑥入力シート2!C"&amp;(INDEX(⑥入力シート2!AO$6:AO$2165,MATCH(ROW()-8,⑥入力シート2!$AV$6:$AV$2165,0))+1)*3)),"")</f>
        <v/>
      </c>
      <c r="C14" s="1170"/>
      <c r="D14" s="1170"/>
      <c r="E14" s="1170"/>
      <c r="F14" s="1170"/>
      <c r="G14" s="1171" t="str">
        <f ca="1">IF((ROW()-8)&lt;=MAX(⑥入力シート2!$AV$6:$AV$2165),IF(INDIRECT("⑥入力シート2!E"&amp;(INDEX(⑥入力シート2!AO$6:AO$2165,MATCH(ROW()-8,⑥入力シート2!$AV$6:$AV$2165,0))+1)*3)="","",INDIRECT("⑥入力シート2!E"&amp;(INDEX(⑥入力シート2!AO$6:AO$2165,MATCH(ROW()-8,⑥入力シート2!$AV$6:$AV$2165,0))+1)*3)),"")</f>
        <v/>
      </c>
      <c r="H14" s="1172"/>
      <c r="I14" s="1173"/>
      <c r="J14" s="431" t="str">
        <f ca="1">IF((ROW()-8)&lt;=MAX(⑥入力シート2!$AV$6:$AV$2165),IF(INDIRECT("⑥入力シート2!F"&amp;(INDEX(⑥入力シート2!AO$6:AO$2165,MATCH(ROW()-8,⑥入力シート2!$AV$6:$AV$2165,0))+1)*3)="","",INDIRECT("⑥入力シート2!F"&amp;(INDEX(⑥入力シート2!AO$6:AO$2165,MATCH(ROW()-8,⑥入力シート2!$AV$6:$AV$2165,0))+1)*3)),"")</f>
        <v/>
      </c>
      <c r="K14" s="1171" t="str">
        <f ca="1">IF((ROW()-8)&lt;=MAX(⑥入力シート2!$AV$6:$AV$2165),IF(INDEX(⑥入力シート2!AP$6:AP$2165,MATCH(ROW()-8,⑥入力シート2!$AV$6:$AV$2165,0))=1,"基本給",IF(INDEX(⑥入力シート2!AP$6:AP$2165,MATCH(ROW()-8,⑥入力シート2!$AV$6:$AV$2165,0))=2,"手当","残")),"")</f>
        <v/>
      </c>
      <c r="L14" s="1172"/>
      <c r="M14" s="1172"/>
      <c r="N14" s="1173"/>
      <c r="O14" s="1164" t="str">
        <f ca="1">IF((ROW()-8)&lt;=MAX(⑥入力シート2!$AV$6:$AV$2165),INDEX(⑥入力シート2!AR$6:AR$2165,MATCH(ROW()-8,⑥入力シート2!$AV$6:$AV$2165,0)),"")</f>
        <v/>
      </c>
      <c r="P14" s="1165"/>
      <c r="Q14" s="1165"/>
      <c r="R14" s="196" t="s">
        <v>171</v>
      </c>
      <c r="S14" s="196" t="s">
        <v>172</v>
      </c>
      <c r="T14" s="433" t="str">
        <f ca="1">IF((ROW()-8)&lt;=MAX(⑥入力シート2!$AV$6:$AV$2165),INDEX(⑥入力シート2!AS$6:AS$2165,MATCH(ROW()-8,⑥入力シート2!$AV$6:$AV$2165,0)),"")</f>
        <v/>
      </c>
      <c r="U14" s="196" t="s">
        <v>89</v>
      </c>
      <c r="V14" s="196" t="s">
        <v>172</v>
      </c>
      <c r="W14" s="197">
        <v>1</v>
      </c>
      <c r="X14" s="196" t="s">
        <v>173</v>
      </c>
      <c r="Y14" s="196" t="s">
        <v>174</v>
      </c>
      <c r="Z14" s="1166" t="str">
        <f t="shared" ca="1" si="6"/>
        <v/>
      </c>
      <c r="AA14" s="1166"/>
      <c r="AB14" s="1166"/>
      <c r="AC14" s="1166"/>
      <c r="AD14" s="198" t="s">
        <v>171</v>
      </c>
      <c r="AE14" s="1167">
        <f>IF(①入力シート!$F$28="あり",O14,0)</f>
        <v>0</v>
      </c>
      <c r="AF14" s="1168"/>
      <c r="AG14" s="1168"/>
      <c r="AH14" s="196" t="s">
        <v>171</v>
      </c>
      <c r="AI14" s="196" t="s">
        <v>172</v>
      </c>
      <c r="AJ14" s="697">
        <f>IF(①入力シート!$F$28="あり",T14,0)</f>
        <v>0</v>
      </c>
      <c r="AK14" s="196" t="s">
        <v>89</v>
      </c>
      <c r="AL14" s="196" t="s">
        <v>172</v>
      </c>
      <c r="AM14" s="197">
        <v>1</v>
      </c>
      <c r="AN14" s="196" t="s">
        <v>173</v>
      </c>
      <c r="AO14" s="196" t="s">
        <v>174</v>
      </c>
      <c r="AP14" s="1166">
        <f t="shared" si="7"/>
        <v>0</v>
      </c>
      <c r="AQ14" s="1166"/>
      <c r="AR14" s="1166"/>
      <c r="AS14" s="1166"/>
      <c r="AT14" s="199" t="s">
        <v>171</v>
      </c>
      <c r="AU14" s="1164" t="str">
        <f ca="1">IF((ROW()-8)&lt;=MAX(⑥入力シート2!$AV$6:$AV$2165),INDEX(⑥入力シート2!AT$6:AT$2165,MATCH(ROW()-8,⑥入力シート2!$AV$6:$AV$2165,0)),"")</f>
        <v/>
      </c>
      <c r="AV14" s="1165"/>
      <c r="AW14" s="1165"/>
      <c r="AX14" s="196" t="s">
        <v>171</v>
      </c>
      <c r="AY14" s="196" t="s">
        <v>172</v>
      </c>
      <c r="AZ14" s="433" t="str">
        <f ca="1">IF((ROW()-8)&lt;=MAX(⑥入力シート2!$AV$6:$AV$2165),INDEX(⑥入力シート2!AU$6:AU$2165,MATCH(ROW()-8,⑥入力シート2!$AV$6:$AV$2165,0)),"")</f>
        <v/>
      </c>
      <c r="BA14" s="196" t="s">
        <v>89</v>
      </c>
      <c r="BB14" s="196" t="s">
        <v>172</v>
      </c>
      <c r="BC14" s="197">
        <v>1</v>
      </c>
      <c r="BD14" s="196" t="s">
        <v>173</v>
      </c>
      <c r="BE14" s="196" t="s">
        <v>174</v>
      </c>
      <c r="BF14" s="1166" t="str">
        <f t="shared" ca="1" si="4"/>
        <v/>
      </c>
      <c r="BG14" s="1166"/>
      <c r="BH14" s="1166"/>
      <c r="BI14" s="1166"/>
      <c r="BJ14" s="198" t="s">
        <v>171</v>
      </c>
      <c r="BK14" s="1167">
        <f>IF(①入力シート!$F$28="あり",AU14,0)</f>
        <v>0</v>
      </c>
      <c r="BL14" s="1168"/>
      <c r="BM14" s="1168"/>
      <c r="BN14" s="196" t="s">
        <v>171</v>
      </c>
      <c r="BO14" s="196" t="s">
        <v>172</v>
      </c>
      <c r="BP14" s="697">
        <f>IF(①入力シート!$F$28="あり",AZ14,0)</f>
        <v>0</v>
      </c>
      <c r="BQ14" s="196" t="s">
        <v>89</v>
      </c>
      <c r="BR14" s="196" t="s">
        <v>172</v>
      </c>
      <c r="BS14" s="197">
        <v>1</v>
      </c>
      <c r="BT14" s="196" t="s">
        <v>173</v>
      </c>
      <c r="BU14" s="196" t="s">
        <v>174</v>
      </c>
      <c r="BV14" s="1166">
        <f t="shared" si="5"/>
        <v>0</v>
      </c>
      <c r="BW14" s="1166"/>
      <c r="BX14" s="1166"/>
      <c r="BY14" s="1166"/>
      <c r="BZ14" s="198" t="s">
        <v>171</v>
      </c>
      <c r="CA14" s="200" t="str">
        <f t="shared" ca="1" si="8"/>
        <v/>
      </c>
      <c r="CB14" s="201">
        <f t="shared" si="9"/>
        <v>0</v>
      </c>
    </row>
    <row r="15" spans="1:82" ht="26.1" customHeight="1">
      <c r="A15" s="195">
        <v>7</v>
      </c>
      <c r="B15" s="1169" t="str">
        <f ca="1">IF((ROW()-8)&lt;=MAX(⑥入力シート2!$AV$6:$AV$2165),IF(INDIRECT("⑥入力シート2!C"&amp;(INDEX(⑥入力シート2!AO$6:AO$2165,MATCH(ROW()-8,⑥入力シート2!$AV$6:$AV$2165,0))+1)*3)="","",INDIRECT("⑥入力シート2!C"&amp;(INDEX(⑥入力シート2!AO$6:AO$2165,MATCH(ROW()-8,⑥入力シート2!$AV$6:$AV$2165,0))+1)*3)),"")</f>
        <v/>
      </c>
      <c r="C15" s="1170"/>
      <c r="D15" s="1170"/>
      <c r="E15" s="1170"/>
      <c r="F15" s="1170"/>
      <c r="G15" s="1171" t="str">
        <f ca="1">IF((ROW()-8)&lt;=MAX(⑥入力シート2!$AV$6:$AV$2165),IF(INDIRECT("⑥入力シート2!E"&amp;(INDEX(⑥入力シート2!AO$6:AO$2165,MATCH(ROW()-8,⑥入力シート2!$AV$6:$AV$2165,0))+1)*3)="","",INDIRECT("⑥入力シート2!E"&amp;(INDEX(⑥入力シート2!AO$6:AO$2165,MATCH(ROW()-8,⑥入力シート2!$AV$6:$AV$2165,0))+1)*3)),"")</f>
        <v/>
      </c>
      <c r="H15" s="1172"/>
      <c r="I15" s="1173"/>
      <c r="J15" s="431" t="str">
        <f ca="1">IF((ROW()-8)&lt;=MAX(⑥入力シート2!$AV$6:$AV$2165),IF(INDIRECT("⑥入力シート2!F"&amp;(INDEX(⑥入力シート2!AO$6:AO$2165,MATCH(ROW()-8,⑥入力シート2!$AV$6:$AV$2165,0))+1)*3)="","",INDIRECT("⑥入力シート2!F"&amp;(INDEX(⑥入力シート2!AO$6:AO$2165,MATCH(ROW()-8,⑥入力シート2!$AV$6:$AV$2165,0))+1)*3)),"")</f>
        <v/>
      </c>
      <c r="K15" s="1171" t="str">
        <f ca="1">IF((ROW()-8)&lt;=MAX(⑥入力シート2!$AV$6:$AV$2165),IF(INDEX(⑥入力シート2!AP$6:AP$2165,MATCH(ROW()-8,⑥入力シート2!$AV$6:$AV$2165,0))=1,"基本給",IF(INDEX(⑥入力シート2!AP$6:AP$2165,MATCH(ROW()-8,⑥入力シート2!$AV$6:$AV$2165,0))=2,"手当","残")),"")</f>
        <v/>
      </c>
      <c r="L15" s="1172"/>
      <c r="M15" s="1172"/>
      <c r="N15" s="1173"/>
      <c r="O15" s="1164" t="str">
        <f ca="1">IF((ROW()-8)&lt;=MAX(⑥入力シート2!$AV$6:$AV$2165),INDEX(⑥入力シート2!AR$6:AR$2165,MATCH(ROW()-8,⑥入力シート2!$AV$6:$AV$2165,0)),"")</f>
        <v/>
      </c>
      <c r="P15" s="1165"/>
      <c r="Q15" s="1165"/>
      <c r="R15" s="196" t="s">
        <v>171</v>
      </c>
      <c r="S15" s="196" t="s">
        <v>172</v>
      </c>
      <c r="T15" s="433" t="str">
        <f ca="1">IF((ROW()-8)&lt;=MAX(⑥入力シート2!$AV$6:$AV$2165),INDEX(⑥入力シート2!AS$6:AS$2165,MATCH(ROW()-8,⑥入力シート2!$AV$6:$AV$2165,0)),"")</f>
        <v/>
      </c>
      <c r="U15" s="196" t="s">
        <v>89</v>
      </c>
      <c r="V15" s="196" t="s">
        <v>172</v>
      </c>
      <c r="W15" s="197">
        <v>1</v>
      </c>
      <c r="X15" s="196" t="s">
        <v>173</v>
      </c>
      <c r="Y15" s="196" t="s">
        <v>174</v>
      </c>
      <c r="Z15" s="1166" t="str">
        <f t="shared" ca="1" si="6"/>
        <v/>
      </c>
      <c r="AA15" s="1166"/>
      <c r="AB15" s="1166"/>
      <c r="AC15" s="1166"/>
      <c r="AD15" s="198" t="s">
        <v>171</v>
      </c>
      <c r="AE15" s="1167">
        <f>IF(①入力シート!$F$28="あり",O15,0)</f>
        <v>0</v>
      </c>
      <c r="AF15" s="1168"/>
      <c r="AG15" s="1168"/>
      <c r="AH15" s="196" t="s">
        <v>171</v>
      </c>
      <c r="AI15" s="196" t="s">
        <v>172</v>
      </c>
      <c r="AJ15" s="697">
        <f>IF(①入力シート!$F$28="あり",T15,0)</f>
        <v>0</v>
      </c>
      <c r="AK15" s="196" t="s">
        <v>89</v>
      </c>
      <c r="AL15" s="196" t="s">
        <v>172</v>
      </c>
      <c r="AM15" s="197">
        <v>1</v>
      </c>
      <c r="AN15" s="196" t="s">
        <v>173</v>
      </c>
      <c r="AO15" s="196" t="s">
        <v>174</v>
      </c>
      <c r="AP15" s="1166">
        <f t="shared" si="7"/>
        <v>0</v>
      </c>
      <c r="AQ15" s="1166"/>
      <c r="AR15" s="1166"/>
      <c r="AS15" s="1166"/>
      <c r="AT15" s="199" t="s">
        <v>171</v>
      </c>
      <c r="AU15" s="1164" t="str">
        <f ca="1">IF((ROW()-8)&lt;=MAX(⑥入力シート2!$AV$6:$AV$2165),INDEX(⑥入力シート2!AT$6:AT$2165,MATCH(ROW()-8,⑥入力シート2!$AV$6:$AV$2165,0)),"")</f>
        <v/>
      </c>
      <c r="AV15" s="1165"/>
      <c r="AW15" s="1165"/>
      <c r="AX15" s="196" t="s">
        <v>171</v>
      </c>
      <c r="AY15" s="196" t="s">
        <v>172</v>
      </c>
      <c r="AZ15" s="433" t="str">
        <f ca="1">IF((ROW()-8)&lt;=MAX(⑥入力シート2!$AV$6:$AV$2165),INDEX(⑥入力シート2!AU$6:AU$2165,MATCH(ROW()-8,⑥入力シート2!$AV$6:$AV$2165,0)),"")</f>
        <v/>
      </c>
      <c r="BA15" s="196" t="s">
        <v>89</v>
      </c>
      <c r="BB15" s="196" t="s">
        <v>172</v>
      </c>
      <c r="BC15" s="197">
        <v>1</v>
      </c>
      <c r="BD15" s="196" t="s">
        <v>173</v>
      </c>
      <c r="BE15" s="196" t="s">
        <v>174</v>
      </c>
      <c r="BF15" s="1166" t="str">
        <f t="shared" ca="1" si="4"/>
        <v/>
      </c>
      <c r="BG15" s="1166"/>
      <c r="BH15" s="1166"/>
      <c r="BI15" s="1166"/>
      <c r="BJ15" s="198" t="s">
        <v>171</v>
      </c>
      <c r="BK15" s="1167">
        <f>IF(①入力シート!$F$28="あり",AU15,0)</f>
        <v>0</v>
      </c>
      <c r="BL15" s="1168"/>
      <c r="BM15" s="1168"/>
      <c r="BN15" s="196" t="s">
        <v>171</v>
      </c>
      <c r="BO15" s="196" t="s">
        <v>172</v>
      </c>
      <c r="BP15" s="697">
        <f>IF(①入力シート!$F$28="あり",AZ15,0)</f>
        <v>0</v>
      </c>
      <c r="BQ15" s="196" t="s">
        <v>89</v>
      </c>
      <c r="BR15" s="196" t="s">
        <v>172</v>
      </c>
      <c r="BS15" s="197">
        <v>1</v>
      </c>
      <c r="BT15" s="196" t="s">
        <v>173</v>
      </c>
      <c r="BU15" s="196" t="s">
        <v>174</v>
      </c>
      <c r="BV15" s="1166">
        <f t="shared" si="5"/>
        <v>0</v>
      </c>
      <c r="BW15" s="1166"/>
      <c r="BX15" s="1166"/>
      <c r="BY15" s="1166"/>
      <c r="BZ15" s="198" t="s">
        <v>171</v>
      </c>
      <c r="CA15" s="200" t="str">
        <f t="shared" ca="1" si="8"/>
        <v/>
      </c>
      <c r="CB15" s="201">
        <f t="shared" si="9"/>
        <v>0</v>
      </c>
    </row>
    <row r="16" spans="1:82" ht="26.1" customHeight="1">
      <c r="A16" s="195">
        <v>8</v>
      </c>
      <c r="B16" s="1169" t="str">
        <f ca="1">IF((ROW()-8)&lt;=MAX(⑥入力シート2!$AV$6:$AV$2165),IF(INDIRECT("⑥入力シート2!C"&amp;(INDEX(⑥入力シート2!AO$6:AO$2165,MATCH(ROW()-8,⑥入力シート2!$AV$6:$AV$2165,0))+1)*3)="","",INDIRECT("⑥入力シート2!C"&amp;(INDEX(⑥入力シート2!AO$6:AO$2165,MATCH(ROW()-8,⑥入力シート2!$AV$6:$AV$2165,0))+1)*3)),"")</f>
        <v/>
      </c>
      <c r="C16" s="1170"/>
      <c r="D16" s="1170"/>
      <c r="E16" s="1170"/>
      <c r="F16" s="1170"/>
      <c r="G16" s="1171" t="str">
        <f ca="1">IF((ROW()-8)&lt;=MAX(⑥入力シート2!$AV$6:$AV$2165),IF(INDIRECT("⑥入力シート2!E"&amp;(INDEX(⑥入力シート2!AO$6:AO$2165,MATCH(ROW()-8,⑥入力シート2!$AV$6:$AV$2165,0))+1)*3)="","",INDIRECT("⑥入力シート2!E"&amp;(INDEX(⑥入力シート2!AO$6:AO$2165,MATCH(ROW()-8,⑥入力シート2!$AV$6:$AV$2165,0))+1)*3)),"")</f>
        <v/>
      </c>
      <c r="H16" s="1172"/>
      <c r="I16" s="1173"/>
      <c r="J16" s="431" t="str">
        <f ca="1">IF((ROW()-8)&lt;=MAX(⑥入力シート2!$AV$6:$AV$2165),IF(INDIRECT("⑥入力シート2!F"&amp;(INDEX(⑥入力シート2!AO$6:AO$2165,MATCH(ROW()-8,⑥入力シート2!$AV$6:$AV$2165,0))+1)*3)="","",INDIRECT("⑥入力シート2!F"&amp;(INDEX(⑥入力シート2!AO$6:AO$2165,MATCH(ROW()-8,⑥入力シート2!$AV$6:$AV$2165,0))+1)*3)),"")</f>
        <v/>
      </c>
      <c r="K16" s="1171" t="str">
        <f ca="1">IF((ROW()-8)&lt;=MAX(⑥入力シート2!$AV$6:$AV$2165),IF(INDEX(⑥入力シート2!AP$6:AP$2165,MATCH(ROW()-8,⑥入力シート2!$AV$6:$AV$2165,0))=1,"基本給",IF(INDEX(⑥入力シート2!AP$6:AP$2165,MATCH(ROW()-8,⑥入力シート2!$AV$6:$AV$2165,0))=2,"手当","残")),"")</f>
        <v/>
      </c>
      <c r="L16" s="1172"/>
      <c r="M16" s="1172"/>
      <c r="N16" s="1173"/>
      <c r="O16" s="1164" t="str">
        <f ca="1">IF((ROW()-8)&lt;=MAX(⑥入力シート2!$AV$6:$AV$2165),INDEX(⑥入力シート2!AR$6:AR$2165,MATCH(ROW()-8,⑥入力シート2!$AV$6:$AV$2165,0)),"")</f>
        <v/>
      </c>
      <c r="P16" s="1165"/>
      <c r="Q16" s="1165"/>
      <c r="R16" s="196" t="s">
        <v>171</v>
      </c>
      <c r="S16" s="196" t="s">
        <v>172</v>
      </c>
      <c r="T16" s="433" t="str">
        <f ca="1">IF((ROW()-8)&lt;=MAX(⑥入力シート2!$AV$6:$AV$2165),INDEX(⑥入力シート2!AS$6:AS$2165,MATCH(ROW()-8,⑥入力シート2!$AV$6:$AV$2165,0)),"")</f>
        <v/>
      </c>
      <c r="U16" s="196" t="s">
        <v>89</v>
      </c>
      <c r="V16" s="196" t="s">
        <v>172</v>
      </c>
      <c r="W16" s="197">
        <v>1</v>
      </c>
      <c r="X16" s="196" t="s">
        <v>173</v>
      </c>
      <c r="Y16" s="196" t="s">
        <v>174</v>
      </c>
      <c r="Z16" s="1166" t="str">
        <f t="shared" ca="1" si="6"/>
        <v/>
      </c>
      <c r="AA16" s="1166"/>
      <c r="AB16" s="1166"/>
      <c r="AC16" s="1166"/>
      <c r="AD16" s="198" t="s">
        <v>171</v>
      </c>
      <c r="AE16" s="1167">
        <f>IF(①入力シート!$F$28="あり",O16,0)</f>
        <v>0</v>
      </c>
      <c r="AF16" s="1168"/>
      <c r="AG16" s="1168"/>
      <c r="AH16" s="196" t="s">
        <v>171</v>
      </c>
      <c r="AI16" s="196" t="s">
        <v>172</v>
      </c>
      <c r="AJ16" s="697">
        <f>IF(①入力シート!$F$28="あり",T16,0)</f>
        <v>0</v>
      </c>
      <c r="AK16" s="196" t="s">
        <v>89</v>
      </c>
      <c r="AL16" s="196" t="s">
        <v>172</v>
      </c>
      <c r="AM16" s="197">
        <v>1</v>
      </c>
      <c r="AN16" s="196" t="s">
        <v>173</v>
      </c>
      <c r="AO16" s="196" t="s">
        <v>174</v>
      </c>
      <c r="AP16" s="1166">
        <f t="shared" si="7"/>
        <v>0</v>
      </c>
      <c r="AQ16" s="1166"/>
      <c r="AR16" s="1166"/>
      <c r="AS16" s="1166"/>
      <c r="AT16" s="199" t="s">
        <v>171</v>
      </c>
      <c r="AU16" s="1164" t="str">
        <f ca="1">IF((ROW()-8)&lt;=MAX(⑥入力シート2!$AV$6:$AV$2165),INDEX(⑥入力シート2!AT$6:AT$2165,MATCH(ROW()-8,⑥入力シート2!$AV$6:$AV$2165,0)),"")</f>
        <v/>
      </c>
      <c r="AV16" s="1165"/>
      <c r="AW16" s="1165"/>
      <c r="AX16" s="196" t="s">
        <v>171</v>
      </c>
      <c r="AY16" s="196" t="s">
        <v>172</v>
      </c>
      <c r="AZ16" s="433" t="str">
        <f ca="1">IF((ROW()-8)&lt;=MAX(⑥入力シート2!$AV$6:$AV$2165),INDEX(⑥入力シート2!AU$6:AU$2165,MATCH(ROW()-8,⑥入力シート2!$AV$6:$AV$2165,0)),"")</f>
        <v/>
      </c>
      <c r="BA16" s="196" t="s">
        <v>89</v>
      </c>
      <c r="BB16" s="196" t="s">
        <v>172</v>
      </c>
      <c r="BC16" s="197">
        <v>1</v>
      </c>
      <c r="BD16" s="196" t="s">
        <v>173</v>
      </c>
      <c r="BE16" s="196" t="s">
        <v>174</v>
      </c>
      <c r="BF16" s="1166" t="str">
        <f t="shared" ca="1" si="4"/>
        <v/>
      </c>
      <c r="BG16" s="1166"/>
      <c r="BH16" s="1166"/>
      <c r="BI16" s="1166"/>
      <c r="BJ16" s="198" t="s">
        <v>171</v>
      </c>
      <c r="BK16" s="1167">
        <f>IF(①入力シート!$F$28="あり",AU16,0)</f>
        <v>0</v>
      </c>
      <c r="BL16" s="1168"/>
      <c r="BM16" s="1168"/>
      <c r="BN16" s="196" t="s">
        <v>171</v>
      </c>
      <c r="BO16" s="196" t="s">
        <v>172</v>
      </c>
      <c r="BP16" s="697">
        <f>IF(①入力シート!$F$28="あり",AZ16,0)</f>
        <v>0</v>
      </c>
      <c r="BQ16" s="196" t="s">
        <v>89</v>
      </c>
      <c r="BR16" s="196" t="s">
        <v>172</v>
      </c>
      <c r="BS16" s="197">
        <v>1</v>
      </c>
      <c r="BT16" s="196" t="s">
        <v>173</v>
      </c>
      <c r="BU16" s="196" t="s">
        <v>174</v>
      </c>
      <c r="BV16" s="1166">
        <f t="shared" si="5"/>
        <v>0</v>
      </c>
      <c r="BW16" s="1166"/>
      <c r="BX16" s="1166"/>
      <c r="BY16" s="1166"/>
      <c r="BZ16" s="198" t="s">
        <v>171</v>
      </c>
      <c r="CA16" s="200" t="str">
        <f t="shared" ca="1" si="8"/>
        <v/>
      </c>
      <c r="CB16" s="201">
        <f t="shared" si="9"/>
        <v>0</v>
      </c>
    </row>
    <row r="17" spans="1:80" ht="26.1" customHeight="1">
      <c r="A17" s="195">
        <v>9</v>
      </c>
      <c r="B17" s="1169" t="str">
        <f ca="1">IF((ROW()-8)&lt;=MAX(⑥入力シート2!$AV$6:$AV$2165),IF(INDIRECT("⑥入力シート2!C"&amp;(INDEX(⑥入力シート2!AO$6:AO$2165,MATCH(ROW()-8,⑥入力シート2!$AV$6:$AV$2165,0))+1)*3)="","",INDIRECT("⑥入力シート2!C"&amp;(INDEX(⑥入力シート2!AO$6:AO$2165,MATCH(ROW()-8,⑥入力シート2!$AV$6:$AV$2165,0))+1)*3)),"")</f>
        <v/>
      </c>
      <c r="C17" s="1170"/>
      <c r="D17" s="1170"/>
      <c r="E17" s="1170"/>
      <c r="F17" s="1170"/>
      <c r="G17" s="1171" t="str">
        <f ca="1">IF((ROW()-8)&lt;=MAX(⑥入力シート2!$AV$6:$AV$2165),IF(INDIRECT("⑥入力シート2!E"&amp;(INDEX(⑥入力シート2!AO$6:AO$2165,MATCH(ROW()-8,⑥入力シート2!$AV$6:$AV$2165,0))+1)*3)="","",INDIRECT("⑥入力シート2!E"&amp;(INDEX(⑥入力シート2!AO$6:AO$2165,MATCH(ROW()-8,⑥入力シート2!$AV$6:$AV$2165,0))+1)*3)),"")</f>
        <v/>
      </c>
      <c r="H17" s="1172"/>
      <c r="I17" s="1173"/>
      <c r="J17" s="431" t="str">
        <f ca="1">IF((ROW()-8)&lt;=MAX(⑥入力シート2!$AV$6:$AV$2165),IF(INDIRECT("⑥入力シート2!F"&amp;(INDEX(⑥入力シート2!AO$6:AO$2165,MATCH(ROW()-8,⑥入力シート2!$AV$6:$AV$2165,0))+1)*3)="","",INDIRECT("⑥入力シート2!F"&amp;(INDEX(⑥入力シート2!AO$6:AO$2165,MATCH(ROW()-8,⑥入力シート2!$AV$6:$AV$2165,0))+1)*3)),"")</f>
        <v/>
      </c>
      <c r="K17" s="1171" t="str">
        <f ca="1">IF((ROW()-8)&lt;=MAX(⑥入力シート2!$AV$6:$AV$2165),IF(INDEX(⑥入力シート2!AP$6:AP$2165,MATCH(ROW()-8,⑥入力シート2!$AV$6:$AV$2165,0))=1,"基本給",IF(INDEX(⑥入力シート2!AP$6:AP$2165,MATCH(ROW()-8,⑥入力シート2!$AV$6:$AV$2165,0))=2,"手当","残")),"")</f>
        <v/>
      </c>
      <c r="L17" s="1172"/>
      <c r="M17" s="1172"/>
      <c r="N17" s="1173"/>
      <c r="O17" s="1164" t="str">
        <f ca="1">IF((ROW()-8)&lt;=MAX(⑥入力シート2!$AV$6:$AV$2165),INDEX(⑥入力シート2!AR$6:AR$2165,MATCH(ROW()-8,⑥入力シート2!$AV$6:$AV$2165,0)),"")</f>
        <v/>
      </c>
      <c r="P17" s="1165"/>
      <c r="Q17" s="1165"/>
      <c r="R17" s="196" t="s">
        <v>171</v>
      </c>
      <c r="S17" s="196" t="s">
        <v>172</v>
      </c>
      <c r="T17" s="433" t="str">
        <f ca="1">IF((ROW()-8)&lt;=MAX(⑥入力シート2!$AV$6:$AV$2165),INDEX(⑥入力シート2!AS$6:AS$2165,MATCH(ROW()-8,⑥入力シート2!$AV$6:$AV$2165,0)),"")</f>
        <v/>
      </c>
      <c r="U17" s="196" t="s">
        <v>89</v>
      </c>
      <c r="V17" s="196" t="s">
        <v>172</v>
      </c>
      <c r="W17" s="197">
        <v>1</v>
      </c>
      <c r="X17" s="196" t="s">
        <v>173</v>
      </c>
      <c r="Y17" s="196" t="s">
        <v>174</v>
      </c>
      <c r="Z17" s="1166" t="str">
        <f t="shared" ca="1" si="6"/>
        <v/>
      </c>
      <c r="AA17" s="1166"/>
      <c r="AB17" s="1166"/>
      <c r="AC17" s="1166"/>
      <c r="AD17" s="198" t="s">
        <v>171</v>
      </c>
      <c r="AE17" s="1167">
        <f>IF(①入力シート!$F$28="あり",O17,0)</f>
        <v>0</v>
      </c>
      <c r="AF17" s="1168"/>
      <c r="AG17" s="1168"/>
      <c r="AH17" s="196" t="s">
        <v>171</v>
      </c>
      <c r="AI17" s="196" t="s">
        <v>172</v>
      </c>
      <c r="AJ17" s="697">
        <f>IF(①入力シート!$F$28="あり",T17,0)</f>
        <v>0</v>
      </c>
      <c r="AK17" s="196" t="s">
        <v>89</v>
      </c>
      <c r="AL17" s="196" t="s">
        <v>172</v>
      </c>
      <c r="AM17" s="197">
        <v>1</v>
      </c>
      <c r="AN17" s="196" t="s">
        <v>173</v>
      </c>
      <c r="AO17" s="196" t="s">
        <v>174</v>
      </c>
      <c r="AP17" s="1166">
        <f t="shared" si="7"/>
        <v>0</v>
      </c>
      <c r="AQ17" s="1166"/>
      <c r="AR17" s="1166"/>
      <c r="AS17" s="1166"/>
      <c r="AT17" s="199" t="s">
        <v>171</v>
      </c>
      <c r="AU17" s="1164" t="str">
        <f ca="1">IF((ROW()-8)&lt;=MAX(⑥入力シート2!$AV$6:$AV$2165),INDEX(⑥入力シート2!AT$6:AT$2165,MATCH(ROW()-8,⑥入力シート2!$AV$6:$AV$2165,0)),"")</f>
        <v/>
      </c>
      <c r="AV17" s="1165"/>
      <c r="AW17" s="1165"/>
      <c r="AX17" s="196" t="s">
        <v>171</v>
      </c>
      <c r="AY17" s="196" t="s">
        <v>172</v>
      </c>
      <c r="AZ17" s="433" t="str">
        <f ca="1">IF((ROW()-8)&lt;=MAX(⑥入力シート2!$AV$6:$AV$2165),INDEX(⑥入力シート2!AU$6:AU$2165,MATCH(ROW()-8,⑥入力シート2!$AV$6:$AV$2165,0)),"")</f>
        <v/>
      </c>
      <c r="BA17" s="196" t="s">
        <v>89</v>
      </c>
      <c r="BB17" s="196" t="s">
        <v>172</v>
      </c>
      <c r="BC17" s="197">
        <v>1</v>
      </c>
      <c r="BD17" s="196" t="s">
        <v>173</v>
      </c>
      <c r="BE17" s="196" t="s">
        <v>174</v>
      </c>
      <c r="BF17" s="1166" t="str">
        <f t="shared" ca="1" si="4"/>
        <v/>
      </c>
      <c r="BG17" s="1166"/>
      <c r="BH17" s="1166"/>
      <c r="BI17" s="1166"/>
      <c r="BJ17" s="198" t="s">
        <v>171</v>
      </c>
      <c r="BK17" s="1167">
        <f>IF(①入力シート!$F$28="あり",AU17,0)</f>
        <v>0</v>
      </c>
      <c r="BL17" s="1168"/>
      <c r="BM17" s="1168"/>
      <c r="BN17" s="196" t="s">
        <v>171</v>
      </c>
      <c r="BO17" s="196" t="s">
        <v>172</v>
      </c>
      <c r="BP17" s="697">
        <f>IF(①入力シート!$F$28="あり",AZ17,0)</f>
        <v>0</v>
      </c>
      <c r="BQ17" s="196" t="s">
        <v>89</v>
      </c>
      <c r="BR17" s="196" t="s">
        <v>172</v>
      </c>
      <c r="BS17" s="197">
        <v>1</v>
      </c>
      <c r="BT17" s="196" t="s">
        <v>173</v>
      </c>
      <c r="BU17" s="196" t="s">
        <v>174</v>
      </c>
      <c r="BV17" s="1166">
        <f t="shared" si="5"/>
        <v>0</v>
      </c>
      <c r="BW17" s="1166"/>
      <c r="BX17" s="1166"/>
      <c r="BY17" s="1166"/>
      <c r="BZ17" s="198" t="s">
        <v>171</v>
      </c>
      <c r="CA17" s="200" t="str">
        <f t="shared" ca="1" si="8"/>
        <v/>
      </c>
      <c r="CB17" s="201">
        <f t="shared" si="9"/>
        <v>0</v>
      </c>
    </row>
    <row r="18" spans="1:80" ht="26.1" customHeight="1">
      <c r="A18" s="195">
        <v>10</v>
      </c>
      <c r="B18" s="1169" t="str">
        <f ca="1">IF((ROW()-8)&lt;=MAX(⑥入力シート2!$AV$6:$AV$2165),IF(INDIRECT("⑥入力シート2!C"&amp;(INDEX(⑥入力シート2!AO$6:AO$2165,MATCH(ROW()-8,⑥入力シート2!$AV$6:$AV$2165,0))+1)*3)="","",INDIRECT("⑥入力シート2!C"&amp;(INDEX(⑥入力シート2!AO$6:AO$2165,MATCH(ROW()-8,⑥入力シート2!$AV$6:$AV$2165,0))+1)*3)),"")</f>
        <v/>
      </c>
      <c r="C18" s="1170"/>
      <c r="D18" s="1170"/>
      <c r="E18" s="1170"/>
      <c r="F18" s="1170"/>
      <c r="G18" s="1171" t="str">
        <f ca="1">IF((ROW()-8)&lt;=MAX(⑥入力シート2!$AV$6:$AV$2165),IF(INDIRECT("⑥入力シート2!E"&amp;(INDEX(⑥入力シート2!AO$6:AO$2165,MATCH(ROW()-8,⑥入力シート2!$AV$6:$AV$2165,0))+1)*3)="","",INDIRECT("⑥入力シート2!E"&amp;(INDEX(⑥入力シート2!AO$6:AO$2165,MATCH(ROW()-8,⑥入力シート2!$AV$6:$AV$2165,0))+1)*3)),"")</f>
        <v/>
      </c>
      <c r="H18" s="1172"/>
      <c r="I18" s="1173"/>
      <c r="J18" s="431" t="str">
        <f ca="1">IF((ROW()-8)&lt;=MAX(⑥入力シート2!$AV$6:$AV$2165),IF(INDIRECT("⑥入力シート2!F"&amp;(INDEX(⑥入力シート2!AO$6:AO$2165,MATCH(ROW()-8,⑥入力シート2!$AV$6:$AV$2165,0))+1)*3)="","",INDIRECT("⑥入力シート2!F"&amp;(INDEX(⑥入力シート2!AO$6:AO$2165,MATCH(ROW()-8,⑥入力シート2!$AV$6:$AV$2165,0))+1)*3)),"")</f>
        <v/>
      </c>
      <c r="K18" s="1171" t="str">
        <f ca="1">IF((ROW()-8)&lt;=MAX(⑥入力シート2!$AV$6:$AV$2165),IF(INDEX(⑥入力シート2!AP$6:AP$2165,MATCH(ROW()-8,⑥入力シート2!$AV$6:$AV$2165,0))=1,"基本給",IF(INDEX(⑥入力シート2!AP$6:AP$2165,MATCH(ROW()-8,⑥入力シート2!$AV$6:$AV$2165,0))=2,"手当","残")),"")</f>
        <v/>
      </c>
      <c r="L18" s="1172"/>
      <c r="M18" s="1172"/>
      <c r="N18" s="1173"/>
      <c r="O18" s="1164" t="str">
        <f ca="1">IF((ROW()-8)&lt;=MAX(⑥入力シート2!$AV$6:$AV$2165),INDEX(⑥入力シート2!AR$6:AR$2165,MATCH(ROW()-8,⑥入力シート2!$AV$6:$AV$2165,0)),"")</f>
        <v/>
      </c>
      <c r="P18" s="1165"/>
      <c r="Q18" s="1165"/>
      <c r="R18" s="196" t="s">
        <v>171</v>
      </c>
      <c r="S18" s="196" t="s">
        <v>172</v>
      </c>
      <c r="T18" s="433" t="str">
        <f ca="1">IF((ROW()-8)&lt;=MAX(⑥入力シート2!$AV$6:$AV$2165),INDEX(⑥入力シート2!AS$6:AS$2165,MATCH(ROW()-8,⑥入力シート2!$AV$6:$AV$2165,0)),"")</f>
        <v/>
      </c>
      <c r="U18" s="196" t="s">
        <v>89</v>
      </c>
      <c r="V18" s="196" t="s">
        <v>172</v>
      </c>
      <c r="W18" s="197">
        <v>1</v>
      </c>
      <c r="X18" s="196" t="s">
        <v>173</v>
      </c>
      <c r="Y18" s="196" t="s">
        <v>174</v>
      </c>
      <c r="Z18" s="1166" t="str">
        <f t="shared" ca="1" si="6"/>
        <v/>
      </c>
      <c r="AA18" s="1166"/>
      <c r="AB18" s="1166"/>
      <c r="AC18" s="1166"/>
      <c r="AD18" s="198" t="s">
        <v>171</v>
      </c>
      <c r="AE18" s="1167">
        <f>IF(①入力シート!$F$28="あり",O18,0)</f>
        <v>0</v>
      </c>
      <c r="AF18" s="1168"/>
      <c r="AG18" s="1168"/>
      <c r="AH18" s="196" t="s">
        <v>171</v>
      </c>
      <c r="AI18" s="196" t="s">
        <v>172</v>
      </c>
      <c r="AJ18" s="697">
        <f>IF(①入力シート!$F$28="あり",T18,0)</f>
        <v>0</v>
      </c>
      <c r="AK18" s="196" t="s">
        <v>89</v>
      </c>
      <c r="AL18" s="196" t="s">
        <v>172</v>
      </c>
      <c r="AM18" s="197">
        <v>1</v>
      </c>
      <c r="AN18" s="196" t="s">
        <v>173</v>
      </c>
      <c r="AO18" s="196" t="s">
        <v>174</v>
      </c>
      <c r="AP18" s="1166">
        <f t="shared" si="7"/>
        <v>0</v>
      </c>
      <c r="AQ18" s="1166"/>
      <c r="AR18" s="1166"/>
      <c r="AS18" s="1166"/>
      <c r="AT18" s="199" t="s">
        <v>171</v>
      </c>
      <c r="AU18" s="1164" t="str">
        <f ca="1">IF((ROW()-8)&lt;=MAX(⑥入力シート2!$AV$6:$AV$2165),INDEX(⑥入力シート2!AT$6:AT$2165,MATCH(ROW()-8,⑥入力シート2!$AV$6:$AV$2165,0)),"")</f>
        <v/>
      </c>
      <c r="AV18" s="1165"/>
      <c r="AW18" s="1165"/>
      <c r="AX18" s="196" t="s">
        <v>171</v>
      </c>
      <c r="AY18" s="196" t="s">
        <v>172</v>
      </c>
      <c r="AZ18" s="433" t="str">
        <f ca="1">IF((ROW()-8)&lt;=MAX(⑥入力シート2!$AV$6:$AV$2165),INDEX(⑥入力シート2!AU$6:AU$2165,MATCH(ROW()-8,⑥入力シート2!$AV$6:$AV$2165,0)),"")</f>
        <v/>
      </c>
      <c r="BA18" s="196" t="s">
        <v>89</v>
      </c>
      <c r="BB18" s="196" t="s">
        <v>172</v>
      </c>
      <c r="BC18" s="197">
        <v>1</v>
      </c>
      <c r="BD18" s="196" t="s">
        <v>173</v>
      </c>
      <c r="BE18" s="196" t="s">
        <v>174</v>
      </c>
      <c r="BF18" s="1166" t="str">
        <f t="shared" ca="1" si="4"/>
        <v/>
      </c>
      <c r="BG18" s="1166"/>
      <c r="BH18" s="1166"/>
      <c r="BI18" s="1166"/>
      <c r="BJ18" s="198" t="s">
        <v>171</v>
      </c>
      <c r="BK18" s="1167">
        <f>IF(①入力シート!$F$28="あり",AU18,0)</f>
        <v>0</v>
      </c>
      <c r="BL18" s="1168"/>
      <c r="BM18" s="1168"/>
      <c r="BN18" s="196" t="s">
        <v>171</v>
      </c>
      <c r="BO18" s="196" t="s">
        <v>172</v>
      </c>
      <c r="BP18" s="697">
        <f>IF(①入力シート!$F$28="あり",AZ18,0)</f>
        <v>0</v>
      </c>
      <c r="BQ18" s="196" t="s">
        <v>89</v>
      </c>
      <c r="BR18" s="196" t="s">
        <v>172</v>
      </c>
      <c r="BS18" s="197">
        <v>1</v>
      </c>
      <c r="BT18" s="196" t="s">
        <v>173</v>
      </c>
      <c r="BU18" s="196" t="s">
        <v>174</v>
      </c>
      <c r="BV18" s="1166">
        <f t="shared" si="5"/>
        <v>0</v>
      </c>
      <c r="BW18" s="1166"/>
      <c r="BX18" s="1166"/>
      <c r="BY18" s="1166"/>
      <c r="BZ18" s="198" t="s">
        <v>171</v>
      </c>
      <c r="CA18" s="200" t="str">
        <f t="shared" ca="1" si="8"/>
        <v/>
      </c>
      <c r="CB18" s="201">
        <f t="shared" si="9"/>
        <v>0</v>
      </c>
    </row>
    <row r="19" spans="1:80" ht="26.1" customHeight="1">
      <c r="A19" s="195">
        <v>11</v>
      </c>
      <c r="B19" s="1169" t="str">
        <f ca="1">IF((ROW()-8)&lt;=MAX(⑥入力シート2!$AV$6:$AV$2165),IF(INDIRECT("⑥入力シート2!C"&amp;(INDEX(⑥入力シート2!AO$6:AO$2165,MATCH(ROW()-8,⑥入力シート2!$AV$6:$AV$2165,0))+1)*3)="","",INDIRECT("⑥入力シート2!C"&amp;(INDEX(⑥入力シート2!AO$6:AO$2165,MATCH(ROW()-8,⑥入力シート2!$AV$6:$AV$2165,0))+1)*3)),"")</f>
        <v/>
      </c>
      <c r="C19" s="1170"/>
      <c r="D19" s="1170"/>
      <c r="E19" s="1170"/>
      <c r="F19" s="1170"/>
      <c r="G19" s="1171" t="str">
        <f ca="1">IF((ROW()-8)&lt;=MAX(⑥入力シート2!$AV$6:$AV$2165),IF(INDIRECT("⑥入力シート2!E"&amp;(INDEX(⑥入力シート2!AO$6:AO$2165,MATCH(ROW()-8,⑥入力シート2!$AV$6:$AV$2165,0))+1)*3)="","",INDIRECT("⑥入力シート2!E"&amp;(INDEX(⑥入力シート2!AO$6:AO$2165,MATCH(ROW()-8,⑥入力シート2!$AV$6:$AV$2165,0))+1)*3)),"")</f>
        <v/>
      </c>
      <c r="H19" s="1172"/>
      <c r="I19" s="1173"/>
      <c r="J19" s="431" t="str">
        <f ca="1">IF((ROW()-8)&lt;=MAX(⑥入力シート2!$AV$6:$AV$2165),IF(INDIRECT("⑥入力シート2!F"&amp;(INDEX(⑥入力シート2!AO$6:AO$2165,MATCH(ROW()-8,⑥入力シート2!$AV$6:$AV$2165,0))+1)*3)="","",INDIRECT("⑥入力シート2!F"&amp;(INDEX(⑥入力シート2!AO$6:AO$2165,MATCH(ROW()-8,⑥入力シート2!$AV$6:$AV$2165,0))+1)*3)),"")</f>
        <v/>
      </c>
      <c r="K19" s="1171" t="str">
        <f ca="1">IF((ROW()-8)&lt;=MAX(⑥入力シート2!$AV$6:$AV$2165),IF(INDEX(⑥入力シート2!AP$6:AP$2165,MATCH(ROW()-8,⑥入力シート2!$AV$6:$AV$2165,0))=1,"基本給",IF(INDEX(⑥入力シート2!AP$6:AP$2165,MATCH(ROW()-8,⑥入力シート2!$AV$6:$AV$2165,0))=2,"手当","残")),"")</f>
        <v/>
      </c>
      <c r="L19" s="1172"/>
      <c r="M19" s="1172"/>
      <c r="N19" s="1173"/>
      <c r="O19" s="1164" t="str">
        <f ca="1">IF((ROW()-8)&lt;=MAX(⑥入力シート2!$AV$6:$AV$2165),INDEX(⑥入力シート2!AR$6:AR$2165,MATCH(ROW()-8,⑥入力シート2!$AV$6:$AV$2165,0)),"")</f>
        <v/>
      </c>
      <c r="P19" s="1165"/>
      <c r="Q19" s="1165"/>
      <c r="R19" s="196" t="s">
        <v>171</v>
      </c>
      <c r="S19" s="196" t="s">
        <v>172</v>
      </c>
      <c r="T19" s="433" t="str">
        <f ca="1">IF((ROW()-8)&lt;=MAX(⑥入力シート2!$AV$6:$AV$2165),INDEX(⑥入力シート2!AS$6:AS$2165,MATCH(ROW()-8,⑥入力シート2!$AV$6:$AV$2165,0)),"")</f>
        <v/>
      </c>
      <c r="U19" s="196" t="s">
        <v>89</v>
      </c>
      <c r="V19" s="196" t="s">
        <v>172</v>
      </c>
      <c r="W19" s="197">
        <v>1</v>
      </c>
      <c r="X19" s="196" t="s">
        <v>173</v>
      </c>
      <c r="Y19" s="196" t="s">
        <v>174</v>
      </c>
      <c r="Z19" s="1166" t="str">
        <f t="shared" ca="1" si="6"/>
        <v/>
      </c>
      <c r="AA19" s="1166"/>
      <c r="AB19" s="1166"/>
      <c r="AC19" s="1166"/>
      <c r="AD19" s="198" t="s">
        <v>171</v>
      </c>
      <c r="AE19" s="1167">
        <f>IF(①入力シート!$F$28="あり",O19,0)</f>
        <v>0</v>
      </c>
      <c r="AF19" s="1168"/>
      <c r="AG19" s="1168"/>
      <c r="AH19" s="196" t="s">
        <v>171</v>
      </c>
      <c r="AI19" s="196" t="s">
        <v>172</v>
      </c>
      <c r="AJ19" s="697">
        <f>IF(①入力シート!$F$28="あり",T19,0)</f>
        <v>0</v>
      </c>
      <c r="AK19" s="196" t="s">
        <v>89</v>
      </c>
      <c r="AL19" s="196" t="s">
        <v>172</v>
      </c>
      <c r="AM19" s="197">
        <v>1</v>
      </c>
      <c r="AN19" s="196" t="s">
        <v>173</v>
      </c>
      <c r="AO19" s="196" t="s">
        <v>174</v>
      </c>
      <c r="AP19" s="1166">
        <f t="shared" si="7"/>
        <v>0</v>
      </c>
      <c r="AQ19" s="1166"/>
      <c r="AR19" s="1166"/>
      <c r="AS19" s="1166"/>
      <c r="AT19" s="199" t="s">
        <v>171</v>
      </c>
      <c r="AU19" s="1164" t="str">
        <f ca="1">IF((ROW()-8)&lt;=MAX(⑥入力シート2!$AV$6:$AV$2165),INDEX(⑥入力シート2!AT$6:AT$2165,MATCH(ROW()-8,⑥入力シート2!$AV$6:$AV$2165,0)),"")</f>
        <v/>
      </c>
      <c r="AV19" s="1165"/>
      <c r="AW19" s="1165"/>
      <c r="AX19" s="196" t="s">
        <v>171</v>
      </c>
      <c r="AY19" s="196" t="s">
        <v>172</v>
      </c>
      <c r="AZ19" s="433" t="str">
        <f ca="1">IF((ROW()-8)&lt;=MAX(⑥入力シート2!$AV$6:$AV$2165),INDEX(⑥入力シート2!AU$6:AU$2165,MATCH(ROW()-8,⑥入力シート2!$AV$6:$AV$2165,0)),"")</f>
        <v/>
      </c>
      <c r="BA19" s="196" t="s">
        <v>89</v>
      </c>
      <c r="BB19" s="196" t="s">
        <v>172</v>
      </c>
      <c r="BC19" s="197">
        <v>1</v>
      </c>
      <c r="BD19" s="196" t="s">
        <v>173</v>
      </c>
      <c r="BE19" s="196" t="s">
        <v>174</v>
      </c>
      <c r="BF19" s="1166" t="str">
        <f t="shared" ca="1" si="4"/>
        <v/>
      </c>
      <c r="BG19" s="1166"/>
      <c r="BH19" s="1166"/>
      <c r="BI19" s="1166"/>
      <c r="BJ19" s="198" t="s">
        <v>171</v>
      </c>
      <c r="BK19" s="1167">
        <f>IF(①入力シート!$F$28="あり",AU19,0)</f>
        <v>0</v>
      </c>
      <c r="BL19" s="1168"/>
      <c r="BM19" s="1168"/>
      <c r="BN19" s="196" t="s">
        <v>171</v>
      </c>
      <c r="BO19" s="196" t="s">
        <v>172</v>
      </c>
      <c r="BP19" s="697">
        <f>IF(①入力シート!$F$28="あり",AZ19,0)</f>
        <v>0</v>
      </c>
      <c r="BQ19" s="196" t="s">
        <v>89</v>
      </c>
      <c r="BR19" s="196" t="s">
        <v>172</v>
      </c>
      <c r="BS19" s="197">
        <v>1</v>
      </c>
      <c r="BT19" s="196" t="s">
        <v>173</v>
      </c>
      <c r="BU19" s="196" t="s">
        <v>174</v>
      </c>
      <c r="BV19" s="1166">
        <f t="shared" si="5"/>
        <v>0</v>
      </c>
      <c r="BW19" s="1166"/>
      <c r="BX19" s="1166"/>
      <c r="BY19" s="1166"/>
      <c r="BZ19" s="198" t="s">
        <v>171</v>
      </c>
      <c r="CA19" s="200" t="str">
        <f t="shared" ca="1" si="8"/>
        <v/>
      </c>
      <c r="CB19" s="201">
        <f t="shared" si="9"/>
        <v>0</v>
      </c>
    </row>
    <row r="20" spans="1:80" ht="26.1" customHeight="1">
      <c r="A20" s="195">
        <v>12</v>
      </c>
      <c r="B20" s="1169" t="str">
        <f ca="1">IF((ROW()-8)&lt;=MAX(⑥入力シート2!$AV$6:$AV$2165),IF(INDIRECT("⑥入力シート2!C"&amp;(INDEX(⑥入力シート2!AO$6:AO$2165,MATCH(ROW()-8,⑥入力シート2!$AV$6:$AV$2165,0))+1)*3)="","",INDIRECT("⑥入力シート2!C"&amp;(INDEX(⑥入力シート2!AO$6:AO$2165,MATCH(ROW()-8,⑥入力シート2!$AV$6:$AV$2165,0))+1)*3)),"")</f>
        <v/>
      </c>
      <c r="C20" s="1170"/>
      <c r="D20" s="1170"/>
      <c r="E20" s="1170"/>
      <c r="F20" s="1170"/>
      <c r="G20" s="1171" t="str">
        <f ca="1">IF((ROW()-8)&lt;=MAX(⑥入力シート2!$AV$6:$AV$2165),IF(INDIRECT("⑥入力シート2!E"&amp;(INDEX(⑥入力シート2!AO$6:AO$2165,MATCH(ROW()-8,⑥入力シート2!$AV$6:$AV$2165,0))+1)*3)="","",INDIRECT("⑥入力シート2!E"&amp;(INDEX(⑥入力シート2!AO$6:AO$2165,MATCH(ROW()-8,⑥入力シート2!$AV$6:$AV$2165,0))+1)*3)),"")</f>
        <v/>
      </c>
      <c r="H20" s="1172"/>
      <c r="I20" s="1173"/>
      <c r="J20" s="431" t="str">
        <f ca="1">IF((ROW()-8)&lt;=MAX(⑥入力シート2!$AV$6:$AV$2165),IF(INDIRECT("⑥入力シート2!F"&amp;(INDEX(⑥入力シート2!AO$6:AO$2165,MATCH(ROW()-8,⑥入力シート2!$AV$6:$AV$2165,0))+1)*3)="","",INDIRECT("⑥入力シート2!F"&amp;(INDEX(⑥入力シート2!AO$6:AO$2165,MATCH(ROW()-8,⑥入力シート2!$AV$6:$AV$2165,0))+1)*3)),"")</f>
        <v/>
      </c>
      <c r="K20" s="1171" t="str">
        <f ca="1">IF((ROW()-8)&lt;=MAX(⑥入力シート2!$AV$6:$AV$2165),IF(INDEX(⑥入力シート2!AP$6:AP$2165,MATCH(ROW()-8,⑥入力シート2!$AV$6:$AV$2165,0))=1,"基本給",IF(INDEX(⑥入力シート2!AP$6:AP$2165,MATCH(ROW()-8,⑥入力シート2!$AV$6:$AV$2165,0))=2,"手当","残")),"")</f>
        <v/>
      </c>
      <c r="L20" s="1172"/>
      <c r="M20" s="1172"/>
      <c r="N20" s="1173"/>
      <c r="O20" s="1164" t="str">
        <f ca="1">IF((ROW()-8)&lt;=MAX(⑥入力シート2!$AV$6:$AV$2165),INDEX(⑥入力シート2!AR$6:AR$2165,MATCH(ROW()-8,⑥入力シート2!$AV$6:$AV$2165,0)),"")</f>
        <v/>
      </c>
      <c r="P20" s="1165"/>
      <c r="Q20" s="1165"/>
      <c r="R20" s="196" t="s">
        <v>171</v>
      </c>
      <c r="S20" s="196" t="s">
        <v>172</v>
      </c>
      <c r="T20" s="433" t="str">
        <f ca="1">IF((ROW()-8)&lt;=MAX(⑥入力シート2!$AV$6:$AV$2165),INDEX(⑥入力シート2!AS$6:AS$2165,MATCH(ROW()-8,⑥入力シート2!$AV$6:$AV$2165,0)),"")</f>
        <v/>
      </c>
      <c r="U20" s="196" t="s">
        <v>89</v>
      </c>
      <c r="V20" s="196" t="s">
        <v>172</v>
      </c>
      <c r="W20" s="197">
        <v>1</v>
      </c>
      <c r="X20" s="196" t="s">
        <v>173</v>
      </c>
      <c r="Y20" s="196" t="s">
        <v>174</v>
      </c>
      <c r="Z20" s="1166" t="str">
        <f t="shared" ca="1" si="6"/>
        <v/>
      </c>
      <c r="AA20" s="1166"/>
      <c r="AB20" s="1166"/>
      <c r="AC20" s="1166"/>
      <c r="AD20" s="198" t="s">
        <v>171</v>
      </c>
      <c r="AE20" s="1167">
        <f>IF(①入力シート!$F$28="あり",O20,0)</f>
        <v>0</v>
      </c>
      <c r="AF20" s="1168"/>
      <c r="AG20" s="1168"/>
      <c r="AH20" s="196" t="s">
        <v>171</v>
      </c>
      <c r="AI20" s="196" t="s">
        <v>172</v>
      </c>
      <c r="AJ20" s="697">
        <f>IF(①入力シート!$F$28="あり",T20,0)</f>
        <v>0</v>
      </c>
      <c r="AK20" s="196" t="s">
        <v>89</v>
      </c>
      <c r="AL20" s="196" t="s">
        <v>172</v>
      </c>
      <c r="AM20" s="197">
        <v>1</v>
      </c>
      <c r="AN20" s="196" t="s">
        <v>173</v>
      </c>
      <c r="AO20" s="196" t="s">
        <v>174</v>
      </c>
      <c r="AP20" s="1166">
        <f t="shared" si="7"/>
        <v>0</v>
      </c>
      <c r="AQ20" s="1166"/>
      <c r="AR20" s="1166"/>
      <c r="AS20" s="1166"/>
      <c r="AT20" s="199" t="s">
        <v>171</v>
      </c>
      <c r="AU20" s="1164" t="str">
        <f ca="1">IF((ROW()-8)&lt;=MAX(⑥入力シート2!$AV$6:$AV$2165),INDEX(⑥入力シート2!AT$6:AT$2165,MATCH(ROW()-8,⑥入力シート2!$AV$6:$AV$2165,0)),"")</f>
        <v/>
      </c>
      <c r="AV20" s="1165"/>
      <c r="AW20" s="1165"/>
      <c r="AX20" s="196" t="s">
        <v>171</v>
      </c>
      <c r="AY20" s="196" t="s">
        <v>172</v>
      </c>
      <c r="AZ20" s="433" t="str">
        <f ca="1">IF((ROW()-8)&lt;=MAX(⑥入力シート2!$AV$6:$AV$2165),INDEX(⑥入力シート2!AU$6:AU$2165,MATCH(ROW()-8,⑥入力シート2!$AV$6:$AV$2165,0)),"")</f>
        <v/>
      </c>
      <c r="BA20" s="196" t="s">
        <v>89</v>
      </c>
      <c r="BB20" s="196" t="s">
        <v>172</v>
      </c>
      <c r="BC20" s="197">
        <v>1</v>
      </c>
      <c r="BD20" s="196" t="s">
        <v>173</v>
      </c>
      <c r="BE20" s="196" t="s">
        <v>174</v>
      </c>
      <c r="BF20" s="1166" t="str">
        <f t="shared" ca="1" si="4"/>
        <v/>
      </c>
      <c r="BG20" s="1166"/>
      <c r="BH20" s="1166"/>
      <c r="BI20" s="1166"/>
      <c r="BJ20" s="198" t="s">
        <v>171</v>
      </c>
      <c r="BK20" s="1167">
        <f>IF(①入力シート!$F$28="あり",AU20,0)</f>
        <v>0</v>
      </c>
      <c r="BL20" s="1168"/>
      <c r="BM20" s="1168"/>
      <c r="BN20" s="196" t="s">
        <v>171</v>
      </c>
      <c r="BO20" s="196" t="s">
        <v>172</v>
      </c>
      <c r="BP20" s="697">
        <f>IF(①入力シート!$F$28="あり",AZ20,0)</f>
        <v>0</v>
      </c>
      <c r="BQ20" s="196" t="s">
        <v>89</v>
      </c>
      <c r="BR20" s="196" t="s">
        <v>172</v>
      </c>
      <c r="BS20" s="197">
        <v>1</v>
      </c>
      <c r="BT20" s="196" t="s">
        <v>173</v>
      </c>
      <c r="BU20" s="196" t="s">
        <v>174</v>
      </c>
      <c r="BV20" s="1166">
        <f t="shared" si="5"/>
        <v>0</v>
      </c>
      <c r="BW20" s="1166"/>
      <c r="BX20" s="1166"/>
      <c r="BY20" s="1166"/>
      <c r="BZ20" s="198" t="s">
        <v>171</v>
      </c>
      <c r="CA20" s="200" t="str">
        <f t="shared" ca="1" si="8"/>
        <v/>
      </c>
      <c r="CB20" s="201">
        <f t="shared" si="9"/>
        <v>0</v>
      </c>
    </row>
    <row r="21" spans="1:80" ht="26.1" customHeight="1">
      <c r="A21" s="195">
        <v>13</v>
      </c>
      <c r="B21" s="1169" t="str">
        <f ca="1">IF((ROW()-8)&lt;=MAX(⑥入力シート2!$AV$6:$AV$2165),IF(INDIRECT("⑥入力シート2!C"&amp;(INDEX(⑥入力シート2!AO$6:AO$2165,MATCH(ROW()-8,⑥入力シート2!$AV$6:$AV$2165,0))+1)*3)="","",INDIRECT("⑥入力シート2!C"&amp;(INDEX(⑥入力シート2!AO$6:AO$2165,MATCH(ROW()-8,⑥入力シート2!$AV$6:$AV$2165,0))+1)*3)),"")</f>
        <v/>
      </c>
      <c r="C21" s="1170"/>
      <c r="D21" s="1170"/>
      <c r="E21" s="1170"/>
      <c r="F21" s="1170"/>
      <c r="G21" s="1171" t="str">
        <f ca="1">IF((ROW()-8)&lt;=MAX(⑥入力シート2!$AV$6:$AV$2165),IF(INDIRECT("⑥入力シート2!E"&amp;(INDEX(⑥入力シート2!AO$6:AO$2165,MATCH(ROW()-8,⑥入力シート2!$AV$6:$AV$2165,0))+1)*3)="","",INDIRECT("⑥入力シート2!E"&amp;(INDEX(⑥入力シート2!AO$6:AO$2165,MATCH(ROW()-8,⑥入力シート2!$AV$6:$AV$2165,0))+1)*3)),"")</f>
        <v/>
      </c>
      <c r="H21" s="1172"/>
      <c r="I21" s="1173"/>
      <c r="J21" s="431" t="str">
        <f ca="1">IF((ROW()-8)&lt;=MAX(⑥入力シート2!$AV$6:$AV$2165),IF(INDIRECT("⑥入力シート2!F"&amp;(INDEX(⑥入力シート2!AO$6:AO$2165,MATCH(ROW()-8,⑥入力シート2!$AV$6:$AV$2165,0))+1)*3)="","",INDIRECT("⑥入力シート2!F"&amp;(INDEX(⑥入力シート2!AO$6:AO$2165,MATCH(ROW()-8,⑥入力シート2!$AV$6:$AV$2165,0))+1)*3)),"")</f>
        <v/>
      </c>
      <c r="K21" s="1171" t="str">
        <f ca="1">IF((ROW()-8)&lt;=MAX(⑥入力シート2!$AV$6:$AV$2165),IF(INDEX(⑥入力シート2!AP$6:AP$2165,MATCH(ROW()-8,⑥入力シート2!$AV$6:$AV$2165,0))=1,"基本給",IF(INDEX(⑥入力シート2!AP$6:AP$2165,MATCH(ROW()-8,⑥入力シート2!$AV$6:$AV$2165,0))=2,"手当","残")),"")</f>
        <v/>
      </c>
      <c r="L21" s="1172"/>
      <c r="M21" s="1172"/>
      <c r="N21" s="1173"/>
      <c r="O21" s="1164" t="str">
        <f ca="1">IF((ROW()-8)&lt;=MAX(⑥入力シート2!$AV$6:$AV$2165),INDEX(⑥入力シート2!AR$6:AR$2165,MATCH(ROW()-8,⑥入力シート2!$AV$6:$AV$2165,0)),"")</f>
        <v/>
      </c>
      <c r="P21" s="1165"/>
      <c r="Q21" s="1165"/>
      <c r="R21" s="196" t="s">
        <v>171</v>
      </c>
      <c r="S21" s="196" t="s">
        <v>172</v>
      </c>
      <c r="T21" s="433" t="str">
        <f ca="1">IF((ROW()-8)&lt;=MAX(⑥入力シート2!$AV$6:$AV$2165),INDEX(⑥入力シート2!AS$6:AS$2165,MATCH(ROW()-8,⑥入力シート2!$AV$6:$AV$2165,0)),"")</f>
        <v/>
      </c>
      <c r="U21" s="196" t="s">
        <v>89</v>
      </c>
      <c r="V21" s="196" t="s">
        <v>172</v>
      </c>
      <c r="W21" s="197">
        <v>1</v>
      </c>
      <c r="X21" s="196" t="s">
        <v>173</v>
      </c>
      <c r="Y21" s="196" t="s">
        <v>174</v>
      </c>
      <c r="Z21" s="1166" t="str">
        <f t="shared" ca="1" si="6"/>
        <v/>
      </c>
      <c r="AA21" s="1166"/>
      <c r="AB21" s="1166"/>
      <c r="AC21" s="1166"/>
      <c r="AD21" s="198" t="s">
        <v>171</v>
      </c>
      <c r="AE21" s="1167">
        <f>IF(①入力シート!$F$28="あり",O21,0)</f>
        <v>0</v>
      </c>
      <c r="AF21" s="1168"/>
      <c r="AG21" s="1168"/>
      <c r="AH21" s="196" t="s">
        <v>171</v>
      </c>
      <c r="AI21" s="196" t="s">
        <v>172</v>
      </c>
      <c r="AJ21" s="697">
        <f>IF(①入力シート!$F$28="あり",T21,0)</f>
        <v>0</v>
      </c>
      <c r="AK21" s="196" t="s">
        <v>89</v>
      </c>
      <c r="AL21" s="196" t="s">
        <v>172</v>
      </c>
      <c r="AM21" s="197">
        <v>1</v>
      </c>
      <c r="AN21" s="196" t="s">
        <v>173</v>
      </c>
      <c r="AO21" s="196" t="s">
        <v>174</v>
      </c>
      <c r="AP21" s="1166">
        <f t="shared" si="7"/>
        <v>0</v>
      </c>
      <c r="AQ21" s="1166"/>
      <c r="AR21" s="1166"/>
      <c r="AS21" s="1166"/>
      <c r="AT21" s="199" t="s">
        <v>171</v>
      </c>
      <c r="AU21" s="1164" t="str">
        <f ca="1">IF((ROW()-8)&lt;=MAX(⑥入力シート2!$AV$6:$AV$2165),INDEX(⑥入力シート2!AT$6:AT$2165,MATCH(ROW()-8,⑥入力シート2!$AV$6:$AV$2165,0)),"")</f>
        <v/>
      </c>
      <c r="AV21" s="1165"/>
      <c r="AW21" s="1165"/>
      <c r="AX21" s="196" t="s">
        <v>171</v>
      </c>
      <c r="AY21" s="196" t="s">
        <v>172</v>
      </c>
      <c r="AZ21" s="433" t="str">
        <f ca="1">IF((ROW()-8)&lt;=MAX(⑥入力シート2!$AV$6:$AV$2165),INDEX(⑥入力シート2!AU$6:AU$2165,MATCH(ROW()-8,⑥入力シート2!$AV$6:$AV$2165,0)),"")</f>
        <v/>
      </c>
      <c r="BA21" s="196" t="s">
        <v>89</v>
      </c>
      <c r="BB21" s="196" t="s">
        <v>172</v>
      </c>
      <c r="BC21" s="197">
        <v>1</v>
      </c>
      <c r="BD21" s="196" t="s">
        <v>173</v>
      </c>
      <c r="BE21" s="196" t="s">
        <v>174</v>
      </c>
      <c r="BF21" s="1166" t="str">
        <f t="shared" ca="1" si="4"/>
        <v/>
      </c>
      <c r="BG21" s="1166"/>
      <c r="BH21" s="1166"/>
      <c r="BI21" s="1166"/>
      <c r="BJ21" s="198" t="s">
        <v>171</v>
      </c>
      <c r="BK21" s="1167">
        <f>IF(①入力シート!$F$28="あり",AU21,0)</f>
        <v>0</v>
      </c>
      <c r="BL21" s="1168"/>
      <c r="BM21" s="1168"/>
      <c r="BN21" s="196" t="s">
        <v>171</v>
      </c>
      <c r="BO21" s="196" t="s">
        <v>172</v>
      </c>
      <c r="BP21" s="697">
        <f>IF(①入力シート!$F$28="あり",AZ21,0)</f>
        <v>0</v>
      </c>
      <c r="BQ21" s="196" t="s">
        <v>89</v>
      </c>
      <c r="BR21" s="196" t="s">
        <v>172</v>
      </c>
      <c r="BS21" s="197">
        <v>1</v>
      </c>
      <c r="BT21" s="196" t="s">
        <v>173</v>
      </c>
      <c r="BU21" s="196" t="s">
        <v>174</v>
      </c>
      <c r="BV21" s="1166">
        <f t="shared" si="5"/>
        <v>0</v>
      </c>
      <c r="BW21" s="1166"/>
      <c r="BX21" s="1166"/>
      <c r="BY21" s="1166"/>
      <c r="BZ21" s="198" t="s">
        <v>171</v>
      </c>
      <c r="CA21" s="200" t="str">
        <f t="shared" ca="1" si="8"/>
        <v/>
      </c>
      <c r="CB21" s="201">
        <f t="shared" si="9"/>
        <v>0</v>
      </c>
    </row>
    <row r="22" spans="1:80" ht="26.1" customHeight="1">
      <c r="A22" s="195">
        <v>14</v>
      </c>
      <c r="B22" s="1169" t="str">
        <f ca="1">IF((ROW()-8)&lt;=MAX(⑥入力シート2!$AV$6:$AV$2165),IF(INDIRECT("⑥入力シート2!C"&amp;(INDEX(⑥入力シート2!AO$6:AO$2165,MATCH(ROW()-8,⑥入力シート2!$AV$6:$AV$2165,0))+1)*3)="","",INDIRECT("⑥入力シート2!C"&amp;(INDEX(⑥入力シート2!AO$6:AO$2165,MATCH(ROW()-8,⑥入力シート2!$AV$6:$AV$2165,0))+1)*3)),"")</f>
        <v/>
      </c>
      <c r="C22" s="1170"/>
      <c r="D22" s="1170"/>
      <c r="E22" s="1170"/>
      <c r="F22" s="1170"/>
      <c r="G22" s="1171" t="str">
        <f ca="1">IF((ROW()-8)&lt;=MAX(⑥入力シート2!$AV$6:$AV$2165),IF(INDIRECT("⑥入力シート2!E"&amp;(INDEX(⑥入力シート2!AO$6:AO$2165,MATCH(ROW()-8,⑥入力シート2!$AV$6:$AV$2165,0))+1)*3)="","",INDIRECT("⑥入力シート2!E"&amp;(INDEX(⑥入力シート2!AO$6:AO$2165,MATCH(ROW()-8,⑥入力シート2!$AV$6:$AV$2165,0))+1)*3)),"")</f>
        <v/>
      </c>
      <c r="H22" s="1172"/>
      <c r="I22" s="1173"/>
      <c r="J22" s="431" t="str">
        <f ca="1">IF((ROW()-8)&lt;=MAX(⑥入力シート2!$AV$6:$AV$2165),IF(INDIRECT("⑥入力シート2!F"&amp;(INDEX(⑥入力シート2!AO$6:AO$2165,MATCH(ROW()-8,⑥入力シート2!$AV$6:$AV$2165,0))+1)*3)="","",INDIRECT("⑥入力シート2!F"&amp;(INDEX(⑥入力シート2!AO$6:AO$2165,MATCH(ROW()-8,⑥入力シート2!$AV$6:$AV$2165,0))+1)*3)),"")</f>
        <v/>
      </c>
      <c r="K22" s="1171" t="str">
        <f ca="1">IF((ROW()-8)&lt;=MAX(⑥入力シート2!$AV$6:$AV$2165),IF(INDEX(⑥入力シート2!AP$6:AP$2165,MATCH(ROW()-8,⑥入力シート2!$AV$6:$AV$2165,0))=1,"基本給",IF(INDEX(⑥入力シート2!AP$6:AP$2165,MATCH(ROW()-8,⑥入力シート2!$AV$6:$AV$2165,0))=2,"手当","残")),"")</f>
        <v/>
      </c>
      <c r="L22" s="1172"/>
      <c r="M22" s="1172"/>
      <c r="N22" s="1173"/>
      <c r="O22" s="1164" t="str">
        <f ca="1">IF((ROW()-8)&lt;=MAX(⑥入力シート2!$AV$6:$AV$2165),INDEX(⑥入力シート2!AR$6:AR$2165,MATCH(ROW()-8,⑥入力シート2!$AV$6:$AV$2165,0)),"")</f>
        <v/>
      </c>
      <c r="P22" s="1165"/>
      <c r="Q22" s="1165"/>
      <c r="R22" s="196" t="s">
        <v>171</v>
      </c>
      <c r="S22" s="196" t="s">
        <v>172</v>
      </c>
      <c r="T22" s="433" t="str">
        <f ca="1">IF((ROW()-8)&lt;=MAX(⑥入力シート2!$AV$6:$AV$2165),INDEX(⑥入力シート2!AS$6:AS$2165,MATCH(ROW()-8,⑥入力シート2!$AV$6:$AV$2165,0)),"")</f>
        <v/>
      </c>
      <c r="U22" s="196" t="s">
        <v>89</v>
      </c>
      <c r="V22" s="196" t="s">
        <v>172</v>
      </c>
      <c r="W22" s="197">
        <v>1</v>
      </c>
      <c r="X22" s="196" t="s">
        <v>173</v>
      </c>
      <c r="Y22" s="196" t="s">
        <v>174</v>
      </c>
      <c r="Z22" s="1166" t="str">
        <f t="shared" ca="1" si="6"/>
        <v/>
      </c>
      <c r="AA22" s="1166"/>
      <c r="AB22" s="1166"/>
      <c r="AC22" s="1166"/>
      <c r="AD22" s="198" t="s">
        <v>171</v>
      </c>
      <c r="AE22" s="1167">
        <f>IF(①入力シート!$F$28="あり",O22,0)</f>
        <v>0</v>
      </c>
      <c r="AF22" s="1168"/>
      <c r="AG22" s="1168"/>
      <c r="AH22" s="196" t="s">
        <v>171</v>
      </c>
      <c r="AI22" s="196" t="s">
        <v>172</v>
      </c>
      <c r="AJ22" s="697">
        <f>IF(①入力シート!$F$28="あり",T22,0)</f>
        <v>0</v>
      </c>
      <c r="AK22" s="196" t="s">
        <v>89</v>
      </c>
      <c r="AL22" s="196" t="s">
        <v>172</v>
      </c>
      <c r="AM22" s="197">
        <v>1</v>
      </c>
      <c r="AN22" s="196" t="s">
        <v>173</v>
      </c>
      <c r="AO22" s="196" t="s">
        <v>174</v>
      </c>
      <c r="AP22" s="1166">
        <f t="shared" si="7"/>
        <v>0</v>
      </c>
      <c r="AQ22" s="1166"/>
      <c r="AR22" s="1166"/>
      <c r="AS22" s="1166"/>
      <c r="AT22" s="199" t="s">
        <v>171</v>
      </c>
      <c r="AU22" s="1164" t="str">
        <f ca="1">IF((ROW()-8)&lt;=MAX(⑥入力シート2!$AV$6:$AV$2165),INDEX(⑥入力シート2!AT$6:AT$2165,MATCH(ROW()-8,⑥入力シート2!$AV$6:$AV$2165,0)),"")</f>
        <v/>
      </c>
      <c r="AV22" s="1165"/>
      <c r="AW22" s="1165"/>
      <c r="AX22" s="196" t="s">
        <v>171</v>
      </c>
      <c r="AY22" s="196" t="s">
        <v>172</v>
      </c>
      <c r="AZ22" s="433" t="str">
        <f ca="1">IF((ROW()-8)&lt;=MAX(⑥入力シート2!$AV$6:$AV$2165),INDEX(⑥入力シート2!AU$6:AU$2165,MATCH(ROW()-8,⑥入力シート2!$AV$6:$AV$2165,0)),"")</f>
        <v/>
      </c>
      <c r="BA22" s="196" t="s">
        <v>89</v>
      </c>
      <c r="BB22" s="196" t="s">
        <v>172</v>
      </c>
      <c r="BC22" s="197">
        <v>1</v>
      </c>
      <c r="BD22" s="196" t="s">
        <v>173</v>
      </c>
      <c r="BE22" s="196" t="s">
        <v>174</v>
      </c>
      <c r="BF22" s="1166" t="str">
        <f t="shared" ca="1" si="4"/>
        <v/>
      </c>
      <c r="BG22" s="1166"/>
      <c r="BH22" s="1166"/>
      <c r="BI22" s="1166"/>
      <c r="BJ22" s="198" t="s">
        <v>171</v>
      </c>
      <c r="BK22" s="1167">
        <f>IF(①入力シート!$F$28="あり",AU22,0)</f>
        <v>0</v>
      </c>
      <c r="BL22" s="1168"/>
      <c r="BM22" s="1168"/>
      <c r="BN22" s="196" t="s">
        <v>171</v>
      </c>
      <c r="BO22" s="196" t="s">
        <v>172</v>
      </c>
      <c r="BP22" s="697">
        <f>IF(①入力シート!$F$28="あり",AZ22,0)</f>
        <v>0</v>
      </c>
      <c r="BQ22" s="196" t="s">
        <v>89</v>
      </c>
      <c r="BR22" s="196" t="s">
        <v>172</v>
      </c>
      <c r="BS22" s="197">
        <v>1</v>
      </c>
      <c r="BT22" s="196" t="s">
        <v>173</v>
      </c>
      <c r="BU22" s="196" t="s">
        <v>174</v>
      </c>
      <c r="BV22" s="1166">
        <f t="shared" si="5"/>
        <v>0</v>
      </c>
      <c r="BW22" s="1166"/>
      <c r="BX22" s="1166"/>
      <c r="BY22" s="1166"/>
      <c r="BZ22" s="198" t="s">
        <v>171</v>
      </c>
      <c r="CA22" s="200" t="str">
        <f t="shared" ca="1" si="8"/>
        <v/>
      </c>
      <c r="CB22" s="201">
        <f t="shared" si="9"/>
        <v>0</v>
      </c>
    </row>
    <row r="23" spans="1:80" ht="26.1" customHeight="1">
      <c r="A23" s="195">
        <v>15</v>
      </c>
      <c r="B23" s="1169" t="str">
        <f ca="1">IF((ROW()-8)&lt;=MAX(⑥入力シート2!$AV$6:$AV$2165),IF(INDIRECT("⑥入力シート2!C"&amp;(INDEX(⑥入力シート2!AO$6:AO$2165,MATCH(ROW()-8,⑥入力シート2!$AV$6:$AV$2165,0))+1)*3)="","",INDIRECT("⑥入力シート2!C"&amp;(INDEX(⑥入力シート2!AO$6:AO$2165,MATCH(ROW()-8,⑥入力シート2!$AV$6:$AV$2165,0))+1)*3)),"")</f>
        <v/>
      </c>
      <c r="C23" s="1170"/>
      <c r="D23" s="1170"/>
      <c r="E23" s="1170"/>
      <c r="F23" s="1170"/>
      <c r="G23" s="1171" t="str">
        <f ca="1">IF((ROW()-8)&lt;=MAX(⑥入力シート2!$AV$6:$AV$2165),IF(INDIRECT("⑥入力シート2!E"&amp;(INDEX(⑥入力シート2!AO$6:AO$2165,MATCH(ROW()-8,⑥入力シート2!$AV$6:$AV$2165,0))+1)*3)="","",INDIRECT("⑥入力シート2!E"&amp;(INDEX(⑥入力シート2!AO$6:AO$2165,MATCH(ROW()-8,⑥入力シート2!$AV$6:$AV$2165,0))+1)*3)),"")</f>
        <v/>
      </c>
      <c r="H23" s="1172"/>
      <c r="I23" s="1173"/>
      <c r="J23" s="431" t="str">
        <f ca="1">IF((ROW()-8)&lt;=MAX(⑥入力シート2!$AV$6:$AV$2165),IF(INDIRECT("⑥入力シート2!F"&amp;(INDEX(⑥入力シート2!AO$6:AO$2165,MATCH(ROW()-8,⑥入力シート2!$AV$6:$AV$2165,0))+1)*3)="","",INDIRECT("⑥入力シート2!F"&amp;(INDEX(⑥入力シート2!AO$6:AO$2165,MATCH(ROW()-8,⑥入力シート2!$AV$6:$AV$2165,0))+1)*3)),"")</f>
        <v/>
      </c>
      <c r="K23" s="1171" t="str">
        <f ca="1">IF((ROW()-8)&lt;=MAX(⑥入力シート2!$AV$6:$AV$2165),IF(INDEX(⑥入力シート2!AP$6:AP$2165,MATCH(ROW()-8,⑥入力シート2!$AV$6:$AV$2165,0))=1,"基本給",IF(INDEX(⑥入力シート2!AP$6:AP$2165,MATCH(ROW()-8,⑥入力シート2!$AV$6:$AV$2165,0))=2,"手当","残")),"")</f>
        <v/>
      </c>
      <c r="L23" s="1172"/>
      <c r="M23" s="1172"/>
      <c r="N23" s="1173"/>
      <c r="O23" s="1164" t="str">
        <f ca="1">IF((ROW()-8)&lt;=MAX(⑥入力シート2!$AV$6:$AV$2165),INDEX(⑥入力シート2!AR$6:AR$2165,MATCH(ROW()-8,⑥入力シート2!$AV$6:$AV$2165,0)),"")</f>
        <v/>
      </c>
      <c r="P23" s="1165"/>
      <c r="Q23" s="1165"/>
      <c r="R23" s="196" t="s">
        <v>171</v>
      </c>
      <c r="S23" s="196" t="s">
        <v>172</v>
      </c>
      <c r="T23" s="433" t="str">
        <f ca="1">IF((ROW()-8)&lt;=MAX(⑥入力シート2!$AV$6:$AV$2165),INDEX(⑥入力シート2!AS$6:AS$2165,MATCH(ROW()-8,⑥入力シート2!$AV$6:$AV$2165,0)),"")</f>
        <v/>
      </c>
      <c r="U23" s="196" t="s">
        <v>89</v>
      </c>
      <c r="V23" s="196" t="s">
        <v>172</v>
      </c>
      <c r="W23" s="197">
        <v>1</v>
      </c>
      <c r="X23" s="196" t="s">
        <v>173</v>
      </c>
      <c r="Y23" s="196" t="s">
        <v>174</v>
      </c>
      <c r="Z23" s="1166" t="str">
        <f t="shared" ref="Z23:Z42" ca="1" si="10">IFERROR(O23*T23*W23,"")</f>
        <v/>
      </c>
      <c r="AA23" s="1166"/>
      <c r="AB23" s="1166"/>
      <c r="AC23" s="1166"/>
      <c r="AD23" s="198" t="s">
        <v>171</v>
      </c>
      <c r="AE23" s="1167">
        <f>IF(①入力シート!$F$28="あり",O23,0)</f>
        <v>0</v>
      </c>
      <c r="AF23" s="1168"/>
      <c r="AG23" s="1168"/>
      <c r="AH23" s="196" t="s">
        <v>171</v>
      </c>
      <c r="AI23" s="196" t="s">
        <v>172</v>
      </c>
      <c r="AJ23" s="697">
        <f>IF(①入力シート!$F$28="あり",T23,0)</f>
        <v>0</v>
      </c>
      <c r="AK23" s="196" t="s">
        <v>89</v>
      </c>
      <c r="AL23" s="196" t="s">
        <v>172</v>
      </c>
      <c r="AM23" s="197">
        <v>1</v>
      </c>
      <c r="AN23" s="196" t="s">
        <v>173</v>
      </c>
      <c r="AO23" s="196" t="s">
        <v>174</v>
      </c>
      <c r="AP23" s="1166">
        <f t="shared" ref="AP23:AP42" si="11">IFERROR(AE23*AJ23*AM23,"")</f>
        <v>0</v>
      </c>
      <c r="AQ23" s="1166"/>
      <c r="AR23" s="1166"/>
      <c r="AS23" s="1166"/>
      <c r="AT23" s="199" t="s">
        <v>171</v>
      </c>
      <c r="AU23" s="1164" t="str">
        <f ca="1">IF((ROW()-8)&lt;=MAX(⑥入力シート2!$AV$6:$AV$2165),INDEX(⑥入力シート2!AT$6:AT$2165,MATCH(ROW()-8,⑥入力シート2!$AV$6:$AV$2165,0)),"")</f>
        <v/>
      </c>
      <c r="AV23" s="1165"/>
      <c r="AW23" s="1165"/>
      <c r="AX23" s="196" t="s">
        <v>171</v>
      </c>
      <c r="AY23" s="196" t="s">
        <v>172</v>
      </c>
      <c r="AZ23" s="433" t="str">
        <f ca="1">IF((ROW()-8)&lt;=MAX(⑥入力シート2!$AV$6:$AV$2165),INDEX(⑥入力シート2!AU$6:AU$2165,MATCH(ROW()-8,⑥入力シート2!$AV$6:$AV$2165,0)),"")</f>
        <v/>
      </c>
      <c r="BA23" s="196" t="s">
        <v>89</v>
      </c>
      <c r="BB23" s="196" t="s">
        <v>172</v>
      </c>
      <c r="BC23" s="197">
        <v>1</v>
      </c>
      <c r="BD23" s="196" t="s">
        <v>173</v>
      </c>
      <c r="BE23" s="196" t="s">
        <v>174</v>
      </c>
      <c r="BF23" s="1166" t="str">
        <f t="shared" ref="BF23:BF42" ca="1" si="12">IFERROR(AU23*AZ23*BC23,"")</f>
        <v/>
      </c>
      <c r="BG23" s="1166"/>
      <c r="BH23" s="1166"/>
      <c r="BI23" s="1166"/>
      <c r="BJ23" s="198" t="s">
        <v>171</v>
      </c>
      <c r="BK23" s="1167">
        <f>IF(①入力シート!$F$28="あり",AU23,0)</f>
        <v>0</v>
      </c>
      <c r="BL23" s="1168"/>
      <c r="BM23" s="1168"/>
      <c r="BN23" s="196" t="s">
        <v>171</v>
      </c>
      <c r="BO23" s="196" t="s">
        <v>172</v>
      </c>
      <c r="BP23" s="697">
        <f>IF(①入力シート!$F$28="あり",AZ23,0)</f>
        <v>0</v>
      </c>
      <c r="BQ23" s="196" t="s">
        <v>89</v>
      </c>
      <c r="BR23" s="196" t="s">
        <v>172</v>
      </c>
      <c r="BS23" s="197">
        <v>1</v>
      </c>
      <c r="BT23" s="196" t="s">
        <v>173</v>
      </c>
      <c r="BU23" s="196" t="s">
        <v>174</v>
      </c>
      <c r="BV23" s="1166">
        <f t="shared" ref="BV23:BV42" si="13">IFERROR(BK23*BP23*BS23,"")</f>
        <v>0</v>
      </c>
      <c r="BW23" s="1166"/>
      <c r="BX23" s="1166"/>
      <c r="BY23" s="1166"/>
      <c r="BZ23" s="198" t="s">
        <v>171</v>
      </c>
      <c r="CA23" s="200" t="str">
        <f t="shared" ref="CA23:CA42" ca="1" si="14">IFERROR(Z23+BF23,"")</f>
        <v/>
      </c>
      <c r="CB23" s="201">
        <f t="shared" ref="CB23:CB42" si="15">IFERROR(AP23+BV23,"")</f>
        <v>0</v>
      </c>
    </row>
    <row r="24" spans="1:80" ht="26.1" customHeight="1">
      <c r="A24" s="195">
        <v>16</v>
      </c>
      <c r="B24" s="1169" t="str">
        <f ca="1">IF((ROW()-8)&lt;=MAX(⑥入力シート2!$AV$6:$AV$2165),IF(INDIRECT("⑥入力シート2!C"&amp;(INDEX(⑥入力シート2!AO$6:AO$2165,MATCH(ROW()-8,⑥入力シート2!$AV$6:$AV$2165,0))+1)*3)="","",INDIRECT("⑥入力シート2!C"&amp;(INDEX(⑥入力シート2!AO$6:AO$2165,MATCH(ROW()-8,⑥入力シート2!$AV$6:$AV$2165,0))+1)*3)),"")</f>
        <v/>
      </c>
      <c r="C24" s="1170"/>
      <c r="D24" s="1170"/>
      <c r="E24" s="1170"/>
      <c r="F24" s="1170"/>
      <c r="G24" s="1171" t="str">
        <f ca="1">IF((ROW()-8)&lt;=MAX(⑥入力シート2!$AV$6:$AV$2165),IF(INDIRECT("⑥入力シート2!E"&amp;(INDEX(⑥入力シート2!AO$6:AO$2165,MATCH(ROW()-8,⑥入力シート2!$AV$6:$AV$2165,0))+1)*3)="","",INDIRECT("⑥入力シート2!E"&amp;(INDEX(⑥入力シート2!AO$6:AO$2165,MATCH(ROW()-8,⑥入力シート2!$AV$6:$AV$2165,0))+1)*3)),"")</f>
        <v/>
      </c>
      <c r="H24" s="1172"/>
      <c r="I24" s="1173"/>
      <c r="J24" s="431" t="str">
        <f ca="1">IF((ROW()-8)&lt;=MAX(⑥入力シート2!$AV$6:$AV$2165),IF(INDIRECT("⑥入力シート2!F"&amp;(INDEX(⑥入力シート2!AO$6:AO$2165,MATCH(ROW()-8,⑥入力シート2!$AV$6:$AV$2165,0))+1)*3)="","",INDIRECT("⑥入力シート2!F"&amp;(INDEX(⑥入力シート2!AO$6:AO$2165,MATCH(ROW()-8,⑥入力シート2!$AV$6:$AV$2165,0))+1)*3)),"")</f>
        <v/>
      </c>
      <c r="K24" s="1171" t="str">
        <f ca="1">IF((ROW()-8)&lt;=MAX(⑥入力シート2!$AV$6:$AV$2165),IF(INDEX(⑥入力シート2!AP$6:AP$2165,MATCH(ROW()-8,⑥入力シート2!$AV$6:$AV$2165,0))=1,"基本給",IF(INDEX(⑥入力シート2!AP$6:AP$2165,MATCH(ROW()-8,⑥入力シート2!$AV$6:$AV$2165,0))=2,"手当","残")),"")</f>
        <v/>
      </c>
      <c r="L24" s="1172"/>
      <c r="M24" s="1172"/>
      <c r="N24" s="1173"/>
      <c r="O24" s="1164" t="str">
        <f ca="1">IF((ROW()-8)&lt;=MAX(⑥入力シート2!$AV$6:$AV$2165),INDEX(⑥入力シート2!AR$6:AR$2165,MATCH(ROW()-8,⑥入力シート2!$AV$6:$AV$2165,0)),"")</f>
        <v/>
      </c>
      <c r="P24" s="1165"/>
      <c r="Q24" s="1165"/>
      <c r="R24" s="196" t="s">
        <v>171</v>
      </c>
      <c r="S24" s="196" t="s">
        <v>172</v>
      </c>
      <c r="T24" s="433" t="str">
        <f ca="1">IF((ROW()-8)&lt;=MAX(⑥入力シート2!$AV$6:$AV$2165),INDEX(⑥入力シート2!AS$6:AS$2165,MATCH(ROW()-8,⑥入力シート2!$AV$6:$AV$2165,0)),"")</f>
        <v/>
      </c>
      <c r="U24" s="196" t="s">
        <v>89</v>
      </c>
      <c r="V24" s="196" t="s">
        <v>172</v>
      </c>
      <c r="W24" s="197">
        <v>1</v>
      </c>
      <c r="X24" s="196" t="s">
        <v>173</v>
      </c>
      <c r="Y24" s="196" t="s">
        <v>174</v>
      </c>
      <c r="Z24" s="1166" t="str">
        <f t="shared" ca="1" si="10"/>
        <v/>
      </c>
      <c r="AA24" s="1166"/>
      <c r="AB24" s="1166"/>
      <c r="AC24" s="1166"/>
      <c r="AD24" s="198" t="s">
        <v>171</v>
      </c>
      <c r="AE24" s="1167">
        <f>IF(①入力シート!$F$28="あり",O24,0)</f>
        <v>0</v>
      </c>
      <c r="AF24" s="1168"/>
      <c r="AG24" s="1168"/>
      <c r="AH24" s="196" t="s">
        <v>171</v>
      </c>
      <c r="AI24" s="196" t="s">
        <v>172</v>
      </c>
      <c r="AJ24" s="697">
        <f>IF(①入力シート!$F$28="あり",T24,0)</f>
        <v>0</v>
      </c>
      <c r="AK24" s="196" t="s">
        <v>89</v>
      </c>
      <c r="AL24" s="196" t="s">
        <v>172</v>
      </c>
      <c r="AM24" s="197">
        <v>1</v>
      </c>
      <c r="AN24" s="196" t="s">
        <v>173</v>
      </c>
      <c r="AO24" s="196" t="s">
        <v>174</v>
      </c>
      <c r="AP24" s="1166">
        <f t="shared" si="11"/>
        <v>0</v>
      </c>
      <c r="AQ24" s="1166"/>
      <c r="AR24" s="1166"/>
      <c r="AS24" s="1166"/>
      <c r="AT24" s="199" t="s">
        <v>171</v>
      </c>
      <c r="AU24" s="1164" t="str">
        <f ca="1">IF((ROW()-8)&lt;=MAX(⑥入力シート2!$AV$6:$AV$2165),INDEX(⑥入力シート2!AT$6:AT$2165,MATCH(ROW()-8,⑥入力シート2!$AV$6:$AV$2165,0)),"")</f>
        <v/>
      </c>
      <c r="AV24" s="1165"/>
      <c r="AW24" s="1165"/>
      <c r="AX24" s="196" t="s">
        <v>171</v>
      </c>
      <c r="AY24" s="196" t="s">
        <v>172</v>
      </c>
      <c r="AZ24" s="433" t="str">
        <f ca="1">IF((ROW()-8)&lt;=MAX(⑥入力シート2!$AV$6:$AV$2165),INDEX(⑥入力シート2!AU$6:AU$2165,MATCH(ROW()-8,⑥入力シート2!$AV$6:$AV$2165,0)),"")</f>
        <v/>
      </c>
      <c r="BA24" s="196" t="s">
        <v>89</v>
      </c>
      <c r="BB24" s="196" t="s">
        <v>172</v>
      </c>
      <c r="BC24" s="197">
        <v>1</v>
      </c>
      <c r="BD24" s="196" t="s">
        <v>173</v>
      </c>
      <c r="BE24" s="196" t="s">
        <v>174</v>
      </c>
      <c r="BF24" s="1166" t="str">
        <f t="shared" ca="1" si="12"/>
        <v/>
      </c>
      <c r="BG24" s="1166"/>
      <c r="BH24" s="1166"/>
      <c r="BI24" s="1166"/>
      <c r="BJ24" s="198" t="s">
        <v>171</v>
      </c>
      <c r="BK24" s="1167">
        <f>IF(①入力シート!$F$28="あり",AU24,0)</f>
        <v>0</v>
      </c>
      <c r="BL24" s="1168"/>
      <c r="BM24" s="1168"/>
      <c r="BN24" s="196" t="s">
        <v>171</v>
      </c>
      <c r="BO24" s="196" t="s">
        <v>172</v>
      </c>
      <c r="BP24" s="697">
        <f>IF(①入力シート!$F$28="あり",AZ24,0)</f>
        <v>0</v>
      </c>
      <c r="BQ24" s="196" t="s">
        <v>89</v>
      </c>
      <c r="BR24" s="196" t="s">
        <v>172</v>
      </c>
      <c r="BS24" s="197">
        <v>1</v>
      </c>
      <c r="BT24" s="196" t="s">
        <v>173</v>
      </c>
      <c r="BU24" s="196" t="s">
        <v>174</v>
      </c>
      <c r="BV24" s="1166">
        <f t="shared" si="13"/>
        <v>0</v>
      </c>
      <c r="BW24" s="1166"/>
      <c r="BX24" s="1166"/>
      <c r="BY24" s="1166"/>
      <c r="BZ24" s="198" t="s">
        <v>171</v>
      </c>
      <c r="CA24" s="200" t="str">
        <f t="shared" ca="1" si="14"/>
        <v/>
      </c>
      <c r="CB24" s="201">
        <f t="shared" si="15"/>
        <v>0</v>
      </c>
    </row>
    <row r="25" spans="1:80" ht="26.1" customHeight="1">
      <c r="A25" s="195">
        <v>17</v>
      </c>
      <c r="B25" s="1169" t="str">
        <f ca="1">IF((ROW()-8)&lt;=MAX(⑥入力シート2!$AV$6:$AV$2165),IF(INDIRECT("⑥入力シート2!C"&amp;(INDEX(⑥入力シート2!AO$6:AO$2165,MATCH(ROW()-8,⑥入力シート2!$AV$6:$AV$2165,0))+1)*3)="","",INDIRECT("⑥入力シート2!C"&amp;(INDEX(⑥入力シート2!AO$6:AO$2165,MATCH(ROW()-8,⑥入力シート2!$AV$6:$AV$2165,0))+1)*3)),"")</f>
        <v/>
      </c>
      <c r="C25" s="1170"/>
      <c r="D25" s="1170"/>
      <c r="E25" s="1170"/>
      <c r="F25" s="1170"/>
      <c r="G25" s="1171" t="str">
        <f ca="1">IF((ROW()-8)&lt;=MAX(⑥入力シート2!$AV$6:$AV$2165),IF(INDIRECT("⑥入力シート2!E"&amp;(INDEX(⑥入力シート2!AO$6:AO$2165,MATCH(ROW()-8,⑥入力シート2!$AV$6:$AV$2165,0))+1)*3)="","",INDIRECT("⑥入力シート2!E"&amp;(INDEX(⑥入力シート2!AO$6:AO$2165,MATCH(ROW()-8,⑥入力シート2!$AV$6:$AV$2165,0))+1)*3)),"")</f>
        <v/>
      </c>
      <c r="H25" s="1172"/>
      <c r="I25" s="1173"/>
      <c r="J25" s="431" t="str">
        <f ca="1">IF((ROW()-8)&lt;=MAX(⑥入力シート2!$AV$6:$AV$2165),IF(INDIRECT("⑥入力シート2!F"&amp;(INDEX(⑥入力シート2!AO$6:AO$2165,MATCH(ROW()-8,⑥入力シート2!$AV$6:$AV$2165,0))+1)*3)="","",INDIRECT("⑥入力シート2!F"&amp;(INDEX(⑥入力シート2!AO$6:AO$2165,MATCH(ROW()-8,⑥入力シート2!$AV$6:$AV$2165,0))+1)*3)),"")</f>
        <v/>
      </c>
      <c r="K25" s="1171" t="str">
        <f ca="1">IF((ROW()-8)&lt;=MAX(⑥入力シート2!$AV$6:$AV$2165),IF(INDEX(⑥入力シート2!AP$6:AP$2165,MATCH(ROW()-8,⑥入力シート2!$AV$6:$AV$2165,0))=1,"基本給",IF(INDEX(⑥入力シート2!AP$6:AP$2165,MATCH(ROW()-8,⑥入力シート2!$AV$6:$AV$2165,0))=2,"手当","残")),"")</f>
        <v/>
      </c>
      <c r="L25" s="1172"/>
      <c r="M25" s="1172"/>
      <c r="N25" s="1173"/>
      <c r="O25" s="1164" t="str">
        <f ca="1">IF((ROW()-8)&lt;=MAX(⑥入力シート2!$AV$6:$AV$2165),INDEX(⑥入力シート2!AR$6:AR$2165,MATCH(ROW()-8,⑥入力シート2!$AV$6:$AV$2165,0)),"")</f>
        <v/>
      </c>
      <c r="P25" s="1165"/>
      <c r="Q25" s="1165"/>
      <c r="R25" s="196" t="s">
        <v>171</v>
      </c>
      <c r="S25" s="196" t="s">
        <v>172</v>
      </c>
      <c r="T25" s="433" t="str">
        <f ca="1">IF((ROW()-8)&lt;=MAX(⑥入力シート2!$AV$6:$AV$2165),INDEX(⑥入力シート2!AS$6:AS$2165,MATCH(ROW()-8,⑥入力シート2!$AV$6:$AV$2165,0)),"")</f>
        <v/>
      </c>
      <c r="U25" s="196" t="s">
        <v>89</v>
      </c>
      <c r="V25" s="196" t="s">
        <v>172</v>
      </c>
      <c r="W25" s="197">
        <v>1</v>
      </c>
      <c r="X25" s="196" t="s">
        <v>173</v>
      </c>
      <c r="Y25" s="196" t="s">
        <v>174</v>
      </c>
      <c r="Z25" s="1166" t="str">
        <f t="shared" ca="1" si="10"/>
        <v/>
      </c>
      <c r="AA25" s="1166"/>
      <c r="AB25" s="1166"/>
      <c r="AC25" s="1166"/>
      <c r="AD25" s="198" t="s">
        <v>171</v>
      </c>
      <c r="AE25" s="1167">
        <f>IF(①入力シート!$F$28="あり",O25,0)</f>
        <v>0</v>
      </c>
      <c r="AF25" s="1168"/>
      <c r="AG25" s="1168"/>
      <c r="AH25" s="196" t="s">
        <v>171</v>
      </c>
      <c r="AI25" s="196" t="s">
        <v>172</v>
      </c>
      <c r="AJ25" s="697">
        <f>IF(①入力シート!$F$28="あり",T25,0)</f>
        <v>0</v>
      </c>
      <c r="AK25" s="196" t="s">
        <v>89</v>
      </c>
      <c r="AL25" s="196" t="s">
        <v>172</v>
      </c>
      <c r="AM25" s="197">
        <v>1</v>
      </c>
      <c r="AN25" s="196" t="s">
        <v>173</v>
      </c>
      <c r="AO25" s="196" t="s">
        <v>174</v>
      </c>
      <c r="AP25" s="1166">
        <f t="shared" si="11"/>
        <v>0</v>
      </c>
      <c r="AQ25" s="1166"/>
      <c r="AR25" s="1166"/>
      <c r="AS25" s="1166"/>
      <c r="AT25" s="199" t="s">
        <v>171</v>
      </c>
      <c r="AU25" s="1164" t="str">
        <f ca="1">IF((ROW()-8)&lt;=MAX(⑥入力シート2!$AV$6:$AV$2165),INDEX(⑥入力シート2!AT$6:AT$2165,MATCH(ROW()-8,⑥入力シート2!$AV$6:$AV$2165,0)),"")</f>
        <v/>
      </c>
      <c r="AV25" s="1165"/>
      <c r="AW25" s="1165"/>
      <c r="AX25" s="196" t="s">
        <v>171</v>
      </c>
      <c r="AY25" s="196" t="s">
        <v>172</v>
      </c>
      <c r="AZ25" s="433" t="str">
        <f ca="1">IF((ROW()-8)&lt;=MAX(⑥入力シート2!$AV$6:$AV$2165),INDEX(⑥入力シート2!AU$6:AU$2165,MATCH(ROW()-8,⑥入力シート2!$AV$6:$AV$2165,0)),"")</f>
        <v/>
      </c>
      <c r="BA25" s="196" t="s">
        <v>89</v>
      </c>
      <c r="BB25" s="196" t="s">
        <v>172</v>
      </c>
      <c r="BC25" s="197">
        <v>1</v>
      </c>
      <c r="BD25" s="196" t="s">
        <v>173</v>
      </c>
      <c r="BE25" s="196" t="s">
        <v>174</v>
      </c>
      <c r="BF25" s="1166" t="str">
        <f t="shared" ca="1" si="12"/>
        <v/>
      </c>
      <c r="BG25" s="1166"/>
      <c r="BH25" s="1166"/>
      <c r="BI25" s="1166"/>
      <c r="BJ25" s="198" t="s">
        <v>171</v>
      </c>
      <c r="BK25" s="1167">
        <f>IF(①入力シート!$F$28="あり",AU25,0)</f>
        <v>0</v>
      </c>
      <c r="BL25" s="1168"/>
      <c r="BM25" s="1168"/>
      <c r="BN25" s="196" t="s">
        <v>171</v>
      </c>
      <c r="BO25" s="196" t="s">
        <v>172</v>
      </c>
      <c r="BP25" s="697">
        <f>IF(①入力シート!$F$28="あり",AZ25,0)</f>
        <v>0</v>
      </c>
      <c r="BQ25" s="196" t="s">
        <v>89</v>
      </c>
      <c r="BR25" s="196" t="s">
        <v>172</v>
      </c>
      <c r="BS25" s="197">
        <v>1</v>
      </c>
      <c r="BT25" s="196" t="s">
        <v>173</v>
      </c>
      <c r="BU25" s="196" t="s">
        <v>174</v>
      </c>
      <c r="BV25" s="1166">
        <f t="shared" si="13"/>
        <v>0</v>
      </c>
      <c r="BW25" s="1166"/>
      <c r="BX25" s="1166"/>
      <c r="BY25" s="1166"/>
      <c r="BZ25" s="198" t="s">
        <v>171</v>
      </c>
      <c r="CA25" s="200" t="str">
        <f t="shared" ca="1" si="14"/>
        <v/>
      </c>
      <c r="CB25" s="201">
        <f t="shared" si="15"/>
        <v>0</v>
      </c>
    </row>
    <row r="26" spans="1:80" ht="26.1" customHeight="1">
      <c r="A26" s="195">
        <v>18</v>
      </c>
      <c r="B26" s="1169" t="str">
        <f ca="1">IF((ROW()-8)&lt;=MAX(⑥入力シート2!$AV$6:$AV$2165),IF(INDIRECT("⑥入力シート2!C"&amp;(INDEX(⑥入力シート2!AO$6:AO$2165,MATCH(ROW()-8,⑥入力シート2!$AV$6:$AV$2165,0))+1)*3)="","",INDIRECT("⑥入力シート2!C"&amp;(INDEX(⑥入力シート2!AO$6:AO$2165,MATCH(ROW()-8,⑥入力シート2!$AV$6:$AV$2165,0))+1)*3)),"")</f>
        <v/>
      </c>
      <c r="C26" s="1170"/>
      <c r="D26" s="1170"/>
      <c r="E26" s="1170"/>
      <c r="F26" s="1170"/>
      <c r="G26" s="1171" t="str">
        <f ca="1">IF((ROW()-8)&lt;=MAX(⑥入力シート2!$AV$6:$AV$2165),IF(INDIRECT("⑥入力シート2!E"&amp;(INDEX(⑥入力シート2!AO$6:AO$2165,MATCH(ROW()-8,⑥入力シート2!$AV$6:$AV$2165,0))+1)*3)="","",INDIRECT("⑥入力シート2!E"&amp;(INDEX(⑥入力シート2!AO$6:AO$2165,MATCH(ROW()-8,⑥入力シート2!$AV$6:$AV$2165,0))+1)*3)),"")</f>
        <v/>
      </c>
      <c r="H26" s="1172"/>
      <c r="I26" s="1173"/>
      <c r="J26" s="431" t="str">
        <f ca="1">IF((ROW()-8)&lt;=MAX(⑥入力シート2!$AV$6:$AV$2165),IF(INDIRECT("⑥入力シート2!F"&amp;(INDEX(⑥入力シート2!AO$6:AO$2165,MATCH(ROW()-8,⑥入力シート2!$AV$6:$AV$2165,0))+1)*3)="","",INDIRECT("⑥入力シート2!F"&amp;(INDEX(⑥入力シート2!AO$6:AO$2165,MATCH(ROW()-8,⑥入力シート2!$AV$6:$AV$2165,0))+1)*3)),"")</f>
        <v/>
      </c>
      <c r="K26" s="1171" t="str">
        <f ca="1">IF((ROW()-8)&lt;=MAX(⑥入力シート2!$AV$6:$AV$2165),IF(INDEX(⑥入力シート2!AP$6:AP$2165,MATCH(ROW()-8,⑥入力シート2!$AV$6:$AV$2165,0))=1,"基本給",IF(INDEX(⑥入力シート2!AP$6:AP$2165,MATCH(ROW()-8,⑥入力シート2!$AV$6:$AV$2165,0))=2,"手当","残")),"")</f>
        <v/>
      </c>
      <c r="L26" s="1172"/>
      <c r="M26" s="1172"/>
      <c r="N26" s="1173"/>
      <c r="O26" s="1164" t="str">
        <f ca="1">IF((ROW()-8)&lt;=MAX(⑥入力シート2!$AV$6:$AV$2165),INDEX(⑥入力シート2!AR$6:AR$2165,MATCH(ROW()-8,⑥入力シート2!$AV$6:$AV$2165,0)),"")</f>
        <v/>
      </c>
      <c r="P26" s="1165"/>
      <c r="Q26" s="1165"/>
      <c r="R26" s="196" t="s">
        <v>171</v>
      </c>
      <c r="S26" s="196" t="s">
        <v>172</v>
      </c>
      <c r="T26" s="433" t="str">
        <f ca="1">IF((ROW()-8)&lt;=MAX(⑥入力シート2!$AV$6:$AV$2165),INDEX(⑥入力シート2!AS$6:AS$2165,MATCH(ROW()-8,⑥入力シート2!$AV$6:$AV$2165,0)),"")</f>
        <v/>
      </c>
      <c r="U26" s="196" t="s">
        <v>89</v>
      </c>
      <c r="V26" s="196" t="s">
        <v>172</v>
      </c>
      <c r="W26" s="197">
        <v>1</v>
      </c>
      <c r="X26" s="196" t="s">
        <v>173</v>
      </c>
      <c r="Y26" s="196" t="s">
        <v>174</v>
      </c>
      <c r="Z26" s="1166" t="str">
        <f t="shared" ca="1" si="10"/>
        <v/>
      </c>
      <c r="AA26" s="1166"/>
      <c r="AB26" s="1166"/>
      <c r="AC26" s="1166"/>
      <c r="AD26" s="198" t="s">
        <v>171</v>
      </c>
      <c r="AE26" s="1167">
        <f>IF(①入力シート!$F$28="あり",O26,0)</f>
        <v>0</v>
      </c>
      <c r="AF26" s="1168"/>
      <c r="AG26" s="1168"/>
      <c r="AH26" s="196" t="s">
        <v>171</v>
      </c>
      <c r="AI26" s="196" t="s">
        <v>172</v>
      </c>
      <c r="AJ26" s="697">
        <f>IF(①入力シート!$F$28="あり",T26,0)</f>
        <v>0</v>
      </c>
      <c r="AK26" s="196" t="s">
        <v>89</v>
      </c>
      <c r="AL26" s="196" t="s">
        <v>172</v>
      </c>
      <c r="AM26" s="197">
        <v>1</v>
      </c>
      <c r="AN26" s="196" t="s">
        <v>173</v>
      </c>
      <c r="AO26" s="196" t="s">
        <v>174</v>
      </c>
      <c r="AP26" s="1166">
        <f t="shared" si="11"/>
        <v>0</v>
      </c>
      <c r="AQ26" s="1166"/>
      <c r="AR26" s="1166"/>
      <c r="AS26" s="1166"/>
      <c r="AT26" s="199" t="s">
        <v>171</v>
      </c>
      <c r="AU26" s="1164" t="str">
        <f ca="1">IF((ROW()-8)&lt;=MAX(⑥入力シート2!$AV$6:$AV$2165),INDEX(⑥入力シート2!AT$6:AT$2165,MATCH(ROW()-8,⑥入力シート2!$AV$6:$AV$2165,0)),"")</f>
        <v/>
      </c>
      <c r="AV26" s="1165"/>
      <c r="AW26" s="1165"/>
      <c r="AX26" s="196" t="s">
        <v>171</v>
      </c>
      <c r="AY26" s="196" t="s">
        <v>172</v>
      </c>
      <c r="AZ26" s="433" t="str">
        <f ca="1">IF((ROW()-8)&lt;=MAX(⑥入力シート2!$AV$6:$AV$2165),INDEX(⑥入力シート2!AU$6:AU$2165,MATCH(ROW()-8,⑥入力シート2!$AV$6:$AV$2165,0)),"")</f>
        <v/>
      </c>
      <c r="BA26" s="196" t="s">
        <v>89</v>
      </c>
      <c r="BB26" s="196" t="s">
        <v>172</v>
      </c>
      <c r="BC26" s="197">
        <v>1</v>
      </c>
      <c r="BD26" s="196" t="s">
        <v>173</v>
      </c>
      <c r="BE26" s="196" t="s">
        <v>174</v>
      </c>
      <c r="BF26" s="1166" t="str">
        <f t="shared" ca="1" si="12"/>
        <v/>
      </c>
      <c r="BG26" s="1166"/>
      <c r="BH26" s="1166"/>
      <c r="BI26" s="1166"/>
      <c r="BJ26" s="198" t="s">
        <v>171</v>
      </c>
      <c r="BK26" s="1167">
        <f>IF(①入力シート!$F$28="あり",AU26,0)</f>
        <v>0</v>
      </c>
      <c r="BL26" s="1168"/>
      <c r="BM26" s="1168"/>
      <c r="BN26" s="196" t="s">
        <v>171</v>
      </c>
      <c r="BO26" s="196" t="s">
        <v>172</v>
      </c>
      <c r="BP26" s="697">
        <f>IF(①入力シート!$F$28="あり",AZ26,0)</f>
        <v>0</v>
      </c>
      <c r="BQ26" s="196" t="s">
        <v>89</v>
      </c>
      <c r="BR26" s="196" t="s">
        <v>172</v>
      </c>
      <c r="BS26" s="197">
        <v>1</v>
      </c>
      <c r="BT26" s="196" t="s">
        <v>173</v>
      </c>
      <c r="BU26" s="196" t="s">
        <v>174</v>
      </c>
      <c r="BV26" s="1166">
        <f t="shared" si="13"/>
        <v>0</v>
      </c>
      <c r="BW26" s="1166"/>
      <c r="BX26" s="1166"/>
      <c r="BY26" s="1166"/>
      <c r="BZ26" s="198" t="s">
        <v>171</v>
      </c>
      <c r="CA26" s="200" t="str">
        <f t="shared" ca="1" si="14"/>
        <v/>
      </c>
      <c r="CB26" s="201">
        <f t="shared" si="15"/>
        <v>0</v>
      </c>
    </row>
    <row r="27" spans="1:80" ht="26.1" customHeight="1">
      <c r="A27" s="195">
        <v>19</v>
      </c>
      <c r="B27" s="1169" t="str">
        <f ca="1">IF((ROW()-8)&lt;=MAX(⑥入力シート2!$AV$6:$AV$2165),IF(INDIRECT("⑥入力シート2!C"&amp;(INDEX(⑥入力シート2!AO$6:AO$2165,MATCH(ROW()-8,⑥入力シート2!$AV$6:$AV$2165,0))+1)*3)="","",INDIRECT("⑥入力シート2!C"&amp;(INDEX(⑥入力シート2!AO$6:AO$2165,MATCH(ROW()-8,⑥入力シート2!$AV$6:$AV$2165,0))+1)*3)),"")</f>
        <v/>
      </c>
      <c r="C27" s="1170"/>
      <c r="D27" s="1170"/>
      <c r="E27" s="1170"/>
      <c r="F27" s="1170"/>
      <c r="G27" s="1171" t="str">
        <f ca="1">IF((ROW()-8)&lt;=MAX(⑥入力シート2!$AV$6:$AV$2165),IF(INDIRECT("⑥入力シート2!E"&amp;(INDEX(⑥入力シート2!AO$6:AO$2165,MATCH(ROW()-8,⑥入力シート2!$AV$6:$AV$2165,0))+1)*3)="","",INDIRECT("⑥入力シート2!E"&amp;(INDEX(⑥入力シート2!AO$6:AO$2165,MATCH(ROW()-8,⑥入力シート2!$AV$6:$AV$2165,0))+1)*3)),"")</f>
        <v/>
      </c>
      <c r="H27" s="1172"/>
      <c r="I27" s="1173"/>
      <c r="J27" s="431" t="str">
        <f ca="1">IF((ROW()-8)&lt;=MAX(⑥入力シート2!$AV$6:$AV$2165),IF(INDIRECT("⑥入力シート2!F"&amp;(INDEX(⑥入力シート2!AO$6:AO$2165,MATCH(ROW()-8,⑥入力シート2!$AV$6:$AV$2165,0))+1)*3)="","",INDIRECT("⑥入力シート2!F"&amp;(INDEX(⑥入力シート2!AO$6:AO$2165,MATCH(ROW()-8,⑥入力シート2!$AV$6:$AV$2165,0))+1)*3)),"")</f>
        <v/>
      </c>
      <c r="K27" s="1171" t="str">
        <f ca="1">IF((ROW()-8)&lt;=MAX(⑥入力シート2!$AV$6:$AV$2165),IF(INDEX(⑥入力シート2!AP$6:AP$2165,MATCH(ROW()-8,⑥入力シート2!$AV$6:$AV$2165,0))=1,"基本給",IF(INDEX(⑥入力シート2!AP$6:AP$2165,MATCH(ROW()-8,⑥入力シート2!$AV$6:$AV$2165,0))=2,"手当","残")),"")</f>
        <v/>
      </c>
      <c r="L27" s="1172"/>
      <c r="M27" s="1172"/>
      <c r="N27" s="1173"/>
      <c r="O27" s="1164" t="str">
        <f ca="1">IF((ROW()-8)&lt;=MAX(⑥入力シート2!$AV$6:$AV$2165),INDEX(⑥入力シート2!AR$6:AR$2165,MATCH(ROW()-8,⑥入力シート2!$AV$6:$AV$2165,0)),"")</f>
        <v/>
      </c>
      <c r="P27" s="1165"/>
      <c r="Q27" s="1165"/>
      <c r="R27" s="196" t="s">
        <v>171</v>
      </c>
      <c r="S27" s="196" t="s">
        <v>172</v>
      </c>
      <c r="T27" s="433" t="str">
        <f ca="1">IF((ROW()-8)&lt;=MAX(⑥入力シート2!$AV$6:$AV$2165),INDEX(⑥入力シート2!AS$6:AS$2165,MATCH(ROW()-8,⑥入力シート2!$AV$6:$AV$2165,0)),"")</f>
        <v/>
      </c>
      <c r="U27" s="196" t="s">
        <v>89</v>
      </c>
      <c r="V27" s="196" t="s">
        <v>172</v>
      </c>
      <c r="W27" s="197">
        <v>1</v>
      </c>
      <c r="X27" s="196" t="s">
        <v>173</v>
      </c>
      <c r="Y27" s="196" t="s">
        <v>174</v>
      </c>
      <c r="Z27" s="1166" t="str">
        <f t="shared" ca="1" si="10"/>
        <v/>
      </c>
      <c r="AA27" s="1166"/>
      <c r="AB27" s="1166"/>
      <c r="AC27" s="1166"/>
      <c r="AD27" s="198" t="s">
        <v>171</v>
      </c>
      <c r="AE27" s="1167">
        <f>IF(①入力シート!$F$28="あり",O27,0)</f>
        <v>0</v>
      </c>
      <c r="AF27" s="1168"/>
      <c r="AG27" s="1168"/>
      <c r="AH27" s="196" t="s">
        <v>171</v>
      </c>
      <c r="AI27" s="196" t="s">
        <v>172</v>
      </c>
      <c r="AJ27" s="697">
        <f>IF(①入力シート!$F$28="あり",T27,0)</f>
        <v>0</v>
      </c>
      <c r="AK27" s="196" t="s">
        <v>89</v>
      </c>
      <c r="AL27" s="196" t="s">
        <v>172</v>
      </c>
      <c r="AM27" s="197">
        <v>1</v>
      </c>
      <c r="AN27" s="196" t="s">
        <v>173</v>
      </c>
      <c r="AO27" s="196" t="s">
        <v>174</v>
      </c>
      <c r="AP27" s="1166">
        <f t="shared" si="11"/>
        <v>0</v>
      </c>
      <c r="AQ27" s="1166"/>
      <c r="AR27" s="1166"/>
      <c r="AS27" s="1166"/>
      <c r="AT27" s="199" t="s">
        <v>171</v>
      </c>
      <c r="AU27" s="1164" t="str">
        <f ca="1">IF((ROW()-8)&lt;=MAX(⑥入力シート2!$AV$6:$AV$2165),INDEX(⑥入力シート2!AT$6:AT$2165,MATCH(ROW()-8,⑥入力シート2!$AV$6:$AV$2165,0)),"")</f>
        <v/>
      </c>
      <c r="AV27" s="1165"/>
      <c r="AW27" s="1165"/>
      <c r="AX27" s="196" t="s">
        <v>171</v>
      </c>
      <c r="AY27" s="196" t="s">
        <v>172</v>
      </c>
      <c r="AZ27" s="433" t="str">
        <f ca="1">IF((ROW()-8)&lt;=MAX(⑥入力シート2!$AV$6:$AV$2165),INDEX(⑥入力シート2!AU$6:AU$2165,MATCH(ROW()-8,⑥入力シート2!$AV$6:$AV$2165,0)),"")</f>
        <v/>
      </c>
      <c r="BA27" s="196" t="s">
        <v>89</v>
      </c>
      <c r="BB27" s="196" t="s">
        <v>172</v>
      </c>
      <c r="BC27" s="197">
        <v>1</v>
      </c>
      <c r="BD27" s="196" t="s">
        <v>173</v>
      </c>
      <c r="BE27" s="196" t="s">
        <v>174</v>
      </c>
      <c r="BF27" s="1166" t="str">
        <f t="shared" ca="1" si="12"/>
        <v/>
      </c>
      <c r="BG27" s="1166"/>
      <c r="BH27" s="1166"/>
      <c r="BI27" s="1166"/>
      <c r="BJ27" s="198" t="s">
        <v>171</v>
      </c>
      <c r="BK27" s="1167">
        <f>IF(①入力シート!$F$28="あり",AU27,0)</f>
        <v>0</v>
      </c>
      <c r="BL27" s="1168"/>
      <c r="BM27" s="1168"/>
      <c r="BN27" s="196" t="s">
        <v>171</v>
      </c>
      <c r="BO27" s="196" t="s">
        <v>172</v>
      </c>
      <c r="BP27" s="697">
        <f>IF(①入力シート!$F$28="あり",AZ27,0)</f>
        <v>0</v>
      </c>
      <c r="BQ27" s="196" t="s">
        <v>89</v>
      </c>
      <c r="BR27" s="196" t="s">
        <v>172</v>
      </c>
      <c r="BS27" s="197">
        <v>1</v>
      </c>
      <c r="BT27" s="196" t="s">
        <v>173</v>
      </c>
      <c r="BU27" s="196" t="s">
        <v>174</v>
      </c>
      <c r="BV27" s="1166">
        <f t="shared" si="13"/>
        <v>0</v>
      </c>
      <c r="BW27" s="1166"/>
      <c r="BX27" s="1166"/>
      <c r="BY27" s="1166"/>
      <c r="BZ27" s="198" t="s">
        <v>171</v>
      </c>
      <c r="CA27" s="200" t="str">
        <f t="shared" ca="1" si="14"/>
        <v/>
      </c>
      <c r="CB27" s="201">
        <f t="shared" si="15"/>
        <v>0</v>
      </c>
    </row>
    <row r="28" spans="1:80" ht="26.1" customHeight="1">
      <c r="A28" s="195">
        <v>20</v>
      </c>
      <c r="B28" s="1169" t="str">
        <f ca="1">IF((ROW()-8)&lt;=MAX(⑥入力シート2!$AV$6:$AV$2165),IF(INDIRECT("⑥入力シート2!C"&amp;(INDEX(⑥入力シート2!AO$6:AO$2165,MATCH(ROW()-8,⑥入力シート2!$AV$6:$AV$2165,0))+1)*3)="","",INDIRECT("⑥入力シート2!C"&amp;(INDEX(⑥入力シート2!AO$6:AO$2165,MATCH(ROW()-8,⑥入力シート2!$AV$6:$AV$2165,0))+1)*3)),"")</f>
        <v/>
      </c>
      <c r="C28" s="1170"/>
      <c r="D28" s="1170"/>
      <c r="E28" s="1170"/>
      <c r="F28" s="1170"/>
      <c r="G28" s="1171" t="str">
        <f ca="1">IF((ROW()-8)&lt;=MAX(⑥入力シート2!$AV$6:$AV$2165),IF(INDIRECT("⑥入力シート2!E"&amp;(INDEX(⑥入力シート2!AO$6:AO$2165,MATCH(ROW()-8,⑥入力シート2!$AV$6:$AV$2165,0))+1)*3)="","",INDIRECT("⑥入力シート2!E"&amp;(INDEX(⑥入力シート2!AO$6:AO$2165,MATCH(ROW()-8,⑥入力シート2!$AV$6:$AV$2165,0))+1)*3)),"")</f>
        <v/>
      </c>
      <c r="H28" s="1172"/>
      <c r="I28" s="1173"/>
      <c r="J28" s="431" t="str">
        <f ca="1">IF((ROW()-8)&lt;=MAX(⑥入力シート2!$AV$6:$AV$2165),IF(INDIRECT("⑥入力シート2!F"&amp;(INDEX(⑥入力シート2!AO$6:AO$2165,MATCH(ROW()-8,⑥入力シート2!$AV$6:$AV$2165,0))+1)*3)="","",INDIRECT("⑥入力シート2!F"&amp;(INDEX(⑥入力シート2!AO$6:AO$2165,MATCH(ROW()-8,⑥入力シート2!$AV$6:$AV$2165,0))+1)*3)),"")</f>
        <v/>
      </c>
      <c r="K28" s="1171" t="str">
        <f ca="1">IF((ROW()-8)&lt;=MAX(⑥入力シート2!$AV$6:$AV$2165),IF(INDEX(⑥入力シート2!AP$6:AP$2165,MATCH(ROW()-8,⑥入力シート2!$AV$6:$AV$2165,0))=1,"基本給",IF(INDEX(⑥入力シート2!AP$6:AP$2165,MATCH(ROW()-8,⑥入力シート2!$AV$6:$AV$2165,0))=2,"手当","残")),"")</f>
        <v/>
      </c>
      <c r="L28" s="1172"/>
      <c r="M28" s="1172"/>
      <c r="N28" s="1173"/>
      <c r="O28" s="1164" t="str">
        <f ca="1">IF((ROW()-8)&lt;=MAX(⑥入力シート2!$AV$6:$AV$2165),INDEX(⑥入力シート2!AR$6:AR$2165,MATCH(ROW()-8,⑥入力シート2!$AV$6:$AV$2165,0)),"")</f>
        <v/>
      </c>
      <c r="P28" s="1165"/>
      <c r="Q28" s="1165"/>
      <c r="R28" s="196" t="s">
        <v>171</v>
      </c>
      <c r="S28" s="196" t="s">
        <v>172</v>
      </c>
      <c r="T28" s="433" t="str">
        <f ca="1">IF((ROW()-8)&lt;=MAX(⑥入力シート2!$AV$6:$AV$2165),INDEX(⑥入力シート2!AS$6:AS$2165,MATCH(ROW()-8,⑥入力シート2!$AV$6:$AV$2165,0)),"")</f>
        <v/>
      </c>
      <c r="U28" s="196" t="s">
        <v>89</v>
      </c>
      <c r="V28" s="196" t="s">
        <v>172</v>
      </c>
      <c r="W28" s="197">
        <v>1</v>
      </c>
      <c r="X28" s="196" t="s">
        <v>173</v>
      </c>
      <c r="Y28" s="196" t="s">
        <v>174</v>
      </c>
      <c r="Z28" s="1166" t="str">
        <f t="shared" ca="1" si="10"/>
        <v/>
      </c>
      <c r="AA28" s="1166"/>
      <c r="AB28" s="1166"/>
      <c r="AC28" s="1166"/>
      <c r="AD28" s="198" t="s">
        <v>171</v>
      </c>
      <c r="AE28" s="1167">
        <f>IF(①入力シート!$F$28="あり",O28,0)</f>
        <v>0</v>
      </c>
      <c r="AF28" s="1168"/>
      <c r="AG28" s="1168"/>
      <c r="AH28" s="196" t="s">
        <v>171</v>
      </c>
      <c r="AI28" s="196" t="s">
        <v>172</v>
      </c>
      <c r="AJ28" s="697">
        <f>IF(①入力シート!$F$28="あり",T28,0)</f>
        <v>0</v>
      </c>
      <c r="AK28" s="196" t="s">
        <v>89</v>
      </c>
      <c r="AL28" s="196" t="s">
        <v>172</v>
      </c>
      <c r="AM28" s="197">
        <v>1</v>
      </c>
      <c r="AN28" s="196" t="s">
        <v>173</v>
      </c>
      <c r="AO28" s="196" t="s">
        <v>174</v>
      </c>
      <c r="AP28" s="1166">
        <f t="shared" si="11"/>
        <v>0</v>
      </c>
      <c r="AQ28" s="1166"/>
      <c r="AR28" s="1166"/>
      <c r="AS28" s="1166"/>
      <c r="AT28" s="199" t="s">
        <v>171</v>
      </c>
      <c r="AU28" s="1164" t="str">
        <f ca="1">IF((ROW()-8)&lt;=MAX(⑥入力シート2!$AV$6:$AV$2165),INDEX(⑥入力シート2!AT$6:AT$2165,MATCH(ROW()-8,⑥入力シート2!$AV$6:$AV$2165,0)),"")</f>
        <v/>
      </c>
      <c r="AV28" s="1165"/>
      <c r="AW28" s="1165"/>
      <c r="AX28" s="196" t="s">
        <v>171</v>
      </c>
      <c r="AY28" s="196" t="s">
        <v>172</v>
      </c>
      <c r="AZ28" s="433" t="str">
        <f ca="1">IF((ROW()-8)&lt;=MAX(⑥入力シート2!$AV$6:$AV$2165),INDEX(⑥入力シート2!AU$6:AU$2165,MATCH(ROW()-8,⑥入力シート2!$AV$6:$AV$2165,0)),"")</f>
        <v/>
      </c>
      <c r="BA28" s="196" t="s">
        <v>89</v>
      </c>
      <c r="BB28" s="196" t="s">
        <v>172</v>
      </c>
      <c r="BC28" s="197">
        <v>1</v>
      </c>
      <c r="BD28" s="196" t="s">
        <v>173</v>
      </c>
      <c r="BE28" s="196" t="s">
        <v>174</v>
      </c>
      <c r="BF28" s="1166" t="str">
        <f t="shared" ca="1" si="12"/>
        <v/>
      </c>
      <c r="BG28" s="1166"/>
      <c r="BH28" s="1166"/>
      <c r="BI28" s="1166"/>
      <c r="BJ28" s="198" t="s">
        <v>171</v>
      </c>
      <c r="BK28" s="1167">
        <f>IF(①入力シート!$F$28="あり",AU28,0)</f>
        <v>0</v>
      </c>
      <c r="BL28" s="1168"/>
      <c r="BM28" s="1168"/>
      <c r="BN28" s="196" t="s">
        <v>171</v>
      </c>
      <c r="BO28" s="196" t="s">
        <v>172</v>
      </c>
      <c r="BP28" s="697">
        <f>IF(①入力シート!$F$28="あり",AZ28,0)</f>
        <v>0</v>
      </c>
      <c r="BQ28" s="196" t="s">
        <v>89</v>
      </c>
      <c r="BR28" s="196" t="s">
        <v>172</v>
      </c>
      <c r="BS28" s="197">
        <v>1</v>
      </c>
      <c r="BT28" s="196" t="s">
        <v>173</v>
      </c>
      <c r="BU28" s="196" t="s">
        <v>174</v>
      </c>
      <c r="BV28" s="1166">
        <f t="shared" si="13"/>
        <v>0</v>
      </c>
      <c r="BW28" s="1166"/>
      <c r="BX28" s="1166"/>
      <c r="BY28" s="1166"/>
      <c r="BZ28" s="198" t="s">
        <v>171</v>
      </c>
      <c r="CA28" s="200" t="str">
        <f t="shared" ca="1" si="14"/>
        <v/>
      </c>
      <c r="CB28" s="201">
        <f t="shared" si="15"/>
        <v>0</v>
      </c>
    </row>
    <row r="29" spans="1:80" ht="26.1" customHeight="1">
      <c r="A29" s="195">
        <v>21</v>
      </c>
      <c r="B29" s="1169" t="str">
        <f ca="1">IF((ROW()-8)&lt;=MAX(⑥入力シート2!$AV$6:$AV$2165),IF(INDIRECT("⑥入力シート2!C"&amp;(INDEX(⑥入力シート2!AO$6:AO$2165,MATCH(ROW()-8,⑥入力シート2!$AV$6:$AV$2165,0))+1)*3)="","",INDIRECT("⑥入力シート2!C"&amp;(INDEX(⑥入力シート2!AO$6:AO$2165,MATCH(ROW()-8,⑥入力シート2!$AV$6:$AV$2165,0))+1)*3)),"")</f>
        <v/>
      </c>
      <c r="C29" s="1170"/>
      <c r="D29" s="1170"/>
      <c r="E29" s="1170"/>
      <c r="F29" s="1170"/>
      <c r="G29" s="1171" t="str">
        <f ca="1">IF((ROW()-8)&lt;=MAX(⑥入力シート2!$AV$6:$AV$2165),IF(INDIRECT("⑥入力シート2!E"&amp;(INDEX(⑥入力シート2!AO$6:AO$2165,MATCH(ROW()-8,⑥入力シート2!$AV$6:$AV$2165,0))+1)*3)="","",INDIRECT("⑥入力シート2!E"&amp;(INDEX(⑥入力シート2!AO$6:AO$2165,MATCH(ROW()-8,⑥入力シート2!$AV$6:$AV$2165,0))+1)*3)),"")</f>
        <v/>
      </c>
      <c r="H29" s="1172"/>
      <c r="I29" s="1173"/>
      <c r="J29" s="431" t="str">
        <f ca="1">IF((ROW()-8)&lt;=MAX(⑥入力シート2!$AV$6:$AV$2165),IF(INDIRECT("⑥入力シート2!F"&amp;(INDEX(⑥入力シート2!AO$6:AO$2165,MATCH(ROW()-8,⑥入力シート2!$AV$6:$AV$2165,0))+1)*3)="","",INDIRECT("⑥入力シート2!F"&amp;(INDEX(⑥入力シート2!AO$6:AO$2165,MATCH(ROW()-8,⑥入力シート2!$AV$6:$AV$2165,0))+1)*3)),"")</f>
        <v/>
      </c>
      <c r="K29" s="1171" t="str">
        <f ca="1">IF((ROW()-8)&lt;=MAX(⑥入力シート2!$AV$6:$AV$2165),IF(INDEX(⑥入力シート2!AP$6:AP$2165,MATCH(ROW()-8,⑥入力シート2!$AV$6:$AV$2165,0))=1,"基本給",IF(INDEX(⑥入力シート2!AP$6:AP$2165,MATCH(ROW()-8,⑥入力シート2!$AV$6:$AV$2165,0))=2,"手当","残")),"")</f>
        <v/>
      </c>
      <c r="L29" s="1172"/>
      <c r="M29" s="1172"/>
      <c r="N29" s="1173"/>
      <c r="O29" s="1164" t="str">
        <f ca="1">IF((ROW()-8)&lt;=MAX(⑥入力シート2!$AV$6:$AV$2165),INDEX(⑥入力シート2!AR$6:AR$2165,MATCH(ROW()-8,⑥入力シート2!$AV$6:$AV$2165,0)),"")</f>
        <v/>
      </c>
      <c r="P29" s="1165"/>
      <c r="Q29" s="1165"/>
      <c r="R29" s="196" t="s">
        <v>171</v>
      </c>
      <c r="S29" s="196" t="s">
        <v>172</v>
      </c>
      <c r="T29" s="433" t="str">
        <f ca="1">IF((ROW()-8)&lt;=MAX(⑥入力シート2!$AV$6:$AV$2165),INDEX(⑥入力シート2!AS$6:AS$2165,MATCH(ROW()-8,⑥入力シート2!$AV$6:$AV$2165,0)),"")</f>
        <v/>
      </c>
      <c r="U29" s="196" t="s">
        <v>89</v>
      </c>
      <c r="V29" s="196" t="s">
        <v>172</v>
      </c>
      <c r="W29" s="197">
        <v>1</v>
      </c>
      <c r="X29" s="196" t="s">
        <v>173</v>
      </c>
      <c r="Y29" s="196" t="s">
        <v>174</v>
      </c>
      <c r="Z29" s="1166" t="str">
        <f t="shared" ca="1" si="10"/>
        <v/>
      </c>
      <c r="AA29" s="1166"/>
      <c r="AB29" s="1166"/>
      <c r="AC29" s="1166"/>
      <c r="AD29" s="198" t="s">
        <v>171</v>
      </c>
      <c r="AE29" s="1167">
        <f>IF(①入力シート!$F$28="あり",O29,0)</f>
        <v>0</v>
      </c>
      <c r="AF29" s="1168"/>
      <c r="AG29" s="1168"/>
      <c r="AH29" s="196" t="s">
        <v>171</v>
      </c>
      <c r="AI29" s="196" t="s">
        <v>172</v>
      </c>
      <c r="AJ29" s="697">
        <f>IF(①入力シート!$F$28="あり",T29,0)</f>
        <v>0</v>
      </c>
      <c r="AK29" s="196" t="s">
        <v>89</v>
      </c>
      <c r="AL29" s="196" t="s">
        <v>172</v>
      </c>
      <c r="AM29" s="197">
        <v>1</v>
      </c>
      <c r="AN29" s="196" t="s">
        <v>173</v>
      </c>
      <c r="AO29" s="196" t="s">
        <v>174</v>
      </c>
      <c r="AP29" s="1166">
        <f t="shared" si="11"/>
        <v>0</v>
      </c>
      <c r="AQ29" s="1166"/>
      <c r="AR29" s="1166"/>
      <c r="AS29" s="1166"/>
      <c r="AT29" s="199" t="s">
        <v>171</v>
      </c>
      <c r="AU29" s="1164" t="str">
        <f ca="1">IF((ROW()-8)&lt;=MAX(⑥入力シート2!$AV$6:$AV$2165),INDEX(⑥入力シート2!AT$6:AT$2165,MATCH(ROW()-8,⑥入力シート2!$AV$6:$AV$2165,0)),"")</f>
        <v/>
      </c>
      <c r="AV29" s="1165"/>
      <c r="AW29" s="1165"/>
      <c r="AX29" s="196" t="s">
        <v>171</v>
      </c>
      <c r="AY29" s="196" t="s">
        <v>172</v>
      </c>
      <c r="AZ29" s="433" t="str">
        <f ca="1">IF((ROW()-8)&lt;=MAX(⑥入力シート2!$AV$6:$AV$2165),INDEX(⑥入力シート2!AU$6:AU$2165,MATCH(ROW()-8,⑥入力シート2!$AV$6:$AV$2165,0)),"")</f>
        <v/>
      </c>
      <c r="BA29" s="196" t="s">
        <v>89</v>
      </c>
      <c r="BB29" s="196" t="s">
        <v>172</v>
      </c>
      <c r="BC29" s="197">
        <v>1</v>
      </c>
      <c r="BD29" s="196" t="s">
        <v>173</v>
      </c>
      <c r="BE29" s="196" t="s">
        <v>174</v>
      </c>
      <c r="BF29" s="1166" t="str">
        <f t="shared" ca="1" si="12"/>
        <v/>
      </c>
      <c r="BG29" s="1166"/>
      <c r="BH29" s="1166"/>
      <c r="BI29" s="1166"/>
      <c r="BJ29" s="198" t="s">
        <v>171</v>
      </c>
      <c r="BK29" s="1167">
        <f>IF(①入力シート!$F$28="あり",AU29,0)</f>
        <v>0</v>
      </c>
      <c r="BL29" s="1168"/>
      <c r="BM29" s="1168"/>
      <c r="BN29" s="196" t="s">
        <v>171</v>
      </c>
      <c r="BO29" s="196" t="s">
        <v>172</v>
      </c>
      <c r="BP29" s="697">
        <f>IF(①入力シート!$F$28="あり",AZ29,0)</f>
        <v>0</v>
      </c>
      <c r="BQ29" s="196" t="s">
        <v>89</v>
      </c>
      <c r="BR29" s="196" t="s">
        <v>172</v>
      </c>
      <c r="BS29" s="197">
        <v>1</v>
      </c>
      <c r="BT29" s="196" t="s">
        <v>173</v>
      </c>
      <c r="BU29" s="196" t="s">
        <v>174</v>
      </c>
      <c r="BV29" s="1166">
        <f t="shared" si="13"/>
        <v>0</v>
      </c>
      <c r="BW29" s="1166"/>
      <c r="BX29" s="1166"/>
      <c r="BY29" s="1166"/>
      <c r="BZ29" s="198" t="s">
        <v>171</v>
      </c>
      <c r="CA29" s="200" t="str">
        <f t="shared" ca="1" si="14"/>
        <v/>
      </c>
      <c r="CB29" s="201">
        <f t="shared" si="15"/>
        <v>0</v>
      </c>
    </row>
    <row r="30" spans="1:80" ht="26.1" customHeight="1">
      <c r="A30" s="195">
        <v>22</v>
      </c>
      <c r="B30" s="1169" t="str">
        <f ca="1">IF((ROW()-8)&lt;=MAX(⑥入力シート2!$AV$6:$AV$2165),IF(INDIRECT("⑥入力シート2!C"&amp;(INDEX(⑥入力シート2!AO$6:AO$2165,MATCH(ROW()-8,⑥入力シート2!$AV$6:$AV$2165,0))+1)*3)="","",INDIRECT("⑥入力シート2!C"&amp;(INDEX(⑥入力シート2!AO$6:AO$2165,MATCH(ROW()-8,⑥入力シート2!$AV$6:$AV$2165,0))+1)*3)),"")</f>
        <v/>
      </c>
      <c r="C30" s="1170"/>
      <c r="D30" s="1170"/>
      <c r="E30" s="1170"/>
      <c r="F30" s="1170"/>
      <c r="G30" s="1171" t="str">
        <f ca="1">IF((ROW()-8)&lt;=MAX(⑥入力シート2!$AV$6:$AV$2165),IF(INDIRECT("⑥入力シート2!E"&amp;(INDEX(⑥入力シート2!AO$6:AO$2165,MATCH(ROW()-8,⑥入力シート2!$AV$6:$AV$2165,0))+1)*3)="","",INDIRECT("⑥入力シート2!E"&amp;(INDEX(⑥入力シート2!AO$6:AO$2165,MATCH(ROW()-8,⑥入力シート2!$AV$6:$AV$2165,0))+1)*3)),"")</f>
        <v/>
      </c>
      <c r="H30" s="1172"/>
      <c r="I30" s="1173"/>
      <c r="J30" s="431" t="str">
        <f ca="1">IF((ROW()-8)&lt;=MAX(⑥入力シート2!$AV$6:$AV$2165),IF(INDIRECT("⑥入力シート2!F"&amp;(INDEX(⑥入力シート2!AO$6:AO$2165,MATCH(ROW()-8,⑥入力シート2!$AV$6:$AV$2165,0))+1)*3)="","",INDIRECT("⑥入力シート2!F"&amp;(INDEX(⑥入力シート2!AO$6:AO$2165,MATCH(ROW()-8,⑥入力シート2!$AV$6:$AV$2165,0))+1)*3)),"")</f>
        <v/>
      </c>
      <c r="K30" s="1171" t="str">
        <f ca="1">IF((ROW()-8)&lt;=MAX(⑥入力シート2!$AV$6:$AV$2165),IF(INDEX(⑥入力シート2!AP$6:AP$2165,MATCH(ROW()-8,⑥入力シート2!$AV$6:$AV$2165,0))=1,"基本給",IF(INDEX(⑥入力シート2!AP$6:AP$2165,MATCH(ROW()-8,⑥入力シート2!$AV$6:$AV$2165,0))=2,"手当","残")),"")</f>
        <v/>
      </c>
      <c r="L30" s="1172"/>
      <c r="M30" s="1172"/>
      <c r="N30" s="1173"/>
      <c r="O30" s="1164" t="str">
        <f ca="1">IF((ROW()-8)&lt;=MAX(⑥入力シート2!$AV$6:$AV$2165),INDEX(⑥入力シート2!AR$6:AR$2165,MATCH(ROW()-8,⑥入力シート2!$AV$6:$AV$2165,0)),"")</f>
        <v/>
      </c>
      <c r="P30" s="1165"/>
      <c r="Q30" s="1165"/>
      <c r="R30" s="196" t="s">
        <v>171</v>
      </c>
      <c r="S30" s="196" t="s">
        <v>172</v>
      </c>
      <c r="T30" s="433" t="str">
        <f ca="1">IF((ROW()-8)&lt;=MAX(⑥入力シート2!$AV$6:$AV$2165),INDEX(⑥入力シート2!AS$6:AS$2165,MATCH(ROW()-8,⑥入力シート2!$AV$6:$AV$2165,0)),"")</f>
        <v/>
      </c>
      <c r="U30" s="196" t="s">
        <v>89</v>
      </c>
      <c r="V30" s="196" t="s">
        <v>172</v>
      </c>
      <c r="W30" s="197">
        <v>1</v>
      </c>
      <c r="X30" s="196" t="s">
        <v>173</v>
      </c>
      <c r="Y30" s="196" t="s">
        <v>174</v>
      </c>
      <c r="Z30" s="1166" t="str">
        <f t="shared" ca="1" si="10"/>
        <v/>
      </c>
      <c r="AA30" s="1166"/>
      <c r="AB30" s="1166"/>
      <c r="AC30" s="1166"/>
      <c r="AD30" s="198" t="s">
        <v>171</v>
      </c>
      <c r="AE30" s="1167">
        <f>IF(①入力シート!$F$28="あり",O30,0)</f>
        <v>0</v>
      </c>
      <c r="AF30" s="1168"/>
      <c r="AG30" s="1168"/>
      <c r="AH30" s="196" t="s">
        <v>171</v>
      </c>
      <c r="AI30" s="196" t="s">
        <v>172</v>
      </c>
      <c r="AJ30" s="697">
        <f>IF(①入力シート!$F$28="あり",T30,0)</f>
        <v>0</v>
      </c>
      <c r="AK30" s="196" t="s">
        <v>89</v>
      </c>
      <c r="AL30" s="196" t="s">
        <v>172</v>
      </c>
      <c r="AM30" s="197">
        <v>1</v>
      </c>
      <c r="AN30" s="196" t="s">
        <v>173</v>
      </c>
      <c r="AO30" s="196" t="s">
        <v>174</v>
      </c>
      <c r="AP30" s="1166">
        <f t="shared" si="11"/>
        <v>0</v>
      </c>
      <c r="AQ30" s="1166"/>
      <c r="AR30" s="1166"/>
      <c r="AS30" s="1166"/>
      <c r="AT30" s="199" t="s">
        <v>171</v>
      </c>
      <c r="AU30" s="1164" t="str">
        <f ca="1">IF((ROW()-8)&lt;=MAX(⑥入力シート2!$AV$6:$AV$2165),INDEX(⑥入力シート2!AT$6:AT$2165,MATCH(ROW()-8,⑥入力シート2!$AV$6:$AV$2165,0)),"")</f>
        <v/>
      </c>
      <c r="AV30" s="1165"/>
      <c r="AW30" s="1165"/>
      <c r="AX30" s="196" t="s">
        <v>171</v>
      </c>
      <c r="AY30" s="196" t="s">
        <v>172</v>
      </c>
      <c r="AZ30" s="433" t="str">
        <f ca="1">IF((ROW()-8)&lt;=MAX(⑥入力シート2!$AV$6:$AV$2165),INDEX(⑥入力シート2!AU$6:AU$2165,MATCH(ROW()-8,⑥入力シート2!$AV$6:$AV$2165,0)),"")</f>
        <v/>
      </c>
      <c r="BA30" s="196" t="s">
        <v>89</v>
      </c>
      <c r="BB30" s="196" t="s">
        <v>172</v>
      </c>
      <c r="BC30" s="197">
        <v>1</v>
      </c>
      <c r="BD30" s="196" t="s">
        <v>173</v>
      </c>
      <c r="BE30" s="196" t="s">
        <v>174</v>
      </c>
      <c r="BF30" s="1166" t="str">
        <f t="shared" ca="1" si="12"/>
        <v/>
      </c>
      <c r="BG30" s="1166"/>
      <c r="BH30" s="1166"/>
      <c r="BI30" s="1166"/>
      <c r="BJ30" s="198" t="s">
        <v>171</v>
      </c>
      <c r="BK30" s="1167">
        <f>IF(①入力シート!$F$28="あり",AU30,0)</f>
        <v>0</v>
      </c>
      <c r="BL30" s="1168"/>
      <c r="BM30" s="1168"/>
      <c r="BN30" s="196" t="s">
        <v>171</v>
      </c>
      <c r="BO30" s="196" t="s">
        <v>172</v>
      </c>
      <c r="BP30" s="697">
        <f>IF(①入力シート!$F$28="あり",AZ30,0)</f>
        <v>0</v>
      </c>
      <c r="BQ30" s="196" t="s">
        <v>89</v>
      </c>
      <c r="BR30" s="196" t="s">
        <v>172</v>
      </c>
      <c r="BS30" s="197">
        <v>1</v>
      </c>
      <c r="BT30" s="196" t="s">
        <v>173</v>
      </c>
      <c r="BU30" s="196" t="s">
        <v>174</v>
      </c>
      <c r="BV30" s="1166">
        <f t="shared" si="13"/>
        <v>0</v>
      </c>
      <c r="BW30" s="1166"/>
      <c r="BX30" s="1166"/>
      <c r="BY30" s="1166"/>
      <c r="BZ30" s="198" t="s">
        <v>171</v>
      </c>
      <c r="CA30" s="200" t="str">
        <f t="shared" ca="1" si="14"/>
        <v/>
      </c>
      <c r="CB30" s="201">
        <f t="shared" si="15"/>
        <v>0</v>
      </c>
    </row>
    <row r="31" spans="1:80" ht="26.1" customHeight="1">
      <c r="A31" s="195">
        <v>23</v>
      </c>
      <c r="B31" s="1169" t="str">
        <f ca="1">IF((ROW()-8)&lt;=MAX(⑥入力シート2!$AV$6:$AV$2165),IF(INDIRECT("⑥入力シート2!C"&amp;(INDEX(⑥入力シート2!AO$6:AO$2165,MATCH(ROW()-8,⑥入力シート2!$AV$6:$AV$2165,0))+1)*3)="","",INDIRECT("⑥入力シート2!C"&amp;(INDEX(⑥入力シート2!AO$6:AO$2165,MATCH(ROW()-8,⑥入力シート2!$AV$6:$AV$2165,0))+1)*3)),"")</f>
        <v/>
      </c>
      <c r="C31" s="1170"/>
      <c r="D31" s="1170"/>
      <c r="E31" s="1170"/>
      <c r="F31" s="1170"/>
      <c r="G31" s="1171" t="str">
        <f ca="1">IF((ROW()-8)&lt;=MAX(⑥入力シート2!$AV$6:$AV$2165),IF(INDIRECT("⑥入力シート2!E"&amp;(INDEX(⑥入力シート2!AO$6:AO$2165,MATCH(ROW()-8,⑥入力シート2!$AV$6:$AV$2165,0))+1)*3)="","",INDIRECT("⑥入力シート2!E"&amp;(INDEX(⑥入力シート2!AO$6:AO$2165,MATCH(ROW()-8,⑥入力シート2!$AV$6:$AV$2165,0))+1)*3)),"")</f>
        <v/>
      </c>
      <c r="H31" s="1172"/>
      <c r="I31" s="1173"/>
      <c r="J31" s="431" t="str">
        <f ca="1">IF((ROW()-8)&lt;=MAX(⑥入力シート2!$AV$6:$AV$2165),IF(INDIRECT("⑥入力シート2!F"&amp;(INDEX(⑥入力シート2!AO$6:AO$2165,MATCH(ROW()-8,⑥入力シート2!$AV$6:$AV$2165,0))+1)*3)="","",INDIRECT("⑥入力シート2!F"&amp;(INDEX(⑥入力シート2!AO$6:AO$2165,MATCH(ROW()-8,⑥入力シート2!$AV$6:$AV$2165,0))+1)*3)),"")</f>
        <v/>
      </c>
      <c r="K31" s="1171" t="str">
        <f ca="1">IF((ROW()-8)&lt;=MAX(⑥入力シート2!$AV$6:$AV$2165),IF(INDEX(⑥入力シート2!AP$6:AP$2165,MATCH(ROW()-8,⑥入力シート2!$AV$6:$AV$2165,0))=1,"基本給",IF(INDEX(⑥入力シート2!AP$6:AP$2165,MATCH(ROW()-8,⑥入力シート2!$AV$6:$AV$2165,0))=2,"手当","残")),"")</f>
        <v/>
      </c>
      <c r="L31" s="1172"/>
      <c r="M31" s="1172"/>
      <c r="N31" s="1173"/>
      <c r="O31" s="1164" t="str">
        <f ca="1">IF((ROW()-8)&lt;=MAX(⑥入力シート2!$AV$6:$AV$2165),INDEX(⑥入力シート2!AR$6:AR$2165,MATCH(ROW()-8,⑥入力シート2!$AV$6:$AV$2165,0)),"")</f>
        <v/>
      </c>
      <c r="P31" s="1165"/>
      <c r="Q31" s="1165"/>
      <c r="R31" s="196" t="s">
        <v>171</v>
      </c>
      <c r="S31" s="196" t="s">
        <v>172</v>
      </c>
      <c r="T31" s="433" t="str">
        <f ca="1">IF((ROW()-8)&lt;=MAX(⑥入力シート2!$AV$6:$AV$2165),INDEX(⑥入力シート2!AS$6:AS$2165,MATCH(ROW()-8,⑥入力シート2!$AV$6:$AV$2165,0)),"")</f>
        <v/>
      </c>
      <c r="U31" s="196" t="s">
        <v>89</v>
      </c>
      <c r="V31" s="196" t="s">
        <v>172</v>
      </c>
      <c r="W31" s="197">
        <v>1</v>
      </c>
      <c r="X31" s="196" t="s">
        <v>173</v>
      </c>
      <c r="Y31" s="196" t="s">
        <v>174</v>
      </c>
      <c r="Z31" s="1166" t="str">
        <f t="shared" ca="1" si="10"/>
        <v/>
      </c>
      <c r="AA31" s="1166"/>
      <c r="AB31" s="1166"/>
      <c r="AC31" s="1166"/>
      <c r="AD31" s="198" t="s">
        <v>171</v>
      </c>
      <c r="AE31" s="1167">
        <f>IF(①入力シート!$F$28="あり",O31,0)</f>
        <v>0</v>
      </c>
      <c r="AF31" s="1168"/>
      <c r="AG31" s="1168"/>
      <c r="AH31" s="196" t="s">
        <v>171</v>
      </c>
      <c r="AI31" s="196" t="s">
        <v>172</v>
      </c>
      <c r="AJ31" s="697">
        <f>IF(①入力シート!$F$28="あり",T31,0)</f>
        <v>0</v>
      </c>
      <c r="AK31" s="196" t="s">
        <v>89</v>
      </c>
      <c r="AL31" s="196" t="s">
        <v>172</v>
      </c>
      <c r="AM31" s="197">
        <v>1</v>
      </c>
      <c r="AN31" s="196" t="s">
        <v>173</v>
      </c>
      <c r="AO31" s="196" t="s">
        <v>174</v>
      </c>
      <c r="AP31" s="1166">
        <f t="shared" si="11"/>
        <v>0</v>
      </c>
      <c r="AQ31" s="1166"/>
      <c r="AR31" s="1166"/>
      <c r="AS31" s="1166"/>
      <c r="AT31" s="199" t="s">
        <v>171</v>
      </c>
      <c r="AU31" s="1164" t="str">
        <f ca="1">IF((ROW()-8)&lt;=MAX(⑥入力シート2!$AV$6:$AV$2165),INDEX(⑥入力シート2!AT$6:AT$2165,MATCH(ROW()-8,⑥入力シート2!$AV$6:$AV$2165,0)),"")</f>
        <v/>
      </c>
      <c r="AV31" s="1165"/>
      <c r="AW31" s="1165"/>
      <c r="AX31" s="196" t="s">
        <v>171</v>
      </c>
      <c r="AY31" s="196" t="s">
        <v>172</v>
      </c>
      <c r="AZ31" s="433" t="str">
        <f ca="1">IF((ROW()-8)&lt;=MAX(⑥入力シート2!$AV$6:$AV$2165),INDEX(⑥入力シート2!AU$6:AU$2165,MATCH(ROW()-8,⑥入力シート2!$AV$6:$AV$2165,0)),"")</f>
        <v/>
      </c>
      <c r="BA31" s="196" t="s">
        <v>89</v>
      </c>
      <c r="BB31" s="196" t="s">
        <v>172</v>
      </c>
      <c r="BC31" s="197">
        <v>1</v>
      </c>
      <c r="BD31" s="196" t="s">
        <v>173</v>
      </c>
      <c r="BE31" s="196" t="s">
        <v>174</v>
      </c>
      <c r="BF31" s="1166" t="str">
        <f t="shared" ca="1" si="12"/>
        <v/>
      </c>
      <c r="BG31" s="1166"/>
      <c r="BH31" s="1166"/>
      <c r="BI31" s="1166"/>
      <c r="BJ31" s="198" t="s">
        <v>171</v>
      </c>
      <c r="BK31" s="1167">
        <f>IF(①入力シート!$F$28="あり",AU31,0)</f>
        <v>0</v>
      </c>
      <c r="BL31" s="1168"/>
      <c r="BM31" s="1168"/>
      <c r="BN31" s="196" t="s">
        <v>171</v>
      </c>
      <c r="BO31" s="196" t="s">
        <v>172</v>
      </c>
      <c r="BP31" s="697">
        <f>IF(①入力シート!$F$28="あり",AZ31,0)</f>
        <v>0</v>
      </c>
      <c r="BQ31" s="196" t="s">
        <v>89</v>
      </c>
      <c r="BR31" s="196" t="s">
        <v>172</v>
      </c>
      <c r="BS31" s="197">
        <v>1</v>
      </c>
      <c r="BT31" s="196" t="s">
        <v>173</v>
      </c>
      <c r="BU31" s="196" t="s">
        <v>174</v>
      </c>
      <c r="BV31" s="1166">
        <f t="shared" si="13"/>
        <v>0</v>
      </c>
      <c r="BW31" s="1166"/>
      <c r="BX31" s="1166"/>
      <c r="BY31" s="1166"/>
      <c r="BZ31" s="198" t="s">
        <v>171</v>
      </c>
      <c r="CA31" s="200" t="str">
        <f t="shared" ca="1" si="14"/>
        <v/>
      </c>
      <c r="CB31" s="201">
        <f t="shared" si="15"/>
        <v>0</v>
      </c>
    </row>
    <row r="32" spans="1:80" ht="26.1" customHeight="1">
      <c r="A32" s="195">
        <v>24</v>
      </c>
      <c r="B32" s="1169" t="str">
        <f ca="1">IF((ROW()-8)&lt;=MAX(⑥入力シート2!$AV$6:$AV$2165),IF(INDIRECT("⑥入力シート2!C"&amp;(INDEX(⑥入力シート2!AO$6:AO$2165,MATCH(ROW()-8,⑥入力シート2!$AV$6:$AV$2165,0))+1)*3)="","",INDIRECT("⑥入力シート2!C"&amp;(INDEX(⑥入力シート2!AO$6:AO$2165,MATCH(ROW()-8,⑥入力シート2!$AV$6:$AV$2165,0))+1)*3)),"")</f>
        <v/>
      </c>
      <c r="C32" s="1170"/>
      <c r="D32" s="1170"/>
      <c r="E32" s="1170"/>
      <c r="F32" s="1170"/>
      <c r="G32" s="1171" t="str">
        <f ca="1">IF((ROW()-8)&lt;=MAX(⑥入力シート2!$AV$6:$AV$2165),IF(INDIRECT("⑥入力シート2!E"&amp;(INDEX(⑥入力シート2!AO$6:AO$2165,MATCH(ROW()-8,⑥入力シート2!$AV$6:$AV$2165,0))+1)*3)="","",INDIRECT("⑥入力シート2!E"&amp;(INDEX(⑥入力シート2!AO$6:AO$2165,MATCH(ROW()-8,⑥入力シート2!$AV$6:$AV$2165,0))+1)*3)),"")</f>
        <v/>
      </c>
      <c r="H32" s="1172"/>
      <c r="I32" s="1173"/>
      <c r="J32" s="431" t="str">
        <f ca="1">IF((ROW()-8)&lt;=MAX(⑥入力シート2!$AV$6:$AV$2165),IF(INDIRECT("⑥入力シート2!F"&amp;(INDEX(⑥入力シート2!AO$6:AO$2165,MATCH(ROW()-8,⑥入力シート2!$AV$6:$AV$2165,0))+1)*3)="","",INDIRECT("⑥入力シート2!F"&amp;(INDEX(⑥入力シート2!AO$6:AO$2165,MATCH(ROW()-8,⑥入力シート2!$AV$6:$AV$2165,0))+1)*3)),"")</f>
        <v/>
      </c>
      <c r="K32" s="1171" t="str">
        <f ca="1">IF((ROW()-8)&lt;=MAX(⑥入力シート2!$AV$6:$AV$2165),IF(INDEX(⑥入力シート2!AP$6:AP$2165,MATCH(ROW()-8,⑥入力シート2!$AV$6:$AV$2165,0))=1,"基本給",IF(INDEX(⑥入力シート2!AP$6:AP$2165,MATCH(ROW()-8,⑥入力シート2!$AV$6:$AV$2165,0))=2,"手当","残")),"")</f>
        <v/>
      </c>
      <c r="L32" s="1172"/>
      <c r="M32" s="1172"/>
      <c r="N32" s="1173"/>
      <c r="O32" s="1164" t="str">
        <f ca="1">IF((ROW()-8)&lt;=MAX(⑥入力シート2!$AV$6:$AV$2165),INDEX(⑥入力シート2!AR$6:AR$2165,MATCH(ROW()-8,⑥入力シート2!$AV$6:$AV$2165,0)),"")</f>
        <v/>
      </c>
      <c r="P32" s="1165"/>
      <c r="Q32" s="1165"/>
      <c r="R32" s="196" t="s">
        <v>171</v>
      </c>
      <c r="S32" s="196" t="s">
        <v>172</v>
      </c>
      <c r="T32" s="433" t="str">
        <f ca="1">IF((ROW()-8)&lt;=MAX(⑥入力シート2!$AV$6:$AV$2165),INDEX(⑥入力シート2!AS$6:AS$2165,MATCH(ROW()-8,⑥入力シート2!$AV$6:$AV$2165,0)),"")</f>
        <v/>
      </c>
      <c r="U32" s="196" t="s">
        <v>89</v>
      </c>
      <c r="V32" s="196" t="s">
        <v>172</v>
      </c>
      <c r="W32" s="197">
        <v>1</v>
      </c>
      <c r="X32" s="196" t="s">
        <v>173</v>
      </c>
      <c r="Y32" s="196" t="s">
        <v>174</v>
      </c>
      <c r="Z32" s="1166" t="str">
        <f t="shared" ca="1" si="10"/>
        <v/>
      </c>
      <c r="AA32" s="1166"/>
      <c r="AB32" s="1166"/>
      <c r="AC32" s="1166"/>
      <c r="AD32" s="198" t="s">
        <v>171</v>
      </c>
      <c r="AE32" s="1167">
        <f>IF(①入力シート!$F$28="あり",O32,0)</f>
        <v>0</v>
      </c>
      <c r="AF32" s="1168"/>
      <c r="AG32" s="1168"/>
      <c r="AH32" s="196" t="s">
        <v>171</v>
      </c>
      <c r="AI32" s="196" t="s">
        <v>172</v>
      </c>
      <c r="AJ32" s="697">
        <f>IF(①入力シート!$F$28="あり",T32,0)</f>
        <v>0</v>
      </c>
      <c r="AK32" s="196" t="s">
        <v>89</v>
      </c>
      <c r="AL32" s="196" t="s">
        <v>172</v>
      </c>
      <c r="AM32" s="197">
        <v>1</v>
      </c>
      <c r="AN32" s="196" t="s">
        <v>173</v>
      </c>
      <c r="AO32" s="196" t="s">
        <v>174</v>
      </c>
      <c r="AP32" s="1166">
        <f t="shared" si="11"/>
        <v>0</v>
      </c>
      <c r="AQ32" s="1166"/>
      <c r="AR32" s="1166"/>
      <c r="AS32" s="1166"/>
      <c r="AT32" s="199" t="s">
        <v>171</v>
      </c>
      <c r="AU32" s="1164" t="str">
        <f ca="1">IF((ROW()-8)&lt;=MAX(⑥入力シート2!$AV$6:$AV$2165),INDEX(⑥入力シート2!AT$6:AT$2165,MATCH(ROW()-8,⑥入力シート2!$AV$6:$AV$2165,0)),"")</f>
        <v/>
      </c>
      <c r="AV32" s="1165"/>
      <c r="AW32" s="1165"/>
      <c r="AX32" s="196" t="s">
        <v>171</v>
      </c>
      <c r="AY32" s="196" t="s">
        <v>172</v>
      </c>
      <c r="AZ32" s="433" t="str">
        <f ca="1">IF((ROW()-8)&lt;=MAX(⑥入力シート2!$AV$6:$AV$2165),INDEX(⑥入力シート2!AU$6:AU$2165,MATCH(ROW()-8,⑥入力シート2!$AV$6:$AV$2165,0)),"")</f>
        <v/>
      </c>
      <c r="BA32" s="196" t="s">
        <v>89</v>
      </c>
      <c r="BB32" s="196" t="s">
        <v>172</v>
      </c>
      <c r="BC32" s="197">
        <v>1</v>
      </c>
      <c r="BD32" s="196" t="s">
        <v>173</v>
      </c>
      <c r="BE32" s="196" t="s">
        <v>174</v>
      </c>
      <c r="BF32" s="1166" t="str">
        <f t="shared" ca="1" si="12"/>
        <v/>
      </c>
      <c r="BG32" s="1166"/>
      <c r="BH32" s="1166"/>
      <c r="BI32" s="1166"/>
      <c r="BJ32" s="198" t="s">
        <v>171</v>
      </c>
      <c r="BK32" s="1167">
        <f>IF(①入力シート!$F$28="あり",AU32,0)</f>
        <v>0</v>
      </c>
      <c r="BL32" s="1168"/>
      <c r="BM32" s="1168"/>
      <c r="BN32" s="196" t="s">
        <v>171</v>
      </c>
      <c r="BO32" s="196" t="s">
        <v>172</v>
      </c>
      <c r="BP32" s="697">
        <f>IF(①入力シート!$F$28="あり",AZ32,0)</f>
        <v>0</v>
      </c>
      <c r="BQ32" s="196" t="s">
        <v>89</v>
      </c>
      <c r="BR32" s="196" t="s">
        <v>172</v>
      </c>
      <c r="BS32" s="197">
        <v>1</v>
      </c>
      <c r="BT32" s="196" t="s">
        <v>173</v>
      </c>
      <c r="BU32" s="196" t="s">
        <v>174</v>
      </c>
      <c r="BV32" s="1166">
        <f t="shared" si="13"/>
        <v>0</v>
      </c>
      <c r="BW32" s="1166"/>
      <c r="BX32" s="1166"/>
      <c r="BY32" s="1166"/>
      <c r="BZ32" s="198" t="s">
        <v>171</v>
      </c>
      <c r="CA32" s="200" t="str">
        <f t="shared" ca="1" si="14"/>
        <v/>
      </c>
      <c r="CB32" s="201">
        <f t="shared" si="15"/>
        <v>0</v>
      </c>
    </row>
    <row r="33" spans="1:80" ht="26.1" customHeight="1">
      <c r="A33" s="195">
        <v>25</v>
      </c>
      <c r="B33" s="1169" t="str">
        <f ca="1">IF((ROW()-8)&lt;=MAX(⑥入力シート2!$AV$6:$AV$2165),IF(INDIRECT("⑥入力シート2!C"&amp;(INDEX(⑥入力シート2!AO$6:AO$2165,MATCH(ROW()-8,⑥入力シート2!$AV$6:$AV$2165,0))+1)*3)="","",INDIRECT("⑥入力シート2!C"&amp;(INDEX(⑥入力シート2!AO$6:AO$2165,MATCH(ROW()-8,⑥入力シート2!$AV$6:$AV$2165,0))+1)*3)),"")</f>
        <v/>
      </c>
      <c r="C33" s="1170"/>
      <c r="D33" s="1170"/>
      <c r="E33" s="1170"/>
      <c r="F33" s="1170"/>
      <c r="G33" s="1171" t="str">
        <f ca="1">IF((ROW()-8)&lt;=MAX(⑥入力シート2!$AV$6:$AV$2165),IF(INDIRECT("⑥入力シート2!E"&amp;(INDEX(⑥入力シート2!AO$6:AO$2165,MATCH(ROW()-8,⑥入力シート2!$AV$6:$AV$2165,0))+1)*3)="","",INDIRECT("⑥入力シート2!E"&amp;(INDEX(⑥入力シート2!AO$6:AO$2165,MATCH(ROW()-8,⑥入力シート2!$AV$6:$AV$2165,0))+1)*3)),"")</f>
        <v/>
      </c>
      <c r="H33" s="1172"/>
      <c r="I33" s="1173"/>
      <c r="J33" s="431" t="str">
        <f ca="1">IF((ROW()-8)&lt;=MAX(⑥入力シート2!$AV$6:$AV$2165),IF(INDIRECT("⑥入力シート2!F"&amp;(INDEX(⑥入力シート2!AO$6:AO$2165,MATCH(ROW()-8,⑥入力シート2!$AV$6:$AV$2165,0))+1)*3)="","",INDIRECT("⑥入力シート2!F"&amp;(INDEX(⑥入力シート2!AO$6:AO$2165,MATCH(ROW()-8,⑥入力シート2!$AV$6:$AV$2165,0))+1)*3)),"")</f>
        <v/>
      </c>
      <c r="K33" s="1171" t="str">
        <f ca="1">IF((ROW()-8)&lt;=MAX(⑥入力シート2!$AV$6:$AV$2165),IF(INDEX(⑥入力シート2!AP$6:AP$2165,MATCH(ROW()-8,⑥入力シート2!$AV$6:$AV$2165,0))=1,"基本給",IF(INDEX(⑥入力シート2!AP$6:AP$2165,MATCH(ROW()-8,⑥入力シート2!$AV$6:$AV$2165,0))=2,"手当","残")),"")</f>
        <v/>
      </c>
      <c r="L33" s="1172"/>
      <c r="M33" s="1172"/>
      <c r="N33" s="1173"/>
      <c r="O33" s="1164" t="str">
        <f ca="1">IF((ROW()-8)&lt;=MAX(⑥入力シート2!$AV$6:$AV$2165),INDEX(⑥入力シート2!AR$6:AR$2165,MATCH(ROW()-8,⑥入力シート2!$AV$6:$AV$2165,0)),"")</f>
        <v/>
      </c>
      <c r="P33" s="1165"/>
      <c r="Q33" s="1165"/>
      <c r="R33" s="196" t="s">
        <v>171</v>
      </c>
      <c r="S33" s="196" t="s">
        <v>172</v>
      </c>
      <c r="T33" s="433" t="str">
        <f ca="1">IF((ROW()-8)&lt;=MAX(⑥入力シート2!$AV$6:$AV$2165),INDEX(⑥入力シート2!AS$6:AS$2165,MATCH(ROW()-8,⑥入力シート2!$AV$6:$AV$2165,0)),"")</f>
        <v/>
      </c>
      <c r="U33" s="196" t="s">
        <v>89</v>
      </c>
      <c r="V33" s="196" t="s">
        <v>172</v>
      </c>
      <c r="W33" s="197">
        <v>1</v>
      </c>
      <c r="X33" s="196" t="s">
        <v>173</v>
      </c>
      <c r="Y33" s="196" t="s">
        <v>174</v>
      </c>
      <c r="Z33" s="1166" t="str">
        <f t="shared" ca="1" si="10"/>
        <v/>
      </c>
      <c r="AA33" s="1166"/>
      <c r="AB33" s="1166"/>
      <c r="AC33" s="1166"/>
      <c r="AD33" s="198" t="s">
        <v>171</v>
      </c>
      <c r="AE33" s="1167">
        <f>IF(①入力シート!$F$28="あり",O33,0)</f>
        <v>0</v>
      </c>
      <c r="AF33" s="1168"/>
      <c r="AG33" s="1168"/>
      <c r="AH33" s="196" t="s">
        <v>171</v>
      </c>
      <c r="AI33" s="196" t="s">
        <v>172</v>
      </c>
      <c r="AJ33" s="697">
        <f>IF(①入力シート!$F$28="あり",T33,0)</f>
        <v>0</v>
      </c>
      <c r="AK33" s="196" t="s">
        <v>89</v>
      </c>
      <c r="AL33" s="196" t="s">
        <v>172</v>
      </c>
      <c r="AM33" s="197">
        <v>1</v>
      </c>
      <c r="AN33" s="196" t="s">
        <v>173</v>
      </c>
      <c r="AO33" s="196" t="s">
        <v>174</v>
      </c>
      <c r="AP33" s="1166">
        <f t="shared" si="11"/>
        <v>0</v>
      </c>
      <c r="AQ33" s="1166"/>
      <c r="AR33" s="1166"/>
      <c r="AS33" s="1166"/>
      <c r="AT33" s="199" t="s">
        <v>171</v>
      </c>
      <c r="AU33" s="1164" t="str">
        <f ca="1">IF((ROW()-8)&lt;=MAX(⑥入力シート2!$AV$6:$AV$2165),INDEX(⑥入力シート2!AT$6:AT$2165,MATCH(ROW()-8,⑥入力シート2!$AV$6:$AV$2165,0)),"")</f>
        <v/>
      </c>
      <c r="AV33" s="1165"/>
      <c r="AW33" s="1165"/>
      <c r="AX33" s="196" t="s">
        <v>171</v>
      </c>
      <c r="AY33" s="196" t="s">
        <v>172</v>
      </c>
      <c r="AZ33" s="433" t="str">
        <f ca="1">IF((ROW()-8)&lt;=MAX(⑥入力シート2!$AV$6:$AV$2165),INDEX(⑥入力シート2!AU$6:AU$2165,MATCH(ROW()-8,⑥入力シート2!$AV$6:$AV$2165,0)),"")</f>
        <v/>
      </c>
      <c r="BA33" s="196" t="s">
        <v>89</v>
      </c>
      <c r="BB33" s="196" t="s">
        <v>172</v>
      </c>
      <c r="BC33" s="197">
        <v>1</v>
      </c>
      <c r="BD33" s="196" t="s">
        <v>173</v>
      </c>
      <c r="BE33" s="196" t="s">
        <v>174</v>
      </c>
      <c r="BF33" s="1166" t="str">
        <f t="shared" ca="1" si="12"/>
        <v/>
      </c>
      <c r="BG33" s="1166"/>
      <c r="BH33" s="1166"/>
      <c r="BI33" s="1166"/>
      <c r="BJ33" s="198" t="s">
        <v>171</v>
      </c>
      <c r="BK33" s="1167">
        <f>IF(①入力シート!$F$28="あり",AU33,0)</f>
        <v>0</v>
      </c>
      <c r="BL33" s="1168"/>
      <c r="BM33" s="1168"/>
      <c r="BN33" s="196" t="s">
        <v>171</v>
      </c>
      <c r="BO33" s="196" t="s">
        <v>172</v>
      </c>
      <c r="BP33" s="697">
        <f>IF(①入力シート!$F$28="あり",AZ33,0)</f>
        <v>0</v>
      </c>
      <c r="BQ33" s="196" t="s">
        <v>89</v>
      </c>
      <c r="BR33" s="196" t="s">
        <v>172</v>
      </c>
      <c r="BS33" s="197">
        <v>1</v>
      </c>
      <c r="BT33" s="196" t="s">
        <v>173</v>
      </c>
      <c r="BU33" s="196" t="s">
        <v>174</v>
      </c>
      <c r="BV33" s="1166">
        <f t="shared" si="13"/>
        <v>0</v>
      </c>
      <c r="BW33" s="1166"/>
      <c r="BX33" s="1166"/>
      <c r="BY33" s="1166"/>
      <c r="BZ33" s="198" t="s">
        <v>171</v>
      </c>
      <c r="CA33" s="200" t="str">
        <f t="shared" ca="1" si="14"/>
        <v/>
      </c>
      <c r="CB33" s="201">
        <f t="shared" si="15"/>
        <v>0</v>
      </c>
    </row>
    <row r="34" spans="1:80" ht="26.1" customHeight="1">
      <c r="A34" s="195">
        <v>26</v>
      </c>
      <c r="B34" s="1169" t="str">
        <f ca="1">IF((ROW()-8)&lt;=MAX(⑥入力シート2!$AV$6:$AV$2165),IF(INDIRECT("⑥入力シート2!C"&amp;(INDEX(⑥入力シート2!AO$6:AO$2165,MATCH(ROW()-8,⑥入力シート2!$AV$6:$AV$2165,0))+1)*3)="","",INDIRECT("⑥入力シート2!C"&amp;(INDEX(⑥入力シート2!AO$6:AO$2165,MATCH(ROW()-8,⑥入力シート2!$AV$6:$AV$2165,0))+1)*3)),"")</f>
        <v/>
      </c>
      <c r="C34" s="1170"/>
      <c r="D34" s="1170"/>
      <c r="E34" s="1170"/>
      <c r="F34" s="1170"/>
      <c r="G34" s="1171" t="str">
        <f ca="1">IF((ROW()-8)&lt;=MAX(⑥入力シート2!$AV$6:$AV$2165),IF(INDIRECT("⑥入力シート2!E"&amp;(INDEX(⑥入力シート2!AO$6:AO$2165,MATCH(ROW()-8,⑥入力シート2!$AV$6:$AV$2165,0))+1)*3)="","",INDIRECT("⑥入力シート2!E"&amp;(INDEX(⑥入力シート2!AO$6:AO$2165,MATCH(ROW()-8,⑥入力シート2!$AV$6:$AV$2165,0))+1)*3)),"")</f>
        <v/>
      </c>
      <c r="H34" s="1172"/>
      <c r="I34" s="1173"/>
      <c r="J34" s="431" t="str">
        <f ca="1">IF((ROW()-8)&lt;=MAX(⑥入力シート2!$AV$6:$AV$2165),IF(INDIRECT("⑥入力シート2!F"&amp;(INDEX(⑥入力シート2!AO$6:AO$2165,MATCH(ROW()-8,⑥入力シート2!$AV$6:$AV$2165,0))+1)*3)="","",INDIRECT("⑥入力シート2!F"&amp;(INDEX(⑥入力シート2!AO$6:AO$2165,MATCH(ROW()-8,⑥入力シート2!$AV$6:$AV$2165,0))+1)*3)),"")</f>
        <v/>
      </c>
      <c r="K34" s="1171" t="str">
        <f ca="1">IF((ROW()-8)&lt;=MAX(⑥入力シート2!$AV$6:$AV$2165),IF(INDEX(⑥入力シート2!AP$6:AP$2165,MATCH(ROW()-8,⑥入力シート2!$AV$6:$AV$2165,0))=1,"基本給",IF(INDEX(⑥入力シート2!AP$6:AP$2165,MATCH(ROW()-8,⑥入力シート2!$AV$6:$AV$2165,0))=2,"手当","残")),"")</f>
        <v/>
      </c>
      <c r="L34" s="1172"/>
      <c r="M34" s="1172"/>
      <c r="N34" s="1173"/>
      <c r="O34" s="1164" t="str">
        <f ca="1">IF((ROW()-8)&lt;=MAX(⑥入力シート2!$AV$6:$AV$2165),INDEX(⑥入力シート2!AR$6:AR$2165,MATCH(ROW()-8,⑥入力シート2!$AV$6:$AV$2165,0)),"")</f>
        <v/>
      </c>
      <c r="P34" s="1165"/>
      <c r="Q34" s="1165"/>
      <c r="R34" s="196" t="s">
        <v>171</v>
      </c>
      <c r="S34" s="196" t="s">
        <v>172</v>
      </c>
      <c r="T34" s="433" t="str">
        <f ca="1">IF((ROW()-8)&lt;=MAX(⑥入力シート2!$AV$6:$AV$2165),INDEX(⑥入力シート2!AS$6:AS$2165,MATCH(ROW()-8,⑥入力シート2!$AV$6:$AV$2165,0)),"")</f>
        <v/>
      </c>
      <c r="U34" s="196" t="s">
        <v>89</v>
      </c>
      <c r="V34" s="196" t="s">
        <v>172</v>
      </c>
      <c r="W34" s="197">
        <v>1</v>
      </c>
      <c r="X34" s="196" t="s">
        <v>173</v>
      </c>
      <c r="Y34" s="196" t="s">
        <v>174</v>
      </c>
      <c r="Z34" s="1166" t="str">
        <f t="shared" ca="1" si="10"/>
        <v/>
      </c>
      <c r="AA34" s="1166"/>
      <c r="AB34" s="1166"/>
      <c r="AC34" s="1166"/>
      <c r="AD34" s="198" t="s">
        <v>171</v>
      </c>
      <c r="AE34" s="1167">
        <f>IF(①入力シート!$F$28="あり",O34,0)</f>
        <v>0</v>
      </c>
      <c r="AF34" s="1168"/>
      <c r="AG34" s="1168"/>
      <c r="AH34" s="196" t="s">
        <v>171</v>
      </c>
      <c r="AI34" s="196" t="s">
        <v>172</v>
      </c>
      <c r="AJ34" s="697">
        <f>IF(①入力シート!$F$28="あり",T34,0)</f>
        <v>0</v>
      </c>
      <c r="AK34" s="196" t="s">
        <v>89</v>
      </c>
      <c r="AL34" s="196" t="s">
        <v>172</v>
      </c>
      <c r="AM34" s="197">
        <v>1</v>
      </c>
      <c r="AN34" s="196" t="s">
        <v>173</v>
      </c>
      <c r="AO34" s="196" t="s">
        <v>174</v>
      </c>
      <c r="AP34" s="1166">
        <f t="shared" si="11"/>
        <v>0</v>
      </c>
      <c r="AQ34" s="1166"/>
      <c r="AR34" s="1166"/>
      <c r="AS34" s="1166"/>
      <c r="AT34" s="199" t="s">
        <v>171</v>
      </c>
      <c r="AU34" s="1164" t="str">
        <f ca="1">IF((ROW()-8)&lt;=MAX(⑥入力シート2!$AV$6:$AV$2165),INDEX(⑥入力シート2!AT$6:AT$2165,MATCH(ROW()-8,⑥入力シート2!$AV$6:$AV$2165,0)),"")</f>
        <v/>
      </c>
      <c r="AV34" s="1165"/>
      <c r="AW34" s="1165"/>
      <c r="AX34" s="196" t="s">
        <v>171</v>
      </c>
      <c r="AY34" s="196" t="s">
        <v>172</v>
      </c>
      <c r="AZ34" s="433" t="str">
        <f ca="1">IF((ROW()-8)&lt;=MAX(⑥入力シート2!$AV$6:$AV$2165),INDEX(⑥入力シート2!AU$6:AU$2165,MATCH(ROW()-8,⑥入力シート2!$AV$6:$AV$2165,0)),"")</f>
        <v/>
      </c>
      <c r="BA34" s="196" t="s">
        <v>89</v>
      </c>
      <c r="BB34" s="196" t="s">
        <v>172</v>
      </c>
      <c r="BC34" s="197">
        <v>1</v>
      </c>
      <c r="BD34" s="196" t="s">
        <v>173</v>
      </c>
      <c r="BE34" s="196" t="s">
        <v>174</v>
      </c>
      <c r="BF34" s="1166" t="str">
        <f t="shared" ca="1" si="12"/>
        <v/>
      </c>
      <c r="BG34" s="1166"/>
      <c r="BH34" s="1166"/>
      <c r="BI34" s="1166"/>
      <c r="BJ34" s="198" t="s">
        <v>171</v>
      </c>
      <c r="BK34" s="1167">
        <f>IF(①入力シート!$F$28="あり",AU34,0)</f>
        <v>0</v>
      </c>
      <c r="BL34" s="1168"/>
      <c r="BM34" s="1168"/>
      <c r="BN34" s="196" t="s">
        <v>171</v>
      </c>
      <c r="BO34" s="196" t="s">
        <v>172</v>
      </c>
      <c r="BP34" s="697">
        <f>IF(①入力シート!$F$28="あり",AZ34,0)</f>
        <v>0</v>
      </c>
      <c r="BQ34" s="196" t="s">
        <v>89</v>
      </c>
      <c r="BR34" s="196" t="s">
        <v>172</v>
      </c>
      <c r="BS34" s="197">
        <v>1</v>
      </c>
      <c r="BT34" s="196" t="s">
        <v>173</v>
      </c>
      <c r="BU34" s="196" t="s">
        <v>174</v>
      </c>
      <c r="BV34" s="1166">
        <f t="shared" si="13"/>
        <v>0</v>
      </c>
      <c r="BW34" s="1166"/>
      <c r="BX34" s="1166"/>
      <c r="BY34" s="1166"/>
      <c r="BZ34" s="198" t="s">
        <v>171</v>
      </c>
      <c r="CA34" s="200" t="str">
        <f t="shared" ca="1" si="14"/>
        <v/>
      </c>
      <c r="CB34" s="201">
        <f t="shared" si="15"/>
        <v>0</v>
      </c>
    </row>
    <row r="35" spans="1:80" ht="26.1" customHeight="1">
      <c r="A35" s="195">
        <v>27</v>
      </c>
      <c r="B35" s="1169" t="str">
        <f ca="1">IF((ROW()-8)&lt;=MAX(⑥入力シート2!$AV$6:$AV$2165),IF(INDIRECT("⑥入力シート2!C"&amp;(INDEX(⑥入力シート2!AO$6:AO$2165,MATCH(ROW()-8,⑥入力シート2!$AV$6:$AV$2165,0))+1)*3)="","",INDIRECT("⑥入力シート2!C"&amp;(INDEX(⑥入力シート2!AO$6:AO$2165,MATCH(ROW()-8,⑥入力シート2!$AV$6:$AV$2165,0))+1)*3)),"")</f>
        <v/>
      </c>
      <c r="C35" s="1170"/>
      <c r="D35" s="1170"/>
      <c r="E35" s="1170"/>
      <c r="F35" s="1170"/>
      <c r="G35" s="1171" t="str">
        <f ca="1">IF((ROW()-8)&lt;=MAX(⑥入力シート2!$AV$6:$AV$2165),IF(INDIRECT("⑥入力シート2!E"&amp;(INDEX(⑥入力シート2!AO$6:AO$2165,MATCH(ROW()-8,⑥入力シート2!$AV$6:$AV$2165,0))+1)*3)="","",INDIRECT("⑥入力シート2!E"&amp;(INDEX(⑥入力シート2!AO$6:AO$2165,MATCH(ROW()-8,⑥入力シート2!$AV$6:$AV$2165,0))+1)*3)),"")</f>
        <v/>
      </c>
      <c r="H35" s="1172"/>
      <c r="I35" s="1173"/>
      <c r="J35" s="431" t="str">
        <f ca="1">IF((ROW()-8)&lt;=MAX(⑥入力シート2!$AV$6:$AV$2165),IF(INDIRECT("⑥入力シート2!F"&amp;(INDEX(⑥入力シート2!AO$6:AO$2165,MATCH(ROW()-8,⑥入力シート2!$AV$6:$AV$2165,0))+1)*3)="","",INDIRECT("⑥入力シート2!F"&amp;(INDEX(⑥入力シート2!AO$6:AO$2165,MATCH(ROW()-8,⑥入力シート2!$AV$6:$AV$2165,0))+1)*3)),"")</f>
        <v/>
      </c>
      <c r="K35" s="1171" t="str">
        <f ca="1">IF((ROW()-8)&lt;=MAX(⑥入力シート2!$AV$6:$AV$2165),IF(INDEX(⑥入力シート2!AP$6:AP$2165,MATCH(ROW()-8,⑥入力シート2!$AV$6:$AV$2165,0))=1,"基本給",IF(INDEX(⑥入力シート2!AP$6:AP$2165,MATCH(ROW()-8,⑥入力シート2!$AV$6:$AV$2165,0))=2,"手当","残")),"")</f>
        <v/>
      </c>
      <c r="L35" s="1172"/>
      <c r="M35" s="1172"/>
      <c r="N35" s="1173"/>
      <c r="O35" s="1164" t="str">
        <f ca="1">IF((ROW()-8)&lt;=MAX(⑥入力シート2!$AV$6:$AV$2165),INDEX(⑥入力シート2!AR$6:AR$2165,MATCH(ROW()-8,⑥入力シート2!$AV$6:$AV$2165,0)),"")</f>
        <v/>
      </c>
      <c r="P35" s="1165"/>
      <c r="Q35" s="1165"/>
      <c r="R35" s="196" t="s">
        <v>171</v>
      </c>
      <c r="S35" s="196" t="s">
        <v>172</v>
      </c>
      <c r="T35" s="433" t="str">
        <f ca="1">IF((ROW()-8)&lt;=MAX(⑥入力シート2!$AV$6:$AV$2165),INDEX(⑥入力シート2!AS$6:AS$2165,MATCH(ROW()-8,⑥入力シート2!$AV$6:$AV$2165,0)),"")</f>
        <v/>
      </c>
      <c r="U35" s="196" t="s">
        <v>89</v>
      </c>
      <c r="V35" s="196" t="s">
        <v>172</v>
      </c>
      <c r="W35" s="197">
        <v>1</v>
      </c>
      <c r="X35" s="196" t="s">
        <v>173</v>
      </c>
      <c r="Y35" s="196" t="s">
        <v>174</v>
      </c>
      <c r="Z35" s="1166" t="str">
        <f t="shared" ca="1" si="10"/>
        <v/>
      </c>
      <c r="AA35" s="1166"/>
      <c r="AB35" s="1166"/>
      <c r="AC35" s="1166"/>
      <c r="AD35" s="198" t="s">
        <v>171</v>
      </c>
      <c r="AE35" s="1167">
        <f>IF(①入力シート!$F$28="あり",O35,0)</f>
        <v>0</v>
      </c>
      <c r="AF35" s="1168"/>
      <c r="AG35" s="1168"/>
      <c r="AH35" s="196" t="s">
        <v>171</v>
      </c>
      <c r="AI35" s="196" t="s">
        <v>172</v>
      </c>
      <c r="AJ35" s="697">
        <f>IF(①入力シート!$F$28="あり",T35,0)</f>
        <v>0</v>
      </c>
      <c r="AK35" s="196" t="s">
        <v>89</v>
      </c>
      <c r="AL35" s="196" t="s">
        <v>172</v>
      </c>
      <c r="AM35" s="197">
        <v>1</v>
      </c>
      <c r="AN35" s="196" t="s">
        <v>173</v>
      </c>
      <c r="AO35" s="196" t="s">
        <v>174</v>
      </c>
      <c r="AP35" s="1166">
        <f t="shared" si="11"/>
        <v>0</v>
      </c>
      <c r="AQ35" s="1166"/>
      <c r="AR35" s="1166"/>
      <c r="AS35" s="1166"/>
      <c r="AT35" s="199" t="s">
        <v>171</v>
      </c>
      <c r="AU35" s="1164" t="str">
        <f ca="1">IF((ROW()-8)&lt;=MAX(⑥入力シート2!$AV$6:$AV$2165),INDEX(⑥入力シート2!AT$6:AT$2165,MATCH(ROW()-8,⑥入力シート2!$AV$6:$AV$2165,0)),"")</f>
        <v/>
      </c>
      <c r="AV35" s="1165"/>
      <c r="AW35" s="1165"/>
      <c r="AX35" s="196" t="s">
        <v>171</v>
      </c>
      <c r="AY35" s="196" t="s">
        <v>172</v>
      </c>
      <c r="AZ35" s="433" t="str">
        <f ca="1">IF((ROW()-8)&lt;=MAX(⑥入力シート2!$AV$6:$AV$2165),INDEX(⑥入力シート2!AU$6:AU$2165,MATCH(ROW()-8,⑥入力シート2!$AV$6:$AV$2165,0)),"")</f>
        <v/>
      </c>
      <c r="BA35" s="196" t="s">
        <v>89</v>
      </c>
      <c r="BB35" s="196" t="s">
        <v>172</v>
      </c>
      <c r="BC35" s="197">
        <v>1</v>
      </c>
      <c r="BD35" s="196" t="s">
        <v>173</v>
      </c>
      <c r="BE35" s="196" t="s">
        <v>174</v>
      </c>
      <c r="BF35" s="1166" t="str">
        <f t="shared" ca="1" si="12"/>
        <v/>
      </c>
      <c r="BG35" s="1166"/>
      <c r="BH35" s="1166"/>
      <c r="BI35" s="1166"/>
      <c r="BJ35" s="198" t="s">
        <v>171</v>
      </c>
      <c r="BK35" s="1167">
        <f>IF(①入力シート!$F$28="あり",AU35,0)</f>
        <v>0</v>
      </c>
      <c r="BL35" s="1168"/>
      <c r="BM35" s="1168"/>
      <c r="BN35" s="196" t="s">
        <v>171</v>
      </c>
      <c r="BO35" s="196" t="s">
        <v>172</v>
      </c>
      <c r="BP35" s="697">
        <f>IF(①入力シート!$F$28="あり",AZ35,0)</f>
        <v>0</v>
      </c>
      <c r="BQ35" s="196" t="s">
        <v>89</v>
      </c>
      <c r="BR35" s="196" t="s">
        <v>172</v>
      </c>
      <c r="BS35" s="197">
        <v>1</v>
      </c>
      <c r="BT35" s="196" t="s">
        <v>173</v>
      </c>
      <c r="BU35" s="196" t="s">
        <v>174</v>
      </c>
      <c r="BV35" s="1166">
        <f t="shared" si="13"/>
        <v>0</v>
      </c>
      <c r="BW35" s="1166"/>
      <c r="BX35" s="1166"/>
      <c r="BY35" s="1166"/>
      <c r="BZ35" s="198" t="s">
        <v>171</v>
      </c>
      <c r="CA35" s="200" t="str">
        <f t="shared" ca="1" si="14"/>
        <v/>
      </c>
      <c r="CB35" s="201">
        <f t="shared" si="15"/>
        <v>0</v>
      </c>
    </row>
    <row r="36" spans="1:80" ht="26.1" customHeight="1">
      <c r="A36" s="195">
        <v>28</v>
      </c>
      <c r="B36" s="1169" t="str">
        <f ca="1">IF((ROW()-8)&lt;=MAX(⑥入力シート2!$AV$6:$AV$2165),IF(INDIRECT("⑥入力シート2!C"&amp;(INDEX(⑥入力シート2!AO$6:AO$2165,MATCH(ROW()-8,⑥入力シート2!$AV$6:$AV$2165,0))+1)*3)="","",INDIRECT("⑥入力シート2!C"&amp;(INDEX(⑥入力シート2!AO$6:AO$2165,MATCH(ROW()-8,⑥入力シート2!$AV$6:$AV$2165,0))+1)*3)),"")</f>
        <v/>
      </c>
      <c r="C36" s="1170"/>
      <c r="D36" s="1170"/>
      <c r="E36" s="1170"/>
      <c r="F36" s="1170"/>
      <c r="G36" s="1171" t="str">
        <f ca="1">IF((ROW()-8)&lt;=MAX(⑥入力シート2!$AV$6:$AV$2165),IF(INDIRECT("⑥入力シート2!E"&amp;(INDEX(⑥入力シート2!AO$6:AO$2165,MATCH(ROW()-8,⑥入力シート2!$AV$6:$AV$2165,0))+1)*3)="","",INDIRECT("⑥入力シート2!E"&amp;(INDEX(⑥入力シート2!AO$6:AO$2165,MATCH(ROW()-8,⑥入力シート2!$AV$6:$AV$2165,0))+1)*3)),"")</f>
        <v/>
      </c>
      <c r="H36" s="1172"/>
      <c r="I36" s="1173"/>
      <c r="J36" s="431" t="str">
        <f ca="1">IF((ROW()-8)&lt;=MAX(⑥入力シート2!$AV$6:$AV$2165),IF(INDIRECT("⑥入力シート2!F"&amp;(INDEX(⑥入力シート2!AO$6:AO$2165,MATCH(ROW()-8,⑥入力シート2!$AV$6:$AV$2165,0))+1)*3)="","",INDIRECT("⑥入力シート2!F"&amp;(INDEX(⑥入力シート2!AO$6:AO$2165,MATCH(ROW()-8,⑥入力シート2!$AV$6:$AV$2165,0))+1)*3)),"")</f>
        <v/>
      </c>
      <c r="K36" s="1171" t="str">
        <f ca="1">IF((ROW()-8)&lt;=MAX(⑥入力シート2!$AV$6:$AV$2165),IF(INDEX(⑥入力シート2!AP$6:AP$2165,MATCH(ROW()-8,⑥入力シート2!$AV$6:$AV$2165,0))=1,"基本給",IF(INDEX(⑥入力シート2!AP$6:AP$2165,MATCH(ROW()-8,⑥入力シート2!$AV$6:$AV$2165,0))=2,"手当","残")),"")</f>
        <v/>
      </c>
      <c r="L36" s="1172"/>
      <c r="M36" s="1172"/>
      <c r="N36" s="1173"/>
      <c r="O36" s="1164" t="str">
        <f ca="1">IF((ROW()-8)&lt;=MAX(⑥入力シート2!$AV$6:$AV$2165),INDEX(⑥入力シート2!AR$6:AR$2165,MATCH(ROW()-8,⑥入力シート2!$AV$6:$AV$2165,0)),"")</f>
        <v/>
      </c>
      <c r="P36" s="1165"/>
      <c r="Q36" s="1165"/>
      <c r="R36" s="196" t="s">
        <v>171</v>
      </c>
      <c r="S36" s="196" t="s">
        <v>172</v>
      </c>
      <c r="T36" s="433" t="str">
        <f ca="1">IF((ROW()-8)&lt;=MAX(⑥入力シート2!$AV$6:$AV$2165),INDEX(⑥入力シート2!AS$6:AS$2165,MATCH(ROW()-8,⑥入力シート2!$AV$6:$AV$2165,0)),"")</f>
        <v/>
      </c>
      <c r="U36" s="196" t="s">
        <v>89</v>
      </c>
      <c r="V36" s="196" t="s">
        <v>172</v>
      </c>
      <c r="W36" s="197">
        <v>1</v>
      </c>
      <c r="X36" s="196" t="s">
        <v>173</v>
      </c>
      <c r="Y36" s="196" t="s">
        <v>174</v>
      </c>
      <c r="Z36" s="1166" t="str">
        <f t="shared" ca="1" si="10"/>
        <v/>
      </c>
      <c r="AA36" s="1166"/>
      <c r="AB36" s="1166"/>
      <c r="AC36" s="1166"/>
      <c r="AD36" s="198" t="s">
        <v>171</v>
      </c>
      <c r="AE36" s="1167">
        <f>IF(①入力シート!$F$28="あり",O36,0)</f>
        <v>0</v>
      </c>
      <c r="AF36" s="1168"/>
      <c r="AG36" s="1168"/>
      <c r="AH36" s="196" t="s">
        <v>171</v>
      </c>
      <c r="AI36" s="196" t="s">
        <v>172</v>
      </c>
      <c r="AJ36" s="697">
        <f>IF(①入力シート!$F$28="あり",T36,0)</f>
        <v>0</v>
      </c>
      <c r="AK36" s="196" t="s">
        <v>89</v>
      </c>
      <c r="AL36" s="196" t="s">
        <v>172</v>
      </c>
      <c r="AM36" s="197">
        <v>1</v>
      </c>
      <c r="AN36" s="196" t="s">
        <v>173</v>
      </c>
      <c r="AO36" s="196" t="s">
        <v>174</v>
      </c>
      <c r="AP36" s="1166">
        <f t="shared" si="11"/>
        <v>0</v>
      </c>
      <c r="AQ36" s="1166"/>
      <c r="AR36" s="1166"/>
      <c r="AS36" s="1166"/>
      <c r="AT36" s="199" t="s">
        <v>171</v>
      </c>
      <c r="AU36" s="1164" t="str">
        <f ca="1">IF((ROW()-8)&lt;=MAX(⑥入力シート2!$AV$6:$AV$2165),INDEX(⑥入力シート2!AT$6:AT$2165,MATCH(ROW()-8,⑥入力シート2!$AV$6:$AV$2165,0)),"")</f>
        <v/>
      </c>
      <c r="AV36" s="1165"/>
      <c r="AW36" s="1165"/>
      <c r="AX36" s="196" t="s">
        <v>171</v>
      </c>
      <c r="AY36" s="196" t="s">
        <v>172</v>
      </c>
      <c r="AZ36" s="433" t="str">
        <f ca="1">IF((ROW()-8)&lt;=MAX(⑥入力シート2!$AV$6:$AV$2165),INDEX(⑥入力シート2!AU$6:AU$2165,MATCH(ROW()-8,⑥入力シート2!$AV$6:$AV$2165,0)),"")</f>
        <v/>
      </c>
      <c r="BA36" s="196" t="s">
        <v>89</v>
      </c>
      <c r="BB36" s="196" t="s">
        <v>172</v>
      </c>
      <c r="BC36" s="197">
        <v>1</v>
      </c>
      <c r="BD36" s="196" t="s">
        <v>173</v>
      </c>
      <c r="BE36" s="196" t="s">
        <v>174</v>
      </c>
      <c r="BF36" s="1166" t="str">
        <f t="shared" ca="1" si="12"/>
        <v/>
      </c>
      <c r="BG36" s="1166"/>
      <c r="BH36" s="1166"/>
      <c r="BI36" s="1166"/>
      <c r="BJ36" s="198" t="s">
        <v>171</v>
      </c>
      <c r="BK36" s="1167">
        <f>IF(①入力シート!$F$28="あり",AU36,0)</f>
        <v>0</v>
      </c>
      <c r="BL36" s="1168"/>
      <c r="BM36" s="1168"/>
      <c r="BN36" s="196" t="s">
        <v>171</v>
      </c>
      <c r="BO36" s="196" t="s">
        <v>172</v>
      </c>
      <c r="BP36" s="697">
        <f>IF(①入力シート!$F$28="あり",AZ36,0)</f>
        <v>0</v>
      </c>
      <c r="BQ36" s="196" t="s">
        <v>89</v>
      </c>
      <c r="BR36" s="196" t="s">
        <v>172</v>
      </c>
      <c r="BS36" s="197">
        <v>1</v>
      </c>
      <c r="BT36" s="196" t="s">
        <v>173</v>
      </c>
      <c r="BU36" s="196" t="s">
        <v>174</v>
      </c>
      <c r="BV36" s="1166">
        <f t="shared" si="13"/>
        <v>0</v>
      </c>
      <c r="BW36" s="1166"/>
      <c r="BX36" s="1166"/>
      <c r="BY36" s="1166"/>
      <c r="BZ36" s="198" t="s">
        <v>171</v>
      </c>
      <c r="CA36" s="200" t="str">
        <f t="shared" ca="1" si="14"/>
        <v/>
      </c>
      <c r="CB36" s="201">
        <f t="shared" si="15"/>
        <v>0</v>
      </c>
    </row>
    <row r="37" spans="1:80" ht="26.1" customHeight="1">
      <c r="A37" s="195">
        <v>29</v>
      </c>
      <c r="B37" s="1169" t="str">
        <f ca="1">IF((ROW()-8)&lt;=MAX(⑥入力シート2!$AV$6:$AV$2165),IF(INDIRECT("⑥入力シート2!C"&amp;(INDEX(⑥入力シート2!AO$6:AO$2165,MATCH(ROW()-8,⑥入力シート2!$AV$6:$AV$2165,0))+1)*3)="","",INDIRECT("⑥入力シート2!C"&amp;(INDEX(⑥入力シート2!AO$6:AO$2165,MATCH(ROW()-8,⑥入力シート2!$AV$6:$AV$2165,0))+1)*3)),"")</f>
        <v/>
      </c>
      <c r="C37" s="1170"/>
      <c r="D37" s="1170"/>
      <c r="E37" s="1170"/>
      <c r="F37" s="1170"/>
      <c r="G37" s="1171" t="str">
        <f ca="1">IF((ROW()-8)&lt;=MAX(⑥入力シート2!$AV$6:$AV$2165),IF(INDIRECT("⑥入力シート2!E"&amp;(INDEX(⑥入力シート2!AO$6:AO$2165,MATCH(ROW()-8,⑥入力シート2!$AV$6:$AV$2165,0))+1)*3)="","",INDIRECT("⑥入力シート2!E"&amp;(INDEX(⑥入力シート2!AO$6:AO$2165,MATCH(ROW()-8,⑥入力シート2!$AV$6:$AV$2165,0))+1)*3)),"")</f>
        <v/>
      </c>
      <c r="H37" s="1172"/>
      <c r="I37" s="1173"/>
      <c r="J37" s="431" t="str">
        <f ca="1">IF((ROW()-8)&lt;=MAX(⑥入力シート2!$AV$6:$AV$2165),IF(INDIRECT("⑥入力シート2!F"&amp;(INDEX(⑥入力シート2!AO$6:AO$2165,MATCH(ROW()-8,⑥入力シート2!$AV$6:$AV$2165,0))+1)*3)="","",INDIRECT("⑥入力シート2!F"&amp;(INDEX(⑥入力シート2!AO$6:AO$2165,MATCH(ROW()-8,⑥入力シート2!$AV$6:$AV$2165,0))+1)*3)),"")</f>
        <v/>
      </c>
      <c r="K37" s="1171" t="str">
        <f ca="1">IF((ROW()-8)&lt;=MAX(⑥入力シート2!$AV$6:$AV$2165),IF(INDEX(⑥入力シート2!AP$6:AP$2165,MATCH(ROW()-8,⑥入力シート2!$AV$6:$AV$2165,0))=1,"基本給",IF(INDEX(⑥入力シート2!AP$6:AP$2165,MATCH(ROW()-8,⑥入力シート2!$AV$6:$AV$2165,0))=2,"手当","残")),"")</f>
        <v/>
      </c>
      <c r="L37" s="1172"/>
      <c r="M37" s="1172"/>
      <c r="N37" s="1173"/>
      <c r="O37" s="1164" t="str">
        <f ca="1">IF((ROW()-8)&lt;=MAX(⑥入力シート2!$AV$6:$AV$2165),INDEX(⑥入力シート2!AR$6:AR$2165,MATCH(ROW()-8,⑥入力シート2!$AV$6:$AV$2165,0)),"")</f>
        <v/>
      </c>
      <c r="P37" s="1165"/>
      <c r="Q37" s="1165"/>
      <c r="R37" s="196" t="s">
        <v>171</v>
      </c>
      <c r="S37" s="196" t="s">
        <v>172</v>
      </c>
      <c r="T37" s="433" t="str">
        <f ca="1">IF((ROW()-8)&lt;=MAX(⑥入力シート2!$AV$6:$AV$2165),INDEX(⑥入力シート2!AS$6:AS$2165,MATCH(ROW()-8,⑥入力シート2!$AV$6:$AV$2165,0)),"")</f>
        <v/>
      </c>
      <c r="U37" s="196" t="s">
        <v>89</v>
      </c>
      <c r="V37" s="196" t="s">
        <v>172</v>
      </c>
      <c r="W37" s="197">
        <v>1</v>
      </c>
      <c r="X37" s="196" t="s">
        <v>173</v>
      </c>
      <c r="Y37" s="196" t="s">
        <v>174</v>
      </c>
      <c r="Z37" s="1166" t="str">
        <f t="shared" ca="1" si="10"/>
        <v/>
      </c>
      <c r="AA37" s="1166"/>
      <c r="AB37" s="1166"/>
      <c r="AC37" s="1166"/>
      <c r="AD37" s="198" t="s">
        <v>171</v>
      </c>
      <c r="AE37" s="1167">
        <f>IF(①入力シート!$F$28="あり",O37,0)</f>
        <v>0</v>
      </c>
      <c r="AF37" s="1168"/>
      <c r="AG37" s="1168"/>
      <c r="AH37" s="196" t="s">
        <v>171</v>
      </c>
      <c r="AI37" s="196" t="s">
        <v>172</v>
      </c>
      <c r="AJ37" s="697">
        <f>IF(①入力シート!$F$28="あり",T37,0)</f>
        <v>0</v>
      </c>
      <c r="AK37" s="196" t="s">
        <v>89</v>
      </c>
      <c r="AL37" s="196" t="s">
        <v>172</v>
      </c>
      <c r="AM37" s="197">
        <v>1</v>
      </c>
      <c r="AN37" s="196" t="s">
        <v>173</v>
      </c>
      <c r="AO37" s="196" t="s">
        <v>174</v>
      </c>
      <c r="AP37" s="1166">
        <f t="shared" si="11"/>
        <v>0</v>
      </c>
      <c r="AQ37" s="1166"/>
      <c r="AR37" s="1166"/>
      <c r="AS37" s="1166"/>
      <c r="AT37" s="199" t="s">
        <v>171</v>
      </c>
      <c r="AU37" s="1164" t="str">
        <f ca="1">IF((ROW()-8)&lt;=MAX(⑥入力シート2!$AV$6:$AV$2165),INDEX(⑥入力シート2!AT$6:AT$2165,MATCH(ROW()-8,⑥入力シート2!$AV$6:$AV$2165,0)),"")</f>
        <v/>
      </c>
      <c r="AV37" s="1165"/>
      <c r="AW37" s="1165"/>
      <c r="AX37" s="196" t="s">
        <v>171</v>
      </c>
      <c r="AY37" s="196" t="s">
        <v>172</v>
      </c>
      <c r="AZ37" s="433" t="str">
        <f ca="1">IF((ROW()-8)&lt;=MAX(⑥入力シート2!$AV$6:$AV$2165),INDEX(⑥入力シート2!AU$6:AU$2165,MATCH(ROW()-8,⑥入力シート2!$AV$6:$AV$2165,0)),"")</f>
        <v/>
      </c>
      <c r="BA37" s="196" t="s">
        <v>89</v>
      </c>
      <c r="BB37" s="196" t="s">
        <v>172</v>
      </c>
      <c r="BC37" s="197">
        <v>1</v>
      </c>
      <c r="BD37" s="196" t="s">
        <v>173</v>
      </c>
      <c r="BE37" s="196" t="s">
        <v>174</v>
      </c>
      <c r="BF37" s="1166" t="str">
        <f t="shared" ca="1" si="12"/>
        <v/>
      </c>
      <c r="BG37" s="1166"/>
      <c r="BH37" s="1166"/>
      <c r="BI37" s="1166"/>
      <c r="BJ37" s="198" t="s">
        <v>171</v>
      </c>
      <c r="BK37" s="1167">
        <f>IF(①入力シート!$F$28="あり",AU37,0)</f>
        <v>0</v>
      </c>
      <c r="BL37" s="1168"/>
      <c r="BM37" s="1168"/>
      <c r="BN37" s="196" t="s">
        <v>171</v>
      </c>
      <c r="BO37" s="196" t="s">
        <v>172</v>
      </c>
      <c r="BP37" s="697">
        <f>IF(①入力シート!$F$28="あり",AZ37,0)</f>
        <v>0</v>
      </c>
      <c r="BQ37" s="196" t="s">
        <v>89</v>
      </c>
      <c r="BR37" s="196" t="s">
        <v>172</v>
      </c>
      <c r="BS37" s="197">
        <v>1</v>
      </c>
      <c r="BT37" s="196" t="s">
        <v>173</v>
      </c>
      <c r="BU37" s="196" t="s">
        <v>174</v>
      </c>
      <c r="BV37" s="1166">
        <f t="shared" si="13"/>
        <v>0</v>
      </c>
      <c r="BW37" s="1166"/>
      <c r="BX37" s="1166"/>
      <c r="BY37" s="1166"/>
      <c r="BZ37" s="198" t="s">
        <v>171</v>
      </c>
      <c r="CA37" s="200" t="str">
        <f t="shared" ca="1" si="14"/>
        <v/>
      </c>
      <c r="CB37" s="201">
        <f t="shared" si="15"/>
        <v>0</v>
      </c>
    </row>
    <row r="38" spans="1:80" ht="26.1" customHeight="1">
      <c r="A38" s="195">
        <v>30</v>
      </c>
      <c r="B38" s="1169" t="str">
        <f ca="1">IF((ROW()-8)&lt;=MAX(⑥入力シート2!$AV$6:$AV$2165),IF(INDIRECT("⑥入力シート2!C"&amp;(INDEX(⑥入力シート2!AO$6:AO$2165,MATCH(ROW()-8,⑥入力シート2!$AV$6:$AV$2165,0))+1)*3)="","",INDIRECT("⑥入力シート2!C"&amp;(INDEX(⑥入力シート2!AO$6:AO$2165,MATCH(ROW()-8,⑥入力シート2!$AV$6:$AV$2165,0))+1)*3)),"")</f>
        <v/>
      </c>
      <c r="C38" s="1170"/>
      <c r="D38" s="1170"/>
      <c r="E38" s="1170"/>
      <c r="F38" s="1170"/>
      <c r="G38" s="1171" t="str">
        <f ca="1">IF((ROW()-8)&lt;=MAX(⑥入力シート2!$AV$6:$AV$2165),IF(INDIRECT("⑥入力シート2!E"&amp;(INDEX(⑥入力シート2!AO$6:AO$2165,MATCH(ROW()-8,⑥入力シート2!$AV$6:$AV$2165,0))+1)*3)="","",INDIRECT("⑥入力シート2!E"&amp;(INDEX(⑥入力シート2!AO$6:AO$2165,MATCH(ROW()-8,⑥入力シート2!$AV$6:$AV$2165,0))+1)*3)),"")</f>
        <v/>
      </c>
      <c r="H38" s="1172"/>
      <c r="I38" s="1173"/>
      <c r="J38" s="431" t="str">
        <f ca="1">IF((ROW()-8)&lt;=MAX(⑥入力シート2!$AV$6:$AV$2165),IF(INDIRECT("⑥入力シート2!F"&amp;(INDEX(⑥入力シート2!AO$6:AO$2165,MATCH(ROW()-8,⑥入力シート2!$AV$6:$AV$2165,0))+1)*3)="","",INDIRECT("⑥入力シート2!F"&amp;(INDEX(⑥入力シート2!AO$6:AO$2165,MATCH(ROW()-8,⑥入力シート2!$AV$6:$AV$2165,0))+1)*3)),"")</f>
        <v/>
      </c>
      <c r="K38" s="1171" t="str">
        <f ca="1">IF((ROW()-8)&lt;=MAX(⑥入力シート2!$AV$6:$AV$2165),IF(INDEX(⑥入力シート2!AP$6:AP$2165,MATCH(ROW()-8,⑥入力シート2!$AV$6:$AV$2165,0))=1,"基本給",IF(INDEX(⑥入力シート2!AP$6:AP$2165,MATCH(ROW()-8,⑥入力シート2!$AV$6:$AV$2165,0))=2,"手当","残")),"")</f>
        <v/>
      </c>
      <c r="L38" s="1172"/>
      <c r="M38" s="1172"/>
      <c r="N38" s="1173"/>
      <c r="O38" s="1164" t="str">
        <f ca="1">IF((ROW()-8)&lt;=MAX(⑥入力シート2!$AV$6:$AV$2165),INDEX(⑥入力シート2!AR$6:AR$2165,MATCH(ROW()-8,⑥入力シート2!$AV$6:$AV$2165,0)),"")</f>
        <v/>
      </c>
      <c r="P38" s="1165"/>
      <c r="Q38" s="1165"/>
      <c r="R38" s="196" t="s">
        <v>171</v>
      </c>
      <c r="S38" s="196" t="s">
        <v>172</v>
      </c>
      <c r="T38" s="433" t="str">
        <f ca="1">IF((ROW()-8)&lt;=MAX(⑥入力シート2!$AV$6:$AV$2165),INDEX(⑥入力シート2!AS$6:AS$2165,MATCH(ROW()-8,⑥入力シート2!$AV$6:$AV$2165,0)),"")</f>
        <v/>
      </c>
      <c r="U38" s="196" t="s">
        <v>89</v>
      </c>
      <c r="V38" s="196" t="s">
        <v>172</v>
      </c>
      <c r="W38" s="197">
        <v>1</v>
      </c>
      <c r="X38" s="196" t="s">
        <v>173</v>
      </c>
      <c r="Y38" s="196" t="s">
        <v>174</v>
      </c>
      <c r="Z38" s="1166" t="str">
        <f t="shared" ca="1" si="10"/>
        <v/>
      </c>
      <c r="AA38" s="1166"/>
      <c r="AB38" s="1166"/>
      <c r="AC38" s="1166"/>
      <c r="AD38" s="198" t="s">
        <v>171</v>
      </c>
      <c r="AE38" s="1167">
        <f>IF(①入力シート!$F$28="あり",O38,0)</f>
        <v>0</v>
      </c>
      <c r="AF38" s="1168"/>
      <c r="AG38" s="1168"/>
      <c r="AH38" s="196" t="s">
        <v>171</v>
      </c>
      <c r="AI38" s="196" t="s">
        <v>172</v>
      </c>
      <c r="AJ38" s="697">
        <f>IF(①入力シート!$F$28="あり",T38,0)</f>
        <v>0</v>
      </c>
      <c r="AK38" s="196" t="s">
        <v>89</v>
      </c>
      <c r="AL38" s="196" t="s">
        <v>172</v>
      </c>
      <c r="AM38" s="197">
        <v>1</v>
      </c>
      <c r="AN38" s="196" t="s">
        <v>173</v>
      </c>
      <c r="AO38" s="196" t="s">
        <v>174</v>
      </c>
      <c r="AP38" s="1166">
        <f t="shared" si="11"/>
        <v>0</v>
      </c>
      <c r="AQ38" s="1166"/>
      <c r="AR38" s="1166"/>
      <c r="AS38" s="1166"/>
      <c r="AT38" s="199" t="s">
        <v>171</v>
      </c>
      <c r="AU38" s="1164" t="str">
        <f ca="1">IF((ROW()-8)&lt;=MAX(⑥入力シート2!$AV$6:$AV$2165),INDEX(⑥入力シート2!AT$6:AT$2165,MATCH(ROW()-8,⑥入力シート2!$AV$6:$AV$2165,0)),"")</f>
        <v/>
      </c>
      <c r="AV38" s="1165"/>
      <c r="AW38" s="1165"/>
      <c r="AX38" s="196" t="s">
        <v>171</v>
      </c>
      <c r="AY38" s="196" t="s">
        <v>172</v>
      </c>
      <c r="AZ38" s="433" t="str">
        <f ca="1">IF((ROW()-8)&lt;=MAX(⑥入力シート2!$AV$6:$AV$2165),INDEX(⑥入力シート2!AU$6:AU$2165,MATCH(ROW()-8,⑥入力シート2!$AV$6:$AV$2165,0)),"")</f>
        <v/>
      </c>
      <c r="BA38" s="196" t="s">
        <v>89</v>
      </c>
      <c r="BB38" s="196" t="s">
        <v>172</v>
      </c>
      <c r="BC38" s="197">
        <v>1</v>
      </c>
      <c r="BD38" s="196" t="s">
        <v>173</v>
      </c>
      <c r="BE38" s="196" t="s">
        <v>174</v>
      </c>
      <c r="BF38" s="1166" t="str">
        <f t="shared" ca="1" si="12"/>
        <v/>
      </c>
      <c r="BG38" s="1166"/>
      <c r="BH38" s="1166"/>
      <c r="BI38" s="1166"/>
      <c r="BJ38" s="198" t="s">
        <v>171</v>
      </c>
      <c r="BK38" s="1167">
        <f>IF(①入力シート!$F$28="あり",AU38,0)</f>
        <v>0</v>
      </c>
      <c r="BL38" s="1168"/>
      <c r="BM38" s="1168"/>
      <c r="BN38" s="196" t="s">
        <v>171</v>
      </c>
      <c r="BO38" s="196" t="s">
        <v>172</v>
      </c>
      <c r="BP38" s="697">
        <f>IF(①入力シート!$F$28="あり",AZ38,0)</f>
        <v>0</v>
      </c>
      <c r="BQ38" s="196" t="s">
        <v>89</v>
      </c>
      <c r="BR38" s="196" t="s">
        <v>172</v>
      </c>
      <c r="BS38" s="197">
        <v>1</v>
      </c>
      <c r="BT38" s="196" t="s">
        <v>173</v>
      </c>
      <c r="BU38" s="196" t="s">
        <v>174</v>
      </c>
      <c r="BV38" s="1166">
        <f t="shared" si="13"/>
        <v>0</v>
      </c>
      <c r="BW38" s="1166"/>
      <c r="BX38" s="1166"/>
      <c r="BY38" s="1166"/>
      <c r="BZ38" s="198" t="s">
        <v>171</v>
      </c>
      <c r="CA38" s="200" t="str">
        <f t="shared" ca="1" si="14"/>
        <v/>
      </c>
      <c r="CB38" s="201">
        <f t="shared" si="15"/>
        <v>0</v>
      </c>
    </row>
    <row r="39" spans="1:80" ht="26.1" customHeight="1">
      <c r="A39" s="195">
        <v>31</v>
      </c>
      <c r="B39" s="1169" t="str">
        <f ca="1">IF((ROW()-8)&lt;=MAX(⑥入力シート2!$AV$6:$AV$2165),IF(INDIRECT("⑥入力シート2!C"&amp;(INDEX(⑥入力シート2!AO$6:AO$2165,MATCH(ROW()-8,⑥入力シート2!$AV$6:$AV$2165,0))+1)*3)="","",INDIRECT("⑥入力シート2!C"&amp;(INDEX(⑥入力シート2!AO$6:AO$2165,MATCH(ROW()-8,⑥入力シート2!$AV$6:$AV$2165,0))+1)*3)),"")</f>
        <v/>
      </c>
      <c r="C39" s="1170"/>
      <c r="D39" s="1170"/>
      <c r="E39" s="1170"/>
      <c r="F39" s="1170"/>
      <c r="G39" s="1171" t="str">
        <f ca="1">IF((ROW()-8)&lt;=MAX(⑥入力シート2!$AV$6:$AV$2165),IF(INDIRECT("⑥入力シート2!E"&amp;(INDEX(⑥入力シート2!AO$6:AO$2165,MATCH(ROW()-8,⑥入力シート2!$AV$6:$AV$2165,0))+1)*3)="","",INDIRECT("⑥入力シート2!E"&amp;(INDEX(⑥入力シート2!AO$6:AO$2165,MATCH(ROW()-8,⑥入力シート2!$AV$6:$AV$2165,0))+1)*3)),"")</f>
        <v/>
      </c>
      <c r="H39" s="1172"/>
      <c r="I39" s="1173"/>
      <c r="J39" s="431" t="str">
        <f ca="1">IF((ROW()-8)&lt;=MAX(⑥入力シート2!$AV$6:$AV$2165),IF(INDIRECT("⑥入力シート2!F"&amp;(INDEX(⑥入力シート2!AO$6:AO$2165,MATCH(ROW()-8,⑥入力シート2!$AV$6:$AV$2165,0))+1)*3)="","",INDIRECT("⑥入力シート2!F"&amp;(INDEX(⑥入力シート2!AO$6:AO$2165,MATCH(ROW()-8,⑥入力シート2!$AV$6:$AV$2165,0))+1)*3)),"")</f>
        <v/>
      </c>
      <c r="K39" s="1171" t="str">
        <f ca="1">IF((ROW()-8)&lt;=MAX(⑥入力シート2!$AV$6:$AV$2165),IF(INDEX(⑥入力シート2!AP$6:AP$2165,MATCH(ROW()-8,⑥入力シート2!$AV$6:$AV$2165,0))=1,"基本給",IF(INDEX(⑥入力シート2!AP$6:AP$2165,MATCH(ROW()-8,⑥入力シート2!$AV$6:$AV$2165,0))=2,"手当","残")),"")</f>
        <v/>
      </c>
      <c r="L39" s="1172"/>
      <c r="M39" s="1172"/>
      <c r="N39" s="1173"/>
      <c r="O39" s="1164" t="str">
        <f ca="1">IF((ROW()-8)&lt;=MAX(⑥入力シート2!$AV$6:$AV$2165),INDEX(⑥入力シート2!AR$6:AR$2165,MATCH(ROW()-8,⑥入力シート2!$AV$6:$AV$2165,0)),"")</f>
        <v/>
      </c>
      <c r="P39" s="1165"/>
      <c r="Q39" s="1165"/>
      <c r="R39" s="196" t="s">
        <v>171</v>
      </c>
      <c r="S39" s="196" t="s">
        <v>172</v>
      </c>
      <c r="T39" s="433" t="str">
        <f ca="1">IF((ROW()-8)&lt;=MAX(⑥入力シート2!$AV$6:$AV$2165),INDEX(⑥入力シート2!AS$6:AS$2165,MATCH(ROW()-8,⑥入力シート2!$AV$6:$AV$2165,0)),"")</f>
        <v/>
      </c>
      <c r="U39" s="196" t="s">
        <v>89</v>
      </c>
      <c r="V39" s="196" t="s">
        <v>172</v>
      </c>
      <c r="W39" s="197">
        <v>1</v>
      </c>
      <c r="X39" s="196" t="s">
        <v>173</v>
      </c>
      <c r="Y39" s="196" t="s">
        <v>174</v>
      </c>
      <c r="Z39" s="1166" t="str">
        <f t="shared" ca="1" si="10"/>
        <v/>
      </c>
      <c r="AA39" s="1166"/>
      <c r="AB39" s="1166"/>
      <c r="AC39" s="1166"/>
      <c r="AD39" s="198" t="s">
        <v>171</v>
      </c>
      <c r="AE39" s="1167">
        <f>IF(①入力シート!$F$28="あり",O39,0)</f>
        <v>0</v>
      </c>
      <c r="AF39" s="1168"/>
      <c r="AG39" s="1168"/>
      <c r="AH39" s="196" t="s">
        <v>171</v>
      </c>
      <c r="AI39" s="196" t="s">
        <v>172</v>
      </c>
      <c r="AJ39" s="697">
        <f>IF(①入力シート!$F$28="あり",T39,0)</f>
        <v>0</v>
      </c>
      <c r="AK39" s="196" t="s">
        <v>89</v>
      </c>
      <c r="AL39" s="196" t="s">
        <v>172</v>
      </c>
      <c r="AM39" s="197">
        <v>1</v>
      </c>
      <c r="AN39" s="196" t="s">
        <v>173</v>
      </c>
      <c r="AO39" s="196" t="s">
        <v>174</v>
      </c>
      <c r="AP39" s="1166">
        <f t="shared" si="11"/>
        <v>0</v>
      </c>
      <c r="AQ39" s="1166"/>
      <c r="AR39" s="1166"/>
      <c r="AS39" s="1166"/>
      <c r="AT39" s="199" t="s">
        <v>171</v>
      </c>
      <c r="AU39" s="1164" t="str">
        <f ca="1">IF((ROW()-8)&lt;=MAX(⑥入力シート2!$AV$6:$AV$2165),INDEX(⑥入力シート2!AT$6:AT$2165,MATCH(ROW()-8,⑥入力シート2!$AV$6:$AV$2165,0)),"")</f>
        <v/>
      </c>
      <c r="AV39" s="1165"/>
      <c r="AW39" s="1165"/>
      <c r="AX39" s="196" t="s">
        <v>171</v>
      </c>
      <c r="AY39" s="196" t="s">
        <v>172</v>
      </c>
      <c r="AZ39" s="433" t="str">
        <f ca="1">IF((ROW()-8)&lt;=MAX(⑥入力シート2!$AV$6:$AV$2165),INDEX(⑥入力シート2!AU$6:AU$2165,MATCH(ROW()-8,⑥入力シート2!$AV$6:$AV$2165,0)),"")</f>
        <v/>
      </c>
      <c r="BA39" s="196" t="s">
        <v>89</v>
      </c>
      <c r="BB39" s="196" t="s">
        <v>172</v>
      </c>
      <c r="BC39" s="197">
        <v>1</v>
      </c>
      <c r="BD39" s="196" t="s">
        <v>173</v>
      </c>
      <c r="BE39" s="196" t="s">
        <v>174</v>
      </c>
      <c r="BF39" s="1166" t="str">
        <f t="shared" ca="1" si="12"/>
        <v/>
      </c>
      <c r="BG39" s="1166"/>
      <c r="BH39" s="1166"/>
      <c r="BI39" s="1166"/>
      <c r="BJ39" s="198" t="s">
        <v>171</v>
      </c>
      <c r="BK39" s="1167">
        <f>IF(①入力シート!$F$28="あり",AU39,0)</f>
        <v>0</v>
      </c>
      <c r="BL39" s="1168"/>
      <c r="BM39" s="1168"/>
      <c r="BN39" s="196" t="s">
        <v>171</v>
      </c>
      <c r="BO39" s="196" t="s">
        <v>172</v>
      </c>
      <c r="BP39" s="697">
        <f>IF(①入力シート!$F$28="あり",AZ39,0)</f>
        <v>0</v>
      </c>
      <c r="BQ39" s="196" t="s">
        <v>89</v>
      </c>
      <c r="BR39" s="196" t="s">
        <v>172</v>
      </c>
      <c r="BS39" s="197">
        <v>1</v>
      </c>
      <c r="BT39" s="196" t="s">
        <v>173</v>
      </c>
      <c r="BU39" s="196" t="s">
        <v>174</v>
      </c>
      <c r="BV39" s="1166">
        <f t="shared" si="13"/>
        <v>0</v>
      </c>
      <c r="BW39" s="1166"/>
      <c r="BX39" s="1166"/>
      <c r="BY39" s="1166"/>
      <c r="BZ39" s="198" t="s">
        <v>171</v>
      </c>
      <c r="CA39" s="200" t="str">
        <f t="shared" ca="1" si="14"/>
        <v/>
      </c>
      <c r="CB39" s="201">
        <f t="shared" si="15"/>
        <v>0</v>
      </c>
    </row>
    <row r="40" spans="1:80" ht="26.1" customHeight="1">
      <c r="A40" s="195">
        <v>32</v>
      </c>
      <c r="B40" s="1169" t="str">
        <f ca="1">IF((ROW()-8)&lt;=MAX(⑥入力シート2!$AV$6:$AV$2165),IF(INDIRECT("⑥入力シート2!C"&amp;(INDEX(⑥入力シート2!AO$6:AO$2165,MATCH(ROW()-8,⑥入力シート2!$AV$6:$AV$2165,0))+1)*3)="","",INDIRECT("⑥入力シート2!C"&amp;(INDEX(⑥入力シート2!AO$6:AO$2165,MATCH(ROW()-8,⑥入力シート2!$AV$6:$AV$2165,0))+1)*3)),"")</f>
        <v/>
      </c>
      <c r="C40" s="1170"/>
      <c r="D40" s="1170"/>
      <c r="E40" s="1170"/>
      <c r="F40" s="1170"/>
      <c r="G40" s="1171" t="str">
        <f ca="1">IF((ROW()-8)&lt;=MAX(⑥入力シート2!$AV$6:$AV$2165),IF(INDIRECT("⑥入力シート2!E"&amp;(INDEX(⑥入力シート2!AO$6:AO$2165,MATCH(ROW()-8,⑥入力シート2!$AV$6:$AV$2165,0))+1)*3)="","",INDIRECT("⑥入力シート2!E"&amp;(INDEX(⑥入力シート2!AO$6:AO$2165,MATCH(ROW()-8,⑥入力シート2!$AV$6:$AV$2165,0))+1)*3)),"")</f>
        <v/>
      </c>
      <c r="H40" s="1172"/>
      <c r="I40" s="1173"/>
      <c r="J40" s="431" t="str">
        <f ca="1">IF((ROW()-8)&lt;=MAX(⑥入力シート2!$AV$6:$AV$2165),IF(INDIRECT("⑥入力シート2!F"&amp;(INDEX(⑥入力シート2!AO$6:AO$2165,MATCH(ROW()-8,⑥入力シート2!$AV$6:$AV$2165,0))+1)*3)="","",INDIRECT("⑥入力シート2!F"&amp;(INDEX(⑥入力シート2!AO$6:AO$2165,MATCH(ROW()-8,⑥入力シート2!$AV$6:$AV$2165,0))+1)*3)),"")</f>
        <v/>
      </c>
      <c r="K40" s="1171" t="str">
        <f ca="1">IF((ROW()-8)&lt;=MAX(⑥入力シート2!$AV$6:$AV$2165),IF(INDEX(⑥入力シート2!AP$6:AP$2165,MATCH(ROW()-8,⑥入力シート2!$AV$6:$AV$2165,0))=1,"基本給",IF(INDEX(⑥入力シート2!AP$6:AP$2165,MATCH(ROW()-8,⑥入力シート2!$AV$6:$AV$2165,0))=2,"手当","残")),"")</f>
        <v/>
      </c>
      <c r="L40" s="1172"/>
      <c r="M40" s="1172"/>
      <c r="N40" s="1173"/>
      <c r="O40" s="1164" t="str">
        <f ca="1">IF((ROW()-8)&lt;=MAX(⑥入力シート2!$AV$6:$AV$2165),INDEX(⑥入力シート2!AR$6:AR$2165,MATCH(ROW()-8,⑥入力シート2!$AV$6:$AV$2165,0)),"")</f>
        <v/>
      </c>
      <c r="P40" s="1165"/>
      <c r="Q40" s="1165"/>
      <c r="R40" s="196" t="s">
        <v>171</v>
      </c>
      <c r="S40" s="196" t="s">
        <v>172</v>
      </c>
      <c r="T40" s="433" t="str">
        <f ca="1">IF((ROW()-8)&lt;=MAX(⑥入力シート2!$AV$6:$AV$2165),INDEX(⑥入力シート2!AS$6:AS$2165,MATCH(ROW()-8,⑥入力シート2!$AV$6:$AV$2165,0)),"")</f>
        <v/>
      </c>
      <c r="U40" s="196" t="s">
        <v>89</v>
      </c>
      <c r="V40" s="196" t="s">
        <v>172</v>
      </c>
      <c r="W40" s="197">
        <v>1</v>
      </c>
      <c r="X40" s="196" t="s">
        <v>173</v>
      </c>
      <c r="Y40" s="196" t="s">
        <v>174</v>
      </c>
      <c r="Z40" s="1166" t="str">
        <f t="shared" ca="1" si="10"/>
        <v/>
      </c>
      <c r="AA40" s="1166"/>
      <c r="AB40" s="1166"/>
      <c r="AC40" s="1166"/>
      <c r="AD40" s="198" t="s">
        <v>171</v>
      </c>
      <c r="AE40" s="1167">
        <f>IF(①入力シート!$F$28="あり",O40,0)</f>
        <v>0</v>
      </c>
      <c r="AF40" s="1168"/>
      <c r="AG40" s="1168"/>
      <c r="AH40" s="196" t="s">
        <v>171</v>
      </c>
      <c r="AI40" s="196" t="s">
        <v>172</v>
      </c>
      <c r="AJ40" s="697">
        <f>IF(①入力シート!$F$28="あり",T40,0)</f>
        <v>0</v>
      </c>
      <c r="AK40" s="196" t="s">
        <v>89</v>
      </c>
      <c r="AL40" s="196" t="s">
        <v>172</v>
      </c>
      <c r="AM40" s="197">
        <v>1</v>
      </c>
      <c r="AN40" s="196" t="s">
        <v>173</v>
      </c>
      <c r="AO40" s="196" t="s">
        <v>174</v>
      </c>
      <c r="AP40" s="1166">
        <f t="shared" si="11"/>
        <v>0</v>
      </c>
      <c r="AQ40" s="1166"/>
      <c r="AR40" s="1166"/>
      <c r="AS40" s="1166"/>
      <c r="AT40" s="199" t="s">
        <v>171</v>
      </c>
      <c r="AU40" s="1164" t="str">
        <f ca="1">IF((ROW()-8)&lt;=MAX(⑥入力シート2!$AV$6:$AV$2165),INDEX(⑥入力シート2!AT$6:AT$2165,MATCH(ROW()-8,⑥入力シート2!$AV$6:$AV$2165,0)),"")</f>
        <v/>
      </c>
      <c r="AV40" s="1165"/>
      <c r="AW40" s="1165"/>
      <c r="AX40" s="196" t="s">
        <v>171</v>
      </c>
      <c r="AY40" s="196" t="s">
        <v>172</v>
      </c>
      <c r="AZ40" s="433" t="str">
        <f ca="1">IF((ROW()-8)&lt;=MAX(⑥入力シート2!$AV$6:$AV$2165),INDEX(⑥入力シート2!AU$6:AU$2165,MATCH(ROW()-8,⑥入力シート2!$AV$6:$AV$2165,0)),"")</f>
        <v/>
      </c>
      <c r="BA40" s="196" t="s">
        <v>89</v>
      </c>
      <c r="BB40" s="196" t="s">
        <v>172</v>
      </c>
      <c r="BC40" s="197">
        <v>1</v>
      </c>
      <c r="BD40" s="196" t="s">
        <v>173</v>
      </c>
      <c r="BE40" s="196" t="s">
        <v>174</v>
      </c>
      <c r="BF40" s="1166" t="str">
        <f t="shared" ca="1" si="12"/>
        <v/>
      </c>
      <c r="BG40" s="1166"/>
      <c r="BH40" s="1166"/>
      <c r="BI40" s="1166"/>
      <c r="BJ40" s="198" t="s">
        <v>171</v>
      </c>
      <c r="BK40" s="1167">
        <f>IF(①入力シート!$F$28="あり",AU40,0)</f>
        <v>0</v>
      </c>
      <c r="BL40" s="1168"/>
      <c r="BM40" s="1168"/>
      <c r="BN40" s="196" t="s">
        <v>171</v>
      </c>
      <c r="BO40" s="196" t="s">
        <v>172</v>
      </c>
      <c r="BP40" s="697">
        <f>IF(①入力シート!$F$28="あり",AZ40,0)</f>
        <v>0</v>
      </c>
      <c r="BQ40" s="196" t="s">
        <v>89</v>
      </c>
      <c r="BR40" s="196" t="s">
        <v>172</v>
      </c>
      <c r="BS40" s="197">
        <v>1</v>
      </c>
      <c r="BT40" s="196" t="s">
        <v>173</v>
      </c>
      <c r="BU40" s="196" t="s">
        <v>174</v>
      </c>
      <c r="BV40" s="1166">
        <f t="shared" si="13"/>
        <v>0</v>
      </c>
      <c r="BW40" s="1166"/>
      <c r="BX40" s="1166"/>
      <c r="BY40" s="1166"/>
      <c r="BZ40" s="198" t="s">
        <v>171</v>
      </c>
      <c r="CA40" s="200" t="str">
        <f t="shared" ca="1" si="14"/>
        <v/>
      </c>
      <c r="CB40" s="201">
        <f t="shared" si="15"/>
        <v>0</v>
      </c>
    </row>
    <row r="41" spans="1:80" ht="26.1" customHeight="1">
      <c r="A41" s="195">
        <v>33</v>
      </c>
      <c r="B41" s="1169" t="str">
        <f ca="1">IF((ROW()-8)&lt;=MAX(⑥入力シート2!$AV$6:$AV$2165),IF(INDIRECT("⑥入力シート2!C"&amp;(INDEX(⑥入力シート2!AO$6:AO$2165,MATCH(ROW()-8,⑥入力シート2!$AV$6:$AV$2165,0))+1)*3)="","",INDIRECT("⑥入力シート2!C"&amp;(INDEX(⑥入力シート2!AO$6:AO$2165,MATCH(ROW()-8,⑥入力シート2!$AV$6:$AV$2165,0))+1)*3)),"")</f>
        <v/>
      </c>
      <c r="C41" s="1170"/>
      <c r="D41" s="1170"/>
      <c r="E41" s="1170"/>
      <c r="F41" s="1170"/>
      <c r="G41" s="1171" t="str">
        <f ca="1">IF((ROW()-8)&lt;=MAX(⑥入力シート2!$AV$6:$AV$2165),IF(INDIRECT("⑥入力シート2!E"&amp;(INDEX(⑥入力シート2!AO$6:AO$2165,MATCH(ROW()-8,⑥入力シート2!$AV$6:$AV$2165,0))+1)*3)="","",INDIRECT("⑥入力シート2!E"&amp;(INDEX(⑥入力シート2!AO$6:AO$2165,MATCH(ROW()-8,⑥入力シート2!$AV$6:$AV$2165,0))+1)*3)),"")</f>
        <v/>
      </c>
      <c r="H41" s="1172"/>
      <c r="I41" s="1173"/>
      <c r="J41" s="431" t="str">
        <f ca="1">IF((ROW()-8)&lt;=MAX(⑥入力シート2!$AV$6:$AV$2165),IF(INDIRECT("⑥入力シート2!F"&amp;(INDEX(⑥入力シート2!AO$6:AO$2165,MATCH(ROW()-8,⑥入力シート2!$AV$6:$AV$2165,0))+1)*3)="","",INDIRECT("⑥入力シート2!F"&amp;(INDEX(⑥入力シート2!AO$6:AO$2165,MATCH(ROW()-8,⑥入力シート2!$AV$6:$AV$2165,0))+1)*3)),"")</f>
        <v/>
      </c>
      <c r="K41" s="1171" t="str">
        <f ca="1">IF((ROW()-8)&lt;=MAX(⑥入力シート2!$AV$6:$AV$2165),IF(INDEX(⑥入力シート2!AP$6:AP$2165,MATCH(ROW()-8,⑥入力シート2!$AV$6:$AV$2165,0))=1,"基本給",IF(INDEX(⑥入力シート2!AP$6:AP$2165,MATCH(ROW()-8,⑥入力シート2!$AV$6:$AV$2165,0))=2,"手当","残")),"")</f>
        <v/>
      </c>
      <c r="L41" s="1172"/>
      <c r="M41" s="1172"/>
      <c r="N41" s="1173"/>
      <c r="O41" s="1164" t="str">
        <f ca="1">IF((ROW()-8)&lt;=MAX(⑥入力シート2!$AV$6:$AV$2165),INDEX(⑥入力シート2!AR$6:AR$2165,MATCH(ROW()-8,⑥入力シート2!$AV$6:$AV$2165,0)),"")</f>
        <v/>
      </c>
      <c r="P41" s="1165"/>
      <c r="Q41" s="1165"/>
      <c r="R41" s="196" t="s">
        <v>171</v>
      </c>
      <c r="S41" s="196" t="s">
        <v>172</v>
      </c>
      <c r="T41" s="433" t="str">
        <f ca="1">IF((ROW()-8)&lt;=MAX(⑥入力シート2!$AV$6:$AV$2165),INDEX(⑥入力シート2!AS$6:AS$2165,MATCH(ROW()-8,⑥入力シート2!$AV$6:$AV$2165,0)),"")</f>
        <v/>
      </c>
      <c r="U41" s="196" t="s">
        <v>89</v>
      </c>
      <c r="V41" s="196" t="s">
        <v>172</v>
      </c>
      <c r="W41" s="197">
        <v>1</v>
      </c>
      <c r="X41" s="196" t="s">
        <v>173</v>
      </c>
      <c r="Y41" s="196" t="s">
        <v>174</v>
      </c>
      <c r="Z41" s="1166" t="str">
        <f t="shared" ca="1" si="10"/>
        <v/>
      </c>
      <c r="AA41" s="1166"/>
      <c r="AB41" s="1166"/>
      <c r="AC41" s="1166"/>
      <c r="AD41" s="198" t="s">
        <v>171</v>
      </c>
      <c r="AE41" s="1167">
        <f>IF(①入力シート!$F$28="あり",O41,0)</f>
        <v>0</v>
      </c>
      <c r="AF41" s="1168"/>
      <c r="AG41" s="1168"/>
      <c r="AH41" s="196" t="s">
        <v>171</v>
      </c>
      <c r="AI41" s="196" t="s">
        <v>172</v>
      </c>
      <c r="AJ41" s="697">
        <f>IF(①入力シート!$F$28="あり",T41,0)</f>
        <v>0</v>
      </c>
      <c r="AK41" s="196" t="s">
        <v>89</v>
      </c>
      <c r="AL41" s="196" t="s">
        <v>172</v>
      </c>
      <c r="AM41" s="197">
        <v>1</v>
      </c>
      <c r="AN41" s="196" t="s">
        <v>173</v>
      </c>
      <c r="AO41" s="196" t="s">
        <v>174</v>
      </c>
      <c r="AP41" s="1166">
        <f t="shared" si="11"/>
        <v>0</v>
      </c>
      <c r="AQ41" s="1166"/>
      <c r="AR41" s="1166"/>
      <c r="AS41" s="1166"/>
      <c r="AT41" s="199" t="s">
        <v>171</v>
      </c>
      <c r="AU41" s="1164" t="str">
        <f ca="1">IF((ROW()-8)&lt;=MAX(⑥入力シート2!$AV$6:$AV$2165),INDEX(⑥入力シート2!AT$6:AT$2165,MATCH(ROW()-8,⑥入力シート2!$AV$6:$AV$2165,0)),"")</f>
        <v/>
      </c>
      <c r="AV41" s="1165"/>
      <c r="AW41" s="1165"/>
      <c r="AX41" s="196" t="s">
        <v>171</v>
      </c>
      <c r="AY41" s="196" t="s">
        <v>172</v>
      </c>
      <c r="AZ41" s="433" t="str">
        <f ca="1">IF((ROW()-8)&lt;=MAX(⑥入力シート2!$AV$6:$AV$2165),INDEX(⑥入力シート2!AU$6:AU$2165,MATCH(ROW()-8,⑥入力シート2!$AV$6:$AV$2165,0)),"")</f>
        <v/>
      </c>
      <c r="BA41" s="196" t="s">
        <v>89</v>
      </c>
      <c r="BB41" s="196" t="s">
        <v>172</v>
      </c>
      <c r="BC41" s="197">
        <v>1</v>
      </c>
      <c r="BD41" s="196" t="s">
        <v>173</v>
      </c>
      <c r="BE41" s="196" t="s">
        <v>174</v>
      </c>
      <c r="BF41" s="1166" t="str">
        <f t="shared" ca="1" si="12"/>
        <v/>
      </c>
      <c r="BG41" s="1166"/>
      <c r="BH41" s="1166"/>
      <c r="BI41" s="1166"/>
      <c r="BJ41" s="198" t="s">
        <v>171</v>
      </c>
      <c r="BK41" s="1167">
        <f>IF(①入力シート!$F$28="あり",AU41,0)</f>
        <v>0</v>
      </c>
      <c r="BL41" s="1168"/>
      <c r="BM41" s="1168"/>
      <c r="BN41" s="196" t="s">
        <v>171</v>
      </c>
      <c r="BO41" s="196" t="s">
        <v>172</v>
      </c>
      <c r="BP41" s="697">
        <f>IF(①入力シート!$F$28="あり",AZ41,0)</f>
        <v>0</v>
      </c>
      <c r="BQ41" s="196" t="s">
        <v>89</v>
      </c>
      <c r="BR41" s="196" t="s">
        <v>172</v>
      </c>
      <c r="BS41" s="197">
        <v>1</v>
      </c>
      <c r="BT41" s="196" t="s">
        <v>173</v>
      </c>
      <c r="BU41" s="196" t="s">
        <v>174</v>
      </c>
      <c r="BV41" s="1166">
        <f t="shared" si="13"/>
        <v>0</v>
      </c>
      <c r="BW41" s="1166"/>
      <c r="BX41" s="1166"/>
      <c r="BY41" s="1166"/>
      <c r="BZ41" s="198" t="s">
        <v>171</v>
      </c>
      <c r="CA41" s="200" t="str">
        <f t="shared" ca="1" si="14"/>
        <v/>
      </c>
      <c r="CB41" s="201">
        <f t="shared" si="15"/>
        <v>0</v>
      </c>
    </row>
    <row r="42" spans="1:80" ht="26.1" customHeight="1">
      <c r="A42" s="195">
        <v>34</v>
      </c>
      <c r="B42" s="1169" t="str">
        <f ca="1">IF((ROW()-8)&lt;=MAX(⑥入力シート2!$AV$6:$AV$2165),IF(INDIRECT("⑥入力シート2!C"&amp;(INDEX(⑥入力シート2!AO$6:AO$2165,MATCH(ROW()-8,⑥入力シート2!$AV$6:$AV$2165,0))+1)*3)="","",INDIRECT("⑥入力シート2!C"&amp;(INDEX(⑥入力シート2!AO$6:AO$2165,MATCH(ROW()-8,⑥入力シート2!$AV$6:$AV$2165,0))+1)*3)),"")</f>
        <v/>
      </c>
      <c r="C42" s="1170"/>
      <c r="D42" s="1170"/>
      <c r="E42" s="1170"/>
      <c r="F42" s="1170"/>
      <c r="G42" s="1171" t="str">
        <f ca="1">IF((ROW()-8)&lt;=MAX(⑥入力シート2!$AV$6:$AV$2165),IF(INDIRECT("⑥入力シート2!E"&amp;(INDEX(⑥入力シート2!AO$6:AO$2165,MATCH(ROW()-8,⑥入力シート2!$AV$6:$AV$2165,0))+1)*3)="","",INDIRECT("⑥入力シート2!E"&amp;(INDEX(⑥入力シート2!AO$6:AO$2165,MATCH(ROW()-8,⑥入力シート2!$AV$6:$AV$2165,0))+1)*3)),"")</f>
        <v/>
      </c>
      <c r="H42" s="1172"/>
      <c r="I42" s="1173"/>
      <c r="J42" s="431" t="str">
        <f ca="1">IF((ROW()-8)&lt;=MAX(⑥入力シート2!$AV$6:$AV$2165),IF(INDIRECT("⑥入力シート2!F"&amp;(INDEX(⑥入力シート2!AO$6:AO$2165,MATCH(ROW()-8,⑥入力シート2!$AV$6:$AV$2165,0))+1)*3)="","",INDIRECT("⑥入力シート2!F"&amp;(INDEX(⑥入力シート2!AO$6:AO$2165,MATCH(ROW()-8,⑥入力シート2!$AV$6:$AV$2165,0))+1)*3)),"")</f>
        <v/>
      </c>
      <c r="K42" s="1171" t="str">
        <f ca="1">IF((ROW()-8)&lt;=MAX(⑥入力シート2!$AV$6:$AV$2165),IF(INDEX(⑥入力シート2!AP$6:AP$2165,MATCH(ROW()-8,⑥入力シート2!$AV$6:$AV$2165,0))=1,"基本給",IF(INDEX(⑥入力シート2!AP$6:AP$2165,MATCH(ROW()-8,⑥入力シート2!$AV$6:$AV$2165,0))=2,"手当","残")),"")</f>
        <v/>
      </c>
      <c r="L42" s="1172"/>
      <c r="M42" s="1172"/>
      <c r="N42" s="1173"/>
      <c r="O42" s="1164" t="str">
        <f ca="1">IF((ROW()-8)&lt;=MAX(⑥入力シート2!$AV$6:$AV$2165),INDEX(⑥入力シート2!AR$6:AR$2165,MATCH(ROW()-8,⑥入力シート2!$AV$6:$AV$2165,0)),"")</f>
        <v/>
      </c>
      <c r="P42" s="1165"/>
      <c r="Q42" s="1165"/>
      <c r="R42" s="196" t="s">
        <v>171</v>
      </c>
      <c r="S42" s="196" t="s">
        <v>172</v>
      </c>
      <c r="T42" s="433" t="str">
        <f ca="1">IF((ROW()-8)&lt;=MAX(⑥入力シート2!$AV$6:$AV$2165),INDEX(⑥入力シート2!AS$6:AS$2165,MATCH(ROW()-8,⑥入力シート2!$AV$6:$AV$2165,0)),"")</f>
        <v/>
      </c>
      <c r="U42" s="196" t="s">
        <v>89</v>
      </c>
      <c r="V42" s="196" t="s">
        <v>172</v>
      </c>
      <c r="W42" s="197">
        <v>1</v>
      </c>
      <c r="X42" s="196" t="s">
        <v>173</v>
      </c>
      <c r="Y42" s="196" t="s">
        <v>174</v>
      </c>
      <c r="Z42" s="1166" t="str">
        <f t="shared" ca="1" si="10"/>
        <v/>
      </c>
      <c r="AA42" s="1166"/>
      <c r="AB42" s="1166"/>
      <c r="AC42" s="1166"/>
      <c r="AD42" s="198" t="s">
        <v>171</v>
      </c>
      <c r="AE42" s="1167">
        <f>IF(①入力シート!$F$28="あり",O42,0)</f>
        <v>0</v>
      </c>
      <c r="AF42" s="1168"/>
      <c r="AG42" s="1168"/>
      <c r="AH42" s="196" t="s">
        <v>171</v>
      </c>
      <c r="AI42" s="196" t="s">
        <v>172</v>
      </c>
      <c r="AJ42" s="697">
        <f>IF(①入力シート!$F$28="あり",T42,0)</f>
        <v>0</v>
      </c>
      <c r="AK42" s="196" t="s">
        <v>89</v>
      </c>
      <c r="AL42" s="196" t="s">
        <v>172</v>
      </c>
      <c r="AM42" s="197">
        <v>1</v>
      </c>
      <c r="AN42" s="196" t="s">
        <v>173</v>
      </c>
      <c r="AO42" s="196" t="s">
        <v>174</v>
      </c>
      <c r="AP42" s="1166">
        <f t="shared" si="11"/>
        <v>0</v>
      </c>
      <c r="AQ42" s="1166"/>
      <c r="AR42" s="1166"/>
      <c r="AS42" s="1166"/>
      <c r="AT42" s="199" t="s">
        <v>171</v>
      </c>
      <c r="AU42" s="1164" t="str">
        <f ca="1">IF((ROW()-8)&lt;=MAX(⑥入力シート2!$AV$6:$AV$2165),INDEX(⑥入力シート2!AT$6:AT$2165,MATCH(ROW()-8,⑥入力シート2!$AV$6:$AV$2165,0)),"")</f>
        <v/>
      </c>
      <c r="AV42" s="1165"/>
      <c r="AW42" s="1165"/>
      <c r="AX42" s="196" t="s">
        <v>171</v>
      </c>
      <c r="AY42" s="196" t="s">
        <v>172</v>
      </c>
      <c r="AZ42" s="433" t="str">
        <f ca="1">IF((ROW()-8)&lt;=MAX(⑥入力シート2!$AV$6:$AV$2165),INDEX(⑥入力シート2!AU$6:AU$2165,MATCH(ROW()-8,⑥入力シート2!$AV$6:$AV$2165,0)),"")</f>
        <v/>
      </c>
      <c r="BA42" s="196" t="s">
        <v>89</v>
      </c>
      <c r="BB42" s="196" t="s">
        <v>172</v>
      </c>
      <c r="BC42" s="197">
        <v>1</v>
      </c>
      <c r="BD42" s="196" t="s">
        <v>173</v>
      </c>
      <c r="BE42" s="196" t="s">
        <v>174</v>
      </c>
      <c r="BF42" s="1166" t="str">
        <f t="shared" ca="1" si="12"/>
        <v/>
      </c>
      <c r="BG42" s="1166"/>
      <c r="BH42" s="1166"/>
      <c r="BI42" s="1166"/>
      <c r="BJ42" s="198" t="s">
        <v>171</v>
      </c>
      <c r="BK42" s="1167">
        <f>IF(①入力シート!$F$28="あり",AU42,0)</f>
        <v>0</v>
      </c>
      <c r="BL42" s="1168"/>
      <c r="BM42" s="1168"/>
      <c r="BN42" s="196" t="s">
        <v>171</v>
      </c>
      <c r="BO42" s="196" t="s">
        <v>172</v>
      </c>
      <c r="BP42" s="697">
        <f>IF(①入力シート!$F$28="あり",AZ42,0)</f>
        <v>0</v>
      </c>
      <c r="BQ42" s="196" t="s">
        <v>89</v>
      </c>
      <c r="BR42" s="196" t="s">
        <v>172</v>
      </c>
      <c r="BS42" s="197">
        <v>1</v>
      </c>
      <c r="BT42" s="196" t="s">
        <v>173</v>
      </c>
      <c r="BU42" s="196" t="s">
        <v>174</v>
      </c>
      <c r="BV42" s="1166">
        <f t="shared" si="13"/>
        <v>0</v>
      </c>
      <c r="BW42" s="1166"/>
      <c r="BX42" s="1166"/>
      <c r="BY42" s="1166"/>
      <c r="BZ42" s="198" t="s">
        <v>171</v>
      </c>
      <c r="CA42" s="200" t="str">
        <f t="shared" ca="1" si="14"/>
        <v/>
      </c>
      <c r="CB42" s="201">
        <f t="shared" si="15"/>
        <v>0</v>
      </c>
    </row>
    <row r="43" spans="1:80" ht="26.1" customHeight="1">
      <c r="A43" s="195">
        <v>35</v>
      </c>
      <c r="B43" s="1169" t="str">
        <f ca="1">IF((ROW()-8)&lt;=MAX(⑥入力シート2!$AV$6:$AV$2165),IF(INDIRECT("⑥入力シート2!C"&amp;(INDEX(⑥入力シート2!AO$6:AO$2165,MATCH(ROW()-8,⑥入力シート2!$AV$6:$AV$2165,0))+1)*3)="","",INDIRECT("⑥入力シート2!C"&amp;(INDEX(⑥入力シート2!AO$6:AO$2165,MATCH(ROW()-8,⑥入力シート2!$AV$6:$AV$2165,0))+1)*3)),"")</f>
        <v/>
      </c>
      <c r="C43" s="1170"/>
      <c r="D43" s="1170"/>
      <c r="E43" s="1170"/>
      <c r="F43" s="1170"/>
      <c r="G43" s="1171" t="str">
        <f ca="1">IF((ROW()-8)&lt;=MAX(⑥入力シート2!$AV$6:$AV$2165),IF(INDIRECT("⑥入力シート2!E"&amp;(INDEX(⑥入力シート2!AO$6:AO$2165,MATCH(ROW()-8,⑥入力シート2!$AV$6:$AV$2165,0))+1)*3)="","",INDIRECT("⑥入力シート2!E"&amp;(INDEX(⑥入力シート2!AO$6:AO$2165,MATCH(ROW()-8,⑥入力シート2!$AV$6:$AV$2165,0))+1)*3)),"")</f>
        <v/>
      </c>
      <c r="H43" s="1172"/>
      <c r="I43" s="1173"/>
      <c r="J43" s="431" t="str">
        <f ca="1">IF((ROW()-8)&lt;=MAX(⑥入力シート2!$AV$6:$AV$2165),IF(INDIRECT("⑥入力シート2!F"&amp;(INDEX(⑥入力シート2!AO$6:AO$2165,MATCH(ROW()-8,⑥入力シート2!$AV$6:$AV$2165,0))+1)*3)="","",INDIRECT("⑥入力シート2!F"&amp;(INDEX(⑥入力シート2!AO$6:AO$2165,MATCH(ROW()-8,⑥入力シート2!$AV$6:$AV$2165,0))+1)*3)),"")</f>
        <v/>
      </c>
      <c r="K43" s="1171" t="str">
        <f ca="1">IF((ROW()-8)&lt;=MAX(⑥入力シート2!$AV$6:$AV$2165),IF(INDEX(⑥入力シート2!AP$6:AP$2165,MATCH(ROW()-8,⑥入力シート2!$AV$6:$AV$2165,0))=1,"基本給",IF(INDEX(⑥入力シート2!AP$6:AP$2165,MATCH(ROW()-8,⑥入力シート2!$AV$6:$AV$2165,0))=2,"手当","残")),"")</f>
        <v/>
      </c>
      <c r="L43" s="1172"/>
      <c r="M43" s="1172"/>
      <c r="N43" s="1173"/>
      <c r="O43" s="1164" t="str">
        <f ca="1">IF((ROW()-8)&lt;=MAX(⑥入力シート2!$AV$6:$AV$2165),INDEX(⑥入力シート2!AR$6:AR$2165,MATCH(ROW()-8,⑥入力シート2!$AV$6:$AV$2165,0)),"")</f>
        <v/>
      </c>
      <c r="P43" s="1165"/>
      <c r="Q43" s="1165"/>
      <c r="R43" s="196" t="s">
        <v>171</v>
      </c>
      <c r="S43" s="196" t="s">
        <v>172</v>
      </c>
      <c r="T43" s="433" t="str">
        <f ca="1">IF((ROW()-8)&lt;=MAX(⑥入力シート2!$AV$6:$AV$2165),INDEX(⑥入力シート2!AS$6:AS$2165,MATCH(ROW()-8,⑥入力シート2!$AV$6:$AV$2165,0)),"")</f>
        <v/>
      </c>
      <c r="U43" s="196" t="s">
        <v>89</v>
      </c>
      <c r="V43" s="196" t="s">
        <v>172</v>
      </c>
      <c r="W43" s="197">
        <v>1</v>
      </c>
      <c r="X43" s="196" t="s">
        <v>173</v>
      </c>
      <c r="Y43" s="196" t="s">
        <v>174</v>
      </c>
      <c r="Z43" s="1166" t="str">
        <f t="shared" ca="1" si="6"/>
        <v/>
      </c>
      <c r="AA43" s="1166"/>
      <c r="AB43" s="1166"/>
      <c r="AC43" s="1166"/>
      <c r="AD43" s="198" t="s">
        <v>171</v>
      </c>
      <c r="AE43" s="1167">
        <f>IF(①入力シート!$F$28="あり",O43,0)</f>
        <v>0</v>
      </c>
      <c r="AF43" s="1168"/>
      <c r="AG43" s="1168"/>
      <c r="AH43" s="196" t="s">
        <v>171</v>
      </c>
      <c r="AI43" s="196" t="s">
        <v>172</v>
      </c>
      <c r="AJ43" s="697">
        <f>IF(①入力シート!$F$28="あり",T43,0)</f>
        <v>0</v>
      </c>
      <c r="AK43" s="196" t="s">
        <v>89</v>
      </c>
      <c r="AL43" s="196" t="s">
        <v>172</v>
      </c>
      <c r="AM43" s="197">
        <v>1</v>
      </c>
      <c r="AN43" s="196" t="s">
        <v>173</v>
      </c>
      <c r="AO43" s="196" t="s">
        <v>174</v>
      </c>
      <c r="AP43" s="1166">
        <f t="shared" si="7"/>
        <v>0</v>
      </c>
      <c r="AQ43" s="1166"/>
      <c r="AR43" s="1166"/>
      <c r="AS43" s="1166"/>
      <c r="AT43" s="199" t="s">
        <v>171</v>
      </c>
      <c r="AU43" s="1164" t="str">
        <f ca="1">IF((ROW()-8)&lt;=MAX(⑥入力シート2!$AV$6:$AV$2165),INDEX(⑥入力シート2!AT$6:AT$2165,MATCH(ROW()-8,⑥入力シート2!$AV$6:$AV$2165,0)),"")</f>
        <v/>
      </c>
      <c r="AV43" s="1165"/>
      <c r="AW43" s="1165"/>
      <c r="AX43" s="196" t="s">
        <v>171</v>
      </c>
      <c r="AY43" s="196" t="s">
        <v>172</v>
      </c>
      <c r="AZ43" s="433" t="str">
        <f ca="1">IF((ROW()-8)&lt;=MAX(⑥入力シート2!$AV$6:$AV$2165),INDEX(⑥入力シート2!AU$6:AU$2165,MATCH(ROW()-8,⑥入力シート2!$AV$6:$AV$2165,0)),"")</f>
        <v/>
      </c>
      <c r="BA43" s="196" t="s">
        <v>89</v>
      </c>
      <c r="BB43" s="196" t="s">
        <v>172</v>
      </c>
      <c r="BC43" s="197">
        <v>1</v>
      </c>
      <c r="BD43" s="196" t="s">
        <v>173</v>
      </c>
      <c r="BE43" s="196" t="s">
        <v>174</v>
      </c>
      <c r="BF43" s="1166" t="str">
        <f t="shared" ca="1" si="4"/>
        <v/>
      </c>
      <c r="BG43" s="1166"/>
      <c r="BH43" s="1166"/>
      <c r="BI43" s="1166"/>
      <c r="BJ43" s="198" t="s">
        <v>171</v>
      </c>
      <c r="BK43" s="1167">
        <f>IF(①入力シート!$F$28="あり",AU43,0)</f>
        <v>0</v>
      </c>
      <c r="BL43" s="1168"/>
      <c r="BM43" s="1168"/>
      <c r="BN43" s="196" t="s">
        <v>171</v>
      </c>
      <c r="BO43" s="196" t="s">
        <v>172</v>
      </c>
      <c r="BP43" s="697">
        <f>IF(①入力シート!$F$28="あり",AZ43,0)</f>
        <v>0</v>
      </c>
      <c r="BQ43" s="196" t="s">
        <v>89</v>
      </c>
      <c r="BR43" s="196" t="s">
        <v>172</v>
      </c>
      <c r="BS43" s="197">
        <v>1</v>
      </c>
      <c r="BT43" s="196" t="s">
        <v>173</v>
      </c>
      <c r="BU43" s="196" t="s">
        <v>174</v>
      </c>
      <c r="BV43" s="1166">
        <f t="shared" si="5"/>
        <v>0</v>
      </c>
      <c r="BW43" s="1166"/>
      <c r="BX43" s="1166"/>
      <c r="BY43" s="1166"/>
      <c r="BZ43" s="198" t="s">
        <v>171</v>
      </c>
      <c r="CA43" s="200" t="str">
        <f t="shared" ca="1" si="8"/>
        <v/>
      </c>
      <c r="CB43" s="201">
        <f t="shared" si="9"/>
        <v>0</v>
      </c>
    </row>
    <row r="44" spans="1:80" ht="26.1" customHeight="1">
      <c r="A44" s="195">
        <v>36</v>
      </c>
      <c r="B44" s="1169" t="str">
        <f ca="1">IF((ROW()-8)&lt;=MAX(⑥入力シート2!$AV$6:$AV$2165),IF(INDIRECT("⑥入力シート2!C"&amp;(INDEX(⑥入力シート2!AO$6:AO$2165,MATCH(ROW()-8,⑥入力シート2!$AV$6:$AV$2165,0))+1)*3)="","",INDIRECT("⑥入力シート2!C"&amp;(INDEX(⑥入力シート2!AO$6:AO$2165,MATCH(ROW()-8,⑥入力シート2!$AV$6:$AV$2165,0))+1)*3)),"")</f>
        <v/>
      </c>
      <c r="C44" s="1170"/>
      <c r="D44" s="1170"/>
      <c r="E44" s="1170"/>
      <c r="F44" s="1170"/>
      <c r="G44" s="1171" t="str">
        <f ca="1">IF((ROW()-8)&lt;=MAX(⑥入力シート2!$AV$6:$AV$2165),IF(INDIRECT("⑥入力シート2!E"&amp;(INDEX(⑥入力シート2!AO$6:AO$2165,MATCH(ROW()-8,⑥入力シート2!$AV$6:$AV$2165,0))+1)*3)="","",INDIRECT("⑥入力シート2!E"&amp;(INDEX(⑥入力シート2!AO$6:AO$2165,MATCH(ROW()-8,⑥入力シート2!$AV$6:$AV$2165,0))+1)*3)),"")</f>
        <v/>
      </c>
      <c r="H44" s="1172"/>
      <c r="I44" s="1173"/>
      <c r="J44" s="431" t="str">
        <f ca="1">IF((ROW()-8)&lt;=MAX(⑥入力シート2!$AV$6:$AV$2165),IF(INDIRECT("⑥入力シート2!F"&amp;(INDEX(⑥入力シート2!AO$6:AO$2165,MATCH(ROW()-8,⑥入力シート2!$AV$6:$AV$2165,0))+1)*3)="","",INDIRECT("⑥入力シート2!F"&amp;(INDEX(⑥入力シート2!AO$6:AO$2165,MATCH(ROW()-8,⑥入力シート2!$AV$6:$AV$2165,0))+1)*3)),"")</f>
        <v/>
      </c>
      <c r="K44" s="1171" t="str">
        <f ca="1">IF((ROW()-8)&lt;=MAX(⑥入力シート2!$AV$6:$AV$2165),IF(INDEX(⑥入力シート2!AP$6:AP$2165,MATCH(ROW()-8,⑥入力シート2!$AV$6:$AV$2165,0))=1,"基本給",IF(INDEX(⑥入力シート2!AP$6:AP$2165,MATCH(ROW()-8,⑥入力シート2!$AV$6:$AV$2165,0))=2,"手当","残")),"")</f>
        <v/>
      </c>
      <c r="L44" s="1172"/>
      <c r="M44" s="1172"/>
      <c r="N44" s="1173"/>
      <c r="O44" s="1164" t="str">
        <f ca="1">IF((ROW()-8)&lt;=MAX(⑥入力シート2!$AV$6:$AV$2165),INDEX(⑥入力シート2!AR$6:AR$2165,MATCH(ROW()-8,⑥入力シート2!$AV$6:$AV$2165,0)),"")</f>
        <v/>
      </c>
      <c r="P44" s="1165"/>
      <c r="Q44" s="1165"/>
      <c r="R44" s="196" t="s">
        <v>171</v>
      </c>
      <c r="S44" s="196" t="s">
        <v>172</v>
      </c>
      <c r="T44" s="433" t="str">
        <f ca="1">IF((ROW()-8)&lt;=MAX(⑥入力シート2!$AV$6:$AV$2165),INDEX(⑥入力シート2!AS$6:AS$2165,MATCH(ROW()-8,⑥入力シート2!$AV$6:$AV$2165,0)),"")</f>
        <v/>
      </c>
      <c r="U44" s="196" t="s">
        <v>89</v>
      </c>
      <c r="V44" s="196" t="s">
        <v>172</v>
      </c>
      <c r="W44" s="197">
        <v>1</v>
      </c>
      <c r="X44" s="196" t="s">
        <v>173</v>
      </c>
      <c r="Y44" s="196" t="s">
        <v>174</v>
      </c>
      <c r="Z44" s="1166" t="str">
        <f t="shared" ca="1" si="6"/>
        <v/>
      </c>
      <c r="AA44" s="1166"/>
      <c r="AB44" s="1166"/>
      <c r="AC44" s="1166"/>
      <c r="AD44" s="198" t="s">
        <v>171</v>
      </c>
      <c r="AE44" s="1167">
        <f>IF(①入力シート!$F$28="あり",O44,0)</f>
        <v>0</v>
      </c>
      <c r="AF44" s="1168"/>
      <c r="AG44" s="1168"/>
      <c r="AH44" s="196" t="s">
        <v>171</v>
      </c>
      <c r="AI44" s="196" t="s">
        <v>172</v>
      </c>
      <c r="AJ44" s="697">
        <f>IF(①入力シート!$F$28="あり",T44,0)</f>
        <v>0</v>
      </c>
      <c r="AK44" s="196" t="s">
        <v>89</v>
      </c>
      <c r="AL44" s="196" t="s">
        <v>172</v>
      </c>
      <c r="AM44" s="197">
        <v>1</v>
      </c>
      <c r="AN44" s="196" t="s">
        <v>173</v>
      </c>
      <c r="AO44" s="196" t="s">
        <v>174</v>
      </c>
      <c r="AP44" s="1166">
        <f t="shared" si="7"/>
        <v>0</v>
      </c>
      <c r="AQ44" s="1166"/>
      <c r="AR44" s="1166"/>
      <c r="AS44" s="1166"/>
      <c r="AT44" s="199" t="s">
        <v>171</v>
      </c>
      <c r="AU44" s="1164" t="str">
        <f ca="1">IF((ROW()-8)&lt;=MAX(⑥入力シート2!$AV$6:$AV$2165),INDEX(⑥入力シート2!AT$6:AT$2165,MATCH(ROW()-8,⑥入力シート2!$AV$6:$AV$2165,0)),"")</f>
        <v/>
      </c>
      <c r="AV44" s="1165"/>
      <c r="AW44" s="1165"/>
      <c r="AX44" s="196" t="s">
        <v>171</v>
      </c>
      <c r="AY44" s="196" t="s">
        <v>172</v>
      </c>
      <c r="AZ44" s="433" t="str">
        <f ca="1">IF((ROW()-8)&lt;=MAX(⑥入力シート2!$AV$6:$AV$2165),INDEX(⑥入力シート2!AU$6:AU$2165,MATCH(ROW()-8,⑥入力シート2!$AV$6:$AV$2165,0)),"")</f>
        <v/>
      </c>
      <c r="BA44" s="196" t="s">
        <v>89</v>
      </c>
      <c r="BB44" s="196" t="s">
        <v>172</v>
      </c>
      <c r="BC44" s="197">
        <v>1</v>
      </c>
      <c r="BD44" s="196" t="s">
        <v>173</v>
      </c>
      <c r="BE44" s="196" t="s">
        <v>174</v>
      </c>
      <c r="BF44" s="1166" t="str">
        <f t="shared" ca="1" si="4"/>
        <v/>
      </c>
      <c r="BG44" s="1166"/>
      <c r="BH44" s="1166"/>
      <c r="BI44" s="1166"/>
      <c r="BJ44" s="198" t="s">
        <v>171</v>
      </c>
      <c r="BK44" s="1167">
        <f>IF(①入力シート!$F$28="あり",AU44,0)</f>
        <v>0</v>
      </c>
      <c r="BL44" s="1168"/>
      <c r="BM44" s="1168"/>
      <c r="BN44" s="196" t="s">
        <v>171</v>
      </c>
      <c r="BO44" s="196" t="s">
        <v>172</v>
      </c>
      <c r="BP44" s="697">
        <f>IF(①入力シート!$F$28="あり",AZ44,0)</f>
        <v>0</v>
      </c>
      <c r="BQ44" s="196" t="s">
        <v>89</v>
      </c>
      <c r="BR44" s="196" t="s">
        <v>172</v>
      </c>
      <c r="BS44" s="197">
        <v>1</v>
      </c>
      <c r="BT44" s="196" t="s">
        <v>173</v>
      </c>
      <c r="BU44" s="196" t="s">
        <v>174</v>
      </c>
      <c r="BV44" s="1166">
        <f t="shared" si="5"/>
        <v>0</v>
      </c>
      <c r="BW44" s="1166"/>
      <c r="BX44" s="1166"/>
      <c r="BY44" s="1166"/>
      <c r="BZ44" s="198" t="s">
        <v>171</v>
      </c>
      <c r="CA44" s="200" t="str">
        <f t="shared" ca="1" si="8"/>
        <v/>
      </c>
      <c r="CB44" s="201">
        <f t="shared" si="9"/>
        <v>0</v>
      </c>
    </row>
    <row r="45" spans="1:80" ht="26.1" customHeight="1">
      <c r="A45" s="195">
        <v>37</v>
      </c>
      <c r="B45" s="1169" t="str">
        <f ca="1">IF((ROW()-8)&lt;=MAX(⑥入力シート2!$AV$6:$AV$2165),IF(INDIRECT("⑥入力シート2!C"&amp;(INDEX(⑥入力シート2!AO$6:AO$2165,MATCH(ROW()-8,⑥入力シート2!$AV$6:$AV$2165,0))+1)*3)="","",INDIRECT("⑥入力シート2!C"&amp;(INDEX(⑥入力シート2!AO$6:AO$2165,MATCH(ROW()-8,⑥入力シート2!$AV$6:$AV$2165,0))+1)*3)),"")</f>
        <v/>
      </c>
      <c r="C45" s="1170"/>
      <c r="D45" s="1170"/>
      <c r="E45" s="1170"/>
      <c r="F45" s="1170"/>
      <c r="G45" s="1171" t="str">
        <f ca="1">IF((ROW()-8)&lt;=MAX(⑥入力シート2!$AV$6:$AV$2165),IF(INDIRECT("⑥入力シート2!E"&amp;(INDEX(⑥入力シート2!AO$6:AO$2165,MATCH(ROW()-8,⑥入力シート2!$AV$6:$AV$2165,0))+1)*3)="","",INDIRECT("⑥入力シート2!E"&amp;(INDEX(⑥入力シート2!AO$6:AO$2165,MATCH(ROW()-8,⑥入力シート2!$AV$6:$AV$2165,0))+1)*3)),"")</f>
        <v/>
      </c>
      <c r="H45" s="1172"/>
      <c r="I45" s="1173"/>
      <c r="J45" s="431" t="str">
        <f ca="1">IF((ROW()-8)&lt;=MAX(⑥入力シート2!$AV$6:$AV$2165),IF(INDIRECT("⑥入力シート2!F"&amp;(INDEX(⑥入力シート2!AO$6:AO$2165,MATCH(ROW()-8,⑥入力シート2!$AV$6:$AV$2165,0))+1)*3)="","",INDIRECT("⑥入力シート2!F"&amp;(INDEX(⑥入力シート2!AO$6:AO$2165,MATCH(ROW()-8,⑥入力シート2!$AV$6:$AV$2165,0))+1)*3)),"")</f>
        <v/>
      </c>
      <c r="K45" s="1171" t="str">
        <f ca="1">IF((ROW()-8)&lt;=MAX(⑥入力シート2!$AV$6:$AV$2165),IF(INDEX(⑥入力シート2!AP$6:AP$2165,MATCH(ROW()-8,⑥入力シート2!$AV$6:$AV$2165,0))=1,"基本給",IF(INDEX(⑥入力シート2!AP$6:AP$2165,MATCH(ROW()-8,⑥入力シート2!$AV$6:$AV$2165,0))=2,"手当","残")),"")</f>
        <v/>
      </c>
      <c r="L45" s="1172"/>
      <c r="M45" s="1172"/>
      <c r="N45" s="1173"/>
      <c r="O45" s="1164" t="str">
        <f ca="1">IF((ROW()-8)&lt;=MAX(⑥入力シート2!$AV$6:$AV$2165),INDEX(⑥入力シート2!AR$6:AR$2165,MATCH(ROW()-8,⑥入力シート2!$AV$6:$AV$2165,0)),"")</f>
        <v/>
      </c>
      <c r="P45" s="1165"/>
      <c r="Q45" s="1165"/>
      <c r="R45" s="196" t="s">
        <v>171</v>
      </c>
      <c r="S45" s="196" t="s">
        <v>172</v>
      </c>
      <c r="T45" s="433" t="str">
        <f ca="1">IF((ROW()-8)&lt;=MAX(⑥入力シート2!$AV$6:$AV$2165),INDEX(⑥入力シート2!AS$6:AS$2165,MATCH(ROW()-8,⑥入力シート2!$AV$6:$AV$2165,0)),"")</f>
        <v/>
      </c>
      <c r="U45" s="196" t="s">
        <v>89</v>
      </c>
      <c r="V45" s="196" t="s">
        <v>172</v>
      </c>
      <c r="W45" s="197">
        <v>1</v>
      </c>
      <c r="X45" s="196" t="s">
        <v>173</v>
      </c>
      <c r="Y45" s="196" t="s">
        <v>174</v>
      </c>
      <c r="Z45" s="1166" t="str">
        <f t="shared" ca="1" si="6"/>
        <v/>
      </c>
      <c r="AA45" s="1166"/>
      <c r="AB45" s="1166"/>
      <c r="AC45" s="1166"/>
      <c r="AD45" s="198" t="s">
        <v>171</v>
      </c>
      <c r="AE45" s="1167">
        <f>IF(①入力シート!$F$28="あり",O45,0)</f>
        <v>0</v>
      </c>
      <c r="AF45" s="1168"/>
      <c r="AG45" s="1168"/>
      <c r="AH45" s="196" t="s">
        <v>171</v>
      </c>
      <c r="AI45" s="196" t="s">
        <v>172</v>
      </c>
      <c r="AJ45" s="697">
        <f>IF(①入力シート!$F$28="あり",T45,0)</f>
        <v>0</v>
      </c>
      <c r="AK45" s="196" t="s">
        <v>89</v>
      </c>
      <c r="AL45" s="196" t="s">
        <v>172</v>
      </c>
      <c r="AM45" s="197">
        <v>1</v>
      </c>
      <c r="AN45" s="196" t="s">
        <v>173</v>
      </c>
      <c r="AO45" s="196" t="s">
        <v>174</v>
      </c>
      <c r="AP45" s="1166">
        <f t="shared" si="7"/>
        <v>0</v>
      </c>
      <c r="AQ45" s="1166"/>
      <c r="AR45" s="1166"/>
      <c r="AS45" s="1166"/>
      <c r="AT45" s="199" t="s">
        <v>171</v>
      </c>
      <c r="AU45" s="1164" t="str">
        <f ca="1">IF((ROW()-8)&lt;=MAX(⑥入力シート2!$AV$6:$AV$2165),INDEX(⑥入力シート2!AT$6:AT$2165,MATCH(ROW()-8,⑥入力シート2!$AV$6:$AV$2165,0)),"")</f>
        <v/>
      </c>
      <c r="AV45" s="1165"/>
      <c r="AW45" s="1165"/>
      <c r="AX45" s="196" t="s">
        <v>171</v>
      </c>
      <c r="AY45" s="196" t="s">
        <v>172</v>
      </c>
      <c r="AZ45" s="433" t="str">
        <f ca="1">IF((ROW()-8)&lt;=MAX(⑥入力シート2!$AV$6:$AV$2165),INDEX(⑥入力シート2!AU$6:AU$2165,MATCH(ROW()-8,⑥入力シート2!$AV$6:$AV$2165,0)),"")</f>
        <v/>
      </c>
      <c r="BA45" s="196" t="s">
        <v>89</v>
      </c>
      <c r="BB45" s="196" t="s">
        <v>172</v>
      </c>
      <c r="BC45" s="197">
        <v>1</v>
      </c>
      <c r="BD45" s="196" t="s">
        <v>173</v>
      </c>
      <c r="BE45" s="196" t="s">
        <v>174</v>
      </c>
      <c r="BF45" s="1166" t="str">
        <f t="shared" ca="1" si="4"/>
        <v/>
      </c>
      <c r="BG45" s="1166"/>
      <c r="BH45" s="1166"/>
      <c r="BI45" s="1166"/>
      <c r="BJ45" s="198" t="s">
        <v>171</v>
      </c>
      <c r="BK45" s="1167">
        <f>IF(①入力シート!$F$28="あり",AU45,0)</f>
        <v>0</v>
      </c>
      <c r="BL45" s="1168"/>
      <c r="BM45" s="1168"/>
      <c r="BN45" s="196" t="s">
        <v>171</v>
      </c>
      <c r="BO45" s="196" t="s">
        <v>172</v>
      </c>
      <c r="BP45" s="697">
        <f>IF(①入力シート!$F$28="あり",AZ45,0)</f>
        <v>0</v>
      </c>
      <c r="BQ45" s="196" t="s">
        <v>89</v>
      </c>
      <c r="BR45" s="196" t="s">
        <v>172</v>
      </c>
      <c r="BS45" s="197">
        <v>1</v>
      </c>
      <c r="BT45" s="196" t="s">
        <v>173</v>
      </c>
      <c r="BU45" s="196" t="s">
        <v>174</v>
      </c>
      <c r="BV45" s="1166">
        <f t="shared" si="5"/>
        <v>0</v>
      </c>
      <c r="BW45" s="1166"/>
      <c r="BX45" s="1166"/>
      <c r="BY45" s="1166"/>
      <c r="BZ45" s="198" t="s">
        <v>171</v>
      </c>
      <c r="CA45" s="200" t="str">
        <f t="shared" ca="1" si="8"/>
        <v/>
      </c>
      <c r="CB45" s="201">
        <f t="shared" si="9"/>
        <v>0</v>
      </c>
    </row>
    <row r="46" spans="1:80" ht="26.1" customHeight="1">
      <c r="A46" s="195">
        <v>38</v>
      </c>
      <c r="B46" s="1169" t="str">
        <f ca="1">IF((ROW()-8)&lt;=MAX(⑥入力シート2!$AV$6:$AV$2165),IF(INDIRECT("⑥入力シート2!C"&amp;(INDEX(⑥入力シート2!AO$6:AO$2165,MATCH(ROW()-8,⑥入力シート2!$AV$6:$AV$2165,0))+1)*3)="","",INDIRECT("⑥入力シート2!C"&amp;(INDEX(⑥入力シート2!AO$6:AO$2165,MATCH(ROW()-8,⑥入力シート2!$AV$6:$AV$2165,0))+1)*3)),"")</f>
        <v/>
      </c>
      <c r="C46" s="1170"/>
      <c r="D46" s="1170"/>
      <c r="E46" s="1170"/>
      <c r="F46" s="1170"/>
      <c r="G46" s="1171" t="str">
        <f ca="1">IF((ROW()-8)&lt;=MAX(⑥入力シート2!$AV$6:$AV$2165),IF(INDIRECT("⑥入力シート2!E"&amp;(INDEX(⑥入力シート2!AO$6:AO$2165,MATCH(ROW()-8,⑥入力シート2!$AV$6:$AV$2165,0))+1)*3)="","",INDIRECT("⑥入力シート2!E"&amp;(INDEX(⑥入力シート2!AO$6:AO$2165,MATCH(ROW()-8,⑥入力シート2!$AV$6:$AV$2165,0))+1)*3)),"")</f>
        <v/>
      </c>
      <c r="H46" s="1172"/>
      <c r="I46" s="1173"/>
      <c r="J46" s="431" t="str">
        <f ca="1">IF((ROW()-8)&lt;=MAX(⑥入力シート2!$AV$6:$AV$2165),IF(INDIRECT("⑥入力シート2!F"&amp;(INDEX(⑥入力シート2!AO$6:AO$2165,MATCH(ROW()-8,⑥入力シート2!$AV$6:$AV$2165,0))+1)*3)="","",INDIRECT("⑥入力シート2!F"&amp;(INDEX(⑥入力シート2!AO$6:AO$2165,MATCH(ROW()-8,⑥入力シート2!$AV$6:$AV$2165,0))+1)*3)),"")</f>
        <v/>
      </c>
      <c r="K46" s="1171" t="str">
        <f ca="1">IF((ROW()-8)&lt;=MAX(⑥入力シート2!$AV$6:$AV$2165),IF(INDEX(⑥入力シート2!AP$6:AP$2165,MATCH(ROW()-8,⑥入力シート2!$AV$6:$AV$2165,0))=1,"基本給",IF(INDEX(⑥入力シート2!AP$6:AP$2165,MATCH(ROW()-8,⑥入力シート2!$AV$6:$AV$2165,0))=2,"手当","残")),"")</f>
        <v/>
      </c>
      <c r="L46" s="1172"/>
      <c r="M46" s="1172"/>
      <c r="N46" s="1173"/>
      <c r="O46" s="1164" t="str">
        <f ca="1">IF((ROW()-8)&lt;=MAX(⑥入力シート2!$AV$6:$AV$2165),INDEX(⑥入力シート2!AR$6:AR$2165,MATCH(ROW()-8,⑥入力シート2!$AV$6:$AV$2165,0)),"")</f>
        <v/>
      </c>
      <c r="P46" s="1165"/>
      <c r="Q46" s="1165"/>
      <c r="R46" s="196" t="s">
        <v>171</v>
      </c>
      <c r="S46" s="196" t="s">
        <v>172</v>
      </c>
      <c r="T46" s="433" t="str">
        <f ca="1">IF((ROW()-8)&lt;=MAX(⑥入力シート2!$AV$6:$AV$2165),INDEX(⑥入力シート2!AS$6:AS$2165,MATCH(ROW()-8,⑥入力シート2!$AV$6:$AV$2165,0)),"")</f>
        <v/>
      </c>
      <c r="U46" s="196" t="s">
        <v>89</v>
      </c>
      <c r="V46" s="196" t="s">
        <v>172</v>
      </c>
      <c r="W46" s="197">
        <v>1</v>
      </c>
      <c r="X46" s="196" t="s">
        <v>173</v>
      </c>
      <c r="Y46" s="196" t="s">
        <v>174</v>
      </c>
      <c r="Z46" s="1166" t="str">
        <f t="shared" ca="1" si="6"/>
        <v/>
      </c>
      <c r="AA46" s="1166"/>
      <c r="AB46" s="1166"/>
      <c r="AC46" s="1166"/>
      <c r="AD46" s="198" t="s">
        <v>171</v>
      </c>
      <c r="AE46" s="1167">
        <f>IF(①入力シート!$F$28="あり",O46,0)</f>
        <v>0</v>
      </c>
      <c r="AF46" s="1168"/>
      <c r="AG46" s="1168"/>
      <c r="AH46" s="196" t="s">
        <v>171</v>
      </c>
      <c r="AI46" s="196" t="s">
        <v>172</v>
      </c>
      <c r="AJ46" s="697">
        <f>IF(①入力シート!$F$28="あり",T46,0)</f>
        <v>0</v>
      </c>
      <c r="AK46" s="196" t="s">
        <v>89</v>
      </c>
      <c r="AL46" s="196" t="s">
        <v>172</v>
      </c>
      <c r="AM46" s="197">
        <v>1</v>
      </c>
      <c r="AN46" s="196" t="s">
        <v>173</v>
      </c>
      <c r="AO46" s="196" t="s">
        <v>174</v>
      </c>
      <c r="AP46" s="1166">
        <f t="shared" si="7"/>
        <v>0</v>
      </c>
      <c r="AQ46" s="1166"/>
      <c r="AR46" s="1166"/>
      <c r="AS46" s="1166"/>
      <c r="AT46" s="199" t="s">
        <v>171</v>
      </c>
      <c r="AU46" s="1164" t="str">
        <f ca="1">IF((ROW()-8)&lt;=MAX(⑥入力シート2!$AV$6:$AV$2165),INDEX(⑥入力シート2!AT$6:AT$2165,MATCH(ROW()-8,⑥入力シート2!$AV$6:$AV$2165,0)),"")</f>
        <v/>
      </c>
      <c r="AV46" s="1165"/>
      <c r="AW46" s="1165"/>
      <c r="AX46" s="196" t="s">
        <v>171</v>
      </c>
      <c r="AY46" s="196" t="s">
        <v>172</v>
      </c>
      <c r="AZ46" s="433" t="str">
        <f ca="1">IF((ROW()-8)&lt;=MAX(⑥入力シート2!$AV$6:$AV$2165),INDEX(⑥入力シート2!AU$6:AU$2165,MATCH(ROW()-8,⑥入力シート2!$AV$6:$AV$2165,0)),"")</f>
        <v/>
      </c>
      <c r="BA46" s="196" t="s">
        <v>89</v>
      </c>
      <c r="BB46" s="196" t="s">
        <v>172</v>
      </c>
      <c r="BC46" s="197">
        <v>1</v>
      </c>
      <c r="BD46" s="196" t="s">
        <v>173</v>
      </c>
      <c r="BE46" s="196" t="s">
        <v>174</v>
      </c>
      <c r="BF46" s="1166" t="str">
        <f t="shared" ca="1" si="4"/>
        <v/>
      </c>
      <c r="BG46" s="1166"/>
      <c r="BH46" s="1166"/>
      <c r="BI46" s="1166"/>
      <c r="BJ46" s="198" t="s">
        <v>171</v>
      </c>
      <c r="BK46" s="1167">
        <f>IF(①入力シート!$F$28="あり",AU46,0)</f>
        <v>0</v>
      </c>
      <c r="BL46" s="1168"/>
      <c r="BM46" s="1168"/>
      <c r="BN46" s="196" t="s">
        <v>171</v>
      </c>
      <c r="BO46" s="196" t="s">
        <v>172</v>
      </c>
      <c r="BP46" s="697">
        <f>IF(①入力シート!$F$28="あり",AZ46,0)</f>
        <v>0</v>
      </c>
      <c r="BQ46" s="196" t="s">
        <v>89</v>
      </c>
      <c r="BR46" s="196" t="s">
        <v>172</v>
      </c>
      <c r="BS46" s="197">
        <v>1</v>
      </c>
      <c r="BT46" s="196" t="s">
        <v>173</v>
      </c>
      <c r="BU46" s="196" t="s">
        <v>174</v>
      </c>
      <c r="BV46" s="1166">
        <f t="shared" si="5"/>
        <v>0</v>
      </c>
      <c r="BW46" s="1166"/>
      <c r="BX46" s="1166"/>
      <c r="BY46" s="1166"/>
      <c r="BZ46" s="198" t="s">
        <v>171</v>
      </c>
      <c r="CA46" s="200" t="str">
        <f t="shared" ca="1" si="8"/>
        <v/>
      </c>
      <c r="CB46" s="201">
        <f t="shared" si="9"/>
        <v>0</v>
      </c>
    </row>
    <row r="47" spans="1:80" ht="26.1" customHeight="1">
      <c r="A47" s="195">
        <v>39</v>
      </c>
      <c r="B47" s="1169" t="str">
        <f ca="1">IF((ROW()-8)&lt;=MAX(⑥入力シート2!$AV$6:$AV$2165),IF(INDIRECT("⑥入力シート2!C"&amp;(INDEX(⑥入力シート2!AO$6:AO$2165,MATCH(ROW()-8,⑥入力シート2!$AV$6:$AV$2165,0))+1)*3)="","",INDIRECT("⑥入力シート2!C"&amp;(INDEX(⑥入力シート2!AO$6:AO$2165,MATCH(ROW()-8,⑥入力シート2!$AV$6:$AV$2165,0))+1)*3)),"")</f>
        <v/>
      </c>
      <c r="C47" s="1170"/>
      <c r="D47" s="1170"/>
      <c r="E47" s="1170"/>
      <c r="F47" s="1170"/>
      <c r="G47" s="1171" t="str">
        <f ca="1">IF((ROW()-8)&lt;=MAX(⑥入力シート2!$AV$6:$AV$2165),IF(INDIRECT("⑥入力シート2!E"&amp;(INDEX(⑥入力シート2!AO$6:AO$2165,MATCH(ROW()-8,⑥入力シート2!$AV$6:$AV$2165,0))+1)*3)="","",INDIRECT("⑥入力シート2!E"&amp;(INDEX(⑥入力シート2!AO$6:AO$2165,MATCH(ROW()-8,⑥入力シート2!$AV$6:$AV$2165,0))+1)*3)),"")</f>
        <v/>
      </c>
      <c r="H47" s="1172"/>
      <c r="I47" s="1173"/>
      <c r="J47" s="431" t="str">
        <f ca="1">IF((ROW()-8)&lt;=MAX(⑥入力シート2!$AV$6:$AV$2165),IF(INDIRECT("⑥入力シート2!F"&amp;(INDEX(⑥入力シート2!AO$6:AO$2165,MATCH(ROW()-8,⑥入力シート2!$AV$6:$AV$2165,0))+1)*3)="","",INDIRECT("⑥入力シート2!F"&amp;(INDEX(⑥入力シート2!AO$6:AO$2165,MATCH(ROW()-8,⑥入力シート2!$AV$6:$AV$2165,0))+1)*3)),"")</f>
        <v/>
      </c>
      <c r="K47" s="1171" t="str">
        <f ca="1">IF((ROW()-8)&lt;=MAX(⑥入力シート2!$AV$6:$AV$2165),IF(INDEX(⑥入力シート2!AP$6:AP$2165,MATCH(ROW()-8,⑥入力シート2!$AV$6:$AV$2165,0))=1,"基本給",IF(INDEX(⑥入力シート2!AP$6:AP$2165,MATCH(ROW()-8,⑥入力シート2!$AV$6:$AV$2165,0))=2,"手当","残")),"")</f>
        <v/>
      </c>
      <c r="L47" s="1172"/>
      <c r="M47" s="1172"/>
      <c r="N47" s="1173"/>
      <c r="O47" s="1164" t="str">
        <f ca="1">IF((ROW()-8)&lt;=MAX(⑥入力シート2!$AV$6:$AV$2165),INDEX(⑥入力シート2!AR$6:AR$2165,MATCH(ROW()-8,⑥入力シート2!$AV$6:$AV$2165,0)),"")</f>
        <v/>
      </c>
      <c r="P47" s="1165"/>
      <c r="Q47" s="1165"/>
      <c r="R47" s="196" t="s">
        <v>171</v>
      </c>
      <c r="S47" s="196" t="s">
        <v>172</v>
      </c>
      <c r="T47" s="433" t="str">
        <f ca="1">IF((ROW()-8)&lt;=MAX(⑥入力シート2!$AV$6:$AV$2165),INDEX(⑥入力シート2!AS$6:AS$2165,MATCH(ROW()-8,⑥入力シート2!$AV$6:$AV$2165,0)),"")</f>
        <v/>
      </c>
      <c r="U47" s="196" t="s">
        <v>89</v>
      </c>
      <c r="V47" s="196" t="s">
        <v>172</v>
      </c>
      <c r="W47" s="197">
        <v>1</v>
      </c>
      <c r="X47" s="196" t="s">
        <v>173</v>
      </c>
      <c r="Y47" s="196" t="s">
        <v>174</v>
      </c>
      <c r="Z47" s="1166" t="str">
        <f t="shared" ca="1" si="6"/>
        <v/>
      </c>
      <c r="AA47" s="1166"/>
      <c r="AB47" s="1166"/>
      <c r="AC47" s="1166"/>
      <c r="AD47" s="198" t="s">
        <v>171</v>
      </c>
      <c r="AE47" s="1167">
        <f>IF(①入力シート!$F$28="あり",O47,0)</f>
        <v>0</v>
      </c>
      <c r="AF47" s="1168"/>
      <c r="AG47" s="1168"/>
      <c r="AH47" s="196" t="s">
        <v>171</v>
      </c>
      <c r="AI47" s="196" t="s">
        <v>172</v>
      </c>
      <c r="AJ47" s="697">
        <f>IF(①入力シート!$F$28="あり",T47,0)</f>
        <v>0</v>
      </c>
      <c r="AK47" s="196" t="s">
        <v>89</v>
      </c>
      <c r="AL47" s="196" t="s">
        <v>172</v>
      </c>
      <c r="AM47" s="197">
        <v>1</v>
      </c>
      <c r="AN47" s="196" t="s">
        <v>173</v>
      </c>
      <c r="AO47" s="196" t="s">
        <v>174</v>
      </c>
      <c r="AP47" s="1166">
        <f t="shared" si="7"/>
        <v>0</v>
      </c>
      <c r="AQ47" s="1166"/>
      <c r="AR47" s="1166"/>
      <c r="AS47" s="1166"/>
      <c r="AT47" s="199" t="s">
        <v>171</v>
      </c>
      <c r="AU47" s="1164" t="str">
        <f ca="1">IF((ROW()-8)&lt;=MAX(⑥入力シート2!$AV$6:$AV$2165),INDEX(⑥入力シート2!AT$6:AT$2165,MATCH(ROW()-8,⑥入力シート2!$AV$6:$AV$2165,0)),"")</f>
        <v/>
      </c>
      <c r="AV47" s="1165"/>
      <c r="AW47" s="1165"/>
      <c r="AX47" s="196" t="s">
        <v>171</v>
      </c>
      <c r="AY47" s="196" t="s">
        <v>172</v>
      </c>
      <c r="AZ47" s="433" t="str">
        <f ca="1">IF((ROW()-8)&lt;=MAX(⑥入力シート2!$AV$6:$AV$2165),INDEX(⑥入力シート2!AU$6:AU$2165,MATCH(ROW()-8,⑥入力シート2!$AV$6:$AV$2165,0)),"")</f>
        <v/>
      </c>
      <c r="BA47" s="196" t="s">
        <v>89</v>
      </c>
      <c r="BB47" s="196" t="s">
        <v>172</v>
      </c>
      <c r="BC47" s="197">
        <v>1</v>
      </c>
      <c r="BD47" s="196" t="s">
        <v>173</v>
      </c>
      <c r="BE47" s="196" t="s">
        <v>174</v>
      </c>
      <c r="BF47" s="1166" t="str">
        <f t="shared" ca="1" si="4"/>
        <v/>
      </c>
      <c r="BG47" s="1166"/>
      <c r="BH47" s="1166"/>
      <c r="BI47" s="1166"/>
      <c r="BJ47" s="198" t="s">
        <v>171</v>
      </c>
      <c r="BK47" s="1167">
        <f>IF(①入力シート!$F$28="あり",AU47,0)</f>
        <v>0</v>
      </c>
      <c r="BL47" s="1168"/>
      <c r="BM47" s="1168"/>
      <c r="BN47" s="196" t="s">
        <v>171</v>
      </c>
      <c r="BO47" s="196" t="s">
        <v>172</v>
      </c>
      <c r="BP47" s="697">
        <f>IF(①入力シート!$F$28="あり",AZ47,0)</f>
        <v>0</v>
      </c>
      <c r="BQ47" s="196" t="s">
        <v>89</v>
      </c>
      <c r="BR47" s="196" t="s">
        <v>172</v>
      </c>
      <c r="BS47" s="197">
        <v>1</v>
      </c>
      <c r="BT47" s="196" t="s">
        <v>173</v>
      </c>
      <c r="BU47" s="196" t="s">
        <v>174</v>
      </c>
      <c r="BV47" s="1166">
        <f t="shared" si="5"/>
        <v>0</v>
      </c>
      <c r="BW47" s="1166"/>
      <c r="BX47" s="1166"/>
      <c r="BY47" s="1166"/>
      <c r="BZ47" s="198" t="s">
        <v>171</v>
      </c>
      <c r="CA47" s="200" t="str">
        <f t="shared" ca="1" si="8"/>
        <v/>
      </c>
      <c r="CB47" s="201">
        <f t="shared" si="9"/>
        <v>0</v>
      </c>
    </row>
    <row r="48" spans="1:80" ht="26.1" customHeight="1">
      <c r="A48" s="195">
        <v>40</v>
      </c>
      <c r="B48" s="1169" t="str">
        <f ca="1">IF((ROW()-8)&lt;=MAX(⑥入力シート2!$AV$6:$AV$2165),IF(INDIRECT("⑥入力シート2!C"&amp;(INDEX(⑥入力シート2!AO$6:AO$2165,MATCH(ROW()-8,⑥入力シート2!$AV$6:$AV$2165,0))+1)*3)="","",INDIRECT("⑥入力シート2!C"&amp;(INDEX(⑥入力シート2!AO$6:AO$2165,MATCH(ROW()-8,⑥入力シート2!$AV$6:$AV$2165,0))+1)*3)),"")</f>
        <v/>
      </c>
      <c r="C48" s="1170"/>
      <c r="D48" s="1170"/>
      <c r="E48" s="1170"/>
      <c r="F48" s="1170"/>
      <c r="G48" s="1171" t="str">
        <f ca="1">IF((ROW()-8)&lt;=MAX(⑥入力シート2!$AV$6:$AV$2165),IF(INDIRECT("⑥入力シート2!E"&amp;(INDEX(⑥入力シート2!AO$6:AO$2165,MATCH(ROW()-8,⑥入力シート2!$AV$6:$AV$2165,0))+1)*3)="","",INDIRECT("⑥入力シート2!E"&amp;(INDEX(⑥入力シート2!AO$6:AO$2165,MATCH(ROW()-8,⑥入力シート2!$AV$6:$AV$2165,0))+1)*3)),"")</f>
        <v/>
      </c>
      <c r="H48" s="1172"/>
      <c r="I48" s="1173"/>
      <c r="J48" s="431" t="str">
        <f ca="1">IF((ROW()-8)&lt;=MAX(⑥入力シート2!$AV$6:$AV$2165),IF(INDIRECT("⑥入力シート2!F"&amp;(INDEX(⑥入力シート2!AO$6:AO$2165,MATCH(ROW()-8,⑥入力シート2!$AV$6:$AV$2165,0))+1)*3)="","",INDIRECT("⑥入力シート2!F"&amp;(INDEX(⑥入力シート2!AO$6:AO$2165,MATCH(ROW()-8,⑥入力シート2!$AV$6:$AV$2165,0))+1)*3)),"")</f>
        <v/>
      </c>
      <c r="K48" s="1171" t="str">
        <f ca="1">IF((ROW()-8)&lt;=MAX(⑥入力シート2!$AV$6:$AV$2165),IF(INDEX(⑥入力シート2!AP$6:AP$2165,MATCH(ROW()-8,⑥入力シート2!$AV$6:$AV$2165,0))=1,"基本給",IF(INDEX(⑥入力シート2!AP$6:AP$2165,MATCH(ROW()-8,⑥入力シート2!$AV$6:$AV$2165,0))=2,"手当","残")),"")</f>
        <v/>
      </c>
      <c r="L48" s="1172"/>
      <c r="M48" s="1172"/>
      <c r="N48" s="1173"/>
      <c r="O48" s="1164" t="str">
        <f ca="1">IF((ROW()-8)&lt;=MAX(⑥入力シート2!$AV$6:$AV$2165),INDEX(⑥入力シート2!AR$6:AR$2165,MATCH(ROW()-8,⑥入力シート2!$AV$6:$AV$2165,0)),"")</f>
        <v/>
      </c>
      <c r="P48" s="1165"/>
      <c r="Q48" s="1165"/>
      <c r="R48" s="196" t="s">
        <v>171</v>
      </c>
      <c r="S48" s="196" t="s">
        <v>172</v>
      </c>
      <c r="T48" s="433" t="str">
        <f ca="1">IF((ROW()-8)&lt;=MAX(⑥入力シート2!$AV$6:$AV$2165),INDEX(⑥入力シート2!AS$6:AS$2165,MATCH(ROW()-8,⑥入力シート2!$AV$6:$AV$2165,0)),"")</f>
        <v/>
      </c>
      <c r="U48" s="196" t="s">
        <v>89</v>
      </c>
      <c r="V48" s="196" t="s">
        <v>172</v>
      </c>
      <c r="W48" s="197">
        <v>1</v>
      </c>
      <c r="X48" s="196" t="s">
        <v>173</v>
      </c>
      <c r="Y48" s="196" t="s">
        <v>174</v>
      </c>
      <c r="Z48" s="1166" t="str">
        <f t="shared" ca="1" si="6"/>
        <v/>
      </c>
      <c r="AA48" s="1166"/>
      <c r="AB48" s="1166"/>
      <c r="AC48" s="1166"/>
      <c r="AD48" s="198" t="s">
        <v>171</v>
      </c>
      <c r="AE48" s="1167">
        <f>IF(①入力シート!$F$28="あり",O48,0)</f>
        <v>0</v>
      </c>
      <c r="AF48" s="1168"/>
      <c r="AG48" s="1168"/>
      <c r="AH48" s="196" t="s">
        <v>171</v>
      </c>
      <c r="AI48" s="196" t="s">
        <v>172</v>
      </c>
      <c r="AJ48" s="697">
        <f>IF(①入力シート!$F$28="あり",T48,0)</f>
        <v>0</v>
      </c>
      <c r="AK48" s="196" t="s">
        <v>89</v>
      </c>
      <c r="AL48" s="196" t="s">
        <v>172</v>
      </c>
      <c r="AM48" s="197">
        <v>1</v>
      </c>
      <c r="AN48" s="196" t="s">
        <v>173</v>
      </c>
      <c r="AO48" s="196" t="s">
        <v>174</v>
      </c>
      <c r="AP48" s="1166">
        <f t="shared" si="7"/>
        <v>0</v>
      </c>
      <c r="AQ48" s="1166"/>
      <c r="AR48" s="1166"/>
      <c r="AS48" s="1166"/>
      <c r="AT48" s="199" t="s">
        <v>171</v>
      </c>
      <c r="AU48" s="1164" t="str">
        <f ca="1">IF((ROW()-8)&lt;=MAX(⑥入力シート2!$AV$6:$AV$2165),INDEX(⑥入力シート2!AT$6:AT$2165,MATCH(ROW()-8,⑥入力シート2!$AV$6:$AV$2165,0)),"")</f>
        <v/>
      </c>
      <c r="AV48" s="1165"/>
      <c r="AW48" s="1165"/>
      <c r="AX48" s="196" t="s">
        <v>171</v>
      </c>
      <c r="AY48" s="196" t="s">
        <v>172</v>
      </c>
      <c r="AZ48" s="433" t="str">
        <f ca="1">IF((ROW()-8)&lt;=MAX(⑥入力シート2!$AV$6:$AV$2165),INDEX(⑥入力シート2!AU$6:AU$2165,MATCH(ROW()-8,⑥入力シート2!$AV$6:$AV$2165,0)),"")</f>
        <v/>
      </c>
      <c r="BA48" s="196" t="s">
        <v>89</v>
      </c>
      <c r="BB48" s="196" t="s">
        <v>172</v>
      </c>
      <c r="BC48" s="197">
        <v>1</v>
      </c>
      <c r="BD48" s="196" t="s">
        <v>173</v>
      </c>
      <c r="BE48" s="196" t="s">
        <v>174</v>
      </c>
      <c r="BF48" s="1166" t="str">
        <f t="shared" ca="1" si="4"/>
        <v/>
      </c>
      <c r="BG48" s="1166"/>
      <c r="BH48" s="1166"/>
      <c r="BI48" s="1166"/>
      <c r="BJ48" s="198" t="s">
        <v>171</v>
      </c>
      <c r="BK48" s="1167">
        <f>IF(①入力シート!$F$28="あり",AU48,0)</f>
        <v>0</v>
      </c>
      <c r="BL48" s="1168"/>
      <c r="BM48" s="1168"/>
      <c r="BN48" s="196" t="s">
        <v>171</v>
      </c>
      <c r="BO48" s="196" t="s">
        <v>172</v>
      </c>
      <c r="BP48" s="697">
        <f>IF(①入力シート!$F$28="あり",AZ48,0)</f>
        <v>0</v>
      </c>
      <c r="BQ48" s="196" t="s">
        <v>89</v>
      </c>
      <c r="BR48" s="196" t="s">
        <v>172</v>
      </c>
      <c r="BS48" s="197">
        <v>1</v>
      </c>
      <c r="BT48" s="196" t="s">
        <v>173</v>
      </c>
      <c r="BU48" s="196" t="s">
        <v>174</v>
      </c>
      <c r="BV48" s="1166">
        <f t="shared" si="5"/>
        <v>0</v>
      </c>
      <c r="BW48" s="1166"/>
      <c r="BX48" s="1166"/>
      <c r="BY48" s="1166"/>
      <c r="BZ48" s="198" t="s">
        <v>171</v>
      </c>
      <c r="CA48" s="200" t="str">
        <f t="shared" ca="1" si="8"/>
        <v/>
      </c>
      <c r="CB48" s="201">
        <f t="shared" si="9"/>
        <v>0</v>
      </c>
    </row>
    <row r="49" spans="1:80" ht="26.1" customHeight="1">
      <c r="A49" s="195">
        <v>41</v>
      </c>
      <c r="B49" s="1169" t="str">
        <f ca="1">IF((ROW()-8)&lt;=MAX(⑥入力シート2!$AV$6:$AV$2165),IF(INDIRECT("⑥入力シート2!C"&amp;(INDEX(⑥入力シート2!AO$6:AO$2165,MATCH(ROW()-8,⑥入力シート2!$AV$6:$AV$2165,0))+1)*3)="","",INDIRECT("⑥入力シート2!C"&amp;(INDEX(⑥入力シート2!AO$6:AO$2165,MATCH(ROW()-8,⑥入力シート2!$AV$6:$AV$2165,0))+1)*3)),"")</f>
        <v/>
      </c>
      <c r="C49" s="1170"/>
      <c r="D49" s="1170"/>
      <c r="E49" s="1170"/>
      <c r="F49" s="1170"/>
      <c r="G49" s="1171" t="str">
        <f ca="1">IF((ROW()-8)&lt;=MAX(⑥入力シート2!$AV$6:$AV$2165),IF(INDIRECT("⑥入力シート2!E"&amp;(INDEX(⑥入力シート2!AO$6:AO$2165,MATCH(ROW()-8,⑥入力シート2!$AV$6:$AV$2165,0))+1)*3)="","",INDIRECT("⑥入力シート2!E"&amp;(INDEX(⑥入力シート2!AO$6:AO$2165,MATCH(ROW()-8,⑥入力シート2!$AV$6:$AV$2165,0))+1)*3)),"")</f>
        <v/>
      </c>
      <c r="H49" s="1172"/>
      <c r="I49" s="1173"/>
      <c r="J49" s="431" t="str">
        <f ca="1">IF((ROW()-8)&lt;=MAX(⑥入力シート2!$AV$6:$AV$2165),IF(INDIRECT("⑥入力シート2!F"&amp;(INDEX(⑥入力シート2!AO$6:AO$2165,MATCH(ROW()-8,⑥入力シート2!$AV$6:$AV$2165,0))+1)*3)="","",INDIRECT("⑥入力シート2!F"&amp;(INDEX(⑥入力シート2!AO$6:AO$2165,MATCH(ROW()-8,⑥入力シート2!$AV$6:$AV$2165,0))+1)*3)),"")</f>
        <v/>
      </c>
      <c r="K49" s="1171" t="str">
        <f ca="1">IF((ROW()-8)&lt;=MAX(⑥入力シート2!$AV$6:$AV$2165),IF(INDEX(⑥入力シート2!AP$6:AP$2165,MATCH(ROW()-8,⑥入力シート2!$AV$6:$AV$2165,0))=1,"基本給",IF(INDEX(⑥入力シート2!AP$6:AP$2165,MATCH(ROW()-8,⑥入力シート2!$AV$6:$AV$2165,0))=2,"手当","残")),"")</f>
        <v/>
      </c>
      <c r="L49" s="1172"/>
      <c r="M49" s="1172"/>
      <c r="N49" s="1173"/>
      <c r="O49" s="1164" t="str">
        <f ca="1">IF((ROW()-8)&lt;=MAX(⑥入力シート2!$AV$6:$AV$2165),INDEX(⑥入力シート2!AR$6:AR$2165,MATCH(ROW()-8,⑥入力シート2!$AV$6:$AV$2165,0)),"")</f>
        <v/>
      </c>
      <c r="P49" s="1165"/>
      <c r="Q49" s="1165"/>
      <c r="R49" s="196" t="s">
        <v>171</v>
      </c>
      <c r="S49" s="196" t="s">
        <v>172</v>
      </c>
      <c r="T49" s="433" t="str">
        <f ca="1">IF((ROW()-8)&lt;=MAX(⑥入力シート2!$AV$6:$AV$2165),INDEX(⑥入力シート2!AS$6:AS$2165,MATCH(ROW()-8,⑥入力シート2!$AV$6:$AV$2165,0)),"")</f>
        <v/>
      </c>
      <c r="U49" s="196" t="s">
        <v>89</v>
      </c>
      <c r="V49" s="196" t="s">
        <v>172</v>
      </c>
      <c r="W49" s="197">
        <v>1</v>
      </c>
      <c r="X49" s="196" t="s">
        <v>173</v>
      </c>
      <c r="Y49" s="196" t="s">
        <v>174</v>
      </c>
      <c r="Z49" s="1166" t="str">
        <f t="shared" ca="1" si="6"/>
        <v/>
      </c>
      <c r="AA49" s="1166"/>
      <c r="AB49" s="1166"/>
      <c r="AC49" s="1166"/>
      <c r="AD49" s="198" t="s">
        <v>171</v>
      </c>
      <c r="AE49" s="1167">
        <f>IF(①入力シート!$F$28="あり",O49,0)</f>
        <v>0</v>
      </c>
      <c r="AF49" s="1168"/>
      <c r="AG49" s="1168"/>
      <c r="AH49" s="196" t="s">
        <v>171</v>
      </c>
      <c r="AI49" s="196" t="s">
        <v>172</v>
      </c>
      <c r="AJ49" s="697">
        <f>IF(①入力シート!$F$28="あり",T49,0)</f>
        <v>0</v>
      </c>
      <c r="AK49" s="196" t="s">
        <v>89</v>
      </c>
      <c r="AL49" s="196" t="s">
        <v>172</v>
      </c>
      <c r="AM49" s="197">
        <v>1</v>
      </c>
      <c r="AN49" s="196" t="s">
        <v>173</v>
      </c>
      <c r="AO49" s="196" t="s">
        <v>174</v>
      </c>
      <c r="AP49" s="1166">
        <f t="shared" si="7"/>
        <v>0</v>
      </c>
      <c r="AQ49" s="1166"/>
      <c r="AR49" s="1166"/>
      <c r="AS49" s="1166"/>
      <c r="AT49" s="199" t="s">
        <v>171</v>
      </c>
      <c r="AU49" s="1164" t="str">
        <f ca="1">IF((ROW()-8)&lt;=MAX(⑥入力シート2!$AV$6:$AV$2165),INDEX(⑥入力シート2!AT$6:AT$2165,MATCH(ROW()-8,⑥入力シート2!$AV$6:$AV$2165,0)),"")</f>
        <v/>
      </c>
      <c r="AV49" s="1165"/>
      <c r="AW49" s="1165"/>
      <c r="AX49" s="196" t="s">
        <v>171</v>
      </c>
      <c r="AY49" s="196" t="s">
        <v>172</v>
      </c>
      <c r="AZ49" s="433" t="str">
        <f ca="1">IF((ROW()-8)&lt;=MAX(⑥入力シート2!$AV$6:$AV$2165),INDEX(⑥入力シート2!AU$6:AU$2165,MATCH(ROW()-8,⑥入力シート2!$AV$6:$AV$2165,0)),"")</f>
        <v/>
      </c>
      <c r="BA49" s="196" t="s">
        <v>89</v>
      </c>
      <c r="BB49" s="196" t="s">
        <v>172</v>
      </c>
      <c r="BC49" s="197">
        <v>1</v>
      </c>
      <c r="BD49" s="196" t="s">
        <v>173</v>
      </c>
      <c r="BE49" s="196" t="s">
        <v>174</v>
      </c>
      <c r="BF49" s="1166" t="str">
        <f t="shared" ca="1" si="4"/>
        <v/>
      </c>
      <c r="BG49" s="1166"/>
      <c r="BH49" s="1166"/>
      <c r="BI49" s="1166"/>
      <c r="BJ49" s="198" t="s">
        <v>171</v>
      </c>
      <c r="BK49" s="1167">
        <f>IF(①入力シート!$F$28="あり",AU49,0)</f>
        <v>0</v>
      </c>
      <c r="BL49" s="1168"/>
      <c r="BM49" s="1168"/>
      <c r="BN49" s="196" t="s">
        <v>171</v>
      </c>
      <c r="BO49" s="196" t="s">
        <v>172</v>
      </c>
      <c r="BP49" s="697">
        <f>IF(①入力シート!$F$28="あり",AZ49,0)</f>
        <v>0</v>
      </c>
      <c r="BQ49" s="196" t="s">
        <v>89</v>
      </c>
      <c r="BR49" s="196" t="s">
        <v>172</v>
      </c>
      <c r="BS49" s="197">
        <v>1</v>
      </c>
      <c r="BT49" s="196" t="s">
        <v>173</v>
      </c>
      <c r="BU49" s="196" t="s">
        <v>174</v>
      </c>
      <c r="BV49" s="1166">
        <f t="shared" si="5"/>
        <v>0</v>
      </c>
      <c r="BW49" s="1166"/>
      <c r="BX49" s="1166"/>
      <c r="BY49" s="1166"/>
      <c r="BZ49" s="198" t="s">
        <v>171</v>
      </c>
      <c r="CA49" s="200" t="str">
        <f t="shared" ca="1" si="8"/>
        <v/>
      </c>
      <c r="CB49" s="201">
        <f t="shared" si="9"/>
        <v>0</v>
      </c>
    </row>
    <row r="50" spans="1:80" ht="26.1" customHeight="1">
      <c r="A50" s="195">
        <v>42</v>
      </c>
      <c r="B50" s="1169" t="str">
        <f ca="1">IF((ROW()-8)&lt;=MAX(⑥入力シート2!$AV$6:$AV$2165),IF(INDIRECT("⑥入力シート2!C"&amp;(INDEX(⑥入力シート2!AO$6:AO$2165,MATCH(ROW()-8,⑥入力シート2!$AV$6:$AV$2165,0))+1)*3)="","",INDIRECT("⑥入力シート2!C"&amp;(INDEX(⑥入力シート2!AO$6:AO$2165,MATCH(ROW()-8,⑥入力シート2!$AV$6:$AV$2165,0))+1)*3)),"")</f>
        <v/>
      </c>
      <c r="C50" s="1170"/>
      <c r="D50" s="1170"/>
      <c r="E50" s="1170"/>
      <c r="F50" s="1170"/>
      <c r="G50" s="1171" t="str">
        <f ca="1">IF((ROW()-8)&lt;=MAX(⑥入力シート2!$AV$6:$AV$2165),IF(INDIRECT("⑥入力シート2!E"&amp;(INDEX(⑥入力シート2!AO$6:AO$2165,MATCH(ROW()-8,⑥入力シート2!$AV$6:$AV$2165,0))+1)*3)="","",INDIRECT("⑥入力シート2!E"&amp;(INDEX(⑥入力シート2!AO$6:AO$2165,MATCH(ROW()-8,⑥入力シート2!$AV$6:$AV$2165,0))+1)*3)),"")</f>
        <v/>
      </c>
      <c r="H50" s="1172"/>
      <c r="I50" s="1173"/>
      <c r="J50" s="431" t="str">
        <f ca="1">IF((ROW()-8)&lt;=MAX(⑥入力シート2!$AV$6:$AV$2165),IF(INDIRECT("⑥入力シート2!F"&amp;(INDEX(⑥入力シート2!AO$6:AO$2165,MATCH(ROW()-8,⑥入力シート2!$AV$6:$AV$2165,0))+1)*3)="","",INDIRECT("⑥入力シート2!F"&amp;(INDEX(⑥入力シート2!AO$6:AO$2165,MATCH(ROW()-8,⑥入力シート2!$AV$6:$AV$2165,0))+1)*3)),"")</f>
        <v/>
      </c>
      <c r="K50" s="1171" t="str">
        <f ca="1">IF((ROW()-8)&lt;=MAX(⑥入力シート2!$AV$6:$AV$2165),IF(INDEX(⑥入力シート2!AP$6:AP$2165,MATCH(ROW()-8,⑥入力シート2!$AV$6:$AV$2165,0))=1,"基本給",IF(INDEX(⑥入力シート2!AP$6:AP$2165,MATCH(ROW()-8,⑥入力シート2!$AV$6:$AV$2165,0))=2,"手当","残")),"")</f>
        <v/>
      </c>
      <c r="L50" s="1172"/>
      <c r="M50" s="1172"/>
      <c r="N50" s="1173"/>
      <c r="O50" s="1164" t="str">
        <f ca="1">IF((ROW()-8)&lt;=MAX(⑥入力シート2!$AV$6:$AV$2165),INDEX(⑥入力シート2!AR$6:AR$2165,MATCH(ROW()-8,⑥入力シート2!$AV$6:$AV$2165,0)),"")</f>
        <v/>
      </c>
      <c r="P50" s="1165"/>
      <c r="Q50" s="1165"/>
      <c r="R50" s="196" t="s">
        <v>171</v>
      </c>
      <c r="S50" s="196" t="s">
        <v>172</v>
      </c>
      <c r="T50" s="433" t="str">
        <f ca="1">IF((ROW()-8)&lt;=MAX(⑥入力シート2!$AV$6:$AV$2165),INDEX(⑥入力シート2!AS$6:AS$2165,MATCH(ROW()-8,⑥入力シート2!$AV$6:$AV$2165,0)),"")</f>
        <v/>
      </c>
      <c r="U50" s="196" t="s">
        <v>89</v>
      </c>
      <c r="V50" s="196" t="s">
        <v>172</v>
      </c>
      <c r="W50" s="197">
        <v>1</v>
      </c>
      <c r="X50" s="196" t="s">
        <v>173</v>
      </c>
      <c r="Y50" s="196" t="s">
        <v>174</v>
      </c>
      <c r="Z50" s="1166" t="str">
        <f t="shared" ca="1" si="6"/>
        <v/>
      </c>
      <c r="AA50" s="1166"/>
      <c r="AB50" s="1166"/>
      <c r="AC50" s="1166"/>
      <c r="AD50" s="198" t="s">
        <v>171</v>
      </c>
      <c r="AE50" s="1167">
        <f>IF(①入力シート!$F$28="あり",O50,0)</f>
        <v>0</v>
      </c>
      <c r="AF50" s="1168"/>
      <c r="AG50" s="1168"/>
      <c r="AH50" s="196" t="s">
        <v>171</v>
      </c>
      <c r="AI50" s="196" t="s">
        <v>172</v>
      </c>
      <c r="AJ50" s="697">
        <f>IF(①入力シート!$F$28="あり",T50,0)</f>
        <v>0</v>
      </c>
      <c r="AK50" s="196" t="s">
        <v>89</v>
      </c>
      <c r="AL50" s="196" t="s">
        <v>172</v>
      </c>
      <c r="AM50" s="197">
        <v>1</v>
      </c>
      <c r="AN50" s="196" t="s">
        <v>173</v>
      </c>
      <c r="AO50" s="196" t="s">
        <v>174</v>
      </c>
      <c r="AP50" s="1166">
        <f t="shared" si="7"/>
        <v>0</v>
      </c>
      <c r="AQ50" s="1166"/>
      <c r="AR50" s="1166"/>
      <c r="AS50" s="1166"/>
      <c r="AT50" s="199" t="s">
        <v>171</v>
      </c>
      <c r="AU50" s="1164" t="str">
        <f ca="1">IF((ROW()-8)&lt;=MAX(⑥入力シート2!$AV$6:$AV$2165),INDEX(⑥入力シート2!AT$6:AT$2165,MATCH(ROW()-8,⑥入力シート2!$AV$6:$AV$2165,0)),"")</f>
        <v/>
      </c>
      <c r="AV50" s="1165"/>
      <c r="AW50" s="1165"/>
      <c r="AX50" s="196" t="s">
        <v>171</v>
      </c>
      <c r="AY50" s="196" t="s">
        <v>172</v>
      </c>
      <c r="AZ50" s="433" t="str">
        <f ca="1">IF((ROW()-8)&lt;=MAX(⑥入力シート2!$AV$6:$AV$2165),INDEX(⑥入力シート2!AU$6:AU$2165,MATCH(ROW()-8,⑥入力シート2!$AV$6:$AV$2165,0)),"")</f>
        <v/>
      </c>
      <c r="BA50" s="196" t="s">
        <v>89</v>
      </c>
      <c r="BB50" s="196" t="s">
        <v>172</v>
      </c>
      <c r="BC50" s="197">
        <v>1</v>
      </c>
      <c r="BD50" s="196" t="s">
        <v>173</v>
      </c>
      <c r="BE50" s="196" t="s">
        <v>174</v>
      </c>
      <c r="BF50" s="1166" t="str">
        <f t="shared" ca="1" si="4"/>
        <v/>
      </c>
      <c r="BG50" s="1166"/>
      <c r="BH50" s="1166"/>
      <c r="BI50" s="1166"/>
      <c r="BJ50" s="198" t="s">
        <v>171</v>
      </c>
      <c r="BK50" s="1167">
        <f>IF(①入力シート!$F$28="あり",AU50,0)</f>
        <v>0</v>
      </c>
      <c r="BL50" s="1168"/>
      <c r="BM50" s="1168"/>
      <c r="BN50" s="196" t="s">
        <v>171</v>
      </c>
      <c r="BO50" s="196" t="s">
        <v>172</v>
      </c>
      <c r="BP50" s="697">
        <f>IF(①入力シート!$F$28="あり",AZ50,0)</f>
        <v>0</v>
      </c>
      <c r="BQ50" s="196" t="s">
        <v>89</v>
      </c>
      <c r="BR50" s="196" t="s">
        <v>172</v>
      </c>
      <c r="BS50" s="197">
        <v>1</v>
      </c>
      <c r="BT50" s="196" t="s">
        <v>173</v>
      </c>
      <c r="BU50" s="196" t="s">
        <v>174</v>
      </c>
      <c r="BV50" s="1166">
        <f t="shared" si="5"/>
        <v>0</v>
      </c>
      <c r="BW50" s="1166"/>
      <c r="BX50" s="1166"/>
      <c r="BY50" s="1166"/>
      <c r="BZ50" s="198" t="s">
        <v>171</v>
      </c>
      <c r="CA50" s="200" t="str">
        <f t="shared" ca="1" si="8"/>
        <v/>
      </c>
      <c r="CB50" s="201">
        <f t="shared" si="9"/>
        <v>0</v>
      </c>
    </row>
    <row r="51" spans="1:80" ht="26.1" customHeight="1">
      <c r="A51" s="195">
        <v>43</v>
      </c>
      <c r="B51" s="1169" t="str">
        <f ca="1">IF((ROW()-8)&lt;=MAX(⑥入力シート2!$AV$6:$AV$2165),IF(INDIRECT("⑥入力シート2!C"&amp;(INDEX(⑥入力シート2!AO$6:AO$2165,MATCH(ROW()-8,⑥入力シート2!$AV$6:$AV$2165,0))+1)*3)="","",INDIRECT("⑥入力シート2!C"&amp;(INDEX(⑥入力シート2!AO$6:AO$2165,MATCH(ROW()-8,⑥入力シート2!$AV$6:$AV$2165,0))+1)*3)),"")</f>
        <v/>
      </c>
      <c r="C51" s="1170"/>
      <c r="D51" s="1170"/>
      <c r="E51" s="1170"/>
      <c r="F51" s="1170"/>
      <c r="G51" s="1171" t="str">
        <f ca="1">IF((ROW()-8)&lt;=MAX(⑥入力シート2!$AV$6:$AV$2165),IF(INDIRECT("⑥入力シート2!E"&amp;(INDEX(⑥入力シート2!AO$6:AO$2165,MATCH(ROW()-8,⑥入力シート2!$AV$6:$AV$2165,0))+1)*3)="","",INDIRECT("⑥入力シート2!E"&amp;(INDEX(⑥入力シート2!AO$6:AO$2165,MATCH(ROW()-8,⑥入力シート2!$AV$6:$AV$2165,0))+1)*3)),"")</f>
        <v/>
      </c>
      <c r="H51" s="1172"/>
      <c r="I51" s="1173"/>
      <c r="J51" s="431" t="str">
        <f ca="1">IF((ROW()-8)&lt;=MAX(⑥入力シート2!$AV$6:$AV$2165),IF(INDIRECT("⑥入力シート2!F"&amp;(INDEX(⑥入力シート2!AO$6:AO$2165,MATCH(ROW()-8,⑥入力シート2!$AV$6:$AV$2165,0))+1)*3)="","",INDIRECT("⑥入力シート2!F"&amp;(INDEX(⑥入力シート2!AO$6:AO$2165,MATCH(ROW()-8,⑥入力シート2!$AV$6:$AV$2165,0))+1)*3)),"")</f>
        <v/>
      </c>
      <c r="K51" s="1171" t="str">
        <f ca="1">IF((ROW()-8)&lt;=MAX(⑥入力シート2!$AV$6:$AV$2165),IF(INDEX(⑥入力シート2!AP$6:AP$2165,MATCH(ROW()-8,⑥入力シート2!$AV$6:$AV$2165,0))=1,"基本給",IF(INDEX(⑥入力シート2!AP$6:AP$2165,MATCH(ROW()-8,⑥入力シート2!$AV$6:$AV$2165,0))=2,"手当","残")),"")</f>
        <v/>
      </c>
      <c r="L51" s="1172"/>
      <c r="M51" s="1172"/>
      <c r="N51" s="1173"/>
      <c r="O51" s="1164" t="str">
        <f ca="1">IF((ROW()-8)&lt;=MAX(⑥入力シート2!$AV$6:$AV$2165),INDEX(⑥入力シート2!AR$6:AR$2165,MATCH(ROW()-8,⑥入力シート2!$AV$6:$AV$2165,0)),"")</f>
        <v/>
      </c>
      <c r="P51" s="1165"/>
      <c r="Q51" s="1165"/>
      <c r="R51" s="196" t="s">
        <v>171</v>
      </c>
      <c r="S51" s="196" t="s">
        <v>172</v>
      </c>
      <c r="T51" s="433" t="str">
        <f ca="1">IF((ROW()-8)&lt;=MAX(⑥入力シート2!$AV$6:$AV$2165),INDEX(⑥入力シート2!AS$6:AS$2165,MATCH(ROW()-8,⑥入力シート2!$AV$6:$AV$2165,0)),"")</f>
        <v/>
      </c>
      <c r="U51" s="196" t="s">
        <v>89</v>
      </c>
      <c r="V51" s="196" t="s">
        <v>172</v>
      </c>
      <c r="W51" s="197">
        <v>1</v>
      </c>
      <c r="X51" s="196" t="s">
        <v>173</v>
      </c>
      <c r="Y51" s="196" t="s">
        <v>174</v>
      </c>
      <c r="Z51" s="1166" t="str">
        <f t="shared" ca="1" si="6"/>
        <v/>
      </c>
      <c r="AA51" s="1166"/>
      <c r="AB51" s="1166"/>
      <c r="AC51" s="1166"/>
      <c r="AD51" s="198" t="s">
        <v>171</v>
      </c>
      <c r="AE51" s="1167">
        <f>IF(①入力シート!$F$28="あり",O51,0)</f>
        <v>0</v>
      </c>
      <c r="AF51" s="1168"/>
      <c r="AG51" s="1168"/>
      <c r="AH51" s="196" t="s">
        <v>171</v>
      </c>
      <c r="AI51" s="196" t="s">
        <v>172</v>
      </c>
      <c r="AJ51" s="697">
        <f>IF(①入力シート!$F$28="あり",T51,0)</f>
        <v>0</v>
      </c>
      <c r="AK51" s="196" t="s">
        <v>89</v>
      </c>
      <c r="AL51" s="196" t="s">
        <v>172</v>
      </c>
      <c r="AM51" s="197">
        <v>1</v>
      </c>
      <c r="AN51" s="196" t="s">
        <v>173</v>
      </c>
      <c r="AO51" s="196" t="s">
        <v>174</v>
      </c>
      <c r="AP51" s="1166">
        <f t="shared" si="7"/>
        <v>0</v>
      </c>
      <c r="AQ51" s="1166"/>
      <c r="AR51" s="1166"/>
      <c r="AS51" s="1166"/>
      <c r="AT51" s="199" t="s">
        <v>171</v>
      </c>
      <c r="AU51" s="1164" t="str">
        <f ca="1">IF((ROW()-8)&lt;=MAX(⑥入力シート2!$AV$6:$AV$2165),INDEX(⑥入力シート2!AT$6:AT$2165,MATCH(ROW()-8,⑥入力シート2!$AV$6:$AV$2165,0)),"")</f>
        <v/>
      </c>
      <c r="AV51" s="1165"/>
      <c r="AW51" s="1165"/>
      <c r="AX51" s="196" t="s">
        <v>171</v>
      </c>
      <c r="AY51" s="196" t="s">
        <v>172</v>
      </c>
      <c r="AZ51" s="433" t="str">
        <f ca="1">IF((ROW()-8)&lt;=MAX(⑥入力シート2!$AV$6:$AV$2165),INDEX(⑥入力シート2!AU$6:AU$2165,MATCH(ROW()-8,⑥入力シート2!$AV$6:$AV$2165,0)),"")</f>
        <v/>
      </c>
      <c r="BA51" s="196" t="s">
        <v>89</v>
      </c>
      <c r="BB51" s="196" t="s">
        <v>172</v>
      </c>
      <c r="BC51" s="197">
        <v>1</v>
      </c>
      <c r="BD51" s="196" t="s">
        <v>173</v>
      </c>
      <c r="BE51" s="196" t="s">
        <v>174</v>
      </c>
      <c r="BF51" s="1166" t="str">
        <f t="shared" ca="1" si="4"/>
        <v/>
      </c>
      <c r="BG51" s="1166"/>
      <c r="BH51" s="1166"/>
      <c r="BI51" s="1166"/>
      <c r="BJ51" s="198" t="s">
        <v>171</v>
      </c>
      <c r="BK51" s="1167">
        <f>IF(①入力シート!$F$28="あり",AU51,0)</f>
        <v>0</v>
      </c>
      <c r="BL51" s="1168"/>
      <c r="BM51" s="1168"/>
      <c r="BN51" s="196" t="s">
        <v>171</v>
      </c>
      <c r="BO51" s="196" t="s">
        <v>172</v>
      </c>
      <c r="BP51" s="697">
        <f>IF(①入力シート!$F$28="あり",AZ51,0)</f>
        <v>0</v>
      </c>
      <c r="BQ51" s="196" t="s">
        <v>89</v>
      </c>
      <c r="BR51" s="196" t="s">
        <v>172</v>
      </c>
      <c r="BS51" s="197">
        <v>1</v>
      </c>
      <c r="BT51" s="196" t="s">
        <v>173</v>
      </c>
      <c r="BU51" s="196" t="s">
        <v>174</v>
      </c>
      <c r="BV51" s="1166">
        <f t="shared" si="5"/>
        <v>0</v>
      </c>
      <c r="BW51" s="1166"/>
      <c r="BX51" s="1166"/>
      <c r="BY51" s="1166"/>
      <c r="BZ51" s="198" t="s">
        <v>171</v>
      </c>
      <c r="CA51" s="200" t="str">
        <f t="shared" ca="1" si="8"/>
        <v/>
      </c>
      <c r="CB51" s="201">
        <f t="shared" si="9"/>
        <v>0</v>
      </c>
    </row>
    <row r="52" spans="1:80" ht="26.1" customHeight="1">
      <c r="A52" s="195">
        <v>44</v>
      </c>
      <c r="B52" s="1169" t="str">
        <f ca="1">IF((ROW()-8)&lt;=MAX(⑥入力シート2!$AV$6:$AV$2165),IF(INDIRECT("⑥入力シート2!C"&amp;(INDEX(⑥入力シート2!AO$6:AO$2165,MATCH(ROW()-8,⑥入力シート2!$AV$6:$AV$2165,0))+1)*3)="","",INDIRECT("⑥入力シート2!C"&amp;(INDEX(⑥入力シート2!AO$6:AO$2165,MATCH(ROW()-8,⑥入力シート2!$AV$6:$AV$2165,0))+1)*3)),"")</f>
        <v/>
      </c>
      <c r="C52" s="1170"/>
      <c r="D52" s="1170"/>
      <c r="E52" s="1170"/>
      <c r="F52" s="1170"/>
      <c r="G52" s="1171" t="str">
        <f ca="1">IF((ROW()-8)&lt;=MAX(⑥入力シート2!$AV$6:$AV$2165),IF(INDIRECT("⑥入力シート2!E"&amp;(INDEX(⑥入力シート2!AO$6:AO$2165,MATCH(ROW()-8,⑥入力シート2!$AV$6:$AV$2165,0))+1)*3)="","",INDIRECT("⑥入力シート2!E"&amp;(INDEX(⑥入力シート2!AO$6:AO$2165,MATCH(ROW()-8,⑥入力シート2!$AV$6:$AV$2165,0))+1)*3)),"")</f>
        <v/>
      </c>
      <c r="H52" s="1172"/>
      <c r="I52" s="1173"/>
      <c r="J52" s="431" t="str">
        <f ca="1">IF((ROW()-8)&lt;=MAX(⑥入力シート2!$AV$6:$AV$2165),IF(INDIRECT("⑥入力シート2!F"&amp;(INDEX(⑥入力シート2!AO$6:AO$2165,MATCH(ROW()-8,⑥入力シート2!$AV$6:$AV$2165,0))+1)*3)="","",INDIRECT("⑥入力シート2!F"&amp;(INDEX(⑥入力シート2!AO$6:AO$2165,MATCH(ROW()-8,⑥入力シート2!$AV$6:$AV$2165,0))+1)*3)),"")</f>
        <v/>
      </c>
      <c r="K52" s="1171" t="str">
        <f ca="1">IF((ROW()-8)&lt;=MAX(⑥入力シート2!$AV$6:$AV$2165),IF(INDEX(⑥入力シート2!AP$6:AP$2165,MATCH(ROW()-8,⑥入力シート2!$AV$6:$AV$2165,0))=1,"基本給",IF(INDEX(⑥入力シート2!AP$6:AP$2165,MATCH(ROW()-8,⑥入力シート2!$AV$6:$AV$2165,0))=2,"手当","残")),"")</f>
        <v/>
      </c>
      <c r="L52" s="1172"/>
      <c r="M52" s="1172"/>
      <c r="N52" s="1173"/>
      <c r="O52" s="1164" t="str">
        <f ca="1">IF((ROW()-8)&lt;=MAX(⑥入力シート2!$AV$6:$AV$2165),INDEX(⑥入力シート2!AR$6:AR$2165,MATCH(ROW()-8,⑥入力シート2!$AV$6:$AV$2165,0)),"")</f>
        <v/>
      </c>
      <c r="P52" s="1165"/>
      <c r="Q52" s="1165"/>
      <c r="R52" s="196" t="s">
        <v>171</v>
      </c>
      <c r="S52" s="196" t="s">
        <v>172</v>
      </c>
      <c r="T52" s="433" t="str">
        <f ca="1">IF((ROW()-8)&lt;=MAX(⑥入力シート2!$AV$6:$AV$2165),INDEX(⑥入力シート2!AS$6:AS$2165,MATCH(ROW()-8,⑥入力シート2!$AV$6:$AV$2165,0)),"")</f>
        <v/>
      </c>
      <c r="U52" s="196" t="s">
        <v>89</v>
      </c>
      <c r="V52" s="196" t="s">
        <v>172</v>
      </c>
      <c r="W52" s="197">
        <v>1</v>
      </c>
      <c r="X52" s="196" t="s">
        <v>173</v>
      </c>
      <c r="Y52" s="196" t="s">
        <v>174</v>
      </c>
      <c r="Z52" s="1166" t="str">
        <f t="shared" ca="1" si="6"/>
        <v/>
      </c>
      <c r="AA52" s="1166"/>
      <c r="AB52" s="1166"/>
      <c r="AC52" s="1166"/>
      <c r="AD52" s="198" t="s">
        <v>171</v>
      </c>
      <c r="AE52" s="1167">
        <f>IF(①入力シート!$F$28="あり",O52,0)</f>
        <v>0</v>
      </c>
      <c r="AF52" s="1168"/>
      <c r="AG52" s="1168"/>
      <c r="AH52" s="196" t="s">
        <v>171</v>
      </c>
      <c r="AI52" s="196" t="s">
        <v>172</v>
      </c>
      <c r="AJ52" s="697">
        <f>IF(①入力シート!$F$28="あり",T52,0)</f>
        <v>0</v>
      </c>
      <c r="AK52" s="196" t="s">
        <v>89</v>
      </c>
      <c r="AL52" s="196" t="s">
        <v>172</v>
      </c>
      <c r="AM52" s="197">
        <v>1</v>
      </c>
      <c r="AN52" s="196" t="s">
        <v>173</v>
      </c>
      <c r="AO52" s="196" t="s">
        <v>174</v>
      </c>
      <c r="AP52" s="1166">
        <f t="shared" si="7"/>
        <v>0</v>
      </c>
      <c r="AQ52" s="1166"/>
      <c r="AR52" s="1166"/>
      <c r="AS52" s="1166"/>
      <c r="AT52" s="199" t="s">
        <v>171</v>
      </c>
      <c r="AU52" s="1164" t="str">
        <f ca="1">IF((ROW()-8)&lt;=MAX(⑥入力シート2!$AV$6:$AV$2165),INDEX(⑥入力シート2!AT$6:AT$2165,MATCH(ROW()-8,⑥入力シート2!$AV$6:$AV$2165,0)),"")</f>
        <v/>
      </c>
      <c r="AV52" s="1165"/>
      <c r="AW52" s="1165"/>
      <c r="AX52" s="196" t="s">
        <v>171</v>
      </c>
      <c r="AY52" s="196" t="s">
        <v>172</v>
      </c>
      <c r="AZ52" s="433" t="str">
        <f ca="1">IF((ROW()-8)&lt;=MAX(⑥入力シート2!$AV$6:$AV$2165),INDEX(⑥入力シート2!AU$6:AU$2165,MATCH(ROW()-8,⑥入力シート2!$AV$6:$AV$2165,0)),"")</f>
        <v/>
      </c>
      <c r="BA52" s="196" t="s">
        <v>89</v>
      </c>
      <c r="BB52" s="196" t="s">
        <v>172</v>
      </c>
      <c r="BC52" s="197">
        <v>1</v>
      </c>
      <c r="BD52" s="196" t="s">
        <v>173</v>
      </c>
      <c r="BE52" s="196" t="s">
        <v>174</v>
      </c>
      <c r="BF52" s="1166" t="str">
        <f t="shared" ca="1" si="4"/>
        <v/>
      </c>
      <c r="BG52" s="1166"/>
      <c r="BH52" s="1166"/>
      <c r="BI52" s="1166"/>
      <c r="BJ52" s="198" t="s">
        <v>171</v>
      </c>
      <c r="BK52" s="1167">
        <f>IF(①入力シート!$F$28="あり",AU52,0)</f>
        <v>0</v>
      </c>
      <c r="BL52" s="1168"/>
      <c r="BM52" s="1168"/>
      <c r="BN52" s="196" t="s">
        <v>171</v>
      </c>
      <c r="BO52" s="196" t="s">
        <v>172</v>
      </c>
      <c r="BP52" s="697">
        <f>IF(①入力シート!$F$28="あり",AZ52,0)</f>
        <v>0</v>
      </c>
      <c r="BQ52" s="196" t="s">
        <v>89</v>
      </c>
      <c r="BR52" s="196" t="s">
        <v>172</v>
      </c>
      <c r="BS52" s="197">
        <v>1</v>
      </c>
      <c r="BT52" s="196" t="s">
        <v>173</v>
      </c>
      <c r="BU52" s="196" t="s">
        <v>174</v>
      </c>
      <c r="BV52" s="1166">
        <f t="shared" si="5"/>
        <v>0</v>
      </c>
      <c r="BW52" s="1166"/>
      <c r="BX52" s="1166"/>
      <c r="BY52" s="1166"/>
      <c r="BZ52" s="198" t="s">
        <v>171</v>
      </c>
      <c r="CA52" s="200" t="str">
        <f t="shared" ca="1" si="8"/>
        <v/>
      </c>
      <c r="CB52" s="201">
        <f t="shared" si="9"/>
        <v>0</v>
      </c>
    </row>
    <row r="53" spans="1:80" ht="26.1" customHeight="1">
      <c r="A53" s="195">
        <v>45</v>
      </c>
      <c r="B53" s="1169" t="str">
        <f ca="1">IF((ROW()-8)&lt;=MAX(⑥入力シート2!$AV$6:$AV$2165),IF(INDIRECT("⑥入力シート2!C"&amp;(INDEX(⑥入力シート2!AO$6:AO$2165,MATCH(ROW()-8,⑥入力シート2!$AV$6:$AV$2165,0))+1)*3)="","",INDIRECT("⑥入力シート2!C"&amp;(INDEX(⑥入力シート2!AO$6:AO$2165,MATCH(ROW()-8,⑥入力シート2!$AV$6:$AV$2165,0))+1)*3)),"")</f>
        <v/>
      </c>
      <c r="C53" s="1170"/>
      <c r="D53" s="1170"/>
      <c r="E53" s="1170"/>
      <c r="F53" s="1170"/>
      <c r="G53" s="1171" t="str">
        <f ca="1">IF((ROW()-8)&lt;=MAX(⑥入力シート2!$AV$6:$AV$2165),IF(INDIRECT("⑥入力シート2!E"&amp;(INDEX(⑥入力シート2!AO$6:AO$2165,MATCH(ROW()-8,⑥入力シート2!$AV$6:$AV$2165,0))+1)*3)="","",INDIRECT("⑥入力シート2!E"&amp;(INDEX(⑥入力シート2!AO$6:AO$2165,MATCH(ROW()-8,⑥入力シート2!$AV$6:$AV$2165,0))+1)*3)),"")</f>
        <v/>
      </c>
      <c r="H53" s="1172"/>
      <c r="I53" s="1173"/>
      <c r="J53" s="431" t="str">
        <f ca="1">IF((ROW()-8)&lt;=MAX(⑥入力シート2!$AV$6:$AV$2165),IF(INDIRECT("⑥入力シート2!F"&amp;(INDEX(⑥入力シート2!AO$6:AO$2165,MATCH(ROW()-8,⑥入力シート2!$AV$6:$AV$2165,0))+1)*3)="","",INDIRECT("⑥入力シート2!F"&amp;(INDEX(⑥入力シート2!AO$6:AO$2165,MATCH(ROW()-8,⑥入力シート2!$AV$6:$AV$2165,0))+1)*3)),"")</f>
        <v/>
      </c>
      <c r="K53" s="1171" t="str">
        <f ca="1">IF((ROW()-8)&lt;=MAX(⑥入力シート2!$AV$6:$AV$2165),IF(INDEX(⑥入力シート2!AP$6:AP$2165,MATCH(ROW()-8,⑥入力シート2!$AV$6:$AV$2165,0))=1,"基本給",IF(INDEX(⑥入力シート2!AP$6:AP$2165,MATCH(ROW()-8,⑥入力シート2!$AV$6:$AV$2165,0))=2,"手当","残")),"")</f>
        <v/>
      </c>
      <c r="L53" s="1172"/>
      <c r="M53" s="1172"/>
      <c r="N53" s="1173"/>
      <c r="O53" s="1164" t="str">
        <f ca="1">IF((ROW()-8)&lt;=MAX(⑥入力シート2!$AV$6:$AV$2165),INDEX(⑥入力シート2!AR$6:AR$2165,MATCH(ROW()-8,⑥入力シート2!$AV$6:$AV$2165,0)),"")</f>
        <v/>
      </c>
      <c r="P53" s="1165"/>
      <c r="Q53" s="1165"/>
      <c r="R53" s="196" t="s">
        <v>171</v>
      </c>
      <c r="S53" s="196" t="s">
        <v>172</v>
      </c>
      <c r="T53" s="433" t="str">
        <f ca="1">IF((ROW()-8)&lt;=MAX(⑥入力シート2!$AV$6:$AV$2165),INDEX(⑥入力シート2!AS$6:AS$2165,MATCH(ROW()-8,⑥入力シート2!$AV$6:$AV$2165,0)),"")</f>
        <v/>
      </c>
      <c r="U53" s="196" t="s">
        <v>89</v>
      </c>
      <c r="V53" s="196" t="s">
        <v>172</v>
      </c>
      <c r="W53" s="197">
        <v>1</v>
      </c>
      <c r="X53" s="196" t="s">
        <v>173</v>
      </c>
      <c r="Y53" s="196" t="s">
        <v>174</v>
      </c>
      <c r="Z53" s="1166" t="str">
        <f t="shared" ca="1" si="6"/>
        <v/>
      </c>
      <c r="AA53" s="1166"/>
      <c r="AB53" s="1166"/>
      <c r="AC53" s="1166"/>
      <c r="AD53" s="198" t="s">
        <v>171</v>
      </c>
      <c r="AE53" s="1167">
        <f>IF(①入力シート!$F$28="あり",O53,0)</f>
        <v>0</v>
      </c>
      <c r="AF53" s="1168"/>
      <c r="AG53" s="1168"/>
      <c r="AH53" s="196" t="s">
        <v>171</v>
      </c>
      <c r="AI53" s="196" t="s">
        <v>172</v>
      </c>
      <c r="AJ53" s="697">
        <f>IF(①入力シート!$F$28="あり",T53,0)</f>
        <v>0</v>
      </c>
      <c r="AK53" s="196" t="s">
        <v>89</v>
      </c>
      <c r="AL53" s="196" t="s">
        <v>172</v>
      </c>
      <c r="AM53" s="197">
        <v>1</v>
      </c>
      <c r="AN53" s="196" t="s">
        <v>173</v>
      </c>
      <c r="AO53" s="196" t="s">
        <v>174</v>
      </c>
      <c r="AP53" s="1166">
        <f t="shared" si="7"/>
        <v>0</v>
      </c>
      <c r="AQ53" s="1166"/>
      <c r="AR53" s="1166"/>
      <c r="AS53" s="1166"/>
      <c r="AT53" s="199" t="s">
        <v>171</v>
      </c>
      <c r="AU53" s="1164" t="str">
        <f ca="1">IF((ROW()-8)&lt;=MAX(⑥入力シート2!$AV$6:$AV$2165),INDEX(⑥入力シート2!AT$6:AT$2165,MATCH(ROW()-8,⑥入力シート2!$AV$6:$AV$2165,0)),"")</f>
        <v/>
      </c>
      <c r="AV53" s="1165"/>
      <c r="AW53" s="1165"/>
      <c r="AX53" s="196" t="s">
        <v>171</v>
      </c>
      <c r="AY53" s="196" t="s">
        <v>172</v>
      </c>
      <c r="AZ53" s="433" t="str">
        <f ca="1">IF((ROW()-8)&lt;=MAX(⑥入力シート2!$AV$6:$AV$2165),INDEX(⑥入力シート2!AU$6:AU$2165,MATCH(ROW()-8,⑥入力シート2!$AV$6:$AV$2165,0)),"")</f>
        <v/>
      </c>
      <c r="BA53" s="196" t="s">
        <v>89</v>
      </c>
      <c r="BB53" s="196" t="s">
        <v>172</v>
      </c>
      <c r="BC53" s="197">
        <v>1</v>
      </c>
      <c r="BD53" s="196" t="s">
        <v>173</v>
      </c>
      <c r="BE53" s="196" t="s">
        <v>174</v>
      </c>
      <c r="BF53" s="1166" t="str">
        <f t="shared" ca="1" si="4"/>
        <v/>
      </c>
      <c r="BG53" s="1166"/>
      <c r="BH53" s="1166"/>
      <c r="BI53" s="1166"/>
      <c r="BJ53" s="198" t="s">
        <v>171</v>
      </c>
      <c r="BK53" s="1167">
        <f>IF(①入力シート!$F$28="あり",AU53,0)</f>
        <v>0</v>
      </c>
      <c r="BL53" s="1168"/>
      <c r="BM53" s="1168"/>
      <c r="BN53" s="196" t="s">
        <v>171</v>
      </c>
      <c r="BO53" s="196" t="s">
        <v>172</v>
      </c>
      <c r="BP53" s="697">
        <f>IF(①入力シート!$F$28="あり",AZ53,0)</f>
        <v>0</v>
      </c>
      <c r="BQ53" s="196" t="s">
        <v>89</v>
      </c>
      <c r="BR53" s="196" t="s">
        <v>172</v>
      </c>
      <c r="BS53" s="197">
        <v>1</v>
      </c>
      <c r="BT53" s="196" t="s">
        <v>173</v>
      </c>
      <c r="BU53" s="196" t="s">
        <v>174</v>
      </c>
      <c r="BV53" s="1166">
        <f t="shared" si="5"/>
        <v>0</v>
      </c>
      <c r="BW53" s="1166"/>
      <c r="BX53" s="1166"/>
      <c r="BY53" s="1166"/>
      <c r="BZ53" s="198" t="s">
        <v>171</v>
      </c>
      <c r="CA53" s="200" t="str">
        <f t="shared" ca="1" si="8"/>
        <v/>
      </c>
      <c r="CB53" s="201">
        <f t="shared" si="9"/>
        <v>0</v>
      </c>
    </row>
    <row r="54" spans="1:80" ht="26.1" customHeight="1">
      <c r="A54" s="195">
        <v>46</v>
      </c>
      <c r="B54" s="1169" t="str">
        <f ca="1">IF((ROW()-8)&lt;=MAX(⑥入力シート2!$AV$6:$AV$2165),IF(INDIRECT("⑥入力シート2!C"&amp;(INDEX(⑥入力シート2!AO$6:AO$2165,MATCH(ROW()-8,⑥入力シート2!$AV$6:$AV$2165,0))+1)*3)="","",INDIRECT("⑥入力シート2!C"&amp;(INDEX(⑥入力シート2!AO$6:AO$2165,MATCH(ROW()-8,⑥入力シート2!$AV$6:$AV$2165,0))+1)*3)),"")</f>
        <v/>
      </c>
      <c r="C54" s="1170"/>
      <c r="D54" s="1170"/>
      <c r="E54" s="1170"/>
      <c r="F54" s="1170"/>
      <c r="G54" s="1171" t="str">
        <f ca="1">IF((ROW()-8)&lt;=MAX(⑥入力シート2!$AV$6:$AV$2165),IF(INDIRECT("⑥入力シート2!E"&amp;(INDEX(⑥入力シート2!AO$6:AO$2165,MATCH(ROW()-8,⑥入力シート2!$AV$6:$AV$2165,0))+1)*3)="","",INDIRECT("⑥入力シート2!E"&amp;(INDEX(⑥入力シート2!AO$6:AO$2165,MATCH(ROW()-8,⑥入力シート2!$AV$6:$AV$2165,0))+1)*3)),"")</f>
        <v/>
      </c>
      <c r="H54" s="1172"/>
      <c r="I54" s="1173"/>
      <c r="J54" s="431" t="str">
        <f ca="1">IF((ROW()-8)&lt;=MAX(⑥入力シート2!$AV$6:$AV$2165),IF(INDIRECT("⑥入力シート2!F"&amp;(INDEX(⑥入力シート2!AO$6:AO$2165,MATCH(ROW()-8,⑥入力シート2!$AV$6:$AV$2165,0))+1)*3)="","",INDIRECT("⑥入力シート2!F"&amp;(INDEX(⑥入力シート2!AO$6:AO$2165,MATCH(ROW()-8,⑥入力シート2!$AV$6:$AV$2165,0))+1)*3)),"")</f>
        <v/>
      </c>
      <c r="K54" s="1171" t="str">
        <f ca="1">IF((ROW()-8)&lt;=MAX(⑥入力シート2!$AV$6:$AV$2165),IF(INDEX(⑥入力シート2!AP$6:AP$2165,MATCH(ROW()-8,⑥入力シート2!$AV$6:$AV$2165,0))=1,"基本給",IF(INDEX(⑥入力シート2!AP$6:AP$2165,MATCH(ROW()-8,⑥入力シート2!$AV$6:$AV$2165,0))=2,"手当","残")),"")</f>
        <v/>
      </c>
      <c r="L54" s="1172"/>
      <c r="M54" s="1172"/>
      <c r="N54" s="1173"/>
      <c r="O54" s="1164" t="str">
        <f ca="1">IF((ROW()-8)&lt;=MAX(⑥入力シート2!$AV$6:$AV$2165),INDEX(⑥入力シート2!AR$6:AR$2165,MATCH(ROW()-8,⑥入力シート2!$AV$6:$AV$2165,0)),"")</f>
        <v/>
      </c>
      <c r="P54" s="1165"/>
      <c r="Q54" s="1165"/>
      <c r="R54" s="196" t="s">
        <v>171</v>
      </c>
      <c r="S54" s="196" t="s">
        <v>172</v>
      </c>
      <c r="T54" s="433" t="str">
        <f ca="1">IF((ROW()-8)&lt;=MAX(⑥入力シート2!$AV$6:$AV$2165),INDEX(⑥入力シート2!AS$6:AS$2165,MATCH(ROW()-8,⑥入力シート2!$AV$6:$AV$2165,0)),"")</f>
        <v/>
      </c>
      <c r="U54" s="196" t="s">
        <v>89</v>
      </c>
      <c r="V54" s="196" t="s">
        <v>172</v>
      </c>
      <c r="W54" s="197">
        <v>1</v>
      </c>
      <c r="X54" s="196" t="s">
        <v>173</v>
      </c>
      <c r="Y54" s="196" t="s">
        <v>174</v>
      </c>
      <c r="Z54" s="1166" t="str">
        <f t="shared" ca="1" si="6"/>
        <v/>
      </c>
      <c r="AA54" s="1166"/>
      <c r="AB54" s="1166"/>
      <c r="AC54" s="1166"/>
      <c r="AD54" s="198" t="s">
        <v>171</v>
      </c>
      <c r="AE54" s="1167">
        <f>IF(①入力シート!$F$28="あり",O54,0)</f>
        <v>0</v>
      </c>
      <c r="AF54" s="1168"/>
      <c r="AG54" s="1168"/>
      <c r="AH54" s="196" t="s">
        <v>171</v>
      </c>
      <c r="AI54" s="196" t="s">
        <v>172</v>
      </c>
      <c r="AJ54" s="697">
        <f>IF(①入力シート!$F$28="あり",T54,0)</f>
        <v>0</v>
      </c>
      <c r="AK54" s="196" t="s">
        <v>89</v>
      </c>
      <c r="AL54" s="196" t="s">
        <v>172</v>
      </c>
      <c r="AM54" s="197">
        <v>1</v>
      </c>
      <c r="AN54" s="196" t="s">
        <v>173</v>
      </c>
      <c r="AO54" s="196" t="s">
        <v>174</v>
      </c>
      <c r="AP54" s="1166">
        <f t="shared" si="7"/>
        <v>0</v>
      </c>
      <c r="AQ54" s="1166"/>
      <c r="AR54" s="1166"/>
      <c r="AS54" s="1166"/>
      <c r="AT54" s="199" t="s">
        <v>171</v>
      </c>
      <c r="AU54" s="1164" t="str">
        <f ca="1">IF((ROW()-8)&lt;=MAX(⑥入力シート2!$AV$6:$AV$2165),INDEX(⑥入力シート2!AT$6:AT$2165,MATCH(ROW()-8,⑥入力シート2!$AV$6:$AV$2165,0)),"")</f>
        <v/>
      </c>
      <c r="AV54" s="1165"/>
      <c r="AW54" s="1165"/>
      <c r="AX54" s="196" t="s">
        <v>171</v>
      </c>
      <c r="AY54" s="196" t="s">
        <v>172</v>
      </c>
      <c r="AZ54" s="433" t="str">
        <f ca="1">IF((ROW()-8)&lt;=MAX(⑥入力シート2!$AV$6:$AV$2165),INDEX(⑥入力シート2!AU$6:AU$2165,MATCH(ROW()-8,⑥入力シート2!$AV$6:$AV$2165,0)),"")</f>
        <v/>
      </c>
      <c r="BA54" s="196" t="s">
        <v>89</v>
      </c>
      <c r="BB54" s="196" t="s">
        <v>172</v>
      </c>
      <c r="BC54" s="197">
        <v>1</v>
      </c>
      <c r="BD54" s="196" t="s">
        <v>173</v>
      </c>
      <c r="BE54" s="196" t="s">
        <v>174</v>
      </c>
      <c r="BF54" s="1166" t="str">
        <f t="shared" ca="1" si="4"/>
        <v/>
      </c>
      <c r="BG54" s="1166"/>
      <c r="BH54" s="1166"/>
      <c r="BI54" s="1166"/>
      <c r="BJ54" s="198" t="s">
        <v>171</v>
      </c>
      <c r="BK54" s="1167">
        <f>IF(①入力シート!$F$28="あり",AU54,0)</f>
        <v>0</v>
      </c>
      <c r="BL54" s="1168"/>
      <c r="BM54" s="1168"/>
      <c r="BN54" s="196" t="s">
        <v>171</v>
      </c>
      <c r="BO54" s="196" t="s">
        <v>172</v>
      </c>
      <c r="BP54" s="697">
        <f>IF(①入力シート!$F$28="あり",AZ54,0)</f>
        <v>0</v>
      </c>
      <c r="BQ54" s="196" t="s">
        <v>89</v>
      </c>
      <c r="BR54" s="196" t="s">
        <v>172</v>
      </c>
      <c r="BS54" s="197">
        <v>1</v>
      </c>
      <c r="BT54" s="196" t="s">
        <v>173</v>
      </c>
      <c r="BU54" s="196" t="s">
        <v>174</v>
      </c>
      <c r="BV54" s="1166">
        <f t="shared" si="5"/>
        <v>0</v>
      </c>
      <c r="BW54" s="1166"/>
      <c r="BX54" s="1166"/>
      <c r="BY54" s="1166"/>
      <c r="BZ54" s="198" t="s">
        <v>171</v>
      </c>
      <c r="CA54" s="200" t="str">
        <f t="shared" ca="1" si="8"/>
        <v/>
      </c>
      <c r="CB54" s="201">
        <f t="shared" si="9"/>
        <v>0</v>
      </c>
    </row>
    <row r="55" spans="1:80" ht="26.1" customHeight="1">
      <c r="A55" s="195">
        <v>47</v>
      </c>
      <c r="B55" s="1169" t="str">
        <f ca="1">IF((ROW()-8)&lt;=MAX(⑥入力シート2!$AV$6:$AV$2165),IF(INDIRECT("⑥入力シート2!C"&amp;(INDEX(⑥入力シート2!AO$6:AO$2165,MATCH(ROW()-8,⑥入力シート2!$AV$6:$AV$2165,0))+1)*3)="","",INDIRECT("⑥入力シート2!C"&amp;(INDEX(⑥入力シート2!AO$6:AO$2165,MATCH(ROW()-8,⑥入力シート2!$AV$6:$AV$2165,0))+1)*3)),"")</f>
        <v/>
      </c>
      <c r="C55" s="1170"/>
      <c r="D55" s="1170"/>
      <c r="E55" s="1170"/>
      <c r="F55" s="1170"/>
      <c r="G55" s="1171" t="str">
        <f ca="1">IF((ROW()-8)&lt;=MAX(⑥入力シート2!$AV$6:$AV$2165),IF(INDIRECT("⑥入力シート2!E"&amp;(INDEX(⑥入力シート2!AO$6:AO$2165,MATCH(ROW()-8,⑥入力シート2!$AV$6:$AV$2165,0))+1)*3)="","",INDIRECT("⑥入力シート2!E"&amp;(INDEX(⑥入力シート2!AO$6:AO$2165,MATCH(ROW()-8,⑥入力シート2!$AV$6:$AV$2165,0))+1)*3)),"")</f>
        <v/>
      </c>
      <c r="H55" s="1172"/>
      <c r="I55" s="1173"/>
      <c r="J55" s="431" t="str">
        <f ca="1">IF((ROW()-8)&lt;=MAX(⑥入力シート2!$AV$6:$AV$2165),IF(INDIRECT("⑥入力シート2!F"&amp;(INDEX(⑥入力シート2!AO$6:AO$2165,MATCH(ROW()-8,⑥入力シート2!$AV$6:$AV$2165,0))+1)*3)="","",INDIRECT("⑥入力シート2!F"&amp;(INDEX(⑥入力シート2!AO$6:AO$2165,MATCH(ROW()-8,⑥入力シート2!$AV$6:$AV$2165,0))+1)*3)),"")</f>
        <v/>
      </c>
      <c r="K55" s="1171" t="str">
        <f ca="1">IF((ROW()-8)&lt;=MAX(⑥入力シート2!$AV$6:$AV$2165),IF(INDEX(⑥入力シート2!AP$6:AP$2165,MATCH(ROW()-8,⑥入力シート2!$AV$6:$AV$2165,0))=1,"基本給",IF(INDEX(⑥入力シート2!AP$6:AP$2165,MATCH(ROW()-8,⑥入力シート2!$AV$6:$AV$2165,0))=2,"手当","残")),"")</f>
        <v/>
      </c>
      <c r="L55" s="1172"/>
      <c r="M55" s="1172"/>
      <c r="N55" s="1173"/>
      <c r="O55" s="1164" t="str">
        <f ca="1">IF((ROW()-8)&lt;=MAX(⑥入力シート2!$AV$6:$AV$2165),INDEX(⑥入力シート2!AR$6:AR$2165,MATCH(ROW()-8,⑥入力シート2!$AV$6:$AV$2165,0)),"")</f>
        <v/>
      </c>
      <c r="P55" s="1165"/>
      <c r="Q55" s="1165"/>
      <c r="R55" s="196" t="s">
        <v>171</v>
      </c>
      <c r="S55" s="196" t="s">
        <v>172</v>
      </c>
      <c r="T55" s="433" t="str">
        <f ca="1">IF((ROW()-8)&lt;=MAX(⑥入力シート2!$AV$6:$AV$2165),INDEX(⑥入力シート2!AS$6:AS$2165,MATCH(ROW()-8,⑥入力シート2!$AV$6:$AV$2165,0)),"")</f>
        <v/>
      </c>
      <c r="U55" s="196" t="s">
        <v>89</v>
      </c>
      <c r="V55" s="196" t="s">
        <v>172</v>
      </c>
      <c r="W55" s="197">
        <v>1</v>
      </c>
      <c r="X55" s="196" t="s">
        <v>173</v>
      </c>
      <c r="Y55" s="196" t="s">
        <v>174</v>
      </c>
      <c r="Z55" s="1166" t="str">
        <f t="shared" ca="1" si="6"/>
        <v/>
      </c>
      <c r="AA55" s="1166"/>
      <c r="AB55" s="1166"/>
      <c r="AC55" s="1166"/>
      <c r="AD55" s="198" t="s">
        <v>171</v>
      </c>
      <c r="AE55" s="1167">
        <f>IF(①入力シート!$F$28="あり",O55,0)</f>
        <v>0</v>
      </c>
      <c r="AF55" s="1168"/>
      <c r="AG55" s="1168"/>
      <c r="AH55" s="196" t="s">
        <v>171</v>
      </c>
      <c r="AI55" s="196" t="s">
        <v>172</v>
      </c>
      <c r="AJ55" s="697">
        <f>IF(①入力シート!$F$28="あり",T55,0)</f>
        <v>0</v>
      </c>
      <c r="AK55" s="196" t="s">
        <v>89</v>
      </c>
      <c r="AL55" s="196" t="s">
        <v>172</v>
      </c>
      <c r="AM55" s="197">
        <v>1</v>
      </c>
      <c r="AN55" s="196" t="s">
        <v>173</v>
      </c>
      <c r="AO55" s="196" t="s">
        <v>174</v>
      </c>
      <c r="AP55" s="1166">
        <f t="shared" si="7"/>
        <v>0</v>
      </c>
      <c r="AQ55" s="1166"/>
      <c r="AR55" s="1166"/>
      <c r="AS55" s="1166"/>
      <c r="AT55" s="199" t="s">
        <v>171</v>
      </c>
      <c r="AU55" s="1164" t="str">
        <f ca="1">IF((ROW()-8)&lt;=MAX(⑥入力シート2!$AV$6:$AV$2165),INDEX(⑥入力シート2!AT$6:AT$2165,MATCH(ROW()-8,⑥入力シート2!$AV$6:$AV$2165,0)),"")</f>
        <v/>
      </c>
      <c r="AV55" s="1165"/>
      <c r="AW55" s="1165"/>
      <c r="AX55" s="196" t="s">
        <v>171</v>
      </c>
      <c r="AY55" s="196" t="s">
        <v>172</v>
      </c>
      <c r="AZ55" s="433" t="str">
        <f ca="1">IF((ROW()-8)&lt;=MAX(⑥入力シート2!$AV$6:$AV$2165),INDEX(⑥入力シート2!AU$6:AU$2165,MATCH(ROW()-8,⑥入力シート2!$AV$6:$AV$2165,0)),"")</f>
        <v/>
      </c>
      <c r="BA55" s="196" t="s">
        <v>89</v>
      </c>
      <c r="BB55" s="196" t="s">
        <v>172</v>
      </c>
      <c r="BC55" s="197">
        <v>1</v>
      </c>
      <c r="BD55" s="196" t="s">
        <v>173</v>
      </c>
      <c r="BE55" s="196" t="s">
        <v>174</v>
      </c>
      <c r="BF55" s="1166" t="str">
        <f t="shared" ca="1" si="4"/>
        <v/>
      </c>
      <c r="BG55" s="1166"/>
      <c r="BH55" s="1166"/>
      <c r="BI55" s="1166"/>
      <c r="BJ55" s="198" t="s">
        <v>171</v>
      </c>
      <c r="BK55" s="1167">
        <f>IF(①入力シート!$F$28="あり",AU55,0)</f>
        <v>0</v>
      </c>
      <c r="BL55" s="1168"/>
      <c r="BM55" s="1168"/>
      <c r="BN55" s="196" t="s">
        <v>171</v>
      </c>
      <c r="BO55" s="196" t="s">
        <v>172</v>
      </c>
      <c r="BP55" s="697">
        <f>IF(①入力シート!$F$28="あり",AZ55,0)</f>
        <v>0</v>
      </c>
      <c r="BQ55" s="196" t="s">
        <v>89</v>
      </c>
      <c r="BR55" s="196" t="s">
        <v>172</v>
      </c>
      <c r="BS55" s="197">
        <v>1</v>
      </c>
      <c r="BT55" s="196" t="s">
        <v>173</v>
      </c>
      <c r="BU55" s="196" t="s">
        <v>174</v>
      </c>
      <c r="BV55" s="1166">
        <f t="shared" si="5"/>
        <v>0</v>
      </c>
      <c r="BW55" s="1166"/>
      <c r="BX55" s="1166"/>
      <c r="BY55" s="1166"/>
      <c r="BZ55" s="198" t="s">
        <v>171</v>
      </c>
      <c r="CA55" s="200" t="str">
        <f t="shared" ca="1" si="8"/>
        <v/>
      </c>
      <c r="CB55" s="201">
        <f t="shared" si="9"/>
        <v>0</v>
      </c>
    </row>
    <row r="56" spans="1:80" ht="26.1" customHeight="1">
      <c r="A56" s="195">
        <v>48</v>
      </c>
      <c r="B56" s="1169" t="str">
        <f ca="1">IF((ROW()-8)&lt;=MAX(⑥入力シート2!$AV$6:$AV$2165),IF(INDIRECT("⑥入力シート2!C"&amp;(INDEX(⑥入力シート2!AO$6:AO$2165,MATCH(ROW()-8,⑥入力シート2!$AV$6:$AV$2165,0))+1)*3)="","",INDIRECT("⑥入力シート2!C"&amp;(INDEX(⑥入力シート2!AO$6:AO$2165,MATCH(ROW()-8,⑥入力シート2!$AV$6:$AV$2165,0))+1)*3)),"")</f>
        <v/>
      </c>
      <c r="C56" s="1170"/>
      <c r="D56" s="1170"/>
      <c r="E56" s="1170"/>
      <c r="F56" s="1170"/>
      <c r="G56" s="1171" t="str">
        <f ca="1">IF((ROW()-8)&lt;=MAX(⑥入力シート2!$AV$6:$AV$2165),IF(INDIRECT("⑥入力シート2!E"&amp;(INDEX(⑥入力シート2!AO$6:AO$2165,MATCH(ROW()-8,⑥入力シート2!$AV$6:$AV$2165,0))+1)*3)="","",INDIRECT("⑥入力シート2!E"&amp;(INDEX(⑥入力シート2!AO$6:AO$2165,MATCH(ROW()-8,⑥入力シート2!$AV$6:$AV$2165,0))+1)*3)),"")</f>
        <v/>
      </c>
      <c r="H56" s="1172"/>
      <c r="I56" s="1173"/>
      <c r="J56" s="431" t="str">
        <f ca="1">IF((ROW()-8)&lt;=MAX(⑥入力シート2!$AV$6:$AV$2165),IF(INDIRECT("⑥入力シート2!F"&amp;(INDEX(⑥入力シート2!AO$6:AO$2165,MATCH(ROW()-8,⑥入力シート2!$AV$6:$AV$2165,0))+1)*3)="","",INDIRECT("⑥入力シート2!F"&amp;(INDEX(⑥入力シート2!AO$6:AO$2165,MATCH(ROW()-8,⑥入力シート2!$AV$6:$AV$2165,0))+1)*3)),"")</f>
        <v/>
      </c>
      <c r="K56" s="1171" t="str">
        <f ca="1">IF((ROW()-8)&lt;=MAX(⑥入力シート2!$AV$6:$AV$2165),IF(INDEX(⑥入力シート2!AP$6:AP$2165,MATCH(ROW()-8,⑥入力シート2!$AV$6:$AV$2165,0))=1,"基本給",IF(INDEX(⑥入力シート2!AP$6:AP$2165,MATCH(ROW()-8,⑥入力シート2!$AV$6:$AV$2165,0))=2,"手当","残")),"")</f>
        <v/>
      </c>
      <c r="L56" s="1172"/>
      <c r="M56" s="1172"/>
      <c r="N56" s="1173"/>
      <c r="O56" s="1164" t="str">
        <f ca="1">IF((ROW()-8)&lt;=MAX(⑥入力シート2!$AV$6:$AV$2165),INDEX(⑥入力シート2!AR$6:AR$2165,MATCH(ROW()-8,⑥入力シート2!$AV$6:$AV$2165,0)),"")</f>
        <v/>
      </c>
      <c r="P56" s="1165"/>
      <c r="Q56" s="1165"/>
      <c r="R56" s="196" t="s">
        <v>171</v>
      </c>
      <c r="S56" s="196" t="s">
        <v>172</v>
      </c>
      <c r="T56" s="433" t="str">
        <f ca="1">IF((ROW()-8)&lt;=MAX(⑥入力シート2!$AV$6:$AV$2165),INDEX(⑥入力シート2!AS$6:AS$2165,MATCH(ROW()-8,⑥入力シート2!$AV$6:$AV$2165,0)),"")</f>
        <v/>
      </c>
      <c r="U56" s="196" t="s">
        <v>89</v>
      </c>
      <c r="V56" s="196" t="s">
        <v>172</v>
      </c>
      <c r="W56" s="197">
        <v>1</v>
      </c>
      <c r="X56" s="196" t="s">
        <v>173</v>
      </c>
      <c r="Y56" s="196" t="s">
        <v>174</v>
      </c>
      <c r="Z56" s="1166" t="str">
        <f t="shared" ca="1" si="6"/>
        <v/>
      </c>
      <c r="AA56" s="1166"/>
      <c r="AB56" s="1166"/>
      <c r="AC56" s="1166"/>
      <c r="AD56" s="198" t="s">
        <v>171</v>
      </c>
      <c r="AE56" s="1167">
        <f>IF(①入力シート!$F$28="あり",O56,0)</f>
        <v>0</v>
      </c>
      <c r="AF56" s="1168"/>
      <c r="AG56" s="1168"/>
      <c r="AH56" s="196" t="s">
        <v>171</v>
      </c>
      <c r="AI56" s="196" t="s">
        <v>172</v>
      </c>
      <c r="AJ56" s="697">
        <f>IF(①入力シート!$F$28="あり",T56,0)</f>
        <v>0</v>
      </c>
      <c r="AK56" s="196" t="s">
        <v>89</v>
      </c>
      <c r="AL56" s="196" t="s">
        <v>172</v>
      </c>
      <c r="AM56" s="197">
        <v>1</v>
      </c>
      <c r="AN56" s="196" t="s">
        <v>173</v>
      </c>
      <c r="AO56" s="196" t="s">
        <v>174</v>
      </c>
      <c r="AP56" s="1166">
        <f t="shared" si="7"/>
        <v>0</v>
      </c>
      <c r="AQ56" s="1166"/>
      <c r="AR56" s="1166"/>
      <c r="AS56" s="1166"/>
      <c r="AT56" s="199" t="s">
        <v>171</v>
      </c>
      <c r="AU56" s="1164" t="str">
        <f ca="1">IF((ROW()-8)&lt;=MAX(⑥入力シート2!$AV$6:$AV$2165),INDEX(⑥入力シート2!AT$6:AT$2165,MATCH(ROW()-8,⑥入力シート2!$AV$6:$AV$2165,0)),"")</f>
        <v/>
      </c>
      <c r="AV56" s="1165"/>
      <c r="AW56" s="1165"/>
      <c r="AX56" s="196" t="s">
        <v>171</v>
      </c>
      <c r="AY56" s="196" t="s">
        <v>172</v>
      </c>
      <c r="AZ56" s="433" t="str">
        <f ca="1">IF((ROW()-8)&lt;=MAX(⑥入力シート2!$AV$6:$AV$2165),INDEX(⑥入力シート2!AU$6:AU$2165,MATCH(ROW()-8,⑥入力シート2!$AV$6:$AV$2165,0)),"")</f>
        <v/>
      </c>
      <c r="BA56" s="196" t="s">
        <v>89</v>
      </c>
      <c r="BB56" s="196" t="s">
        <v>172</v>
      </c>
      <c r="BC56" s="197">
        <v>1</v>
      </c>
      <c r="BD56" s="196" t="s">
        <v>173</v>
      </c>
      <c r="BE56" s="196" t="s">
        <v>174</v>
      </c>
      <c r="BF56" s="1166" t="str">
        <f t="shared" ca="1" si="4"/>
        <v/>
      </c>
      <c r="BG56" s="1166"/>
      <c r="BH56" s="1166"/>
      <c r="BI56" s="1166"/>
      <c r="BJ56" s="198" t="s">
        <v>171</v>
      </c>
      <c r="BK56" s="1167">
        <f>IF(①入力シート!$F$28="あり",AU56,0)</f>
        <v>0</v>
      </c>
      <c r="BL56" s="1168"/>
      <c r="BM56" s="1168"/>
      <c r="BN56" s="196" t="s">
        <v>171</v>
      </c>
      <c r="BO56" s="196" t="s">
        <v>172</v>
      </c>
      <c r="BP56" s="697">
        <f>IF(①入力シート!$F$28="あり",AZ56,0)</f>
        <v>0</v>
      </c>
      <c r="BQ56" s="196" t="s">
        <v>89</v>
      </c>
      <c r="BR56" s="196" t="s">
        <v>172</v>
      </c>
      <c r="BS56" s="197">
        <v>1</v>
      </c>
      <c r="BT56" s="196" t="s">
        <v>173</v>
      </c>
      <c r="BU56" s="196" t="s">
        <v>174</v>
      </c>
      <c r="BV56" s="1166">
        <f t="shared" si="5"/>
        <v>0</v>
      </c>
      <c r="BW56" s="1166"/>
      <c r="BX56" s="1166"/>
      <c r="BY56" s="1166"/>
      <c r="BZ56" s="198" t="s">
        <v>171</v>
      </c>
      <c r="CA56" s="200" t="str">
        <f t="shared" ca="1" si="8"/>
        <v/>
      </c>
      <c r="CB56" s="201">
        <f t="shared" si="9"/>
        <v>0</v>
      </c>
    </row>
    <row r="57" spans="1:80" ht="26.1" customHeight="1">
      <c r="A57" s="195">
        <v>49</v>
      </c>
      <c r="B57" s="1169" t="str">
        <f ca="1">IF((ROW()-8)&lt;=MAX(⑥入力シート2!$AV$6:$AV$2165),IF(INDIRECT("⑥入力シート2!C"&amp;(INDEX(⑥入力シート2!AO$6:AO$2165,MATCH(ROW()-8,⑥入力シート2!$AV$6:$AV$2165,0))+1)*3)="","",INDIRECT("⑥入力シート2!C"&amp;(INDEX(⑥入力シート2!AO$6:AO$2165,MATCH(ROW()-8,⑥入力シート2!$AV$6:$AV$2165,0))+1)*3)),"")</f>
        <v/>
      </c>
      <c r="C57" s="1170"/>
      <c r="D57" s="1170"/>
      <c r="E57" s="1170"/>
      <c r="F57" s="1170"/>
      <c r="G57" s="1171" t="str">
        <f ca="1">IF((ROW()-8)&lt;=MAX(⑥入力シート2!$AV$6:$AV$2165),IF(INDIRECT("⑥入力シート2!E"&amp;(INDEX(⑥入力シート2!AO$6:AO$2165,MATCH(ROW()-8,⑥入力シート2!$AV$6:$AV$2165,0))+1)*3)="","",INDIRECT("⑥入力シート2!E"&amp;(INDEX(⑥入力シート2!AO$6:AO$2165,MATCH(ROW()-8,⑥入力シート2!$AV$6:$AV$2165,0))+1)*3)),"")</f>
        <v/>
      </c>
      <c r="H57" s="1172"/>
      <c r="I57" s="1173"/>
      <c r="J57" s="431" t="str">
        <f ca="1">IF((ROW()-8)&lt;=MAX(⑥入力シート2!$AV$6:$AV$2165),IF(INDIRECT("⑥入力シート2!F"&amp;(INDEX(⑥入力シート2!AO$6:AO$2165,MATCH(ROW()-8,⑥入力シート2!$AV$6:$AV$2165,0))+1)*3)="","",INDIRECT("⑥入力シート2!F"&amp;(INDEX(⑥入力シート2!AO$6:AO$2165,MATCH(ROW()-8,⑥入力シート2!$AV$6:$AV$2165,0))+1)*3)),"")</f>
        <v/>
      </c>
      <c r="K57" s="1171" t="str">
        <f ca="1">IF((ROW()-8)&lt;=MAX(⑥入力シート2!$AV$6:$AV$2165),IF(INDEX(⑥入力シート2!AP$6:AP$2165,MATCH(ROW()-8,⑥入力シート2!$AV$6:$AV$2165,0))=1,"基本給",IF(INDEX(⑥入力シート2!AP$6:AP$2165,MATCH(ROW()-8,⑥入力シート2!$AV$6:$AV$2165,0))=2,"手当","残")),"")</f>
        <v/>
      </c>
      <c r="L57" s="1172"/>
      <c r="M57" s="1172"/>
      <c r="N57" s="1173"/>
      <c r="O57" s="1164" t="str">
        <f ca="1">IF((ROW()-8)&lt;=MAX(⑥入力シート2!$AV$6:$AV$2165),INDEX(⑥入力シート2!AR$6:AR$2165,MATCH(ROW()-8,⑥入力シート2!$AV$6:$AV$2165,0)),"")</f>
        <v/>
      </c>
      <c r="P57" s="1165"/>
      <c r="Q57" s="1165"/>
      <c r="R57" s="196" t="s">
        <v>171</v>
      </c>
      <c r="S57" s="196" t="s">
        <v>172</v>
      </c>
      <c r="T57" s="433" t="str">
        <f ca="1">IF((ROW()-8)&lt;=MAX(⑥入力シート2!$AV$6:$AV$2165),INDEX(⑥入力シート2!AS$6:AS$2165,MATCH(ROW()-8,⑥入力シート2!$AV$6:$AV$2165,0)),"")</f>
        <v/>
      </c>
      <c r="U57" s="196" t="s">
        <v>89</v>
      </c>
      <c r="V57" s="196" t="s">
        <v>172</v>
      </c>
      <c r="W57" s="197">
        <v>1</v>
      </c>
      <c r="X57" s="196" t="s">
        <v>173</v>
      </c>
      <c r="Y57" s="196" t="s">
        <v>174</v>
      </c>
      <c r="Z57" s="1166" t="str">
        <f t="shared" ca="1" si="6"/>
        <v/>
      </c>
      <c r="AA57" s="1166"/>
      <c r="AB57" s="1166"/>
      <c r="AC57" s="1166"/>
      <c r="AD57" s="198" t="s">
        <v>171</v>
      </c>
      <c r="AE57" s="1167">
        <f>IF(①入力シート!$F$28="あり",O57,0)</f>
        <v>0</v>
      </c>
      <c r="AF57" s="1168"/>
      <c r="AG57" s="1168"/>
      <c r="AH57" s="196" t="s">
        <v>171</v>
      </c>
      <c r="AI57" s="196" t="s">
        <v>172</v>
      </c>
      <c r="AJ57" s="697">
        <f>IF(①入力シート!$F$28="あり",T57,0)</f>
        <v>0</v>
      </c>
      <c r="AK57" s="196" t="s">
        <v>89</v>
      </c>
      <c r="AL57" s="196" t="s">
        <v>172</v>
      </c>
      <c r="AM57" s="197">
        <v>1</v>
      </c>
      <c r="AN57" s="196" t="s">
        <v>173</v>
      </c>
      <c r="AO57" s="196" t="s">
        <v>174</v>
      </c>
      <c r="AP57" s="1166">
        <f t="shared" si="7"/>
        <v>0</v>
      </c>
      <c r="AQ57" s="1166"/>
      <c r="AR57" s="1166"/>
      <c r="AS57" s="1166"/>
      <c r="AT57" s="199" t="s">
        <v>171</v>
      </c>
      <c r="AU57" s="1164" t="str">
        <f ca="1">IF((ROW()-8)&lt;=MAX(⑥入力シート2!$AV$6:$AV$2165),INDEX(⑥入力シート2!AT$6:AT$2165,MATCH(ROW()-8,⑥入力シート2!$AV$6:$AV$2165,0)),"")</f>
        <v/>
      </c>
      <c r="AV57" s="1165"/>
      <c r="AW57" s="1165"/>
      <c r="AX57" s="196" t="s">
        <v>171</v>
      </c>
      <c r="AY57" s="196" t="s">
        <v>172</v>
      </c>
      <c r="AZ57" s="433" t="str">
        <f ca="1">IF((ROW()-8)&lt;=MAX(⑥入力シート2!$AV$6:$AV$2165),INDEX(⑥入力シート2!AU$6:AU$2165,MATCH(ROW()-8,⑥入力シート2!$AV$6:$AV$2165,0)),"")</f>
        <v/>
      </c>
      <c r="BA57" s="196" t="s">
        <v>89</v>
      </c>
      <c r="BB57" s="196" t="s">
        <v>172</v>
      </c>
      <c r="BC57" s="197">
        <v>1</v>
      </c>
      <c r="BD57" s="196" t="s">
        <v>173</v>
      </c>
      <c r="BE57" s="196" t="s">
        <v>174</v>
      </c>
      <c r="BF57" s="1166" t="str">
        <f t="shared" ca="1" si="4"/>
        <v/>
      </c>
      <c r="BG57" s="1166"/>
      <c r="BH57" s="1166"/>
      <c r="BI57" s="1166"/>
      <c r="BJ57" s="198" t="s">
        <v>171</v>
      </c>
      <c r="BK57" s="1167">
        <f>IF(①入力シート!$F$28="あり",AU57,0)</f>
        <v>0</v>
      </c>
      <c r="BL57" s="1168"/>
      <c r="BM57" s="1168"/>
      <c r="BN57" s="196" t="s">
        <v>171</v>
      </c>
      <c r="BO57" s="196" t="s">
        <v>172</v>
      </c>
      <c r="BP57" s="697">
        <f>IF(①入力シート!$F$28="あり",AZ57,0)</f>
        <v>0</v>
      </c>
      <c r="BQ57" s="196" t="s">
        <v>89</v>
      </c>
      <c r="BR57" s="196" t="s">
        <v>172</v>
      </c>
      <c r="BS57" s="197">
        <v>1</v>
      </c>
      <c r="BT57" s="196" t="s">
        <v>173</v>
      </c>
      <c r="BU57" s="196" t="s">
        <v>174</v>
      </c>
      <c r="BV57" s="1166">
        <f t="shared" si="5"/>
        <v>0</v>
      </c>
      <c r="BW57" s="1166"/>
      <c r="BX57" s="1166"/>
      <c r="BY57" s="1166"/>
      <c r="BZ57" s="198" t="s">
        <v>171</v>
      </c>
      <c r="CA57" s="200" t="str">
        <f t="shared" ca="1" si="8"/>
        <v/>
      </c>
      <c r="CB57" s="201">
        <f t="shared" si="9"/>
        <v>0</v>
      </c>
    </row>
    <row r="58" spans="1:80" ht="26.1" customHeight="1">
      <c r="A58" s="195">
        <v>50</v>
      </c>
      <c r="B58" s="1169" t="str">
        <f ca="1">IF((ROW()-8)&lt;=MAX(⑥入力シート2!$AV$6:$AV$2165),IF(INDIRECT("⑥入力シート2!C"&amp;(INDEX(⑥入力シート2!AO$6:AO$2165,MATCH(ROW()-8,⑥入力シート2!$AV$6:$AV$2165,0))+1)*3)="","",INDIRECT("⑥入力シート2!C"&amp;(INDEX(⑥入力シート2!AO$6:AO$2165,MATCH(ROW()-8,⑥入力シート2!$AV$6:$AV$2165,0))+1)*3)),"")</f>
        <v/>
      </c>
      <c r="C58" s="1170"/>
      <c r="D58" s="1170"/>
      <c r="E58" s="1170"/>
      <c r="F58" s="1170"/>
      <c r="G58" s="1171" t="str">
        <f ca="1">IF((ROW()-8)&lt;=MAX(⑥入力シート2!$AV$6:$AV$2165),IF(INDIRECT("⑥入力シート2!E"&amp;(INDEX(⑥入力シート2!AO$6:AO$2165,MATCH(ROW()-8,⑥入力シート2!$AV$6:$AV$2165,0))+1)*3)="","",INDIRECT("⑥入力シート2!E"&amp;(INDEX(⑥入力シート2!AO$6:AO$2165,MATCH(ROW()-8,⑥入力シート2!$AV$6:$AV$2165,0))+1)*3)),"")</f>
        <v/>
      </c>
      <c r="H58" s="1172"/>
      <c r="I58" s="1173"/>
      <c r="J58" s="431" t="str">
        <f ca="1">IF((ROW()-8)&lt;=MAX(⑥入力シート2!$AV$6:$AV$2165),IF(INDIRECT("⑥入力シート2!F"&amp;(INDEX(⑥入力シート2!AO$6:AO$2165,MATCH(ROW()-8,⑥入力シート2!$AV$6:$AV$2165,0))+1)*3)="","",INDIRECT("⑥入力シート2!F"&amp;(INDEX(⑥入力シート2!AO$6:AO$2165,MATCH(ROW()-8,⑥入力シート2!$AV$6:$AV$2165,0))+1)*3)),"")</f>
        <v/>
      </c>
      <c r="K58" s="1171" t="str">
        <f ca="1">IF((ROW()-8)&lt;=MAX(⑥入力シート2!$AV$6:$AV$2165),IF(INDEX(⑥入力シート2!AP$6:AP$2165,MATCH(ROW()-8,⑥入力シート2!$AV$6:$AV$2165,0))=1,"基本給",IF(INDEX(⑥入力シート2!AP$6:AP$2165,MATCH(ROW()-8,⑥入力シート2!$AV$6:$AV$2165,0))=2,"手当","残")),"")</f>
        <v/>
      </c>
      <c r="L58" s="1172"/>
      <c r="M58" s="1172"/>
      <c r="N58" s="1173"/>
      <c r="O58" s="1164" t="str">
        <f ca="1">IF((ROW()-8)&lt;=MAX(⑥入力シート2!$AV$6:$AV$2165),INDEX(⑥入力シート2!AR$6:AR$2165,MATCH(ROW()-8,⑥入力シート2!$AV$6:$AV$2165,0)),"")</f>
        <v/>
      </c>
      <c r="P58" s="1165"/>
      <c r="Q58" s="1165"/>
      <c r="R58" s="196" t="s">
        <v>171</v>
      </c>
      <c r="S58" s="196" t="s">
        <v>172</v>
      </c>
      <c r="T58" s="433" t="str">
        <f ca="1">IF((ROW()-8)&lt;=MAX(⑥入力シート2!$AV$6:$AV$2165),INDEX(⑥入力シート2!AS$6:AS$2165,MATCH(ROW()-8,⑥入力シート2!$AV$6:$AV$2165,0)),"")</f>
        <v/>
      </c>
      <c r="U58" s="196" t="s">
        <v>89</v>
      </c>
      <c r="V58" s="196" t="s">
        <v>172</v>
      </c>
      <c r="W58" s="197">
        <v>1</v>
      </c>
      <c r="X58" s="196" t="s">
        <v>173</v>
      </c>
      <c r="Y58" s="196" t="s">
        <v>174</v>
      </c>
      <c r="Z58" s="1166" t="str">
        <f t="shared" ca="1" si="6"/>
        <v/>
      </c>
      <c r="AA58" s="1166"/>
      <c r="AB58" s="1166"/>
      <c r="AC58" s="1166"/>
      <c r="AD58" s="198" t="s">
        <v>171</v>
      </c>
      <c r="AE58" s="1167">
        <f>IF(①入力シート!$F$28="あり",O58,0)</f>
        <v>0</v>
      </c>
      <c r="AF58" s="1168"/>
      <c r="AG58" s="1168"/>
      <c r="AH58" s="196" t="s">
        <v>171</v>
      </c>
      <c r="AI58" s="196" t="s">
        <v>172</v>
      </c>
      <c r="AJ58" s="697">
        <f>IF(①入力シート!$F$28="あり",T58,0)</f>
        <v>0</v>
      </c>
      <c r="AK58" s="196" t="s">
        <v>89</v>
      </c>
      <c r="AL58" s="196" t="s">
        <v>172</v>
      </c>
      <c r="AM58" s="197">
        <v>1</v>
      </c>
      <c r="AN58" s="196" t="s">
        <v>173</v>
      </c>
      <c r="AO58" s="196" t="s">
        <v>174</v>
      </c>
      <c r="AP58" s="1166">
        <f t="shared" si="7"/>
        <v>0</v>
      </c>
      <c r="AQ58" s="1166"/>
      <c r="AR58" s="1166"/>
      <c r="AS58" s="1166"/>
      <c r="AT58" s="199" t="s">
        <v>171</v>
      </c>
      <c r="AU58" s="1164" t="str">
        <f ca="1">IF((ROW()-8)&lt;=MAX(⑥入力シート2!$AV$6:$AV$2165),INDEX(⑥入力シート2!AT$6:AT$2165,MATCH(ROW()-8,⑥入力シート2!$AV$6:$AV$2165,0)),"")</f>
        <v/>
      </c>
      <c r="AV58" s="1165"/>
      <c r="AW58" s="1165"/>
      <c r="AX58" s="196" t="s">
        <v>171</v>
      </c>
      <c r="AY58" s="196" t="s">
        <v>172</v>
      </c>
      <c r="AZ58" s="433" t="str">
        <f ca="1">IF((ROW()-8)&lt;=MAX(⑥入力シート2!$AV$6:$AV$2165),INDEX(⑥入力シート2!AU$6:AU$2165,MATCH(ROW()-8,⑥入力シート2!$AV$6:$AV$2165,0)),"")</f>
        <v/>
      </c>
      <c r="BA58" s="196" t="s">
        <v>89</v>
      </c>
      <c r="BB58" s="196" t="s">
        <v>172</v>
      </c>
      <c r="BC58" s="197">
        <v>1</v>
      </c>
      <c r="BD58" s="196" t="s">
        <v>173</v>
      </c>
      <c r="BE58" s="196" t="s">
        <v>174</v>
      </c>
      <c r="BF58" s="1166" t="str">
        <f t="shared" ca="1" si="4"/>
        <v/>
      </c>
      <c r="BG58" s="1166"/>
      <c r="BH58" s="1166"/>
      <c r="BI58" s="1166"/>
      <c r="BJ58" s="198" t="s">
        <v>171</v>
      </c>
      <c r="BK58" s="1167">
        <f>IF(①入力シート!$F$28="あり",AU58,0)</f>
        <v>0</v>
      </c>
      <c r="BL58" s="1168"/>
      <c r="BM58" s="1168"/>
      <c r="BN58" s="196" t="s">
        <v>171</v>
      </c>
      <c r="BO58" s="196" t="s">
        <v>172</v>
      </c>
      <c r="BP58" s="697">
        <f>IF(①入力シート!$F$28="あり",AZ58,0)</f>
        <v>0</v>
      </c>
      <c r="BQ58" s="196" t="s">
        <v>89</v>
      </c>
      <c r="BR58" s="196" t="s">
        <v>172</v>
      </c>
      <c r="BS58" s="197">
        <v>1</v>
      </c>
      <c r="BT58" s="196" t="s">
        <v>173</v>
      </c>
      <c r="BU58" s="196" t="s">
        <v>174</v>
      </c>
      <c r="BV58" s="1166">
        <f t="shared" si="5"/>
        <v>0</v>
      </c>
      <c r="BW58" s="1166"/>
      <c r="BX58" s="1166"/>
      <c r="BY58" s="1166"/>
      <c r="BZ58" s="198" t="s">
        <v>171</v>
      </c>
      <c r="CA58" s="200" t="str">
        <f t="shared" ca="1" si="8"/>
        <v/>
      </c>
      <c r="CB58" s="201">
        <f t="shared" si="9"/>
        <v>0</v>
      </c>
    </row>
    <row r="59" spans="1:80" ht="26.1" customHeight="1">
      <c r="A59" s="195">
        <v>51</v>
      </c>
      <c r="B59" s="1169" t="str">
        <f ca="1">IF((ROW()-8)&lt;=MAX(⑥入力シート2!$AV$6:$AV$2165),IF(INDIRECT("⑥入力シート2!C"&amp;(INDEX(⑥入力シート2!AO$6:AO$2165,MATCH(ROW()-8,⑥入力シート2!$AV$6:$AV$2165,0))+1)*3)="","",INDIRECT("⑥入力シート2!C"&amp;(INDEX(⑥入力シート2!AO$6:AO$2165,MATCH(ROW()-8,⑥入力シート2!$AV$6:$AV$2165,0))+1)*3)),"")</f>
        <v/>
      </c>
      <c r="C59" s="1170"/>
      <c r="D59" s="1170"/>
      <c r="E59" s="1170"/>
      <c r="F59" s="1170"/>
      <c r="G59" s="1171" t="str">
        <f ca="1">IF((ROW()-8)&lt;=MAX(⑥入力シート2!$AV$6:$AV$2165),IF(INDIRECT("⑥入力シート2!E"&amp;(INDEX(⑥入力シート2!AO$6:AO$2165,MATCH(ROW()-8,⑥入力シート2!$AV$6:$AV$2165,0))+1)*3)="","",INDIRECT("⑥入力シート2!E"&amp;(INDEX(⑥入力シート2!AO$6:AO$2165,MATCH(ROW()-8,⑥入力シート2!$AV$6:$AV$2165,0))+1)*3)),"")</f>
        <v/>
      </c>
      <c r="H59" s="1172"/>
      <c r="I59" s="1173"/>
      <c r="J59" s="431" t="str">
        <f ca="1">IF((ROW()-8)&lt;=MAX(⑥入力シート2!$AV$6:$AV$2165),IF(INDIRECT("⑥入力シート2!F"&amp;(INDEX(⑥入力シート2!AO$6:AO$2165,MATCH(ROW()-8,⑥入力シート2!$AV$6:$AV$2165,0))+1)*3)="","",INDIRECT("⑥入力シート2!F"&amp;(INDEX(⑥入力シート2!AO$6:AO$2165,MATCH(ROW()-8,⑥入力シート2!$AV$6:$AV$2165,0))+1)*3)),"")</f>
        <v/>
      </c>
      <c r="K59" s="1171" t="str">
        <f ca="1">IF((ROW()-8)&lt;=MAX(⑥入力シート2!$AV$6:$AV$2165),IF(INDEX(⑥入力シート2!AP$6:AP$2165,MATCH(ROW()-8,⑥入力シート2!$AV$6:$AV$2165,0))=1,"基本給",IF(INDEX(⑥入力シート2!AP$6:AP$2165,MATCH(ROW()-8,⑥入力シート2!$AV$6:$AV$2165,0))=2,"手当","残")),"")</f>
        <v/>
      </c>
      <c r="L59" s="1172"/>
      <c r="M59" s="1172"/>
      <c r="N59" s="1173"/>
      <c r="O59" s="1164" t="str">
        <f ca="1">IF((ROW()-8)&lt;=MAX(⑥入力シート2!$AV$6:$AV$2165),INDEX(⑥入力シート2!AR$6:AR$2165,MATCH(ROW()-8,⑥入力シート2!$AV$6:$AV$2165,0)),"")</f>
        <v/>
      </c>
      <c r="P59" s="1165"/>
      <c r="Q59" s="1165"/>
      <c r="R59" s="196" t="s">
        <v>171</v>
      </c>
      <c r="S59" s="196" t="s">
        <v>172</v>
      </c>
      <c r="T59" s="433" t="str">
        <f ca="1">IF((ROW()-8)&lt;=MAX(⑥入力シート2!$AV$6:$AV$2165),INDEX(⑥入力シート2!AS$6:AS$2165,MATCH(ROW()-8,⑥入力シート2!$AV$6:$AV$2165,0)),"")</f>
        <v/>
      </c>
      <c r="U59" s="196" t="s">
        <v>89</v>
      </c>
      <c r="V59" s="196" t="s">
        <v>172</v>
      </c>
      <c r="W59" s="197">
        <v>1</v>
      </c>
      <c r="X59" s="196" t="s">
        <v>173</v>
      </c>
      <c r="Y59" s="196" t="s">
        <v>174</v>
      </c>
      <c r="Z59" s="1166" t="str">
        <f t="shared" ca="1" si="6"/>
        <v/>
      </c>
      <c r="AA59" s="1166"/>
      <c r="AB59" s="1166"/>
      <c r="AC59" s="1166"/>
      <c r="AD59" s="198" t="s">
        <v>171</v>
      </c>
      <c r="AE59" s="1167">
        <f>IF(①入力シート!$F$28="あり",O59,0)</f>
        <v>0</v>
      </c>
      <c r="AF59" s="1168"/>
      <c r="AG59" s="1168"/>
      <c r="AH59" s="196" t="s">
        <v>171</v>
      </c>
      <c r="AI59" s="196" t="s">
        <v>172</v>
      </c>
      <c r="AJ59" s="697">
        <f>IF(①入力シート!$F$28="あり",T59,0)</f>
        <v>0</v>
      </c>
      <c r="AK59" s="196" t="s">
        <v>89</v>
      </c>
      <c r="AL59" s="196" t="s">
        <v>172</v>
      </c>
      <c r="AM59" s="197">
        <v>1</v>
      </c>
      <c r="AN59" s="196" t="s">
        <v>173</v>
      </c>
      <c r="AO59" s="196" t="s">
        <v>174</v>
      </c>
      <c r="AP59" s="1166">
        <f t="shared" si="7"/>
        <v>0</v>
      </c>
      <c r="AQ59" s="1166"/>
      <c r="AR59" s="1166"/>
      <c r="AS59" s="1166"/>
      <c r="AT59" s="199" t="s">
        <v>171</v>
      </c>
      <c r="AU59" s="1164" t="str">
        <f ca="1">IF((ROW()-8)&lt;=MAX(⑥入力シート2!$AV$6:$AV$2165),INDEX(⑥入力シート2!AT$6:AT$2165,MATCH(ROW()-8,⑥入力シート2!$AV$6:$AV$2165,0)),"")</f>
        <v/>
      </c>
      <c r="AV59" s="1165"/>
      <c r="AW59" s="1165"/>
      <c r="AX59" s="196" t="s">
        <v>171</v>
      </c>
      <c r="AY59" s="196" t="s">
        <v>172</v>
      </c>
      <c r="AZ59" s="433" t="str">
        <f ca="1">IF((ROW()-8)&lt;=MAX(⑥入力シート2!$AV$6:$AV$2165),INDEX(⑥入力シート2!AU$6:AU$2165,MATCH(ROW()-8,⑥入力シート2!$AV$6:$AV$2165,0)),"")</f>
        <v/>
      </c>
      <c r="BA59" s="196" t="s">
        <v>89</v>
      </c>
      <c r="BB59" s="196" t="s">
        <v>172</v>
      </c>
      <c r="BC59" s="197">
        <v>1</v>
      </c>
      <c r="BD59" s="196" t="s">
        <v>173</v>
      </c>
      <c r="BE59" s="196" t="s">
        <v>174</v>
      </c>
      <c r="BF59" s="1166" t="str">
        <f t="shared" ca="1" si="4"/>
        <v/>
      </c>
      <c r="BG59" s="1166"/>
      <c r="BH59" s="1166"/>
      <c r="BI59" s="1166"/>
      <c r="BJ59" s="198" t="s">
        <v>171</v>
      </c>
      <c r="BK59" s="1167">
        <f>IF(①入力シート!$F$28="あり",AU59,0)</f>
        <v>0</v>
      </c>
      <c r="BL59" s="1168"/>
      <c r="BM59" s="1168"/>
      <c r="BN59" s="196" t="s">
        <v>171</v>
      </c>
      <c r="BO59" s="196" t="s">
        <v>172</v>
      </c>
      <c r="BP59" s="697">
        <f>IF(①入力シート!$F$28="あり",AZ59,0)</f>
        <v>0</v>
      </c>
      <c r="BQ59" s="196" t="s">
        <v>89</v>
      </c>
      <c r="BR59" s="196" t="s">
        <v>172</v>
      </c>
      <c r="BS59" s="197">
        <v>1</v>
      </c>
      <c r="BT59" s="196" t="s">
        <v>173</v>
      </c>
      <c r="BU59" s="196" t="s">
        <v>174</v>
      </c>
      <c r="BV59" s="1166">
        <f t="shared" si="5"/>
        <v>0</v>
      </c>
      <c r="BW59" s="1166"/>
      <c r="BX59" s="1166"/>
      <c r="BY59" s="1166"/>
      <c r="BZ59" s="198" t="s">
        <v>171</v>
      </c>
      <c r="CA59" s="200" t="str">
        <f t="shared" ca="1" si="8"/>
        <v/>
      </c>
      <c r="CB59" s="201">
        <f t="shared" si="9"/>
        <v>0</v>
      </c>
    </row>
    <row r="60" spans="1:80" ht="26.1" customHeight="1">
      <c r="A60" s="195">
        <v>52</v>
      </c>
      <c r="B60" s="1169" t="str">
        <f ca="1">IF((ROW()-8)&lt;=MAX(⑥入力シート2!$AV$6:$AV$2165),IF(INDIRECT("⑥入力シート2!C"&amp;(INDEX(⑥入力シート2!AO$6:AO$2165,MATCH(ROW()-8,⑥入力シート2!$AV$6:$AV$2165,0))+1)*3)="","",INDIRECT("⑥入力シート2!C"&amp;(INDEX(⑥入力シート2!AO$6:AO$2165,MATCH(ROW()-8,⑥入力シート2!$AV$6:$AV$2165,0))+1)*3)),"")</f>
        <v/>
      </c>
      <c r="C60" s="1170"/>
      <c r="D60" s="1170"/>
      <c r="E60" s="1170"/>
      <c r="F60" s="1170"/>
      <c r="G60" s="1171" t="str">
        <f ca="1">IF((ROW()-8)&lt;=MAX(⑥入力シート2!$AV$6:$AV$2165),IF(INDIRECT("⑥入力シート2!E"&amp;(INDEX(⑥入力シート2!AO$6:AO$2165,MATCH(ROW()-8,⑥入力シート2!$AV$6:$AV$2165,0))+1)*3)="","",INDIRECT("⑥入力シート2!E"&amp;(INDEX(⑥入力シート2!AO$6:AO$2165,MATCH(ROW()-8,⑥入力シート2!$AV$6:$AV$2165,0))+1)*3)),"")</f>
        <v/>
      </c>
      <c r="H60" s="1172"/>
      <c r="I60" s="1173"/>
      <c r="J60" s="431" t="str">
        <f ca="1">IF((ROW()-8)&lt;=MAX(⑥入力シート2!$AV$6:$AV$2165),IF(INDIRECT("⑥入力シート2!F"&amp;(INDEX(⑥入力シート2!AO$6:AO$2165,MATCH(ROW()-8,⑥入力シート2!$AV$6:$AV$2165,0))+1)*3)="","",INDIRECT("⑥入力シート2!F"&amp;(INDEX(⑥入力シート2!AO$6:AO$2165,MATCH(ROW()-8,⑥入力シート2!$AV$6:$AV$2165,0))+1)*3)),"")</f>
        <v/>
      </c>
      <c r="K60" s="1171" t="str">
        <f ca="1">IF((ROW()-8)&lt;=MAX(⑥入力シート2!$AV$6:$AV$2165),IF(INDEX(⑥入力シート2!AP$6:AP$2165,MATCH(ROW()-8,⑥入力シート2!$AV$6:$AV$2165,0))=1,"基本給",IF(INDEX(⑥入力シート2!AP$6:AP$2165,MATCH(ROW()-8,⑥入力シート2!$AV$6:$AV$2165,0))=2,"手当","残")),"")</f>
        <v/>
      </c>
      <c r="L60" s="1172"/>
      <c r="M60" s="1172"/>
      <c r="N60" s="1173"/>
      <c r="O60" s="1164" t="str">
        <f ca="1">IF((ROW()-8)&lt;=MAX(⑥入力シート2!$AV$6:$AV$2165),INDEX(⑥入力シート2!AR$6:AR$2165,MATCH(ROW()-8,⑥入力シート2!$AV$6:$AV$2165,0)),"")</f>
        <v/>
      </c>
      <c r="P60" s="1165"/>
      <c r="Q60" s="1165"/>
      <c r="R60" s="196" t="s">
        <v>171</v>
      </c>
      <c r="S60" s="196" t="s">
        <v>172</v>
      </c>
      <c r="T60" s="433" t="str">
        <f ca="1">IF((ROW()-8)&lt;=MAX(⑥入力シート2!$AV$6:$AV$2165),INDEX(⑥入力シート2!AS$6:AS$2165,MATCH(ROW()-8,⑥入力シート2!$AV$6:$AV$2165,0)),"")</f>
        <v/>
      </c>
      <c r="U60" s="196" t="s">
        <v>89</v>
      </c>
      <c r="V60" s="196" t="s">
        <v>172</v>
      </c>
      <c r="W60" s="197">
        <v>1</v>
      </c>
      <c r="X60" s="196" t="s">
        <v>173</v>
      </c>
      <c r="Y60" s="196" t="s">
        <v>174</v>
      </c>
      <c r="Z60" s="1166" t="str">
        <f t="shared" ca="1" si="6"/>
        <v/>
      </c>
      <c r="AA60" s="1166"/>
      <c r="AB60" s="1166"/>
      <c r="AC60" s="1166"/>
      <c r="AD60" s="198" t="s">
        <v>171</v>
      </c>
      <c r="AE60" s="1167">
        <f>IF(①入力シート!$F$28="あり",O60,0)</f>
        <v>0</v>
      </c>
      <c r="AF60" s="1168"/>
      <c r="AG60" s="1168"/>
      <c r="AH60" s="196" t="s">
        <v>171</v>
      </c>
      <c r="AI60" s="196" t="s">
        <v>172</v>
      </c>
      <c r="AJ60" s="697">
        <f>IF(①入力シート!$F$28="あり",T60,0)</f>
        <v>0</v>
      </c>
      <c r="AK60" s="196" t="s">
        <v>89</v>
      </c>
      <c r="AL60" s="196" t="s">
        <v>172</v>
      </c>
      <c r="AM60" s="197">
        <v>1</v>
      </c>
      <c r="AN60" s="196" t="s">
        <v>173</v>
      </c>
      <c r="AO60" s="196" t="s">
        <v>174</v>
      </c>
      <c r="AP60" s="1166">
        <f t="shared" si="7"/>
        <v>0</v>
      </c>
      <c r="AQ60" s="1166"/>
      <c r="AR60" s="1166"/>
      <c r="AS60" s="1166"/>
      <c r="AT60" s="199" t="s">
        <v>171</v>
      </c>
      <c r="AU60" s="1164" t="str">
        <f ca="1">IF((ROW()-8)&lt;=MAX(⑥入力シート2!$AV$6:$AV$2165),INDEX(⑥入力シート2!AT$6:AT$2165,MATCH(ROW()-8,⑥入力シート2!$AV$6:$AV$2165,0)),"")</f>
        <v/>
      </c>
      <c r="AV60" s="1165"/>
      <c r="AW60" s="1165"/>
      <c r="AX60" s="196" t="s">
        <v>171</v>
      </c>
      <c r="AY60" s="196" t="s">
        <v>172</v>
      </c>
      <c r="AZ60" s="433" t="str">
        <f ca="1">IF((ROW()-8)&lt;=MAX(⑥入力シート2!$AV$6:$AV$2165),INDEX(⑥入力シート2!AU$6:AU$2165,MATCH(ROW()-8,⑥入力シート2!$AV$6:$AV$2165,0)),"")</f>
        <v/>
      </c>
      <c r="BA60" s="196" t="s">
        <v>89</v>
      </c>
      <c r="BB60" s="196" t="s">
        <v>172</v>
      </c>
      <c r="BC60" s="197">
        <v>1</v>
      </c>
      <c r="BD60" s="196" t="s">
        <v>173</v>
      </c>
      <c r="BE60" s="196" t="s">
        <v>174</v>
      </c>
      <c r="BF60" s="1166" t="str">
        <f t="shared" ca="1" si="4"/>
        <v/>
      </c>
      <c r="BG60" s="1166"/>
      <c r="BH60" s="1166"/>
      <c r="BI60" s="1166"/>
      <c r="BJ60" s="198" t="s">
        <v>171</v>
      </c>
      <c r="BK60" s="1167">
        <f>IF(①入力シート!$F$28="あり",AU60,0)</f>
        <v>0</v>
      </c>
      <c r="BL60" s="1168"/>
      <c r="BM60" s="1168"/>
      <c r="BN60" s="196" t="s">
        <v>171</v>
      </c>
      <c r="BO60" s="196" t="s">
        <v>172</v>
      </c>
      <c r="BP60" s="697">
        <f>IF(①入力シート!$F$28="あり",AZ60,0)</f>
        <v>0</v>
      </c>
      <c r="BQ60" s="196" t="s">
        <v>89</v>
      </c>
      <c r="BR60" s="196" t="s">
        <v>172</v>
      </c>
      <c r="BS60" s="197">
        <v>1</v>
      </c>
      <c r="BT60" s="196" t="s">
        <v>173</v>
      </c>
      <c r="BU60" s="196" t="s">
        <v>174</v>
      </c>
      <c r="BV60" s="1166">
        <f t="shared" si="5"/>
        <v>0</v>
      </c>
      <c r="BW60" s="1166"/>
      <c r="BX60" s="1166"/>
      <c r="BY60" s="1166"/>
      <c r="BZ60" s="198" t="s">
        <v>171</v>
      </c>
      <c r="CA60" s="200" t="str">
        <f t="shared" ca="1" si="8"/>
        <v/>
      </c>
      <c r="CB60" s="201">
        <f t="shared" si="9"/>
        <v>0</v>
      </c>
    </row>
    <row r="61" spans="1:80" ht="26.1" customHeight="1">
      <c r="A61" s="195">
        <v>53</v>
      </c>
      <c r="B61" s="1169" t="str">
        <f ca="1">IF((ROW()-8)&lt;=MAX(⑥入力シート2!$AV$6:$AV$2165),IF(INDIRECT("⑥入力シート2!C"&amp;(INDEX(⑥入力シート2!AO$6:AO$2165,MATCH(ROW()-8,⑥入力シート2!$AV$6:$AV$2165,0))+1)*3)="","",INDIRECT("⑥入力シート2!C"&amp;(INDEX(⑥入力シート2!AO$6:AO$2165,MATCH(ROW()-8,⑥入力シート2!$AV$6:$AV$2165,0))+1)*3)),"")</f>
        <v/>
      </c>
      <c r="C61" s="1170"/>
      <c r="D61" s="1170"/>
      <c r="E61" s="1170"/>
      <c r="F61" s="1170"/>
      <c r="G61" s="1171" t="str">
        <f ca="1">IF((ROW()-8)&lt;=MAX(⑥入力シート2!$AV$6:$AV$2165),IF(INDIRECT("⑥入力シート2!E"&amp;(INDEX(⑥入力シート2!AO$6:AO$2165,MATCH(ROW()-8,⑥入力シート2!$AV$6:$AV$2165,0))+1)*3)="","",INDIRECT("⑥入力シート2!E"&amp;(INDEX(⑥入力シート2!AO$6:AO$2165,MATCH(ROW()-8,⑥入力シート2!$AV$6:$AV$2165,0))+1)*3)),"")</f>
        <v/>
      </c>
      <c r="H61" s="1172"/>
      <c r="I61" s="1173"/>
      <c r="J61" s="431" t="str">
        <f ca="1">IF((ROW()-8)&lt;=MAX(⑥入力シート2!$AV$6:$AV$2165),IF(INDIRECT("⑥入力シート2!F"&amp;(INDEX(⑥入力シート2!AO$6:AO$2165,MATCH(ROW()-8,⑥入力シート2!$AV$6:$AV$2165,0))+1)*3)="","",INDIRECT("⑥入力シート2!F"&amp;(INDEX(⑥入力シート2!AO$6:AO$2165,MATCH(ROW()-8,⑥入力シート2!$AV$6:$AV$2165,0))+1)*3)),"")</f>
        <v/>
      </c>
      <c r="K61" s="1171" t="str">
        <f ca="1">IF((ROW()-8)&lt;=MAX(⑥入力シート2!$AV$6:$AV$2165),IF(INDEX(⑥入力シート2!AP$6:AP$2165,MATCH(ROW()-8,⑥入力シート2!$AV$6:$AV$2165,0))=1,"基本給",IF(INDEX(⑥入力シート2!AP$6:AP$2165,MATCH(ROW()-8,⑥入力シート2!$AV$6:$AV$2165,0))=2,"手当","残")),"")</f>
        <v/>
      </c>
      <c r="L61" s="1172"/>
      <c r="M61" s="1172"/>
      <c r="N61" s="1173"/>
      <c r="O61" s="1164" t="str">
        <f ca="1">IF((ROW()-8)&lt;=MAX(⑥入力シート2!$AV$6:$AV$2165),INDEX(⑥入力シート2!AR$6:AR$2165,MATCH(ROW()-8,⑥入力シート2!$AV$6:$AV$2165,0)),"")</f>
        <v/>
      </c>
      <c r="P61" s="1165"/>
      <c r="Q61" s="1165"/>
      <c r="R61" s="196" t="s">
        <v>171</v>
      </c>
      <c r="S61" s="196" t="s">
        <v>172</v>
      </c>
      <c r="T61" s="433" t="str">
        <f ca="1">IF((ROW()-8)&lt;=MAX(⑥入力シート2!$AV$6:$AV$2165),INDEX(⑥入力シート2!AS$6:AS$2165,MATCH(ROW()-8,⑥入力シート2!$AV$6:$AV$2165,0)),"")</f>
        <v/>
      </c>
      <c r="U61" s="196" t="s">
        <v>89</v>
      </c>
      <c r="V61" s="196" t="s">
        <v>172</v>
      </c>
      <c r="W61" s="197">
        <v>1</v>
      </c>
      <c r="X61" s="196" t="s">
        <v>173</v>
      </c>
      <c r="Y61" s="196" t="s">
        <v>174</v>
      </c>
      <c r="Z61" s="1166" t="str">
        <f t="shared" ca="1" si="6"/>
        <v/>
      </c>
      <c r="AA61" s="1166"/>
      <c r="AB61" s="1166"/>
      <c r="AC61" s="1166"/>
      <c r="AD61" s="198" t="s">
        <v>171</v>
      </c>
      <c r="AE61" s="1167">
        <f>IF(①入力シート!$F$28="あり",O61,0)</f>
        <v>0</v>
      </c>
      <c r="AF61" s="1168"/>
      <c r="AG61" s="1168"/>
      <c r="AH61" s="196" t="s">
        <v>171</v>
      </c>
      <c r="AI61" s="196" t="s">
        <v>172</v>
      </c>
      <c r="AJ61" s="697">
        <f>IF(①入力シート!$F$28="あり",T61,0)</f>
        <v>0</v>
      </c>
      <c r="AK61" s="196" t="s">
        <v>89</v>
      </c>
      <c r="AL61" s="196" t="s">
        <v>172</v>
      </c>
      <c r="AM61" s="197">
        <v>1</v>
      </c>
      <c r="AN61" s="196" t="s">
        <v>173</v>
      </c>
      <c r="AO61" s="196" t="s">
        <v>174</v>
      </c>
      <c r="AP61" s="1166">
        <f t="shared" si="7"/>
        <v>0</v>
      </c>
      <c r="AQ61" s="1166"/>
      <c r="AR61" s="1166"/>
      <c r="AS61" s="1166"/>
      <c r="AT61" s="199" t="s">
        <v>171</v>
      </c>
      <c r="AU61" s="1164" t="str">
        <f ca="1">IF((ROW()-8)&lt;=MAX(⑥入力シート2!$AV$6:$AV$2165),INDEX(⑥入力シート2!AT$6:AT$2165,MATCH(ROW()-8,⑥入力シート2!$AV$6:$AV$2165,0)),"")</f>
        <v/>
      </c>
      <c r="AV61" s="1165"/>
      <c r="AW61" s="1165"/>
      <c r="AX61" s="196" t="s">
        <v>171</v>
      </c>
      <c r="AY61" s="196" t="s">
        <v>172</v>
      </c>
      <c r="AZ61" s="433" t="str">
        <f ca="1">IF((ROW()-8)&lt;=MAX(⑥入力シート2!$AV$6:$AV$2165),INDEX(⑥入力シート2!AU$6:AU$2165,MATCH(ROW()-8,⑥入力シート2!$AV$6:$AV$2165,0)),"")</f>
        <v/>
      </c>
      <c r="BA61" s="196" t="s">
        <v>89</v>
      </c>
      <c r="BB61" s="196" t="s">
        <v>172</v>
      </c>
      <c r="BC61" s="197">
        <v>1</v>
      </c>
      <c r="BD61" s="196" t="s">
        <v>173</v>
      </c>
      <c r="BE61" s="196" t="s">
        <v>174</v>
      </c>
      <c r="BF61" s="1166" t="str">
        <f t="shared" ca="1" si="4"/>
        <v/>
      </c>
      <c r="BG61" s="1166"/>
      <c r="BH61" s="1166"/>
      <c r="BI61" s="1166"/>
      <c r="BJ61" s="198" t="s">
        <v>171</v>
      </c>
      <c r="BK61" s="1167">
        <f>IF(①入力シート!$F$28="あり",AU61,0)</f>
        <v>0</v>
      </c>
      <c r="BL61" s="1168"/>
      <c r="BM61" s="1168"/>
      <c r="BN61" s="196" t="s">
        <v>171</v>
      </c>
      <c r="BO61" s="196" t="s">
        <v>172</v>
      </c>
      <c r="BP61" s="697">
        <f>IF(①入力シート!$F$28="あり",AZ61,0)</f>
        <v>0</v>
      </c>
      <c r="BQ61" s="196" t="s">
        <v>89</v>
      </c>
      <c r="BR61" s="196" t="s">
        <v>172</v>
      </c>
      <c r="BS61" s="197">
        <v>1</v>
      </c>
      <c r="BT61" s="196" t="s">
        <v>173</v>
      </c>
      <c r="BU61" s="196" t="s">
        <v>174</v>
      </c>
      <c r="BV61" s="1166">
        <f t="shared" si="5"/>
        <v>0</v>
      </c>
      <c r="BW61" s="1166"/>
      <c r="BX61" s="1166"/>
      <c r="BY61" s="1166"/>
      <c r="BZ61" s="198" t="s">
        <v>171</v>
      </c>
      <c r="CA61" s="200" t="str">
        <f t="shared" ca="1" si="8"/>
        <v/>
      </c>
      <c r="CB61" s="201">
        <f t="shared" si="9"/>
        <v>0</v>
      </c>
    </row>
    <row r="62" spans="1:80" ht="26.1" customHeight="1">
      <c r="A62" s="195">
        <v>54</v>
      </c>
      <c r="B62" s="1169" t="str">
        <f ca="1">IF((ROW()-8)&lt;=MAX(⑥入力シート2!$AV$6:$AV$2165),IF(INDIRECT("⑥入力シート2!C"&amp;(INDEX(⑥入力シート2!AO$6:AO$2165,MATCH(ROW()-8,⑥入力シート2!$AV$6:$AV$2165,0))+1)*3)="","",INDIRECT("⑥入力シート2!C"&amp;(INDEX(⑥入力シート2!AO$6:AO$2165,MATCH(ROW()-8,⑥入力シート2!$AV$6:$AV$2165,0))+1)*3)),"")</f>
        <v/>
      </c>
      <c r="C62" s="1170"/>
      <c r="D62" s="1170"/>
      <c r="E62" s="1170"/>
      <c r="F62" s="1170"/>
      <c r="G62" s="1171" t="str">
        <f ca="1">IF((ROW()-8)&lt;=MAX(⑥入力シート2!$AV$6:$AV$2165),IF(INDIRECT("⑥入力シート2!E"&amp;(INDEX(⑥入力シート2!AO$6:AO$2165,MATCH(ROW()-8,⑥入力シート2!$AV$6:$AV$2165,0))+1)*3)="","",INDIRECT("⑥入力シート2!E"&amp;(INDEX(⑥入力シート2!AO$6:AO$2165,MATCH(ROW()-8,⑥入力シート2!$AV$6:$AV$2165,0))+1)*3)),"")</f>
        <v/>
      </c>
      <c r="H62" s="1172"/>
      <c r="I62" s="1173"/>
      <c r="J62" s="431" t="str">
        <f ca="1">IF((ROW()-8)&lt;=MAX(⑥入力シート2!$AV$6:$AV$2165),IF(INDIRECT("⑥入力シート2!F"&amp;(INDEX(⑥入力シート2!AO$6:AO$2165,MATCH(ROW()-8,⑥入力シート2!$AV$6:$AV$2165,0))+1)*3)="","",INDIRECT("⑥入力シート2!F"&amp;(INDEX(⑥入力シート2!AO$6:AO$2165,MATCH(ROW()-8,⑥入力シート2!$AV$6:$AV$2165,0))+1)*3)),"")</f>
        <v/>
      </c>
      <c r="K62" s="1171" t="str">
        <f ca="1">IF((ROW()-8)&lt;=MAX(⑥入力シート2!$AV$6:$AV$2165),IF(INDEX(⑥入力シート2!AP$6:AP$2165,MATCH(ROW()-8,⑥入力シート2!$AV$6:$AV$2165,0))=1,"基本給",IF(INDEX(⑥入力シート2!AP$6:AP$2165,MATCH(ROW()-8,⑥入力シート2!$AV$6:$AV$2165,0))=2,"手当","残")),"")</f>
        <v/>
      </c>
      <c r="L62" s="1172"/>
      <c r="M62" s="1172"/>
      <c r="N62" s="1173"/>
      <c r="O62" s="1164" t="str">
        <f ca="1">IF((ROW()-8)&lt;=MAX(⑥入力シート2!$AV$6:$AV$2165),INDEX(⑥入力シート2!AR$6:AR$2165,MATCH(ROW()-8,⑥入力シート2!$AV$6:$AV$2165,0)),"")</f>
        <v/>
      </c>
      <c r="P62" s="1165"/>
      <c r="Q62" s="1165"/>
      <c r="R62" s="196" t="s">
        <v>171</v>
      </c>
      <c r="S62" s="196" t="s">
        <v>172</v>
      </c>
      <c r="T62" s="433" t="str">
        <f ca="1">IF((ROW()-8)&lt;=MAX(⑥入力シート2!$AV$6:$AV$2165),INDEX(⑥入力シート2!AS$6:AS$2165,MATCH(ROW()-8,⑥入力シート2!$AV$6:$AV$2165,0)),"")</f>
        <v/>
      </c>
      <c r="U62" s="196" t="s">
        <v>89</v>
      </c>
      <c r="V62" s="196" t="s">
        <v>172</v>
      </c>
      <c r="W62" s="197">
        <v>1</v>
      </c>
      <c r="X62" s="196" t="s">
        <v>173</v>
      </c>
      <c r="Y62" s="196" t="s">
        <v>174</v>
      </c>
      <c r="Z62" s="1166" t="str">
        <f t="shared" ca="1" si="6"/>
        <v/>
      </c>
      <c r="AA62" s="1166"/>
      <c r="AB62" s="1166"/>
      <c r="AC62" s="1166"/>
      <c r="AD62" s="198" t="s">
        <v>171</v>
      </c>
      <c r="AE62" s="1167">
        <f>IF(①入力シート!$F$28="あり",O62,0)</f>
        <v>0</v>
      </c>
      <c r="AF62" s="1168"/>
      <c r="AG62" s="1168"/>
      <c r="AH62" s="196" t="s">
        <v>171</v>
      </c>
      <c r="AI62" s="196" t="s">
        <v>172</v>
      </c>
      <c r="AJ62" s="697">
        <f>IF(①入力シート!$F$28="あり",T62,0)</f>
        <v>0</v>
      </c>
      <c r="AK62" s="196" t="s">
        <v>89</v>
      </c>
      <c r="AL62" s="196" t="s">
        <v>172</v>
      </c>
      <c r="AM62" s="197">
        <v>1</v>
      </c>
      <c r="AN62" s="196" t="s">
        <v>173</v>
      </c>
      <c r="AO62" s="196" t="s">
        <v>174</v>
      </c>
      <c r="AP62" s="1166">
        <f t="shared" si="7"/>
        <v>0</v>
      </c>
      <c r="AQ62" s="1166"/>
      <c r="AR62" s="1166"/>
      <c r="AS62" s="1166"/>
      <c r="AT62" s="199" t="s">
        <v>171</v>
      </c>
      <c r="AU62" s="1164" t="str">
        <f ca="1">IF((ROW()-8)&lt;=MAX(⑥入力シート2!$AV$6:$AV$2165),INDEX(⑥入力シート2!AT$6:AT$2165,MATCH(ROW()-8,⑥入力シート2!$AV$6:$AV$2165,0)),"")</f>
        <v/>
      </c>
      <c r="AV62" s="1165"/>
      <c r="AW62" s="1165"/>
      <c r="AX62" s="196" t="s">
        <v>171</v>
      </c>
      <c r="AY62" s="196" t="s">
        <v>172</v>
      </c>
      <c r="AZ62" s="433" t="str">
        <f ca="1">IF((ROW()-8)&lt;=MAX(⑥入力シート2!$AV$6:$AV$2165),INDEX(⑥入力シート2!AU$6:AU$2165,MATCH(ROW()-8,⑥入力シート2!$AV$6:$AV$2165,0)),"")</f>
        <v/>
      </c>
      <c r="BA62" s="196" t="s">
        <v>89</v>
      </c>
      <c r="BB62" s="196" t="s">
        <v>172</v>
      </c>
      <c r="BC62" s="197">
        <v>1</v>
      </c>
      <c r="BD62" s="196" t="s">
        <v>173</v>
      </c>
      <c r="BE62" s="196" t="s">
        <v>174</v>
      </c>
      <c r="BF62" s="1166" t="str">
        <f t="shared" ca="1" si="4"/>
        <v/>
      </c>
      <c r="BG62" s="1166"/>
      <c r="BH62" s="1166"/>
      <c r="BI62" s="1166"/>
      <c r="BJ62" s="198" t="s">
        <v>171</v>
      </c>
      <c r="BK62" s="1167">
        <f>IF(①入力シート!$F$28="あり",AU62,0)</f>
        <v>0</v>
      </c>
      <c r="BL62" s="1168"/>
      <c r="BM62" s="1168"/>
      <c r="BN62" s="196" t="s">
        <v>171</v>
      </c>
      <c r="BO62" s="196" t="s">
        <v>172</v>
      </c>
      <c r="BP62" s="697">
        <f>IF(①入力シート!$F$28="あり",AZ62,0)</f>
        <v>0</v>
      </c>
      <c r="BQ62" s="196" t="s">
        <v>89</v>
      </c>
      <c r="BR62" s="196" t="s">
        <v>172</v>
      </c>
      <c r="BS62" s="197">
        <v>1</v>
      </c>
      <c r="BT62" s="196" t="s">
        <v>173</v>
      </c>
      <c r="BU62" s="196" t="s">
        <v>174</v>
      </c>
      <c r="BV62" s="1166">
        <f t="shared" si="5"/>
        <v>0</v>
      </c>
      <c r="BW62" s="1166"/>
      <c r="BX62" s="1166"/>
      <c r="BY62" s="1166"/>
      <c r="BZ62" s="198" t="s">
        <v>171</v>
      </c>
      <c r="CA62" s="200" t="str">
        <f t="shared" ca="1" si="8"/>
        <v/>
      </c>
      <c r="CB62" s="201">
        <f t="shared" si="9"/>
        <v>0</v>
      </c>
    </row>
    <row r="63" spans="1:80" ht="26.1" customHeight="1">
      <c r="A63" s="195">
        <v>55</v>
      </c>
      <c r="B63" s="1169" t="str">
        <f ca="1">IF((ROW()-8)&lt;=MAX(⑥入力シート2!$AV$6:$AV$2165),IF(INDIRECT("⑥入力シート2!C"&amp;(INDEX(⑥入力シート2!AO$6:AO$2165,MATCH(ROW()-8,⑥入力シート2!$AV$6:$AV$2165,0))+1)*3)="","",INDIRECT("⑥入力シート2!C"&amp;(INDEX(⑥入力シート2!AO$6:AO$2165,MATCH(ROW()-8,⑥入力シート2!$AV$6:$AV$2165,0))+1)*3)),"")</f>
        <v/>
      </c>
      <c r="C63" s="1170"/>
      <c r="D63" s="1170"/>
      <c r="E63" s="1170"/>
      <c r="F63" s="1170"/>
      <c r="G63" s="1171" t="str">
        <f ca="1">IF((ROW()-8)&lt;=MAX(⑥入力シート2!$AV$6:$AV$2165),IF(INDIRECT("⑥入力シート2!E"&amp;(INDEX(⑥入力シート2!AO$6:AO$2165,MATCH(ROW()-8,⑥入力シート2!$AV$6:$AV$2165,0))+1)*3)="","",INDIRECT("⑥入力シート2!E"&amp;(INDEX(⑥入力シート2!AO$6:AO$2165,MATCH(ROW()-8,⑥入力シート2!$AV$6:$AV$2165,0))+1)*3)),"")</f>
        <v/>
      </c>
      <c r="H63" s="1172"/>
      <c r="I63" s="1173"/>
      <c r="J63" s="431" t="str">
        <f ca="1">IF((ROW()-8)&lt;=MAX(⑥入力シート2!$AV$6:$AV$2165),IF(INDIRECT("⑥入力シート2!F"&amp;(INDEX(⑥入力シート2!AO$6:AO$2165,MATCH(ROW()-8,⑥入力シート2!$AV$6:$AV$2165,0))+1)*3)="","",INDIRECT("⑥入力シート2!F"&amp;(INDEX(⑥入力シート2!AO$6:AO$2165,MATCH(ROW()-8,⑥入力シート2!$AV$6:$AV$2165,0))+1)*3)),"")</f>
        <v/>
      </c>
      <c r="K63" s="1171" t="str">
        <f ca="1">IF((ROW()-8)&lt;=MAX(⑥入力シート2!$AV$6:$AV$2165),IF(INDEX(⑥入力シート2!AP$6:AP$2165,MATCH(ROW()-8,⑥入力シート2!$AV$6:$AV$2165,0))=1,"基本給",IF(INDEX(⑥入力シート2!AP$6:AP$2165,MATCH(ROW()-8,⑥入力シート2!$AV$6:$AV$2165,0))=2,"手当","残")),"")</f>
        <v/>
      </c>
      <c r="L63" s="1172"/>
      <c r="M63" s="1172"/>
      <c r="N63" s="1173"/>
      <c r="O63" s="1164" t="str">
        <f ca="1">IF((ROW()-8)&lt;=MAX(⑥入力シート2!$AV$6:$AV$2165),INDEX(⑥入力シート2!AR$6:AR$2165,MATCH(ROW()-8,⑥入力シート2!$AV$6:$AV$2165,0)),"")</f>
        <v/>
      </c>
      <c r="P63" s="1165"/>
      <c r="Q63" s="1165"/>
      <c r="R63" s="196" t="s">
        <v>171</v>
      </c>
      <c r="S63" s="196" t="s">
        <v>172</v>
      </c>
      <c r="T63" s="433" t="str">
        <f ca="1">IF((ROW()-8)&lt;=MAX(⑥入力シート2!$AV$6:$AV$2165),INDEX(⑥入力シート2!AS$6:AS$2165,MATCH(ROW()-8,⑥入力シート2!$AV$6:$AV$2165,0)),"")</f>
        <v/>
      </c>
      <c r="U63" s="196" t="s">
        <v>89</v>
      </c>
      <c r="V63" s="196" t="s">
        <v>172</v>
      </c>
      <c r="W63" s="197">
        <v>1</v>
      </c>
      <c r="X63" s="196" t="s">
        <v>173</v>
      </c>
      <c r="Y63" s="196" t="s">
        <v>174</v>
      </c>
      <c r="Z63" s="1166" t="str">
        <f t="shared" ca="1" si="6"/>
        <v/>
      </c>
      <c r="AA63" s="1166"/>
      <c r="AB63" s="1166"/>
      <c r="AC63" s="1166"/>
      <c r="AD63" s="198" t="s">
        <v>171</v>
      </c>
      <c r="AE63" s="1167">
        <f>IF(①入力シート!$F$28="あり",O63,0)</f>
        <v>0</v>
      </c>
      <c r="AF63" s="1168"/>
      <c r="AG63" s="1168"/>
      <c r="AH63" s="196" t="s">
        <v>171</v>
      </c>
      <c r="AI63" s="196" t="s">
        <v>172</v>
      </c>
      <c r="AJ63" s="697">
        <f>IF(①入力シート!$F$28="あり",T63,0)</f>
        <v>0</v>
      </c>
      <c r="AK63" s="196" t="s">
        <v>89</v>
      </c>
      <c r="AL63" s="196" t="s">
        <v>172</v>
      </c>
      <c r="AM63" s="197">
        <v>1</v>
      </c>
      <c r="AN63" s="196" t="s">
        <v>173</v>
      </c>
      <c r="AO63" s="196" t="s">
        <v>174</v>
      </c>
      <c r="AP63" s="1166">
        <f t="shared" si="7"/>
        <v>0</v>
      </c>
      <c r="AQ63" s="1166"/>
      <c r="AR63" s="1166"/>
      <c r="AS63" s="1166"/>
      <c r="AT63" s="199" t="s">
        <v>171</v>
      </c>
      <c r="AU63" s="1164" t="str">
        <f ca="1">IF((ROW()-8)&lt;=MAX(⑥入力シート2!$AV$6:$AV$2165),INDEX(⑥入力シート2!AT$6:AT$2165,MATCH(ROW()-8,⑥入力シート2!$AV$6:$AV$2165,0)),"")</f>
        <v/>
      </c>
      <c r="AV63" s="1165"/>
      <c r="AW63" s="1165"/>
      <c r="AX63" s="196" t="s">
        <v>171</v>
      </c>
      <c r="AY63" s="196" t="s">
        <v>172</v>
      </c>
      <c r="AZ63" s="433" t="str">
        <f ca="1">IF((ROW()-8)&lt;=MAX(⑥入力シート2!$AV$6:$AV$2165),INDEX(⑥入力シート2!AU$6:AU$2165,MATCH(ROW()-8,⑥入力シート2!$AV$6:$AV$2165,0)),"")</f>
        <v/>
      </c>
      <c r="BA63" s="196" t="s">
        <v>89</v>
      </c>
      <c r="BB63" s="196" t="s">
        <v>172</v>
      </c>
      <c r="BC63" s="197">
        <v>1</v>
      </c>
      <c r="BD63" s="196" t="s">
        <v>173</v>
      </c>
      <c r="BE63" s="196" t="s">
        <v>174</v>
      </c>
      <c r="BF63" s="1166" t="str">
        <f t="shared" ca="1" si="4"/>
        <v/>
      </c>
      <c r="BG63" s="1166"/>
      <c r="BH63" s="1166"/>
      <c r="BI63" s="1166"/>
      <c r="BJ63" s="198" t="s">
        <v>171</v>
      </c>
      <c r="BK63" s="1167">
        <f>IF(①入力シート!$F$28="あり",AU63,0)</f>
        <v>0</v>
      </c>
      <c r="BL63" s="1168"/>
      <c r="BM63" s="1168"/>
      <c r="BN63" s="196" t="s">
        <v>171</v>
      </c>
      <c r="BO63" s="196" t="s">
        <v>172</v>
      </c>
      <c r="BP63" s="697">
        <f>IF(①入力シート!$F$28="あり",AZ63,0)</f>
        <v>0</v>
      </c>
      <c r="BQ63" s="196" t="s">
        <v>89</v>
      </c>
      <c r="BR63" s="196" t="s">
        <v>172</v>
      </c>
      <c r="BS63" s="197">
        <v>1</v>
      </c>
      <c r="BT63" s="196" t="s">
        <v>173</v>
      </c>
      <c r="BU63" s="196" t="s">
        <v>174</v>
      </c>
      <c r="BV63" s="1166">
        <f t="shared" si="5"/>
        <v>0</v>
      </c>
      <c r="BW63" s="1166"/>
      <c r="BX63" s="1166"/>
      <c r="BY63" s="1166"/>
      <c r="BZ63" s="198" t="s">
        <v>171</v>
      </c>
      <c r="CA63" s="200" t="str">
        <f t="shared" ca="1" si="8"/>
        <v/>
      </c>
      <c r="CB63" s="201">
        <f t="shared" si="9"/>
        <v>0</v>
      </c>
    </row>
    <row r="64" spans="1:80" ht="26.1" customHeight="1">
      <c r="A64" s="195">
        <v>56</v>
      </c>
      <c r="B64" s="1169" t="str">
        <f ca="1">IF((ROW()-8)&lt;=MAX(⑥入力シート2!$AV$6:$AV$2165),IF(INDIRECT("⑥入力シート2!C"&amp;(INDEX(⑥入力シート2!AO$6:AO$2165,MATCH(ROW()-8,⑥入力シート2!$AV$6:$AV$2165,0))+1)*3)="","",INDIRECT("⑥入力シート2!C"&amp;(INDEX(⑥入力シート2!AO$6:AO$2165,MATCH(ROW()-8,⑥入力シート2!$AV$6:$AV$2165,0))+1)*3)),"")</f>
        <v/>
      </c>
      <c r="C64" s="1170"/>
      <c r="D64" s="1170"/>
      <c r="E64" s="1170"/>
      <c r="F64" s="1170"/>
      <c r="G64" s="1171" t="str">
        <f ca="1">IF((ROW()-8)&lt;=MAX(⑥入力シート2!$AV$6:$AV$2165),IF(INDIRECT("⑥入力シート2!E"&amp;(INDEX(⑥入力シート2!AO$6:AO$2165,MATCH(ROW()-8,⑥入力シート2!$AV$6:$AV$2165,0))+1)*3)="","",INDIRECT("⑥入力シート2!E"&amp;(INDEX(⑥入力シート2!AO$6:AO$2165,MATCH(ROW()-8,⑥入力シート2!$AV$6:$AV$2165,0))+1)*3)),"")</f>
        <v/>
      </c>
      <c r="H64" s="1172"/>
      <c r="I64" s="1173"/>
      <c r="J64" s="431" t="str">
        <f ca="1">IF((ROW()-8)&lt;=MAX(⑥入力シート2!$AV$6:$AV$2165),IF(INDIRECT("⑥入力シート2!F"&amp;(INDEX(⑥入力シート2!AO$6:AO$2165,MATCH(ROW()-8,⑥入力シート2!$AV$6:$AV$2165,0))+1)*3)="","",INDIRECT("⑥入力シート2!F"&amp;(INDEX(⑥入力シート2!AO$6:AO$2165,MATCH(ROW()-8,⑥入力シート2!$AV$6:$AV$2165,0))+1)*3)),"")</f>
        <v/>
      </c>
      <c r="K64" s="1171" t="str">
        <f ca="1">IF((ROW()-8)&lt;=MAX(⑥入力シート2!$AV$6:$AV$2165),IF(INDEX(⑥入力シート2!AP$6:AP$2165,MATCH(ROW()-8,⑥入力シート2!$AV$6:$AV$2165,0))=1,"基本給",IF(INDEX(⑥入力シート2!AP$6:AP$2165,MATCH(ROW()-8,⑥入力シート2!$AV$6:$AV$2165,0))=2,"手当","残")),"")</f>
        <v/>
      </c>
      <c r="L64" s="1172"/>
      <c r="M64" s="1172"/>
      <c r="N64" s="1173"/>
      <c r="O64" s="1164" t="str">
        <f ca="1">IF((ROW()-8)&lt;=MAX(⑥入力シート2!$AV$6:$AV$2165),INDEX(⑥入力シート2!AR$6:AR$2165,MATCH(ROW()-8,⑥入力シート2!$AV$6:$AV$2165,0)),"")</f>
        <v/>
      </c>
      <c r="P64" s="1165"/>
      <c r="Q64" s="1165"/>
      <c r="R64" s="196" t="s">
        <v>171</v>
      </c>
      <c r="S64" s="196" t="s">
        <v>172</v>
      </c>
      <c r="T64" s="433" t="str">
        <f ca="1">IF((ROW()-8)&lt;=MAX(⑥入力シート2!$AV$6:$AV$2165),INDEX(⑥入力シート2!AS$6:AS$2165,MATCH(ROW()-8,⑥入力シート2!$AV$6:$AV$2165,0)),"")</f>
        <v/>
      </c>
      <c r="U64" s="196" t="s">
        <v>89</v>
      </c>
      <c r="V64" s="196" t="s">
        <v>172</v>
      </c>
      <c r="W64" s="197">
        <v>1</v>
      </c>
      <c r="X64" s="196" t="s">
        <v>173</v>
      </c>
      <c r="Y64" s="196" t="s">
        <v>174</v>
      </c>
      <c r="Z64" s="1166" t="str">
        <f t="shared" ca="1" si="6"/>
        <v/>
      </c>
      <c r="AA64" s="1166"/>
      <c r="AB64" s="1166"/>
      <c r="AC64" s="1166"/>
      <c r="AD64" s="198" t="s">
        <v>171</v>
      </c>
      <c r="AE64" s="1167">
        <f>IF(①入力シート!$F$28="あり",O64,0)</f>
        <v>0</v>
      </c>
      <c r="AF64" s="1168"/>
      <c r="AG64" s="1168"/>
      <c r="AH64" s="196" t="s">
        <v>171</v>
      </c>
      <c r="AI64" s="196" t="s">
        <v>172</v>
      </c>
      <c r="AJ64" s="697">
        <f>IF(①入力シート!$F$28="あり",T64,0)</f>
        <v>0</v>
      </c>
      <c r="AK64" s="196" t="s">
        <v>89</v>
      </c>
      <c r="AL64" s="196" t="s">
        <v>172</v>
      </c>
      <c r="AM64" s="197">
        <v>1</v>
      </c>
      <c r="AN64" s="196" t="s">
        <v>173</v>
      </c>
      <c r="AO64" s="196" t="s">
        <v>174</v>
      </c>
      <c r="AP64" s="1166">
        <f t="shared" si="7"/>
        <v>0</v>
      </c>
      <c r="AQ64" s="1166"/>
      <c r="AR64" s="1166"/>
      <c r="AS64" s="1166"/>
      <c r="AT64" s="199" t="s">
        <v>171</v>
      </c>
      <c r="AU64" s="1164" t="str">
        <f ca="1">IF((ROW()-8)&lt;=MAX(⑥入力シート2!$AV$6:$AV$2165),INDEX(⑥入力シート2!AT$6:AT$2165,MATCH(ROW()-8,⑥入力シート2!$AV$6:$AV$2165,0)),"")</f>
        <v/>
      </c>
      <c r="AV64" s="1165"/>
      <c r="AW64" s="1165"/>
      <c r="AX64" s="196" t="s">
        <v>171</v>
      </c>
      <c r="AY64" s="196" t="s">
        <v>172</v>
      </c>
      <c r="AZ64" s="433" t="str">
        <f ca="1">IF((ROW()-8)&lt;=MAX(⑥入力シート2!$AV$6:$AV$2165),INDEX(⑥入力シート2!AU$6:AU$2165,MATCH(ROW()-8,⑥入力シート2!$AV$6:$AV$2165,0)),"")</f>
        <v/>
      </c>
      <c r="BA64" s="196" t="s">
        <v>89</v>
      </c>
      <c r="BB64" s="196" t="s">
        <v>172</v>
      </c>
      <c r="BC64" s="197">
        <v>1</v>
      </c>
      <c r="BD64" s="196" t="s">
        <v>173</v>
      </c>
      <c r="BE64" s="196" t="s">
        <v>174</v>
      </c>
      <c r="BF64" s="1166" t="str">
        <f t="shared" ca="1" si="4"/>
        <v/>
      </c>
      <c r="BG64" s="1166"/>
      <c r="BH64" s="1166"/>
      <c r="BI64" s="1166"/>
      <c r="BJ64" s="198" t="s">
        <v>171</v>
      </c>
      <c r="BK64" s="1167">
        <f>IF(①入力シート!$F$28="あり",AU64,0)</f>
        <v>0</v>
      </c>
      <c r="BL64" s="1168"/>
      <c r="BM64" s="1168"/>
      <c r="BN64" s="196" t="s">
        <v>171</v>
      </c>
      <c r="BO64" s="196" t="s">
        <v>172</v>
      </c>
      <c r="BP64" s="697">
        <f>IF(①入力シート!$F$28="あり",AZ64,0)</f>
        <v>0</v>
      </c>
      <c r="BQ64" s="196" t="s">
        <v>89</v>
      </c>
      <c r="BR64" s="196" t="s">
        <v>172</v>
      </c>
      <c r="BS64" s="197">
        <v>1</v>
      </c>
      <c r="BT64" s="196" t="s">
        <v>173</v>
      </c>
      <c r="BU64" s="196" t="s">
        <v>174</v>
      </c>
      <c r="BV64" s="1166">
        <f t="shared" si="5"/>
        <v>0</v>
      </c>
      <c r="BW64" s="1166"/>
      <c r="BX64" s="1166"/>
      <c r="BY64" s="1166"/>
      <c r="BZ64" s="198" t="s">
        <v>171</v>
      </c>
      <c r="CA64" s="200" t="str">
        <f t="shared" ca="1" si="8"/>
        <v/>
      </c>
      <c r="CB64" s="201">
        <f t="shared" si="9"/>
        <v>0</v>
      </c>
    </row>
    <row r="65" spans="1:80" ht="26.1" customHeight="1">
      <c r="A65" s="195">
        <v>57</v>
      </c>
      <c r="B65" s="1169" t="str">
        <f ca="1">IF((ROW()-8)&lt;=MAX(⑥入力シート2!$AV$6:$AV$2165),IF(INDIRECT("⑥入力シート2!C"&amp;(INDEX(⑥入力シート2!AO$6:AO$2165,MATCH(ROW()-8,⑥入力シート2!$AV$6:$AV$2165,0))+1)*3)="","",INDIRECT("⑥入力シート2!C"&amp;(INDEX(⑥入力シート2!AO$6:AO$2165,MATCH(ROW()-8,⑥入力シート2!$AV$6:$AV$2165,0))+1)*3)),"")</f>
        <v/>
      </c>
      <c r="C65" s="1170"/>
      <c r="D65" s="1170"/>
      <c r="E65" s="1170"/>
      <c r="F65" s="1170"/>
      <c r="G65" s="1171" t="str">
        <f ca="1">IF((ROW()-8)&lt;=MAX(⑥入力シート2!$AV$6:$AV$2165),IF(INDIRECT("⑥入力シート2!E"&amp;(INDEX(⑥入力シート2!AO$6:AO$2165,MATCH(ROW()-8,⑥入力シート2!$AV$6:$AV$2165,0))+1)*3)="","",INDIRECT("⑥入力シート2!E"&amp;(INDEX(⑥入力シート2!AO$6:AO$2165,MATCH(ROW()-8,⑥入力シート2!$AV$6:$AV$2165,0))+1)*3)),"")</f>
        <v/>
      </c>
      <c r="H65" s="1172"/>
      <c r="I65" s="1173"/>
      <c r="J65" s="431" t="str">
        <f ca="1">IF((ROW()-8)&lt;=MAX(⑥入力シート2!$AV$6:$AV$2165),IF(INDIRECT("⑥入力シート2!F"&amp;(INDEX(⑥入力シート2!AO$6:AO$2165,MATCH(ROW()-8,⑥入力シート2!$AV$6:$AV$2165,0))+1)*3)="","",INDIRECT("⑥入力シート2!F"&amp;(INDEX(⑥入力シート2!AO$6:AO$2165,MATCH(ROW()-8,⑥入力シート2!$AV$6:$AV$2165,0))+1)*3)),"")</f>
        <v/>
      </c>
      <c r="K65" s="1171" t="str">
        <f ca="1">IF((ROW()-8)&lt;=MAX(⑥入力シート2!$AV$6:$AV$2165),IF(INDEX(⑥入力シート2!AP$6:AP$2165,MATCH(ROW()-8,⑥入力シート2!$AV$6:$AV$2165,0))=1,"基本給",IF(INDEX(⑥入力シート2!AP$6:AP$2165,MATCH(ROW()-8,⑥入力シート2!$AV$6:$AV$2165,0))=2,"手当","残")),"")</f>
        <v/>
      </c>
      <c r="L65" s="1172"/>
      <c r="M65" s="1172"/>
      <c r="N65" s="1173"/>
      <c r="O65" s="1164" t="str">
        <f ca="1">IF((ROW()-8)&lt;=MAX(⑥入力シート2!$AV$6:$AV$2165),INDEX(⑥入力シート2!AR$6:AR$2165,MATCH(ROW()-8,⑥入力シート2!$AV$6:$AV$2165,0)),"")</f>
        <v/>
      </c>
      <c r="P65" s="1165"/>
      <c r="Q65" s="1165"/>
      <c r="R65" s="196" t="s">
        <v>171</v>
      </c>
      <c r="S65" s="196" t="s">
        <v>172</v>
      </c>
      <c r="T65" s="433" t="str">
        <f ca="1">IF((ROW()-8)&lt;=MAX(⑥入力シート2!$AV$6:$AV$2165),INDEX(⑥入力シート2!AS$6:AS$2165,MATCH(ROW()-8,⑥入力シート2!$AV$6:$AV$2165,0)),"")</f>
        <v/>
      </c>
      <c r="U65" s="196" t="s">
        <v>89</v>
      </c>
      <c r="V65" s="196" t="s">
        <v>172</v>
      </c>
      <c r="W65" s="197">
        <v>1</v>
      </c>
      <c r="X65" s="196" t="s">
        <v>173</v>
      </c>
      <c r="Y65" s="196" t="s">
        <v>174</v>
      </c>
      <c r="Z65" s="1166" t="str">
        <f t="shared" ca="1" si="6"/>
        <v/>
      </c>
      <c r="AA65" s="1166"/>
      <c r="AB65" s="1166"/>
      <c r="AC65" s="1166"/>
      <c r="AD65" s="198" t="s">
        <v>171</v>
      </c>
      <c r="AE65" s="1167">
        <f>IF(①入力シート!$F$28="あり",O65,0)</f>
        <v>0</v>
      </c>
      <c r="AF65" s="1168"/>
      <c r="AG65" s="1168"/>
      <c r="AH65" s="196" t="s">
        <v>171</v>
      </c>
      <c r="AI65" s="196" t="s">
        <v>172</v>
      </c>
      <c r="AJ65" s="697">
        <f>IF(①入力シート!$F$28="あり",T65,0)</f>
        <v>0</v>
      </c>
      <c r="AK65" s="196" t="s">
        <v>89</v>
      </c>
      <c r="AL65" s="196" t="s">
        <v>172</v>
      </c>
      <c r="AM65" s="197">
        <v>1</v>
      </c>
      <c r="AN65" s="196" t="s">
        <v>173</v>
      </c>
      <c r="AO65" s="196" t="s">
        <v>174</v>
      </c>
      <c r="AP65" s="1166">
        <f t="shared" si="7"/>
        <v>0</v>
      </c>
      <c r="AQ65" s="1166"/>
      <c r="AR65" s="1166"/>
      <c r="AS65" s="1166"/>
      <c r="AT65" s="199" t="s">
        <v>171</v>
      </c>
      <c r="AU65" s="1164" t="str">
        <f ca="1">IF((ROW()-8)&lt;=MAX(⑥入力シート2!$AV$6:$AV$2165),INDEX(⑥入力シート2!AT$6:AT$2165,MATCH(ROW()-8,⑥入力シート2!$AV$6:$AV$2165,0)),"")</f>
        <v/>
      </c>
      <c r="AV65" s="1165"/>
      <c r="AW65" s="1165"/>
      <c r="AX65" s="196" t="s">
        <v>171</v>
      </c>
      <c r="AY65" s="196" t="s">
        <v>172</v>
      </c>
      <c r="AZ65" s="433" t="str">
        <f ca="1">IF((ROW()-8)&lt;=MAX(⑥入力シート2!$AV$6:$AV$2165),INDEX(⑥入力シート2!AU$6:AU$2165,MATCH(ROW()-8,⑥入力シート2!$AV$6:$AV$2165,0)),"")</f>
        <v/>
      </c>
      <c r="BA65" s="196" t="s">
        <v>89</v>
      </c>
      <c r="BB65" s="196" t="s">
        <v>172</v>
      </c>
      <c r="BC65" s="197">
        <v>1</v>
      </c>
      <c r="BD65" s="196" t="s">
        <v>173</v>
      </c>
      <c r="BE65" s="196" t="s">
        <v>174</v>
      </c>
      <c r="BF65" s="1166" t="str">
        <f t="shared" ca="1" si="4"/>
        <v/>
      </c>
      <c r="BG65" s="1166"/>
      <c r="BH65" s="1166"/>
      <c r="BI65" s="1166"/>
      <c r="BJ65" s="198" t="s">
        <v>171</v>
      </c>
      <c r="BK65" s="1167">
        <f>IF(①入力シート!$F$28="あり",AU65,0)</f>
        <v>0</v>
      </c>
      <c r="BL65" s="1168"/>
      <c r="BM65" s="1168"/>
      <c r="BN65" s="196" t="s">
        <v>171</v>
      </c>
      <c r="BO65" s="196" t="s">
        <v>172</v>
      </c>
      <c r="BP65" s="697">
        <f>IF(①入力シート!$F$28="あり",AZ65,0)</f>
        <v>0</v>
      </c>
      <c r="BQ65" s="196" t="s">
        <v>89</v>
      </c>
      <c r="BR65" s="196" t="s">
        <v>172</v>
      </c>
      <c r="BS65" s="197">
        <v>1</v>
      </c>
      <c r="BT65" s="196" t="s">
        <v>173</v>
      </c>
      <c r="BU65" s="196" t="s">
        <v>174</v>
      </c>
      <c r="BV65" s="1166">
        <f t="shared" si="5"/>
        <v>0</v>
      </c>
      <c r="BW65" s="1166"/>
      <c r="BX65" s="1166"/>
      <c r="BY65" s="1166"/>
      <c r="BZ65" s="198" t="s">
        <v>171</v>
      </c>
      <c r="CA65" s="200" t="str">
        <f t="shared" ca="1" si="8"/>
        <v/>
      </c>
      <c r="CB65" s="201">
        <f t="shared" si="9"/>
        <v>0</v>
      </c>
    </row>
    <row r="66" spans="1:80" ht="26.1" customHeight="1">
      <c r="A66" s="195">
        <v>58</v>
      </c>
      <c r="B66" s="1169" t="str">
        <f ca="1">IF((ROW()-8)&lt;=MAX(⑥入力シート2!$AV$6:$AV$2165),IF(INDIRECT("⑥入力シート2!C"&amp;(INDEX(⑥入力シート2!AO$6:AO$2165,MATCH(ROW()-8,⑥入力シート2!$AV$6:$AV$2165,0))+1)*3)="","",INDIRECT("⑥入力シート2!C"&amp;(INDEX(⑥入力シート2!AO$6:AO$2165,MATCH(ROW()-8,⑥入力シート2!$AV$6:$AV$2165,0))+1)*3)),"")</f>
        <v/>
      </c>
      <c r="C66" s="1170"/>
      <c r="D66" s="1170"/>
      <c r="E66" s="1170"/>
      <c r="F66" s="1170"/>
      <c r="G66" s="1171" t="str">
        <f ca="1">IF((ROW()-8)&lt;=MAX(⑥入力シート2!$AV$6:$AV$2165),IF(INDIRECT("⑥入力シート2!E"&amp;(INDEX(⑥入力シート2!AO$6:AO$2165,MATCH(ROW()-8,⑥入力シート2!$AV$6:$AV$2165,0))+1)*3)="","",INDIRECT("⑥入力シート2!E"&amp;(INDEX(⑥入力シート2!AO$6:AO$2165,MATCH(ROW()-8,⑥入力シート2!$AV$6:$AV$2165,0))+1)*3)),"")</f>
        <v/>
      </c>
      <c r="H66" s="1172"/>
      <c r="I66" s="1173"/>
      <c r="J66" s="431" t="str">
        <f ca="1">IF((ROW()-8)&lt;=MAX(⑥入力シート2!$AV$6:$AV$2165),IF(INDIRECT("⑥入力シート2!F"&amp;(INDEX(⑥入力シート2!AO$6:AO$2165,MATCH(ROW()-8,⑥入力シート2!$AV$6:$AV$2165,0))+1)*3)="","",INDIRECT("⑥入力シート2!F"&amp;(INDEX(⑥入力シート2!AO$6:AO$2165,MATCH(ROW()-8,⑥入力シート2!$AV$6:$AV$2165,0))+1)*3)),"")</f>
        <v/>
      </c>
      <c r="K66" s="1171" t="str">
        <f ca="1">IF((ROW()-8)&lt;=MAX(⑥入力シート2!$AV$6:$AV$2165),IF(INDEX(⑥入力シート2!AP$6:AP$2165,MATCH(ROW()-8,⑥入力シート2!$AV$6:$AV$2165,0))=1,"基本給",IF(INDEX(⑥入力シート2!AP$6:AP$2165,MATCH(ROW()-8,⑥入力シート2!$AV$6:$AV$2165,0))=2,"手当","残")),"")</f>
        <v/>
      </c>
      <c r="L66" s="1172"/>
      <c r="M66" s="1172"/>
      <c r="N66" s="1173"/>
      <c r="O66" s="1164" t="str">
        <f ca="1">IF((ROW()-8)&lt;=MAX(⑥入力シート2!$AV$6:$AV$2165),INDEX(⑥入力シート2!AR$6:AR$2165,MATCH(ROW()-8,⑥入力シート2!$AV$6:$AV$2165,0)),"")</f>
        <v/>
      </c>
      <c r="P66" s="1165"/>
      <c r="Q66" s="1165"/>
      <c r="R66" s="196" t="s">
        <v>171</v>
      </c>
      <c r="S66" s="196" t="s">
        <v>172</v>
      </c>
      <c r="T66" s="433" t="str">
        <f ca="1">IF((ROW()-8)&lt;=MAX(⑥入力シート2!$AV$6:$AV$2165),INDEX(⑥入力シート2!AS$6:AS$2165,MATCH(ROW()-8,⑥入力シート2!$AV$6:$AV$2165,0)),"")</f>
        <v/>
      </c>
      <c r="U66" s="196" t="s">
        <v>89</v>
      </c>
      <c r="V66" s="196" t="s">
        <v>172</v>
      </c>
      <c r="W66" s="197">
        <v>1</v>
      </c>
      <c r="X66" s="196" t="s">
        <v>173</v>
      </c>
      <c r="Y66" s="196" t="s">
        <v>174</v>
      </c>
      <c r="Z66" s="1166" t="str">
        <f t="shared" ca="1" si="6"/>
        <v/>
      </c>
      <c r="AA66" s="1166"/>
      <c r="AB66" s="1166"/>
      <c r="AC66" s="1166"/>
      <c r="AD66" s="198" t="s">
        <v>171</v>
      </c>
      <c r="AE66" s="1167">
        <f>IF(①入力シート!$F$28="あり",O66,0)</f>
        <v>0</v>
      </c>
      <c r="AF66" s="1168"/>
      <c r="AG66" s="1168"/>
      <c r="AH66" s="196" t="s">
        <v>171</v>
      </c>
      <c r="AI66" s="196" t="s">
        <v>172</v>
      </c>
      <c r="AJ66" s="697">
        <f>IF(①入力シート!$F$28="あり",T66,0)</f>
        <v>0</v>
      </c>
      <c r="AK66" s="196" t="s">
        <v>89</v>
      </c>
      <c r="AL66" s="196" t="s">
        <v>172</v>
      </c>
      <c r="AM66" s="197">
        <v>1</v>
      </c>
      <c r="AN66" s="196" t="s">
        <v>173</v>
      </c>
      <c r="AO66" s="196" t="s">
        <v>174</v>
      </c>
      <c r="AP66" s="1166">
        <f t="shared" si="7"/>
        <v>0</v>
      </c>
      <c r="AQ66" s="1166"/>
      <c r="AR66" s="1166"/>
      <c r="AS66" s="1166"/>
      <c r="AT66" s="199" t="s">
        <v>171</v>
      </c>
      <c r="AU66" s="1164" t="str">
        <f ca="1">IF((ROW()-8)&lt;=MAX(⑥入力シート2!$AV$6:$AV$2165),INDEX(⑥入力シート2!AT$6:AT$2165,MATCH(ROW()-8,⑥入力シート2!$AV$6:$AV$2165,0)),"")</f>
        <v/>
      </c>
      <c r="AV66" s="1165"/>
      <c r="AW66" s="1165"/>
      <c r="AX66" s="196" t="s">
        <v>171</v>
      </c>
      <c r="AY66" s="196" t="s">
        <v>172</v>
      </c>
      <c r="AZ66" s="433" t="str">
        <f ca="1">IF((ROW()-8)&lt;=MAX(⑥入力シート2!$AV$6:$AV$2165),INDEX(⑥入力シート2!AU$6:AU$2165,MATCH(ROW()-8,⑥入力シート2!$AV$6:$AV$2165,0)),"")</f>
        <v/>
      </c>
      <c r="BA66" s="196" t="s">
        <v>89</v>
      </c>
      <c r="BB66" s="196" t="s">
        <v>172</v>
      </c>
      <c r="BC66" s="197">
        <v>1</v>
      </c>
      <c r="BD66" s="196" t="s">
        <v>173</v>
      </c>
      <c r="BE66" s="196" t="s">
        <v>174</v>
      </c>
      <c r="BF66" s="1166" t="str">
        <f t="shared" ca="1" si="4"/>
        <v/>
      </c>
      <c r="BG66" s="1166"/>
      <c r="BH66" s="1166"/>
      <c r="BI66" s="1166"/>
      <c r="BJ66" s="198" t="s">
        <v>171</v>
      </c>
      <c r="BK66" s="1167">
        <f>IF(①入力シート!$F$28="あり",AU66,0)</f>
        <v>0</v>
      </c>
      <c r="BL66" s="1168"/>
      <c r="BM66" s="1168"/>
      <c r="BN66" s="196" t="s">
        <v>171</v>
      </c>
      <c r="BO66" s="196" t="s">
        <v>172</v>
      </c>
      <c r="BP66" s="697">
        <f>IF(①入力シート!$F$28="あり",AZ66,0)</f>
        <v>0</v>
      </c>
      <c r="BQ66" s="196" t="s">
        <v>89</v>
      </c>
      <c r="BR66" s="196" t="s">
        <v>172</v>
      </c>
      <c r="BS66" s="197">
        <v>1</v>
      </c>
      <c r="BT66" s="196" t="s">
        <v>173</v>
      </c>
      <c r="BU66" s="196" t="s">
        <v>174</v>
      </c>
      <c r="BV66" s="1166">
        <f t="shared" si="5"/>
        <v>0</v>
      </c>
      <c r="BW66" s="1166"/>
      <c r="BX66" s="1166"/>
      <c r="BY66" s="1166"/>
      <c r="BZ66" s="198" t="s">
        <v>171</v>
      </c>
      <c r="CA66" s="200" t="str">
        <f t="shared" ca="1" si="8"/>
        <v/>
      </c>
      <c r="CB66" s="201">
        <f t="shared" si="9"/>
        <v>0</v>
      </c>
    </row>
    <row r="67" spans="1:80" ht="26.1" customHeight="1">
      <c r="A67" s="195">
        <v>59</v>
      </c>
      <c r="B67" s="1169" t="str">
        <f ca="1">IF((ROW()-8)&lt;=MAX(⑥入力シート2!$AV$6:$AV$2165),IF(INDIRECT("⑥入力シート2!C"&amp;(INDEX(⑥入力シート2!AO$6:AO$2165,MATCH(ROW()-8,⑥入力シート2!$AV$6:$AV$2165,0))+1)*3)="","",INDIRECT("⑥入力シート2!C"&amp;(INDEX(⑥入力シート2!AO$6:AO$2165,MATCH(ROW()-8,⑥入力シート2!$AV$6:$AV$2165,0))+1)*3)),"")</f>
        <v/>
      </c>
      <c r="C67" s="1170"/>
      <c r="D67" s="1170"/>
      <c r="E67" s="1170"/>
      <c r="F67" s="1170"/>
      <c r="G67" s="1171" t="str">
        <f ca="1">IF((ROW()-8)&lt;=MAX(⑥入力シート2!$AV$6:$AV$2165),IF(INDIRECT("⑥入力シート2!E"&amp;(INDEX(⑥入力シート2!AO$6:AO$2165,MATCH(ROW()-8,⑥入力シート2!$AV$6:$AV$2165,0))+1)*3)="","",INDIRECT("⑥入力シート2!E"&amp;(INDEX(⑥入力シート2!AO$6:AO$2165,MATCH(ROW()-8,⑥入力シート2!$AV$6:$AV$2165,0))+1)*3)),"")</f>
        <v/>
      </c>
      <c r="H67" s="1172"/>
      <c r="I67" s="1173"/>
      <c r="J67" s="431" t="str">
        <f ca="1">IF((ROW()-8)&lt;=MAX(⑥入力シート2!$AV$6:$AV$2165),IF(INDIRECT("⑥入力シート2!F"&amp;(INDEX(⑥入力シート2!AO$6:AO$2165,MATCH(ROW()-8,⑥入力シート2!$AV$6:$AV$2165,0))+1)*3)="","",INDIRECT("⑥入力シート2!F"&amp;(INDEX(⑥入力シート2!AO$6:AO$2165,MATCH(ROW()-8,⑥入力シート2!$AV$6:$AV$2165,0))+1)*3)),"")</f>
        <v/>
      </c>
      <c r="K67" s="1171" t="str">
        <f ca="1">IF((ROW()-8)&lt;=MAX(⑥入力シート2!$AV$6:$AV$2165),IF(INDEX(⑥入力シート2!AP$6:AP$2165,MATCH(ROW()-8,⑥入力シート2!$AV$6:$AV$2165,0))=1,"基本給",IF(INDEX(⑥入力シート2!AP$6:AP$2165,MATCH(ROW()-8,⑥入力シート2!$AV$6:$AV$2165,0))=2,"手当","残")),"")</f>
        <v/>
      </c>
      <c r="L67" s="1172"/>
      <c r="M67" s="1172"/>
      <c r="N67" s="1173"/>
      <c r="O67" s="1164" t="str">
        <f ca="1">IF((ROW()-8)&lt;=MAX(⑥入力シート2!$AV$6:$AV$2165),INDEX(⑥入力シート2!AR$6:AR$2165,MATCH(ROW()-8,⑥入力シート2!$AV$6:$AV$2165,0)),"")</f>
        <v/>
      </c>
      <c r="P67" s="1165"/>
      <c r="Q67" s="1165"/>
      <c r="R67" s="196" t="s">
        <v>171</v>
      </c>
      <c r="S67" s="196" t="s">
        <v>172</v>
      </c>
      <c r="T67" s="433" t="str">
        <f ca="1">IF((ROW()-8)&lt;=MAX(⑥入力シート2!$AV$6:$AV$2165),INDEX(⑥入力シート2!AS$6:AS$2165,MATCH(ROW()-8,⑥入力シート2!$AV$6:$AV$2165,0)),"")</f>
        <v/>
      </c>
      <c r="U67" s="196" t="s">
        <v>89</v>
      </c>
      <c r="V67" s="196" t="s">
        <v>172</v>
      </c>
      <c r="W67" s="197">
        <v>1</v>
      </c>
      <c r="X67" s="196" t="s">
        <v>173</v>
      </c>
      <c r="Y67" s="196" t="s">
        <v>174</v>
      </c>
      <c r="Z67" s="1166" t="str">
        <f t="shared" ca="1" si="6"/>
        <v/>
      </c>
      <c r="AA67" s="1166"/>
      <c r="AB67" s="1166"/>
      <c r="AC67" s="1166"/>
      <c r="AD67" s="198" t="s">
        <v>171</v>
      </c>
      <c r="AE67" s="1167">
        <f>IF(①入力シート!$F$28="あり",O67,0)</f>
        <v>0</v>
      </c>
      <c r="AF67" s="1168"/>
      <c r="AG67" s="1168"/>
      <c r="AH67" s="196" t="s">
        <v>171</v>
      </c>
      <c r="AI67" s="196" t="s">
        <v>172</v>
      </c>
      <c r="AJ67" s="697">
        <f>IF(①入力シート!$F$28="あり",T67,0)</f>
        <v>0</v>
      </c>
      <c r="AK67" s="196" t="s">
        <v>89</v>
      </c>
      <c r="AL67" s="196" t="s">
        <v>172</v>
      </c>
      <c r="AM67" s="197">
        <v>1</v>
      </c>
      <c r="AN67" s="196" t="s">
        <v>173</v>
      </c>
      <c r="AO67" s="196" t="s">
        <v>174</v>
      </c>
      <c r="AP67" s="1166">
        <f t="shared" si="7"/>
        <v>0</v>
      </c>
      <c r="AQ67" s="1166"/>
      <c r="AR67" s="1166"/>
      <c r="AS67" s="1166"/>
      <c r="AT67" s="199" t="s">
        <v>171</v>
      </c>
      <c r="AU67" s="1164" t="str">
        <f ca="1">IF((ROW()-8)&lt;=MAX(⑥入力シート2!$AV$6:$AV$2165),INDEX(⑥入力シート2!AT$6:AT$2165,MATCH(ROW()-8,⑥入力シート2!$AV$6:$AV$2165,0)),"")</f>
        <v/>
      </c>
      <c r="AV67" s="1165"/>
      <c r="AW67" s="1165"/>
      <c r="AX67" s="196" t="s">
        <v>171</v>
      </c>
      <c r="AY67" s="196" t="s">
        <v>172</v>
      </c>
      <c r="AZ67" s="433" t="str">
        <f ca="1">IF((ROW()-8)&lt;=MAX(⑥入力シート2!$AV$6:$AV$2165),INDEX(⑥入力シート2!AU$6:AU$2165,MATCH(ROW()-8,⑥入力シート2!$AV$6:$AV$2165,0)),"")</f>
        <v/>
      </c>
      <c r="BA67" s="196" t="s">
        <v>89</v>
      </c>
      <c r="BB67" s="196" t="s">
        <v>172</v>
      </c>
      <c r="BC67" s="197">
        <v>1</v>
      </c>
      <c r="BD67" s="196" t="s">
        <v>173</v>
      </c>
      <c r="BE67" s="196" t="s">
        <v>174</v>
      </c>
      <c r="BF67" s="1166" t="str">
        <f t="shared" ca="1" si="4"/>
        <v/>
      </c>
      <c r="BG67" s="1166"/>
      <c r="BH67" s="1166"/>
      <c r="BI67" s="1166"/>
      <c r="BJ67" s="198" t="s">
        <v>171</v>
      </c>
      <c r="BK67" s="1167">
        <f>IF(①入力シート!$F$28="あり",AU67,0)</f>
        <v>0</v>
      </c>
      <c r="BL67" s="1168"/>
      <c r="BM67" s="1168"/>
      <c r="BN67" s="196" t="s">
        <v>171</v>
      </c>
      <c r="BO67" s="196" t="s">
        <v>172</v>
      </c>
      <c r="BP67" s="697">
        <f>IF(①入力シート!$F$28="あり",AZ67,0)</f>
        <v>0</v>
      </c>
      <c r="BQ67" s="196" t="s">
        <v>89</v>
      </c>
      <c r="BR67" s="196" t="s">
        <v>172</v>
      </c>
      <c r="BS67" s="197">
        <v>1</v>
      </c>
      <c r="BT67" s="196" t="s">
        <v>173</v>
      </c>
      <c r="BU67" s="196" t="s">
        <v>174</v>
      </c>
      <c r="BV67" s="1166">
        <f t="shared" si="5"/>
        <v>0</v>
      </c>
      <c r="BW67" s="1166"/>
      <c r="BX67" s="1166"/>
      <c r="BY67" s="1166"/>
      <c r="BZ67" s="198" t="s">
        <v>171</v>
      </c>
      <c r="CA67" s="200" t="str">
        <f t="shared" ca="1" si="8"/>
        <v/>
      </c>
      <c r="CB67" s="201">
        <f t="shared" si="9"/>
        <v>0</v>
      </c>
    </row>
    <row r="68" spans="1:80" ht="26.1" customHeight="1">
      <c r="A68" s="195">
        <v>60</v>
      </c>
      <c r="B68" s="1169" t="str">
        <f ca="1">IF((ROW()-8)&lt;=MAX(⑥入力シート2!$AV$6:$AV$2165),IF(INDIRECT("⑥入力シート2!C"&amp;(INDEX(⑥入力シート2!AO$6:AO$2165,MATCH(ROW()-8,⑥入力シート2!$AV$6:$AV$2165,0))+1)*3)="","",INDIRECT("⑥入力シート2!C"&amp;(INDEX(⑥入力シート2!AO$6:AO$2165,MATCH(ROW()-8,⑥入力シート2!$AV$6:$AV$2165,0))+1)*3)),"")</f>
        <v/>
      </c>
      <c r="C68" s="1170"/>
      <c r="D68" s="1170"/>
      <c r="E68" s="1170"/>
      <c r="F68" s="1170"/>
      <c r="G68" s="1171" t="str">
        <f ca="1">IF((ROW()-8)&lt;=MAX(⑥入力シート2!$AV$6:$AV$2165),IF(INDIRECT("⑥入力シート2!E"&amp;(INDEX(⑥入力シート2!AO$6:AO$2165,MATCH(ROW()-8,⑥入力シート2!$AV$6:$AV$2165,0))+1)*3)="","",INDIRECT("⑥入力シート2!E"&amp;(INDEX(⑥入力シート2!AO$6:AO$2165,MATCH(ROW()-8,⑥入力シート2!$AV$6:$AV$2165,0))+1)*3)),"")</f>
        <v/>
      </c>
      <c r="H68" s="1172"/>
      <c r="I68" s="1173"/>
      <c r="J68" s="431" t="str">
        <f ca="1">IF((ROW()-8)&lt;=MAX(⑥入力シート2!$AV$6:$AV$2165),IF(INDIRECT("⑥入力シート2!F"&amp;(INDEX(⑥入力シート2!AO$6:AO$2165,MATCH(ROW()-8,⑥入力シート2!$AV$6:$AV$2165,0))+1)*3)="","",INDIRECT("⑥入力シート2!F"&amp;(INDEX(⑥入力シート2!AO$6:AO$2165,MATCH(ROW()-8,⑥入力シート2!$AV$6:$AV$2165,0))+1)*3)),"")</f>
        <v/>
      </c>
      <c r="K68" s="1171" t="str">
        <f ca="1">IF((ROW()-8)&lt;=MAX(⑥入力シート2!$AV$6:$AV$2165),IF(INDEX(⑥入力シート2!AP$6:AP$2165,MATCH(ROW()-8,⑥入力シート2!$AV$6:$AV$2165,0))=1,"基本給",IF(INDEX(⑥入力シート2!AP$6:AP$2165,MATCH(ROW()-8,⑥入力シート2!$AV$6:$AV$2165,0))=2,"手当","残")),"")</f>
        <v/>
      </c>
      <c r="L68" s="1172"/>
      <c r="M68" s="1172"/>
      <c r="N68" s="1173"/>
      <c r="O68" s="1164" t="str">
        <f ca="1">IF((ROW()-8)&lt;=MAX(⑥入力シート2!$AV$6:$AV$2165),INDEX(⑥入力シート2!AR$6:AR$2165,MATCH(ROW()-8,⑥入力シート2!$AV$6:$AV$2165,0)),"")</f>
        <v/>
      </c>
      <c r="P68" s="1165"/>
      <c r="Q68" s="1165"/>
      <c r="R68" s="196" t="s">
        <v>171</v>
      </c>
      <c r="S68" s="196" t="s">
        <v>172</v>
      </c>
      <c r="T68" s="433" t="str">
        <f ca="1">IF((ROW()-8)&lt;=MAX(⑥入力シート2!$AV$6:$AV$2165),INDEX(⑥入力シート2!AS$6:AS$2165,MATCH(ROW()-8,⑥入力シート2!$AV$6:$AV$2165,0)),"")</f>
        <v/>
      </c>
      <c r="U68" s="196" t="s">
        <v>89</v>
      </c>
      <c r="V68" s="196" t="s">
        <v>172</v>
      </c>
      <c r="W68" s="197">
        <v>1</v>
      </c>
      <c r="X68" s="196" t="s">
        <v>173</v>
      </c>
      <c r="Y68" s="196" t="s">
        <v>174</v>
      </c>
      <c r="Z68" s="1166" t="str">
        <f t="shared" ca="1" si="6"/>
        <v/>
      </c>
      <c r="AA68" s="1166"/>
      <c r="AB68" s="1166"/>
      <c r="AC68" s="1166"/>
      <c r="AD68" s="198" t="s">
        <v>171</v>
      </c>
      <c r="AE68" s="1167">
        <f>IF(①入力シート!$F$28="あり",O68,0)</f>
        <v>0</v>
      </c>
      <c r="AF68" s="1168"/>
      <c r="AG68" s="1168"/>
      <c r="AH68" s="196" t="s">
        <v>171</v>
      </c>
      <c r="AI68" s="196" t="s">
        <v>172</v>
      </c>
      <c r="AJ68" s="697">
        <f>IF(①入力シート!$F$28="あり",T68,0)</f>
        <v>0</v>
      </c>
      <c r="AK68" s="196" t="s">
        <v>89</v>
      </c>
      <c r="AL68" s="196" t="s">
        <v>172</v>
      </c>
      <c r="AM68" s="197">
        <v>1</v>
      </c>
      <c r="AN68" s="196" t="s">
        <v>173</v>
      </c>
      <c r="AO68" s="196" t="s">
        <v>174</v>
      </c>
      <c r="AP68" s="1166">
        <f t="shared" si="7"/>
        <v>0</v>
      </c>
      <c r="AQ68" s="1166"/>
      <c r="AR68" s="1166"/>
      <c r="AS68" s="1166"/>
      <c r="AT68" s="199" t="s">
        <v>171</v>
      </c>
      <c r="AU68" s="1164" t="str">
        <f ca="1">IF((ROW()-8)&lt;=MAX(⑥入力シート2!$AV$6:$AV$2165),INDEX(⑥入力シート2!AT$6:AT$2165,MATCH(ROW()-8,⑥入力シート2!$AV$6:$AV$2165,0)),"")</f>
        <v/>
      </c>
      <c r="AV68" s="1165"/>
      <c r="AW68" s="1165"/>
      <c r="AX68" s="196" t="s">
        <v>171</v>
      </c>
      <c r="AY68" s="196" t="s">
        <v>172</v>
      </c>
      <c r="AZ68" s="433" t="str">
        <f ca="1">IF((ROW()-8)&lt;=MAX(⑥入力シート2!$AV$6:$AV$2165),INDEX(⑥入力シート2!AU$6:AU$2165,MATCH(ROW()-8,⑥入力シート2!$AV$6:$AV$2165,0)),"")</f>
        <v/>
      </c>
      <c r="BA68" s="196" t="s">
        <v>89</v>
      </c>
      <c r="BB68" s="196" t="s">
        <v>172</v>
      </c>
      <c r="BC68" s="197">
        <v>1</v>
      </c>
      <c r="BD68" s="196" t="s">
        <v>173</v>
      </c>
      <c r="BE68" s="196" t="s">
        <v>174</v>
      </c>
      <c r="BF68" s="1166" t="str">
        <f t="shared" ca="1" si="4"/>
        <v/>
      </c>
      <c r="BG68" s="1166"/>
      <c r="BH68" s="1166"/>
      <c r="BI68" s="1166"/>
      <c r="BJ68" s="198" t="s">
        <v>171</v>
      </c>
      <c r="BK68" s="1167">
        <f>IF(①入力シート!$F$28="あり",AU68,0)</f>
        <v>0</v>
      </c>
      <c r="BL68" s="1168"/>
      <c r="BM68" s="1168"/>
      <c r="BN68" s="196" t="s">
        <v>171</v>
      </c>
      <c r="BO68" s="196" t="s">
        <v>172</v>
      </c>
      <c r="BP68" s="697">
        <f>IF(①入力シート!$F$28="あり",AZ68,0)</f>
        <v>0</v>
      </c>
      <c r="BQ68" s="196" t="s">
        <v>89</v>
      </c>
      <c r="BR68" s="196" t="s">
        <v>172</v>
      </c>
      <c r="BS68" s="197">
        <v>1</v>
      </c>
      <c r="BT68" s="196" t="s">
        <v>173</v>
      </c>
      <c r="BU68" s="196" t="s">
        <v>174</v>
      </c>
      <c r="BV68" s="1166">
        <f t="shared" si="5"/>
        <v>0</v>
      </c>
      <c r="BW68" s="1166"/>
      <c r="BX68" s="1166"/>
      <c r="BY68" s="1166"/>
      <c r="BZ68" s="198" t="s">
        <v>171</v>
      </c>
      <c r="CA68" s="200" t="str">
        <f t="shared" ca="1" si="8"/>
        <v/>
      </c>
      <c r="CB68" s="201">
        <f t="shared" si="9"/>
        <v>0</v>
      </c>
    </row>
    <row r="69" spans="1:80" ht="26.1" customHeight="1">
      <c r="A69" s="430">
        <v>61</v>
      </c>
      <c r="B69" s="1169" t="str">
        <f ca="1">IF((ROW()-8)&lt;=MAX(⑥入力シート2!$AV$6:$AV$2165),IF(INDIRECT("⑥入力シート2!C"&amp;(INDEX(⑥入力シート2!AO$6:AO$2165,MATCH(ROW()-8,⑥入力シート2!$AV$6:$AV$2165,0))+1)*3)="","",INDIRECT("⑥入力シート2!C"&amp;(INDEX(⑥入力シート2!AO$6:AO$2165,MATCH(ROW()-8,⑥入力シート2!$AV$6:$AV$2165,0))+1)*3)),"")</f>
        <v/>
      </c>
      <c r="C69" s="1170"/>
      <c r="D69" s="1170"/>
      <c r="E69" s="1170"/>
      <c r="F69" s="1170"/>
      <c r="G69" s="1171" t="str">
        <f ca="1">IF((ROW()-8)&lt;=MAX(⑥入力シート2!$AV$6:$AV$2165),IF(INDIRECT("⑥入力シート2!E"&amp;(INDEX(⑥入力シート2!AO$6:AO$2165,MATCH(ROW()-8,⑥入力シート2!$AV$6:$AV$2165,0))+1)*3)="","",INDIRECT("⑥入力シート2!E"&amp;(INDEX(⑥入力シート2!AO$6:AO$2165,MATCH(ROW()-8,⑥入力シート2!$AV$6:$AV$2165,0))+1)*3)),"")</f>
        <v/>
      </c>
      <c r="H69" s="1172"/>
      <c r="I69" s="1173"/>
      <c r="J69" s="431" t="str">
        <f ca="1">IF((ROW()-8)&lt;=MAX(⑥入力シート2!$AV$6:$AV$2165),IF(INDIRECT("⑥入力シート2!F"&amp;(INDEX(⑥入力シート2!AO$6:AO$2165,MATCH(ROW()-8,⑥入力シート2!$AV$6:$AV$2165,0))+1)*3)="","",INDIRECT("⑥入力シート2!F"&amp;(INDEX(⑥入力シート2!AO$6:AO$2165,MATCH(ROW()-8,⑥入力シート2!$AV$6:$AV$2165,0))+1)*3)),"")</f>
        <v/>
      </c>
      <c r="K69" s="1171" t="str">
        <f ca="1">IF((ROW()-8)&lt;=MAX(⑥入力シート2!$AV$6:$AV$2165),IF(INDEX(⑥入力シート2!AP$6:AP$2165,MATCH(ROW()-8,⑥入力シート2!$AV$6:$AV$2165,0))=1,"基本給",IF(INDEX(⑥入力シート2!AP$6:AP$2165,MATCH(ROW()-8,⑥入力シート2!$AV$6:$AV$2165,0))=2,"手当","残")),"")</f>
        <v/>
      </c>
      <c r="L69" s="1172"/>
      <c r="M69" s="1172"/>
      <c r="N69" s="1173"/>
      <c r="O69" s="1164" t="str">
        <f ca="1">IF((ROW()-8)&lt;=MAX(⑥入力シート2!$AV$6:$AV$2165),INDEX(⑥入力シート2!AR$6:AR$2165,MATCH(ROW()-8,⑥入力シート2!$AV$6:$AV$2165,0)),"")</f>
        <v/>
      </c>
      <c r="P69" s="1165"/>
      <c r="Q69" s="1165"/>
      <c r="R69" s="432" t="s">
        <v>171</v>
      </c>
      <c r="S69" s="432" t="s">
        <v>172</v>
      </c>
      <c r="T69" s="433" t="str">
        <f ca="1">IF((ROW()-8)&lt;=MAX(⑥入力シート2!$AV$6:$AV$2165),INDEX(⑥入力シート2!AS$6:AS$2165,MATCH(ROW()-8,⑥入力シート2!$AV$6:$AV$2165,0)),"")</f>
        <v/>
      </c>
      <c r="U69" s="432" t="s">
        <v>89</v>
      </c>
      <c r="V69" s="432" t="s">
        <v>172</v>
      </c>
      <c r="W69" s="434">
        <v>1</v>
      </c>
      <c r="X69" s="432" t="s">
        <v>173</v>
      </c>
      <c r="Y69" s="432" t="s">
        <v>174</v>
      </c>
      <c r="Z69" s="1220" t="str">
        <f ca="1">IFERROR(O69*T69*W69,"")</f>
        <v/>
      </c>
      <c r="AA69" s="1220"/>
      <c r="AB69" s="1220"/>
      <c r="AC69" s="1220"/>
      <c r="AD69" s="435" t="s">
        <v>171</v>
      </c>
      <c r="AE69" s="1167">
        <f>IF(①入力シート!$F$28="あり",O69,0)</f>
        <v>0</v>
      </c>
      <c r="AF69" s="1168"/>
      <c r="AG69" s="1168"/>
      <c r="AH69" s="432" t="s">
        <v>171</v>
      </c>
      <c r="AI69" s="432" t="s">
        <v>172</v>
      </c>
      <c r="AJ69" s="697">
        <f>IF(①入力シート!$F$28="あり",T69,0)</f>
        <v>0</v>
      </c>
      <c r="AK69" s="432" t="s">
        <v>89</v>
      </c>
      <c r="AL69" s="432" t="s">
        <v>172</v>
      </c>
      <c r="AM69" s="434">
        <v>1</v>
      </c>
      <c r="AN69" s="432" t="s">
        <v>173</v>
      </c>
      <c r="AO69" s="432" t="s">
        <v>174</v>
      </c>
      <c r="AP69" s="1220">
        <f>IFERROR(AE69*AJ69*AM69,"")</f>
        <v>0</v>
      </c>
      <c r="AQ69" s="1220"/>
      <c r="AR69" s="1220"/>
      <c r="AS69" s="1220"/>
      <c r="AT69" s="436" t="s">
        <v>171</v>
      </c>
      <c r="AU69" s="1164" t="str">
        <f ca="1">IF((ROW()-8)&lt;=MAX(⑥入力シート2!$AV$6:$AV$2165),INDEX(⑥入力シート2!AT$6:AT$2165,MATCH(ROW()-8,⑥入力シート2!$AV$6:$AV$2165,0)),"")</f>
        <v/>
      </c>
      <c r="AV69" s="1165"/>
      <c r="AW69" s="1165"/>
      <c r="AX69" s="432" t="s">
        <v>171</v>
      </c>
      <c r="AY69" s="432" t="s">
        <v>172</v>
      </c>
      <c r="AZ69" s="433" t="str">
        <f ca="1">IF((ROW()-8)&lt;=MAX(⑥入力シート2!$AV$6:$AV$2165),INDEX(⑥入力シート2!AU$6:AU$2165,MATCH(ROW()-8,⑥入力シート2!$AV$6:$AV$2165,0)),"")</f>
        <v/>
      </c>
      <c r="BA69" s="432" t="s">
        <v>89</v>
      </c>
      <c r="BB69" s="432" t="s">
        <v>172</v>
      </c>
      <c r="BC69" s="434">
        <v>1</v>
      </c>
      <c r="BD69" s="432" t="s">
        <v>173</v>
      </c>
      <c r="BE69" s="432" t="s">
        <v>174</v>
      </c>
      <c r="BF69" s="1220" t="str">
        <f t="shared" ref="BF69:BF108" ca="1" si="16">IFERROR(AU69*AZ69*BC69,"")</f>
        <v/>
      </c>
      <c r="BG69" s="1220"/>
      <c r="BH69" s="1220"/>
      <c r="BI69" s="1220"/>
      <c r="BJ69" s="435" t="s">
        <v>171</v>
      </c>
      <c r="BK69" s="1167">
        <f>IF(①入力シート!$F$28="あり",AU69,0)</f>
        <v>0</v>
      </c>
      <c r="BL69" s="1168"/>
      <c r="BM69" s="1168"/>
      <c r="BN69" s="432" t="s">
        <v>171</v>
      </c>
      <c r="BO69" s="432" t="s">
        <v>172</v>
      </c>
      <c r="BP69" s="697">
        <f>IF(①入力シート!$F$28="あり",AZ69,0)</f>
        <v>0</v>
      </c>
      <c r="BQ69" s="432" t="s">
        <v>89</v>
      </c>
      <c r="BR69" s="432" t="s">
        <v>172</v>
      </c>
      <c r="BS69" s="434">
        <v>1</v>
      </c>
      <c r="BT69" s="432" t="s">
        <v>173</v>
      </c>
      <c r="BU69" s="432" t="s">
        <v>174</v>
      </c>
      <c r="BV69" s="1220">
        <f t="shared" ref="BV69:BV108" si="17">IFERROR(BK69*BP69*BS69,"")</f>
        <v>0</v>
      </c>
      <c r="BW69" s="1220"/>
      <c r="BX69" s="1220"/>
      <c r="BY69" s="1220"/>
      <c r="BZ69" s="435" t="s">
        <v>171</v>
      </c>
      <c r="CA69" s="437" t="str">
        <f ca="1">IFERROR(Z69+BF69,"")</f>
        <v/>
      </c>
      <c r="CB69" s="438">
        <f>IFERROR(AP69+BV69,"")</f>
        <v>0</v>
      </c>
    </row>
    <row r="70" spans="1:80" ht="26.1" customHeight="1">
      <c r="A70" s="430">
        <v>62</v>
      </c>
      <c r="B70" s="1169" t="str">
        <f ca="1">IF((ROW()-8)&lt;=MAX(⑥入力シート2!$AV$6:$AV$2165),IF(INDIRECT("⑥入力シート2!C"&amp;(INDEX(⑥入力シート2!AO$6:AO$2165,MATCH(ROW()-8,⑥入力シート2!$AV$6:$AV$2165,0))+1)*3)="","",INDIRECT("⑥入力シート2!C"&amp;(INDEX(⑥入力シート2!AO$6:AO$2165,MATCH(ROW()-8,⑥入力シート2!$AV$6:$AV$2165,0))+1)*3)),"")</f>
        <v/>
      </c>
      <c r="C70" s="1170"/>
      <c r="D70" s="1170"/>
      <c r="E70" s="1170"/>
      <c r="F70" s="1170"/>
      <c r="G70" s="1171" t="str">
        <f ca="1">IF((ROW()-8)&lt;=MAX(⑥入力シート2!$AV$6:$AV$2165),IF(INDIRECT("⑥入力シート2!E"&amp;(INDEX(⑥入力シート2!AO$6:AO$2165,MATCH(ROW()-8,⑥入力シート2!$AV$6:$AV$2165,0))+1)*3)="","",INDIRECT("⑥入力シート2!E"&amp;(INDEX(⑥入力シート2!AO$6:AO$2165,MATCH(ROW()-8,⑥入力シート2!$AV$6:$AV$2165,0))+1)*3)),"")</f>
        <v/>
      </c>
      <c r="H70" s="1172"/>
      <c r="I70" s="1173"/>
      <c r="J70" s="431" t="str">
        <f ca="1">IF((ROW()-8)&lt;=MAX(⑥入力シート2!$AV$6:$AV$2165),IF(INDIRECT("⑥入力シート2!F"&amp;(INDEX(⑥入力シート2!AO$6:AO$2165,MATCH(ROW()-8,⑥入力シート2!$AV$6:$AV$2165,0))+1)*3)="","",INDIRECT("⑥入力シート2!F"&amp;(INDEX(⑥入力シート2!AO$6:AO$2165,MATCH(ROW()-8,⑥入力シート2!$AV$6:$AV$2165,0))+1)*3)),"")</f>
        <v/>
      </c>
      <c r="K70" s="1171" t="str">
        <f ca="1">IF((ROW()-8)&lt;=MAX(⑥入力シート2!$AV$6:$AV$2165),IF(INDEX(⑥入力シート2!AP$6:AP$2165,MATCH(ROW()-8,⑥入力シート2!$AV$6:$AV$2165,0))=1,"基本給",IF(INDEX(⑥入力シート2!AP$6:AP$2165,MATCH(ROW()-8,⑥入力シート2!$AV$6:$AV$2165,0))=2,"手当","残")),"")</f>
        <v/>
      </c>
      <c r="L70" s="1172"/>
      <c r="M70" s="1172"/>
      <c r="N70" s="1173"/>
      <c r="O70" s="1164" t="str">
        <f ca="1">IF((ROW()-8)&lt;=MAX(⑥入力シート2!$AV$6:$AV$2165),INDEX(⑥入力シート2!AR$6:AR$2165,MATCH(ROW()-8,⑥入力シート2!$AV$6:$AV$2165,0)),"")</f>
        <v/>
      </c>
      <c r="P70" s="1165"/>
      <c r="Q70" s="1165"/>
      <c r="R70" s="196" t="s">
        <v>171</v>
      </c>
      <c r="S70" s="196" t="s">
        <v>172</v>
      </c>
      <c r="T70" s="433" t="str">
        <f ca="1">IF((ROW()-8)&lt;=MAX(⑥入力シート2!$AV$6:$AV$2165),INDEX(⑥入力シート2!AS$6:AS$2165,MATCH(ROW()-8,⑥入力シート2!$AV$6:$AV$2165,0)),"")</f>
        <v/>
      </c>
      <c r="U70" s="196" t="s">
        <v>89</v>
      </c>
      <c r="V70" s="196" t="s">
        <v>172</v>
      </c>
      <c r="W70" s="197">
        <v>1</v>
      </c>
      <c r="X70" s="196" t="s">
        <v>173</v>
      </c>
      <c r="Y70" s="196" t="s">
        <v>174</v>
      </c>
      <c r="Z70" s="1166" t="str">
        <f t="shared" ref="Z70:Z108" ca="1" si="18">IFERROR(O70*T70*W70,"")</f>
        <v/>
      </c>
      <c r="AA70" s="1166"/>
      <c r="AB70" s="1166"/>
      <c r="AC70" s="1166"/>
      <c r="AD70" s="198" t="s">
        <v>171</v>
      </c>
      <c r="AE70" s="1167">
        <f>IF(①入力シート!$F$28="あり",O70,0)</f>
        <v>0</v>
      </c>
      <c r="AF70" s="1168"/>
      <c r="AG70" s="1168"/>
      <c r="AH70" s="196" t="s">
        <v>171</v>
      </c>
      <c r="AI70" s="196" t="s">
        <v>172</v>
      </c>
      <c r="AJ70" s="697">
        <f>IF(①入力シート!$F$28="あり",T70,0)</f>
        <v>0</v>
      </c>
      <c r="AK70" s="196" t="s">
        <v>89</v>
      </c>
      <c r="AL70" s="196" t="s">
        <v>172</v>
      </c>
      <c r="AM70" s="197">
        <v>1</v>
      </c>
      <c r="AN70" s="196" t="s">
        <v>173</v>
      </c>
      <c r="AO70" s="196" t="s">
        <v>174</v>
      </c>
      <c r="AP70" s="1166">
        <f t="shared" ref="AP70:AP108" si="19">IFERROR(AE70*AJ70*AM70,"")</f>
        <v>0</v>
      </c>
      <c r="AQ70" s="1166"/>
      <c r="AR70" s="1166"/>
      <c r="AS70" s="1166"/>
      <c r="AT70" s="199" t="s">
        <v>171</v>
      </c>
      <c r="AU70" s="1164" t="str">
        <f ca="1">IF((ROW()-8)&lt;=MAX(⑥入力シート2!$AV$6:$AV$2165),INDEX(⑥入力シート2!AT$6:AT$2165,MATCH(ROW()-8,⑥入力シート2!$AV$6:$AV$2165,0)),"")</f>
        <v/>
      </c>
      <c r="AV70" s="1165"/>
      <c r="AW70" s="1165"/>
      <c r="AX70" s="196" t="s">
        <v>171</v>
      </c>
      <c r="AY70" s="196" t="s">
        <v>172</v>
      </c>
      <c r="AZ70" s="433" t="str">
        <f ca="1">IF((ROW()-8)&lt;=MAX(⑥入力シート2!$AV$6:$AV$2165),INDEX(⑥入力シート2!AU$6:AU$2165,MATCH(ROW()-8,⑥入力シート2!$AV$6:$AV$2165,0)),"")</f>
        <v/>
      </c>
      <c r="BA70" s="196" t="s">
        <v>89</v>
      </c>
      <c r="BB70" s="196" t="s">
        <v>172</v>
      </c>
      <c r="BC70" s="197">
        <v>1</v>
      </c>
      <c r="BD70" s="196" t="s">
        <v>173</v>
      </c>
      <c r="BE70" s="196" t="s">
        <v>174</v>
      </c>
      <c r="BF70" s="1166" t="str">
        <f t="shared" ca="1" si="16"/>
        <v/>
      </c>
      <c r="BG70" s="1166"/>
      <c r="BH70" s="1166"/>
      <c r="BI70" s="1166"/>
      <c r="BJ70" s="198" t="s">
        <v>171</v>
      </c>
      <c r="BK70" s="1167">
        <f>IF(①入力シート!$F$28="あり",AU70,0)</f>
        <v>0</v>
      </c>
      <c r="BL70" s="1168"/>
      <c r="BM70" s="1168"/>
      <c r="BN70" s="196" t="s">
        <v>171</v>
      </c>
      <c r="BO70" s="196" t="s">
        <v>172</v>
      </c>
      <c r="BP70" s="697">
        <f>IF(①入力シート!$F$28="あり",AZ70,0)</f>
        <v>0</v>
      </c>
      <c r="BQ70" s="196" t="s">
        <v>89</v>
      </c>
      <c r="BR70" s="196" t="s">
        <v>172</v>
      </c>
      <c r="BS70" s="197">
        <v>1</v>
      </c>
      <c r="BT70" s="196" t="s">
        <v>173</v>
      </c>
      <c r="BU70" s="196" t="s">
        <v>174</v>
      </c>
      <c r="BV70" s="1166">
        <f t="shared" si="17"/>
        <v>0</v>
      </c>
      <c r="BW70" s="1166"/>
      <c r="BX70" s="1166"/>
      <c r="BY70" s="1166"/>
      <c r="BZ70" s="198" t="s">
        <v>171</v>
      </c>
      <c r="CA70" s="200" t="str">
        <f t="shared" ref="CA70:CA108" ca="1" si="20">IFERROR(Z70+BF70,"")</f>
        <v/>
      </c>
      <c r="CB70" s="201">
        <f t="shared" ref="CB70:CB108" si="21">IFERROR(AP70+BV70,"")</f>
        <v>0</v>
      </c>
    </row>
    <row r="71" spans="1:80" ht="26.1" customHeight="1">
      <c r="A71" s="430">
        <v>63</v>
      </c>
      <c r="B71" s="1169" t="str">
        <f ca="1">IF((ROW()-8)&lt;=MAX(⑥入力シート2!$AV$6:$AV$2165),IF(INDIRECT("⑥入力シート2!C"&amp;(INDEX(⑥入力シート2!AO$6:AO$2165,MATCH(ROW()-8,⑥入力シート2!$AV$6:$AV$2165,0))+1)*3)="","",INDIRECT("⑥入力シート2!C"&amp;(INDEX(⑥入力シート2!AO$6:AO$2165,MATCH(ROW()-8,⑥入力シート2!$AV$6:$AV$2165,0))+1)*3)),"")</f>
        <v/>
      </c>
      <c r="C71" s="1170"/>
      <c r="D71" s="1170"/>
      <c r="E71" s="1170"/>
      <c r="F71" s="1170"/>
      <c r="G71" s="1171" t="str">
        <f ca="1">IF((ROW()-8)&lt;=MAX(⑥入力シート2!$AV$6:$AV$2165),IF(INDIRECT("⑥入力シート2!E"&amp;(INDEX(⑥入力シート2!AO$6:AO$2165,MATCH(ROW()-8,⑥入力シート2!$AV$6:$AV$2165,0))+1)*3)="","",INDIRECT("⑥入力シート2!E"&amp;(INDEX(⑥入力シート2!AO$6:AO$2165,MATCH(ROW()-8,⑥入力シート2!$AV$6:$AV$2165,0))+1)*3)),"")</f>
        <v/>
      </c>
      <c r="H71" s="1172"/>
      <c r="I71" s="1173"/>
      <c r="J71" s="431" t="str">
        <f ca="1">IF((ROW()-8)&lt;=MAX(⑥入力シート2!$AV$6:$AV$2165),IF(INDIRECT("⑥入力シート2!F"&amp;(INDEX(⑥入力シート2!AO$6:AO$2165,MATCH(ROW()-8,⑥入力シート2!$AV$6:$AV$2165,0))+1)*3)="","",INDIRECT("⑥入力シート2!F"&amp;(INDEX(⑥入力シート2!AO$6:AO$2165,MATCH(ROW()-8,⑥入力シート2!$AV$6:$AV$2165,0))+1)*3)),"")</f>
        <v/>
      </c>
      <c r="K71" s="1171" t="str">
        <f ca="1">IF((ROW()-8)&lt;=MAX(⑥入力シート2!$AV$6:$AV$2165),IF(INDEX(⑥入力シート2!AP$6:AP$2165,MATCH(ROW()-8,⑥入力シート2!$AV$6:$AV$2165,0))=1,"基本給",IF(INDEX(⑥入力シート2!AP$6:AP$2165,MATCH(ROW()-8,⑥入力シート2!$AV$6:$AV$2165,0))=2,"手当","残")),"")</f>
        <v/>
      </c>
      <c r="L71" s="1172"/>
      <c r="M71" s="1172"/>
      <c r="N71" s="1173"/>
      <c r="O71" s="1164" t="str">
        <f ca="1">IF((ROW()-8)&lt;=MAX(⑥入力シート2!$AV$6:$AV$2165),INDEX(⑥入力シート2!AR$6:AR$2165,MATCH(ROW()-8,⑥入力シート2!$AV$6:$AV$2165,0)),"")</f>
        <v/>
      </c>
      <c r="P71" s="1165"/>
      <c r="Q71" s="1165"/>
      <c r="R71" s="196" t="s">
        <v>171</v>
      </c>
      <c r="S71" s="196" t="s">
        <v>172</v>
      </c>
      <c r="T71" s="433" t="str">
        <f ca="1">IF((ROW()-8)&lt;=MAX(⑥入力シート2!$AV$6:$AV$2165),INDEX(⑥入力シート2!AS$6:AS$2165,MATCH(ROW()-8,⑥入力シート2!$AV$6:$AV$2165,0)),"")</f>
        <v/>
      </c>
      <c r="U71" s="196" t="s">
        <v>89</v>
      </c>
      <c r="V71" s="196" t="s">
        <v>172</v>
      </c>
      <c r="W71" s="197">
        <v>1</v>
      </c>
      <c r="X71" s="196" t="s">
        <v>173</v>
      </c>
      <c r="Y71" s="196" t="s">
        <v>174</v>
      </c>
      <c r="Z71" s="1166" t="str">
        <f t="shared" ca="1" si="18"/>
        <v/>
      </c>
      <c r="AA71" s="1166"/>
      <c r="AB71" s="1166"/>
      <c r="AC71" s="1166"/>
      <c r="AD71" s="198" t="s">
        <v>171</v>
      </c>
      <c r="AE71" s="1167">
        <f>IF(①入力シート!$F$28="あり",O71,0)</f>
        <v>0</v>
      </c>
      <c r="AF71" s="1168"/>
      <c r="AG71" s="1168"/>
      <c r="AH71" s="196" t="s">
        <v>171</v>
      </c>
      <c r="AI71" s="196" t="s">
        <v>172</v>
      </c>
      <c r="AJ71" s="697">
        <f>IF(①入力シート!$F$28="あり",T71,0)</f>
        <v>0</v>
      </c>
      <c r="AK71" s="196" t="s">
        <v>89</v>
      </c>
      <c r="AL71" s="196" t="s">
        <v>172</v>
      </c>
      <c r="AM71" s="197">
        <v>1</v>
      </c>
      <c r="AN71" s="196" t="s">
        <v>173</v>
      </c>
      <c r="AO71" s="196" t="s">
        <v>174</v>
      </c>
      <c r="AP71" s="1166">
        <f t="shared" si="19"/>
        <v>0</v>
      </c>
      <c r="AQ71" s="1166"/>
      <c r="AR71" s="1166"/>
      <c r="AS71" s="1166"/>
      <c r="AT71" s="199" t="s">
        <v>171</v>
      </c>
      <c r="AU71" s="1164" t="str">
        <f ca="1">IF((ROW()-8)&lt;=MAX(⑥入力シート2!$AV$6:$AV$2165),INDEX(⑥入力シート2!AT$6:AT$2165,MATCH(ROW()-8,⑥入力シート2!$AV$6:$AV$2165,0)),"")</f>
        <v/>
      </c>
      <c r="AV71" s="1165"/>
      <c r="AW71" s="1165"/>
      <c r="AX71" s="196" t="s">
        <v>171</v>
      </c>
      <c r="AY71" s="196" t="s">
        <v>172</v>
      </c>
      <c r="AZ71" s="433" t="str">
        <f ca="1">IF((ROW()-8)&lt;=MAX(⑥入力シート2!$AV$6:$AV$2165),INDEX(⑥入力シート2!AU$6:AU$2165,MATCH(ROW()-8,⑥入力シート2!$AV$6:$AV$2165,0)),"")</f>
        <v/>
      </c>
      <c r="BA71" s="196" t="s">
        <v>89</v>
      </c>
      <c r="BB71" s="196" t="s">
        <v>172</v>
      </c>
      <c r="BC71" s="197">
        <v>1</v>
      </c>
      <c r="BD71" s="196" t="s">
        <v>173</v>
      </c>
      <c r="BE71" s="196" t="s">
        <v>174</v>
      </c>
      <c r="BF71" s="1166" t="str">
        <f t="shared" ca="1" si="16"/>
        <v/>
      </c>
      <c r="BG71" s="1166"/>
      <c r="BH71" s="1166"/>
      <c r="BI71" s="1166"/>
      <c r="BJ71" s="198" t="s">
        <v>171</v>
      </c>
      <c r="BK71" s="1167">
        <f>IF(①入力シート!$F$28="あり",AU71,0)</f>
        <v>0</v>
      </c>
      <c r="BL71" s="1168"/>
      <c r="BM71" s="1168"/>
      <c r="BN71" s="196" t="s">
        <v>171</v>
      </c>
      <c r="BO71" s="196" t="s">
        <v>172</v>
      </c>
      <c r="BP71" s="697">
        <f>IF(①入力シート!$F$28="あり",AZ71,0)</f>
        <v>0</v>
      </c>
      <c r="BQ71" s="196" t="s">
        <v>89</v>
      </c>
      <c r="BR71" s="196" t="s">
        <v>172</v>
      </c>
      <c r="BS71" s="197">
        <v>1</v>
      </c>
      <c r="BT71" s="196" t="s">
        <v>173</v>
      </c>
      <c r="BU71" s="196" t="s">
        <v>174</v>
      </c>
      <c r="BV71" s="1166">
        <f t="shared" si="17"/>
        <v>0</v>
      </c>
      <c r="BW71" s="1166"/>
      <c r="BX71" s="1166"/>
      <c r="BY71" s="1166"/>
      <c r="BZ71" s="198" t="s">
        <v>171</v>
      </c>
      <c r="CA71" s="200" t="str">
        <f t="shared" ca="1" si="20"/>
        <v/>
      </c>
      <c r="CB71" s="201">
        <f t="shared" si="21"/>
        <v>0</v>
      </c>
    </row>
    <row r="72" spans="1:80" ht="26.1" customHeight="1">
      <c r="A72" s="430">
        <v>64</v>
      </c>
      <c r="B72" s="1169" t="str">
        <f ca="1">IF((ROW()-8)&lt;=MAX(⑥入力シート2!$AV$6:$AV$2165),IF(INDIRECT("⑥入力シート2!C"&amp;(INDEX(⑥入力シート2!AO$6:AO$2165,MATCH(ROW()-8,⑥入力シート2!$AV$6:$AV$2165,0))+1)*3)="","",INDIRECT("⑥入力シート2!C"&amp;(INDEX(⑥入力シート2!AO$6:AO$2165,MATCH(ROW()-8,⑥入力シート2!$AV$6:$AV$2165,0))+1)*3)),"")</f>
        <v/>
      </c>
      <c r="C72" s="1170"/>
      <c r="D72" s="1170"/>
      <c r="E72" s="1170"/>
      <c r="F72" s="1170"/>
      <c r="G72" s="1171" t="str">
        <f ca="1">IF((ROW()-8)&lt;=MAX(⑥入力シート2!$AV$6:$AV$2165),IF(INDIRECT("⑥入力シート2!E"&amp;(INDEX(⑥入力シート2!AO$6:AO$2165,MATCH(ROW()-8,⑥入力シート2!$AV$6:$AV$2165,0))+1)*3)="","",INDIRECT("⑥入力シート2!E"&amp;(INDEX(⑥入力シート2!AO$6:AO$2165,MATCH(ROW()-8,⑥入力シート2!$AV$6:$AV$2165,0))+1)*3)),"")</f>
        <v/>
      </c>
      <c r="H72" s="1172"/>
      <c r="I72" s="1173"/>
      <c r="J72" s="431" t="str">
        <f ca="1">IF((ROW()-8)&lt;=MAX(⑥入力シート2!$AV$6:$AV$2165),IF(INDIRECT("⑥入力シート2!F"&amp;(INDEX(⑥入力シート2!AO$6:AO$2165,MATCH(ROW()-8,⑥入力シート2!$AV$6:$AV$2165,0))+1)*3)="","",INDIRECT("⑥入力シート2!F"&amp;(INDEX(⑥入力シート2!AO$6:AO$2165,MATCH(ROW()-8,⑥入力シート2!$AV$6:$AV$2165,0))+1)*3)),"")</f>
        <v/>
      </c>
      <c r="K72" s="1171" t="str">
        <f ca="1">IF((ROW()-8)&lt;=MAX(⑥入力シート2!$AV$6:$AV$2165),IF(INDEX(⑥入力シート2!AP$6:AP$2165,MATCH(ROW()-8,⑥入力シート2!$AV$6:$AV$2165,0))=1,"基本給",IF(INDEX(⑥入力シート2!AP$6:AP$2165,MATCH(ROW()-8,⑥入力シート2!$AV$6:$AV$2165,0))=2,"手当","残")),"")</f>
        <v/>
      </c>
      <c r="L72" s="1172"/>
      <c r="M72" s="1172"/>
      <c r="N72" s="1173"/>
      <c r="O72" s="1164" t="str">
        <f ca="1">IF((ROW()-8)&lt;=MAX(⑥入力シート2!$AV$6:$AV$2165),INDEX(⑥入力シート2!AR$6:AR$2165,MATCH(ROW()-8,⑥入力シート2!$AV$6:$AV$2165,0)),"")</f>
        <v/>
      </c>
      <c r="P72" s="1165"/>
      <c r="Q72" s="1165"/>
      <c r="R72" s="196" t="s">
        <v>171</v>
      </c>
      <c r="S72" s="196" t="s">
        <v>172</v>
      </c>
      <c r="T72" s="433" t="str">
        <f ca="1">IF((ROW()-8)&lt;=MAX(⑥入力シート2!$AV$6:$AV$2165),INDEX(⑥入力シート2!AS$6:AS$2165,MATCH(ROW()-8,⑥入力シート2!$AV$6:$AV$2165,0)),"")</f>
        <v/>
      </c>
      <c r="U72" s="196" t="s">
        <v>89</v>
      </c>
      <c r="V72" s="196" t="s">
        <v>172</v>
      </c>
      <c r="W72" s="197">
        <v>1</v>
      </c>
      <c r="X72" s="196" t="s">
        <v>173</v>
      </c>
      <c r="Y72" s="196" t="s">
        <v>174</v>
      </c>
      <c r="Z72" s="1166" t="str">
        <f t="shared" ca="1" si="18"/>
        <v/>
      </c>
      <c r="AA72" s="1166"/>
      <c r="AB72" s="1166"/>
      <c r="AC72" s="1166"/>
      <c r="AD72" s="198" t="s">
        <v>171</v>
      </c>
      <c r="AE72" s="1167">
        <f>IF(①入力シート!$F$28="あり",O72,0)</f>
        <v>0</v>
      </c>
      <c r="AF72" s="1168"/>
      <c r="AG72" s="1168"/>
      <c r="AH72" s="196" t="s">
        <v>171</v>
      </c>
      <c r="AI72" s="196" t="s">
        <v>172</v>
      </c>
      <c r="AJ72" s="697">
        <f>IF(①入力シート!$F$28="あり",T72,0)</f>
        <v>0</v>
      </c>
      <c r="AK72" s="196" t="s">
        <v>89</v>
      </c>
      <c r="AL72" s="196" t="s">
        <v>172</v>
      </c>
      <c r="AM72" s="197">
        <v>1</v>
      </c>
      <c r="AN72" s="196" t="s">
        <v>173</v>
      </c>
      <c r="AO72" s="196" t="s">
        <v>174</v>
      </c>
      <c r="AP72" s="1166">
        <f t="shared" si="19"/>
        <v>0</v>
      </c>
      <c r="AQ72" s="1166"/>
      <c r="AR72" s="1166"/>
      <c r="AS72" s="1166"/>
      <c r="AT72" s="199" t="s">
        <v>171</v>
      </c>
      <c r="AU72" s="1164" t="str">
        <f ca="1">IF((ROW()-8)&lt;=MAX(⑥入力シート2!$AV$6:$AV$2165),INDEX(⑥入力シート2!AT$6:AT$2165,MATCH(ROW()-8,⑥入力シート2!$AV$6:$AV$2165,0)),"")</f>
        <v/>
      </c>
      <c r="AV72" s="1165"/>
      <c r="AW72" s="1165"/>
      <c r="AX72" s="196" t="s">
        <v>171</v>
      </c>
      <c r="AY72" s="196" t="s">
        <v>172</v>
      </c>
      <c r="AZ72" s="433" t="str">
        <f ca="1">IF((ROW()-8)&lt;=MAX(⑥入力シート2!$AV$6:$AV$2165),INDEX(⑥入力シート2!AU$6:AU$2165,MATCH(ROW()-8,⑥入力シート2!$AV$6:$AV$2165,0)),"")</f>
        <v/>
      </c>
      <c r="BA72" s="196" t="s">
        <v>89</v>
      </c>
      <c r="BB72" s="196" t="s">
        <v>172</v>
      </c>
      <c r="BC72" s="197">
        <v>1</v>
      </c>
      <c r="BD72" s="196" t="s">
        <v>173</v>
      </c>
      <c r="BE72" s="196" t="s">
        <v>174</v>
      </c>
      <c r="BF72" s="1166" t="str">
        <f t="shared" ca="1" si="16"/>
        <v/>
      </c>
      <c r="BG72" s="1166"/>
      <c r="BH72" s="1166"/>
      <c r="BI72" s="1166"/>
      <c r="BJ72" s="198" t="s">
        <v>171</v>
      </c>
      <c r="BK72" s="1167">
        <f>IF(①入力シート!$F$28="あり",AU72,0)</f>
        <v>0</v>
      </c>
      <c r="BL72" s="1168"/>
      <c r="BM72" s="1168"/>
      <c r="BN72" s="196" t="s">
        <v>171</v>
      </c>
      <c r="BO72" s="196" t="s">
        <v>172</v>
      </c>
      <c r="BP72" s="697">
        <f>IF(①入力シート!$F$28="あり",AZ72,0)</f>
        <v>0</v>
      </c>
      <c r="BQ72" s="196" t="s">
        <v>89</v>
      </c>
      <c r="BR72" s="196" t="s">
        <v>172</v>
      </c>
      <c r="BS72" s="197">
        <v>1</v>
      </c>
      <c r="BT72" s="196" t="s">
        <v>173</v>
      </c>
      <c r="BU72" s="196" t="s">
        <v>174</v>
      </c>
      <c r="BV72" s="1166">
        <f t="shared" si="17"/>
        <v>0</v>
      </c>
      <c r="BW72" s="1166"/>
      <c r="BX72" s="1166"/>
      <c r="BY72" s="1166"/>
      <c r="BZ72" s="198" t="s">
        <v>171</v>
      </c>
      <c r="CA72" s="200" t="str">
        <f t="shared" ca="1" si="20"/>
        <v/>
      </c>
      <c r="CB72" s="201">
        <f t="shared" si="21"/>
        <v>0</v>
      </c>
    </row>
    <row r="73" spans="1:80" ht="26.1" customHeight="1">
      <c r="A73" s="430">
        <v>65</v>
      </c>
      <c r="B73" s="1169" t="str">
        <f ca="1">IF((ROW()-8)&lt;=MAX(⑥入力シート2!$AV$6:$AV$2165),IF(INDIRECT("⑥入力シート2!C"&amp;(INDEX(⑥入力シート2!AO$6:AO$2165,MATCH(ROW()-8,⑥入力シート2!$AV$6:$AV$2165,0))+1)*3)="","",INDIRECT("⑥入力シート2!C"&amp;(INDEX(⑥入力シート2!AO$6:AO$2165,MATCH(ROW()-8,⑥入力シート2!$AV$6:$AV$2165,0))+1)*3)),"")</f>
        <v/>
      </c>
      <c r="C73" s="1170"/>
      <c r="D73" s="1170"/>
      <c r="E73" s="1170"/>
      <c r="F73" s="1170"/>
      <c r="G73" s="1171" t="str">
        <f ca="1">IF((ROW()-8)&lt;=MAX(⑥入力シート2!$AV$6:$AV$2165),IF(INDIRECT("⑥入力シート2!E"&amp;(INDEX(⑥入力シート2!AO$6:AO$2165,MATCH(ROW()-8,⑥入力シート2!$AV$6:$AV$2165,0))+1)*3)="","",INDIRECT("⑥入力シート2!E"&amp;(INDEX(⑥入力シート2!AO$6:AO$2165,MATCH(ROW()-8,⑥入力シート2!$AV$6:$AV$2165,0))+1)*3)),"")</f>
        <v/>
      </c>
      <c r="H73" s="1172"/>
      <c r="I73" s="1173"/>
      <c r="J73" s="431" t="str">
        <f ca="1">IF((ROW()-8)&lt;=MAX(⑥入力シート2!$AV$6:$AV$2165),IF(INDIRECT("⑥入力シート2!F"&amp;(INDEX(⑥入力シート2!AO$6:AO$2165,MATCH(ROW()-8,⑥入力シート2!$AV$6:$AV$2165,0))+1)*3)="","",INDIRECT("⑥入力シート2!F"&amp;(INDEX(⑥入力シート2!AO$6:AO$2165,MATCH(ROW()-8,⑥入力シート2!$AV$6:$AV$2165,0))+1)*3)),"")</f>
        <v/>
      </c>
      <c r="K73" s="1171" t="str">
        <f ca="1">IF((ROW()-8)&lt;=MAX(⑥入力シート2!$AV$6:$AV$2165),IF(INDEX(⑥入力シート2!AP$6:AP$2165,MATCH(ROW()-8,⑥入力シート2!$AV$6:$AV$2165,0))=1,"基本給",IF(INDEX(⑥入力シート2!AP$6:AP$2165,MATCH(ROW()-8,⑥入力シート2!$AV$6:$AV$2165,0))=2,"手当","残")),"")</f>
        <v/>
      </c>
      <c r="L73" s="1172"/>
      <c r="M73" s="1172"/>
      <c r="N73" s="1173"/>
      <c r="O73" s="1164" t="str">
        <f ca="1">IF((ROW()-8)&lt;=MAX(⑥入力シート2!$AV$6:$AV$2165),INDEX(⑥入力シート2!AR$6:AR$2165,MATCH(ROW()-8,⑥入力シート2!$AV$6:$AV$2165,0)),"")</f>
        <v/>
      </c>
      <c r="P73" s="1165"/>
      <c r="Q73" s="1165"/>
      <c r="R73" s="196" t="s">
        <v>171</v>
      </c>
      <c r="S73" s="196" t="s">
        <v>172</v>
      </c>
      <c r="T73" s="433" t="str">
        <f ca="1">IF((ROW()-8)&lt;=MAX(⑥入力シート2!$AV$6:$AV$2165),INDEX(⑥入力シート2!AS$6:AS$2165,MATCH(ROW()-8,⑥入力シート2!$AV$6:$AV$2165,0)),"")</f>
        <v/>
      </c>
      <c r="U73" s="196" t="s">
        <v>89</v>
      </c>
      <c r="V73" s="196" t="s">
        <v>172</v>
      </c>
      <c r="W73" s="197">
        <v>1</v>
      </c>
      <c r="X73" s="196" t="s">
        <v>173</v>
      </c>
      <c r="Y73" s="196" t="s">
        <v>174</v>
      </c>
      <c r="Z73" s="1166" t="str">
        <f t="shared" ca="1" si="18"/>
        <v/>
      </c>
      <c r="AA73" s="1166"/>
      <c r="AB73" s="1166"/>
      <c r="AC73" s="1166"/>
      <c r="AD73" s="198" t="s">
        <v>171</v>
      </c>
      <c r="AE73" s="1167">
        <f>IF(①入力シート!$F$28="あり",O73,0)</f>
        <v>0</v>
      </c>
      <c r="AF73" s="1168"/>
      <c r="AG73" s="1168"/>
      <c r="AH73" s="196" t="s">
        <v>171</v>
      </c>
      <c r="AI73" s="196" t="s">
        <v>172</v>
      </c>
      <c r="AJ73" s="697">
        <f>IF(①入力シート!$F$28="あり",T73,0)</f>
        <v>0</v>
      </c>
      <c r="AK73" s="196" t="s">
        <v>89</v>
      </c>
      <c r="AL73" s="196" t="s">
        <v>172</v>
      </c>
      <c r="AM73" s="197">
        <v>1</v>
      </c>
      <c r="AN73" s="196" t="s">
        <v>173</v>
      </c>
      <c r="AO73" s="196" t="s">
        <v>174</v>
      </c>
      <c r="AP73" s="1166">
        <f t="shared" si="19"/>
        <v>0</v>
      </c>
      <c r="AQ73" s="1166"/>
      <c r="AR73" s="1166"/>
      <c r="AS73" s="1166"/>
      <c r="AT73" s="199" t="s">
        <v>171</v>
      </c>
      <c r="AU73" s="1164" t="str">
        <f ca="1">IF((ROW()-8)&lt;=MAX(⑥入力シート2!$AV$6:$AV$2165),INDEX(⑥入力シート2!AT$6:AT$2165,MATCH(ROW()-8,⑥入力シート2!$AV$6:$AV$2165,0)),"")</f>
        <v/>
      </c>
      <c r="AV73" s="1165"/>
      <c r="AW73" s="1165"/>
      <c r="AX73" s="196" t="s">
        <v>171</v>
      </c>
      <c r="AY73" s="196" t="s">
        <v>172</v>
      </c>
      <c r="AZ73" s="433" t="str">
        <f ca="1">IF((ROW()-8)&lt;=MAX(⑥入力シート2!$AV$6:$AV$2165),INDEX(⑥入力シート2!AU$6:AU$2165,MATCH(ROW()-8,⑥入力シート2!$AV$6:$AV$2165,0)),"")</f>
        <v/>
      </c>
      <c r="BA73" s="196" t="s">
        <v>89</v>
      </c>
      <c r="BB73" s="196" t="s">
        <v>172</v>
      </c>
      <c r="BC73" s="197">
        <v>1</v>
      </c>
      <c r="BD73" s="196" t="s">
        <v>173</v>
      </c>
      <c r="BE73" s="196" t="s">
        <v>174</v>
      </c>
      <c r="BF73" s="1166" t="str">
        <f t="shared" ca="1" si="16"/>
        <v/>
      </c>
      <c r="BG73" s="1166"/>
      <c r="BH73" s="1166"/>
      <c r="BI73" s="1166"/>
      <c r="BJ73" s="198" t="s">
        <v>171</v>
      </c>
      <c r="BK73" s="1167">
        <f>IF(①入力シート!$F$28="あり",AU73,0)</f>
        <v>0</v>
      </c>
      <c r="BL73" s="1168"/>
      <c r="BM73" s="1168"/>
      <c r="BN73" s="196" t="s">
        <v>171</v>
      </c>
      <c r="BO73" s="196" t="s">
        <v>172</v>
      </c>
      <c r="BP73" s="697">
        <f>IF(①入力シート!$F$28="あり",AZ73,0)</f>
        <v>0</v>
      </c>
      <c r="BQ73" s="196" t="s">
        <v>89</v>
      </c>
      <c r="BR73" s="196" t="s">
        <v>172</v>
      </c>
      <c r="BS73" s="197">
        <v>1</v>
      </c>
      <c r="BT73" s="196" t="s">
        <v>173</v>
      </c>
      <c r="BU73" s="196" t="s">
        <v>174</v>
      </c>
      <c r="BV73" s="1166">
        <f t="shared" si="17"/>
        <v>0</v>
      </c>
      <c r="BW73" s="1166"/>
      <c r="BX73" s="1166"/>
      <c r="BY73" s="1166"/>
      <c r="BZ73" s="198" t="s">
        <v>171</v>
      </c>
      <c r="CA73" s="200" t="str">
        <f t="shared" ca="1" si="20"/>
        <v/>
      </c>
      <c r="CB73" s="201">
        <f t="shared" si="21"/>
        <v>0</v>
      </c>
    </row>
    <row r="74" spans="1:80" ht="26.1" customHeight="1">
      <c r="A74" s="430">
        <v>66</v>
      </c>
      <c r="B74" s="1169" t="str">
        <f ca="1">IF((ROW()-8)&lt;=MAX(⑥入力シート2!$AV$6:$AV$2165),IF(INDIRECT("⑥入力シート2!C"&amp;(INDEX(⑥入力シート2!AO$6:AO$2165,MATCH(ROW()-8,⑥入力シート2!$AV$6:$AV$2165,0))+1)*3)="","",INDIRECT("⑥入力シート2!C"&amp;(INDEX(⑥入力シート2!AO$6:AO$2165,MATCH(ROW()-8,⑥入力シート2!$AV$6:$AV$2165,0))+1)*3)),"")</f>
        <v/>
      </c>
      <c r="C74" s="1170"/>
      <c r="D74" s="1170"/>
      <c r="E74" s="1170"/>
      <c r="F74" s="1170"/>
      <c r="G74" s="1171" t="str">
        <f ca="1">IF((ROW()-8)&lt;=MAX(⑥入力シート2!$AV$6:$AV$2165),IF(INDIRECT("⑥入力シート2!E"&amp;(INDEX(⑥入力シート2!AO$6:AO$2165,MATCH(ROW()-8,⑥入力シート2!$AV$6:$AV$2165,0))+1)*3)="","",INDIRECT("⑥入力シート2!E"&amp;(INDEX(⑥入力シート2!AO$6:AO$2165,MATCH(ROW()-8,⑥入力シート2!$AV$6:$AV$2165,0))+1)*3)),"")</f>
        <v/>
      </c>
      <c r="H74" s="1172"/>
      <c r="I74" s="1173"/>
      <c r="J74" s="431" t="str">
        <f ca="1">IF((ROW()-8)&lt;=MAX(⑥入力シート2!$AV$6:$AV$2165),IF(INDIRECT("⑥入力シート2!F"&amp;(INDEX(⑥入力シート2!AO$6:AO$2165,MATCH(ROW()-8,⑥入力シート2!$AV$6:$AV$2165,0))+1)*3)="","",INDIRECT("⑥入力シート2!F"&amp;(INDEX(⑥入力シート2!AO$6:AO$2165,MATCH(ROW()-8,⑥入力シート2!$AV$6:$AV$2165,0))+1)*3)),"")</f>
        <v/>
      </c>
      <c r="K74" s="1171" t="str">
        <f ca="1">IF((ROW()-8)&lt;=MAX(⑥入力シート2!$AV$6:$AV$2165),IF(INDEX(⑥入力シート2!AP$6:AP$2165,MATCH(ROW()-8,⑥入力シート2!$AV$6:$AV$2165,0))=1,"基本給",IF(INDEX(⑥入力シート2!AP$6:AP$2165,MATCH(ROW()-8,⑥入力シート2!$AV$6:$AV$2165,0))=2,"手当","残")),"")</f>
        <v/>
      </c>
      <c r="L74" s="1172"/>
      <c r="M74" s="1172"/>
      <c r="N74" s="1173"/>
      <c r="O74" s="1164" t="str">
        <f ca="1">IF((ROW()-8)&lt;=MAX(⑥入力シート2!$AV$6:$AV$2165),INDEX(⑥入力シート2!AR$6:AR$2165,MATCH(ROW()-8,⑥入力シート2!$AV$6:$AV$2165,0)),"")</f>
        <v/>
      </c>
      <c r="P74" s="1165"/>
      <c r="Q74" s="1165"/>
      <c r="R74" s="196" t="s">
        <v>171</v>
      </c>
      <c r="S74" s="196" t="s">
        <v>172</v>
      </c>
      <c r="T74" s="433" t="str">
        <f ca="1">IF((ROW()-8)&lt;=MAX(⑥入力シート2!$AV$6:$AV$2165),INDEX(⑥入力シート2!AS$6:AS$2165,MATCH(ROW()-8,⑥入力シート2!$AV$6:$AV$2165,0)),"")</f>
        <v/>
      </c>
      <c r="U74" s="196" t="s">
        <v>89</v>
      </c>
      <c r="V74" s="196" t="s">
        <v>172</v>
      </c>
      <c r="W74" s="197">
        <v>1</v>
      </c>
      <c r="X74" s="196" t="s">
        <v>173</v>
      </c>
      <c r="Y74" s="196" t="s">
        <v>174</v>
      </c>
      <c r="Z74" s="1166" t="str">
        <f t="shared" ca="1" si="18"/>
        <v/>
      </c>
      <c r="AA74" s="1166"/>
      <c r="AB74" s="1166"/>
      <c r="AC74" s="1166"/>
      <c r="AD74" s="198" t="s">
        <v>171</v>
      </c>
      <c r="AE74" s="1167">
        <f>IF(①入力シート!$F$28="あり",O74,0)</f>
        <v>0</v>
      </c>
      <c r="AF74" s="1168"/>
      <c r="AG74" s="1168"/>
      <c r="AH74" s="196" t="s">
        <v>171</v>
      </c>
      <c r="AI74" s="196" t="s">
        <v>172</v>
      </c>
      <c r="AJ74" s="697">
        <f>IF(①入力シート!$F$28="あり",T74,0)</f>
        <v>0</v>
      </c>
      <c r="AK74" s="196" t="s">
        <v>89</v>
      </c>
      <c r="AL74" s="196" t="s">
        <v>172</v>
      </c>
      <c r="AM74" s="197">
        <v>1</v>
      </c>
      <c r="AN74" s="196" t="s">
        <v>173</v>
      </c>
      <c r="AO74" s="196" t="s">
        <v>174</v>
      </c>
      <c r="AP74" s="1166">
        <f t="shared" si="19"/>
        <v>0</v>
      </c>
      <c r="AQ74" s="1166"/>
      <c r="AR74" s="1166"/>
      <c r="AS74" s="1166"/>
      <c r="AT74" s="199" t="s">
        <v>171</v>
      </c>
      <c r="AU74" s="1164" t="str">
        <f ca="1">IF((ROW()-8)&lt;=MAX(⑥入力シート2!$AV$6:$AV$2165),INDEX(⑥入力シート2!AT$6:AT$2165,MATCH(ROW()-8,⑥入力シート2!$AV$6:$AV$2165,0)),"")</f>
        <v/>
      </c>
      <c r="AV74" s="1165"/>
      <c r="AW74" s="1165"/>
      <c r="AX74" s="196" t="s">
        <v>171</v>
      </c>
      <c r="AY74" s="196" t="s">
        <v>172</v>
      </c>
      <c r="AZ74" s="433" t="str">
        <f ca="1">IF((ROW()-8)&lt;=MAX(⑥入力シート2!$AV$6:$AV$2165),INDEX(⑥入力シート2!AU$6:AU$2165,MATCH(ROW()-8,⑥入力シート2!$AV$6:$AV$2165,0)),"")</f>
        <v/>
      </c>
      <c r="BA74" s="196" t="s">
        <v>89</v>
      </c>
      <c r="BB74" s="196" t="s">
        <v>172</v>
      </c>
      <c r="BC74" s="197">
        <v>1</v>
      </c>
      <c r="BD74" s="196" t="s">
        <v>173</v>
      </c>
      <c r="BE74" s="196" t="s">
        <v>174</v>
      </c>
      <c r="BF74" s="1166" t="str">
        <f t="shared" ca="1" si="16"/>
        <v/>
      </c>
      <c r="BG74" s="1166"/>
      <c r="BH74" s="1166"/>
      <c r="BI74" s="1166"/>
      <c r="BJ74" s="198" t="s">
        <v>171</v>
      </c>
      <c r="BK74" s="1167">
        <f>IF(①入力シート!$F$28="あり",AU74,0)</f>
        <v>0</v>
      </c>
      <c r="BL74" s="1168"/>
      <c r="BM74" s="1168"/>
      <c r="BN74" s="196" t="s">
        <v>171</v>
      </c>
      <c r="BO74" s="196" t="s">
        <v>172</v>
      </c>
      <c r="BP74" s="697">
        <f>IF(①入力シート!$F$28="あり",AZ74,0)</f>
        <v>0</v>
      </c>
      <c r="BQ74" s="196" t="s">
        <v>89</v>
      </c>
      <c r="BR74" s="196" t="s">
        <v>172</v>
      </c>
      <c r="BS74" s="197">
        <v>1</v>
      </c>
      <c r="BT74" s="196" t="s">
        <v>173</v>
      </c>
      <c r="BU74" s="196" t="s">
        <v>174</v>
      </c>
      <c r="BV74" s="1166">
        <f t="shared" si="17"/>
        <v>0</v>
      </c>
      <c r="BW74" s="1166"/>
      <c r="BX74" s="1166"/>
      <c r="BY74" s="1166"/>
      <c r="BZ74" s="198" t="s">
        <v>171</v>
      </c>
      <c r="CA74" s="200" t="str">
        <f t="shared" ca="1" si="20"/>
        <v/>
      </c>
      <c r="CB74" s="201">
        <f t="shared" si="21"/>
        <v>0</v>
      </c>
    </row>
    <row r="75" spans="1:80" ht="26.1" customHeight="1">
      <c r="A75" s="430">
        <v>67</v>
      </c>
      <c r="B75" s="1169" t="str">
        <f ca="1">IF((ROW()-8)&lt;=MAX(⑥入力シート2!$AV$6:$AV$2165),IF(INDIRECT("⑥入力シート2!C"&amp;(INDEX(⑥入力シート2!AO$6:AO$2165,MATCH(ROW()-8,⑥入力シート2!$AV$6:$AV$2165,0))+1)*3)="","",INDIRECT("⑥入力シート2!C"&amp;(INDEX(⑥入力シート2!AO$6:AO$2165,MATCH(ROW()-8,⑥入力シート2!$AV$6:$AV$2165,0))+1)*3)),"")</f>
        <v/>
      </c>
      <c r="C75" s="1170"/>
      <c r="D75" s="1170"/>
      <c r="E75" s="1170"/>
      <c r="F75" s="1170"/>
      <c r="G75" s="1171" t="str">
        <f ca="1">IF((ROW()-8)&lt;=MAX(⑥入力シート2!$AV$6:$AV$2165),IF(INDIRECT("⑥入力シート2!E"&amp;(INDEX(⑥入力シート2!AO$6:AO$2165,MATCH(ROW()-8,⑥入力シート2!$AV$6:$AV$2165,0))+1)*3)="","",INDIRECT("⑥入力シート2!E"&amp;(INDEX(⑥入力シート2!AO$6:AO$2165,MATCH(ROW()-8,⑥入力シート2!$AV$6:$AV$2165,0))+1)*3)),"")</f>
        <v/>
      </c>
      <c r="H75" s="1172"/>
      <c r="I75" s="1173"/>
      <c r="J75" s="431" t="str">
        <f ca="1">IF((ROW()-8)&lt;=MAX(⑥入力シート2!$AV$6:$AV$2165),IF(INDIRECT("⑥入力シート2!F"&amp;(INDEX(⑥入力シート2!AO$6:AO$2165,MATCH(ROW()-8,⑥入力シート2!$AV$6:$AV$2165,0))+1)*3)="","",INDIRECT("⑥入力シート2!F"&amp;(INDEX(⑥入力シート2!AO$6:AO$2165,MATCH(ROW()-8,⑥入力シート2!$AV$6:$AV$2165,0))+1)*3)),"")</f>
        <v/>
      </c>
      <c r="K75" s="1171" t="str">
        <f ca="1">IF((ROW()-8)&lt;=MAX(⑥入力シート2!$AV$6:$AV$2165),IF(INDEX(⑥入力シート2!AP$6:AP$2165,MATCH(ROW()-8,⑥入力シート2!$AV$6:$AV$2165,0))=1,"基本給",IF(INDEX(⑥入力シート2!AP$6:AP$2165,MATCH(ROW()-8,⑥入力シート2!$AV$6:$AV$2165,0))=2,"手当","残")),"")</f>
        <v/>
      </c>
      <c r="L75" s="1172"/>
      <c r="M75" s="1172"/>
      <c r="N75" s="1173"/>
      <c r="O75" s="1164" t="str">
        <f ca="1">IF((ROW()-8)&lt;=MAX(⑥入力シート2!$AV$6:$AV$2165),INDEX(⑥入力シート2!AR$6:AR$2165,MATCH(ROW()-8,⑥入力シート2!$AV$6:$AV$2165,0)),"")</f>
        <v/>
      </c>
      <c r="P75" s="1165"/>
      <c r="Q75" s="1165"/>
      <c r="R75" s="196" t="s">
        <v>171</v>
      </c>
      <c r="S75" s="196" t="s">
        <v>172</v>
      </c>
      <c r="T75" s="433" t="str">
        <f ca="1">IF((ROW()-8)&lt;=MAX(⑥入力シート2!$AV$6:$AV$2165),INDEX(⑥入力シート2!AS$6:AS$2165,MATCH(ROW()-8,⑥入力シート2!$AV$6:$AV$2165,0)),"")</f>
        <v/>
      </c>
      <c r="U75" s="196" t="s">
        <v>89</v>
      </c>
      <c r="V75" s="196" t="s">
        <v>172</v>
      </c>
      <c r="W75" s="197">
        <v>1</v>
      </c>
      <c r="X75" s="196" t="s">
        <v>173</v>
      </c>
      <c r="Y75" s="196" t="s">
        <v>174</v>
      </c>
      <c r="Z75" s="1166" t="str">
        <f t="shared" ca="1" si="18"/>
        <v/>
      </c>
      <c r="AA75" s="1166"/>
      <c r="AB75" s="1166"/>
      <c r="AC75" s="1166"/>
      <c r="AD75" s="198" t="s">
        <v>171</v>
      </c>
      <c r="AE75" s="1167">
        <f>IF(①入力シート!$F$28="あり",O75,0)</f>
        <v>0</v>
      </c>
      <c r="AF75" s="1168"/>
      <c r="AG75" s="1168"/>
      <c r="AH75" s="196" t="s">
        <v>171</v>
      </c>
      <c r="AI75" s="196" t="s">
        <v>172</v>
      </c>
      <c r="AJ75" s="697">
        <f>IF(①入力シート!$F$28="あり",T75,0)</f>
        <v>0</v>
      </c>
      <c r="AK75" s="196" t="s">
        <v>89</v>
      </c>
      <c r="AL75" s="196" t="s">
        <v>172</v>
      </c>
      <c r="AM75" s="197">
        <v>1</v>
      </c>
      <c r="AN75" s="196" t="s">
        <v>173</v>
      </c>
      <c r="AO75" s="196" t="s">
        <v>174</v>
      </c>
      <c r="AP75" s="1166">
        <f t="shared" si="19"/>
        <v>0</v>
      </c>
      <c r="AQ75" s="1166"/>
      <c r="AR75" s="1166"/>
      <c r="AS75" s="1166"/>
      <c r="AT75" s="199" t="s">
        <v>171</v>
      </c>
      <c r="AU75" s="1164" t="str">
        <f ca="1">IF((ROW()-8)&lt;=MAX(⑥入力シート2!$AV$6:$AV$2165),INDEX(⑥入力シート2!AT$6:AT$2165,MATCH(ROW()-8,⑥入力シート2!$AV$6:$AV$2165,0)),"")</f>
        <v/>
      </c>
      <c r="AV75" s="1165"/>
      <c r="AW75" s="1165"/>
      <c r="AX75" s="196" t="s">
        <v>171</v>
      </c>
      <c r="AY75" s="196" t="s">
        <v>172</v>
      </c>
      <c r="AZ75" s="433" t="str">
        <f ca="1">IF((ROW()-8)&lt;=MAX(⑥入力シート2!$AV$6:$AV$2165),INDEX(⑥入力シート2!AU$6:AU$2165,MATCH(ROW()-8,⑥入力シート2!$AV$6:$AV$2165,0)),"")</f>
        <v/>
      </c>
      <c r="BA75" s="196" t="s">
        <v>89</v>
      </c>
      <c r="BB75" s="196" t="s">
        <v>172</v>
      </c>
      <c r="BC75" s="197">
        <v>1</v>
      </c>
      <c r="BD75" s="196" t="s">
        <v>173</v>
      </c>
      <c r="BE75" s="196" t="s">
        <v>174</v>
      </c>
      <c r="BF75" s="1166" t="str">
        <f t="shared" ca="1" si="16"/>
        <v/>
      </c>
      <c r="BG75" s="1166"/>
      <c r="BH75" s="1166"/>
      <c r="BI75" s="1166"/>
      <c r="BJ75" s="198" t="s">
        <v>171</v>
      </c>
      <c r="BK75" s="1167">
        <f>IF(①入力シート!$F$28="あり",AU75,0)</f>
        <v>0</v>
      </c>
      <c r="BL75" s="1168"/>
      <c r="BM75" s="1168"/>
      <c r="BN75" s="196" t="s">
        <v>171</v>
      </c>
      <c r="BO75" s="196" t="s">
        <v>172</v>
      </c>
      <c r="BP75" s="697">
        <f>IF(①入力シート!$F$28="あり",AZ75,0)</f>
        <v>0</v>
      </c>
      <c r="BQ75" s="196" t="s">
        <v>89</v>
      </c>
      <c r="BR75" s="196" t="s">
        <v>172</v>
      </c>
      <c r="BS75" s="197">
        <v>1</v>
      </c>
      <c r="BT75" s="196" t="s">
        <v>173</v>
      </c>
      <c r="BU75" s="196" t="s">
        <v>174</v>
      </c>
      <c r="BV75" s="1166">
        <f t="shared" si="17"/>
        <v>0</v>
      </c>
      <c r="BW75" s="1166"/>
      <c r="BX75" s="1166"/>
      <c r="BY75" s="1166"/>
      <c r="BZ75" s="198" t="s">
        <v>171</v>
      </c>
      <c r="CA75" s="200" t="str">
        <f t="shared" ca="1" si="20"/>
        <v/>
      </c>
      <c r="CB75" s="201">
        <f t="shared" si="21"/>
        <v>0</v>
      </c>
    </row>
    <row r="76" spans="1:80" ht="26.1" customHeight="1">
      <c r="A76" s="430">
        <v>68</v>
      </c>
      <c r="B76" s="1169" t="str">
        <f ca="1">IF((ROW()-8)&lt;=MAX(⑥入力シート2!$AV$6:$AV$2165),IF(INDIRECT("⑥入力シート2!C"&amp;(INDEX(⑥入力シート2!AO$6:AO$2165,MATCH(ROW()-8,⑥入力シート2!$AV$6:$AV$2165,0))+1)*3)="","",INDIRECT("⑥入力シート2!C"&amp;(INDEX(⑥入力シート2!AO$6:AO$2165,MATCH(ROW()-8,⑥入力シート2!$AV$6:$AV$2165,0))+1)*3)),"")</f>
        <v/>
      </c>
      <c r="C76" s="1170"/>
      <c r="D76" s="1170"/>
      <c r="E76" s="1170"/>
      <c r="F76" s="1170"/>
      <c r="G76" s="1171" t="str">
        <f ca="1">IF((ROW()-8)&lt;=MAX(⑥入力シート2!$AV$6:$AV$2165),IF(INDIRECT("⑥入力シート2!E"&amp;(INDEX(⑥入力シート2!AO$6:AO$2165,MATCH(ROW()-8,⑥入力シート2!$AV$6:$AV$2165,0))+1)*3)="","",INDIRECT("⑥入力シート2!E"&amp;(INDEX(⑥入力シート2!AO$6:AO$2165,MATCH(ROW()-8,⑥入力シート2!$AV$6:$AV$2165,0))+1)*3)),"")</f>
        <v/>
      </c>
      <c r="H76" s="1172"/>
      <c r="I76" s="1173"/>
      <c r="J76" s="431" t="str">
        <f ca="1">IF((ROW()-8)&lt;=MAX(⑥入力シート2!$AV$6:$AV$2165),IF(INDIRECT("⑥入力シート2!F"&amp;(INDEX(⑥入力シート2!AO$6:AO$2165,MATCH(ROW()-8,⑥入力シート2!$AV$6:$AV$2165,0))+1)*3)="","",INDIRECT("⑥入力シート2!F"&amp;(INDEX(⑥入力シート2!AO$6:AO$2165,MATCH(ROW()-8,⑥入力シート2!$AV$6:$AV$2165,0))+1)*3)),"")</f>
        <v/>
      </c>
      <c r="K76" s="1171" t="str">
        <f ca="1">IF((ROW()-8)&lt;=MAX(⑥入力シート2!$AV$6:$AV$2165),IF(INDEX(⑥入力シート2!AP$6:AP$2165,MATCH(ROW()-8,⑥入力シート2!$AV$6:$AV$2165,0))=1,"基本給",IF(INDEX(⑥入力シート2!AP$6:AP$2165,MATCH(ROW()-8,⑥入力シート2!$AV$6:$AV$2165,0))=2,"手当","残")),"")</f>
        <v/>
      </c>
      <c r="L76" s="1172"/>
      <c r="M76" s="1172"/>
      <c r="N76" s="1173"/>
      <c r="O76" s="1164" t="str">
        <f ca="1">IF((ROW()-8)&lt;=MAX(⑥入力シート2!$AV$6:$AV$2165),INDEX(⑥入力シート2!AR$6:AR$2165,MATCH(ROW()-8,⑥入力シート2!$AV$6:$AV$2165,0)),"")</f>
        <v/>
      </c>
      <c r="P76" s="1165"/>
      <c r="Q76" s="1165"/>
      <c r="R76" s="196" t="s">
        <v>171</v>
      </c>
      <c r="S76" s="196" t="s">
        <v>172</v>
      </c>
      <c r="T76" s="433" t="str">
        <f ca="1">IF((ROW()-8)&lt;=MAX(⑥入力シート2!$AV$6:$AV$2165),INDEX(⑥入力シート2!AS$6:AS$2165,MATCH(ROW()-8,⑥入力シート2!$AV$6:$AV$2165,0)),"")</f>
        <v/>
      </c>
      <c r="U76" s="196" t="s">
        <v>89</v>
      </c>
      <c r="V76" s="196" t="s">
        <v>172</v>
      </c>
      <c r="W76" s="197">
        <v>1</v>
      </c>
      <c r="X76" s="196" t="s">
        <v>173</v>
      </c>
      <c r="Y76" s="196" t="s">
        <v>174</v>
      </c>
      <c r="Z76" s="1166" t="str">
        <f t="shared" ca="1" si="18"/>
        <v/>
      </c>
      <c r="AA76" s="1166"/>
      <c r="AB76" s="1166"/>
      <c r="AC76" s="1166"/>
      <c r="AD76" s="198" t="s">
        <v>171</v>
      </c>
      <c r="AE76" s="1167">
        <f>IF(①入力シート!$F$28="あり",O76,0)</f>
        <v>0</v>
      </c>
      <c r="AF76" s="1168"/>
      <c r="AG76" s="1168"/>
      <c r="AH76" s="196" t="s">
        <v>171</v>
      </c>
      <c r="AI76" s="196" t="s">
        <v>172</v>
      </c>
      <c r="AJ76" s="697">
        <f>IF(①入力シート!$F$28="あり",T76,0)</f>
        <v>0</v>
      </c>
      <c r="AK76" s="196" t="s">
        <v>89</v>
      </c>
      <c r="AL76" s="196" t="s">
        <v>172</v>
      </c>
      <c r="AM76" s="197">
        <v>1</v>
      </c>
      <c r="AN76" s="196" t="s">
        <v>173</v>
      </c>
      <c r="AO76" s="196" t="s">
        <v>174</v>
      </c>
      <c r="AP76" s="1166">
        <f t="shared" si="19"/>
        <v>0</v>
      </c>
      <c r="AQ76" s="1166"/>
      <c r="AR76" s="1166"/>
      <c r="AS76" s="1166"/>
      <c r="AT76" s="199" t="s">
        <v>171</v>
      </c>
      <c r="AU76" s="1164" t="str">
        <f ca="1">IF((ROW()-8)&lt;=MAX(⑥入力シート2!$AV$6:$AV$2165),INDEX(⑥入力シート2!AT$6:AT$2165,MATCH(ROW()-8,⑥入力シート2!$AV$6:$AV$2165,0)),"")</f>
        <v/>
      </c>
      <c r="AV76" s="1165"/>
      <c r="AW76" s="1165"/>
      <c r="AX76" s="196" t="s">
        <v>171</v>
      </c>
      <c r="AY76" s="196" t="s">
        <v>172</v>
      </c>
      <c r="AZ76" s="433" t="str">
        <f ca="1">IF((ROW()-8)&lt;=MAX(⑥入力シート2!$AV$6:$AV$2165),INDEX(⑥入力シート2!AU$6:AU$2165,MATCH(ROW()-8,⑥入力シート2!$AV$6:$AV$2165,0)),"")</f>
        <v/>
      </c>
      <c r="BA76" s="196" t="s">
        <v>89</v>
      </c>
      <c r="BB76" s="196" t="s">
        <v>172</v>
      </c>
      <c r="BC76" s="197">
        <v>1</v>
      </c>
      <c r="BD76" s="196" t="s">
        <v>173</v>
      </c>
      <c r="BE76" s="196" t="s">
        <v>174</v>
      </c>
      <c r="BF76" s="1166" t="str">
        <f t="shared" ca="1" si="16"/>
        <v/>
      </c>
      <c r="BG76" s="1166"/>
      <c r="BH76" s="1166"/>
      <c r="BI76" s="1166"/>
      <c r="BJ76" s="198" t="s">
        <v>171</v>
      </c>
      <c r="BK76" s="1167">
        <f>IF(①入力シート!$F$28="あり",AU76,0)</f>
        <v>0</v>
      </c>
      <c r="BL76" s="1168"/>
      <c r="BM76" s="1168"/>
      <c r="BN76" s="196" t="s">
        <v>171</v>
      </c>
      <c r="BO76" s="196" t="s">
        <v>172</v>
      </c>
      <c r="BP76" s="697">
        <f>IF(①入力シート!$F$28="あり",AZ76,0)</f>
        <v>0</v>
      </c>
      <c r="BQ76" s="196" t="s">
        <v>89</v>
      </c>
      <c r="BR76" s="196" t="s">
        <v>172</v>
      </c>
      <c r="BS76" s="197">
        <v>1</v>
      </c>
      <c r="BT76" s="196" t="s">
        <v>173</v>
      </c>
      <c r="BU76" s="196" t="s">
        <v>174</v>
      </c>
      <c r="BV76" s="1166">
        <f t="shared" si="17"/>
        <v>0</v>
      </c>
      <c r="BW76" s="1166"/>
      <c r="BX76" s="1166"/>
      <c r="BY76" s="1166"/>
      <c r="BZ76" s="198" t="s">
        <v>171</v>
      </c>
      <c r="CA76" s="200" t="str">
        <f t="shared" ca="1" si="20"/>
        <v/>
      </c>
      <c r="CB76" s="201">
        <f t="shared" si="21"/>
        <v>0</v>
      </c>
    </row>
    <row r="77" spans="1:80" ht="26.1" customHeight="1">
      <c r="A77" s="430">
        <v>69</v>
      </c>
      <c r="B77" s="1169" t="str">
        <f ca="1">IF((ROW()-8)&lt;=MAX(⑥入力シート2!$AV$6:$AV$2165),IF(INDIRECT("⑥入力シート2!C"&amp;(INDEX(⑥入力シート2!AO$6:AO$2165,MATCH(ROW()-8,⑥入力シート2!$AV$6:$AV$2165,0))+1)*3)="","",INDIRECT("⑥入力シート2!C"&amp;(INDEX(⑥入力シート2!AO$6:AO$2165,MATCH(ROW()-8,⑥入力シート2!$AV$6:$AV$2165,0))+1)*3)),"")</f>
        <v/>
      </c>
      <c r="C77" s="1170"/>
      <c r="D77" s="1170"/>
      <c r="E77" s="1170"/>
      <c r="F77" s="1170"/>
      <c r="G77" s="1171" t="str">
        <f ca="1">IF((ROW()-8)&lt;=MAX(⑥入力シート2!$AV$6:$AV$2165),IF(INDIRECT("⑥入力シート2!E"&amp;(INDEX(⑥入力シート2!AO$6:AO$2165,MATCH(ROW()-8,⑥入力シート2!$AV$6:$AV$2165,0))+1)*3)="","",INDIRECT("⑥入力シート2!E"&amp;(INDEX(⑥入力シート2!AO$6:AO$2165,MATCH(ROW()-8,⑥入力シート2!$AV$6:$AV$2165,0))+1)*3)),"")</f>
        <v/>
      </c>
      <c r="H77" s="1172"/>
      <c r="I77" s="1173"/>
      <c r="J77" s="431" t="str">
        <f ca="1">IF((ROW()-8)&lt;=MAX(⑥入力シート2!$AV$6:$AV$2165),IF(INDIRECT("⑥入力シート2!F"&amp;(INDEX(⑥入力シート2!AO$6:AO$2165,MATCH(ROW()-8,⑥入力シート2!$AV$6:$AV$2165,0))+1)*3)="","",INDIRECT("⑥入力シート2!F"&amp;(INDEX(⑥入力シート2!AO$6:AO$2165,MATCH(ROW()-8,⑥入力シート2!$AV$6:$AV$2165,0))+1)*3)),"")</f>
        <v/>
      </c>
      <c r="K77" s="1171" t="str">
        <f ca="1">IF((ROW()-8)&lt;=MAX(⑥入力シート2!$AV$6:$AV$2165),IF(INDEX(⑥入力シート2!AP$6:AP$2165,MATCH(ROW()-8,⑥入力シート2!$AV$6:$AV$2165,0))=1,"基本給",IF(INDEX(⑥入力シート2!AP$6:AP$2165,MATCH(ROW()-8,⑥入力シート2!$AV$6:$AV$2165,0))=2,"手当","残")),"")</f>
        <v/>
      </c>
      <c r="L77" s="1172"/>
      <c r="M77" s="1172"/>
      <c r="N77" s="1173"/>
      <c r="O77" s="1164" t="str">
        <f ca="1">IF((ROW()-8)&lt;=MAX(⑥入力シート2!$AV$6:$AV$2165),INDEX(⑥入力シート2!AR$6:AR$2165,MATCH(ROW()-8,⑥入力シート2!$AV$6:$AV$2165,0)),"")</f>
        <v/>
      </c>
      <c r="P77" s="1165"/>
      <c r="Q77" s="1165"/>
      <c r="R77" s="196" t="s">
        <v>171</v>
      </c>
      <c r="S77" s="196" t="s">
        <v>172</v>
      </c>
      <c r="T77" s="433" t="str">
        <f ca="1">IF((ROW()-8)&lt;=MAX(⑥入力シート2!$AV$6:$AV$2165),INDEX(⑥入力シート2!AS$6:AS$2165,MATCH(ROW()-8,⑥入力シート2!$AV$6:$AV$2165,0)),"")</f>
        <v/>
      </c>
      <c r="U77" s="196" t="s">
        <v>89</v>
      </c>
      <c r="V77" s="196" t="s">
        <v>172</v>
      </c>
      <c r="W77" s="197">
        <v>1</v>
      </c>
      <c r="X77" s="196" t="s">
        <v>173</v>
      </c>
      <c r="Y77" s="196" t="s">
        <v>174</v>
      </c>
      <c r="Z77" s="1166" t="str">
        <f t="shared" ca="1" si="18"/>
        <v/>
      </c>
      <c r="AA77" s="1166"/>
      <c r="AB77" s="1166"/>
      <c r="AC77" s="1166"/>
      <c r="AD77" s="198" t="s">
        <v>171</v>
      </c>
      <c r="AE77" s="1167">
        <f>IF(①入力シート!$F$28="あり",O77,0)</f>
        <v>0</v>
      </c>
      <c r="AF77" s="1168"/>
      <c r="AG77" s="1168"/>
      <c r="AH77" s="196" t="s">
        <v>171</v>
      </c>
      <c r="AI77" s="196" t="s">
        <v>172</v>
      </c>
      <c r="AJ77" s="697">
        <f>IF(①入力シート!$F$28="あり",T77,0)</f>
        <v>0</v>
      </c>
      <c r="AK77" s="196" t="s">
        <v>89</v>
      </c>
      <c r="AL77" s="196" t="s">
        <v>172</v>
      </c>
      <c r="AM77" s="197">
        <v>1</v>
      </c>
      <c r="AN77" s="196" t="s">
        <v>173</v>
      </c>
      <c r="AO77" s="196" t="s">
        <v>174</v>
      </c>
      <c r="AP77" s="1166">
        <f t="shared" si="19"/>
        <v>0</v>
      </c>
      <c r="AQ77" s="1166"/>
      <c r="AR77" s="1166"/>
      <c r="AS77" s="1166"/>
      <c r="AT77" s="199" t="s">
        <v>171</v>
      </c>
      <c r="AU77" s="1164" t="str">
        <f ca="1">IF((ROW()-8)&lt;=MAX(⑥入力シート2!$AV$6:$AV$2165),INDEX(⑥入力シート2!AT$6:AT$2165,MATCH(ROW()-8,⑥入力シート2!$AV$6:$AV$2165,0)),"")</f>
        <v/>
      </c>
      <c r="AV77" s="1165"/>
      <c r="AW77" s="1165"/>
      <c r="AX77" s="196" t="s">
        <v>171</v>
      </c>
      <c r="AY77" s="196" t="s">
        <v>172</v>
      </c>
      <c r="AZ77" s="433" t="str">
        <f ca="1">IF((ROW()-8)&lt;=MAX(⑥入力シート2!$AV$6:$AV$2165),INDEX(⑥入力シート2!AU$6:AU$2165,MATCH(ROW()-8,⑥入力シート2!$AV$6:$AV$2165,0)),"")</f>
        <v/>
      </c>
      <c r="BA77" s="196" t="s">
        <v>89</v>
      </c>
      <c r="BB77" s="196" t="s">
        <v>172</v>
      </c>
      <c r="BC77" s="197">
        <v>1</v>
      </c>
      <c r="BD77" s="196" t="s">
        <v>173</v>
      </c>
      <c r="BE77" s="196" t="s">
        <v>174</v>
      </c>
      <c r="BF77" s="1166" t="str">
        <f t="shared" ca="1" si="16"/>
        <v/>
      </c>
      <c r="BG77" s="1166"/>
      <c r="BH77" s="1166"/>
      <c r="BI77" s="1166"/>
      <c r="BJ77" s="198" t="s">
        <v>171</v>
      </c>
      <c r="BK77" s="1167">
        <f>IF(①入力シート!$F$28="あり",AU77,0)</f>
        <v>0</v>
      </c>
      <c r="BL77" s="1168"/>
      <c r="BM77" s="1168"/>
      <c r="BN77" s="196" t="s">
        <v>171</v>
      </c>
      <c r="BO77" s="196" t="s">
        <v>172</v>
      </c>
      <c r="BP77" s="697">
        <f>IF(①入力シート!$F$28="あり",AZ77,0)</f>
        <v>0</v>
      </c>
      <c r="BQ77" s="196" t="s">
        <v>89</v>
      </c>
      <c r="BR77" s="196" t="s">
        <v>172</v>
      </c>
      <c r="BS77" s="197">
        <v>1</v>
      </c>
      <c r="BT77" s="196" t="s">
        <v>173</v>
      </c>
      <c r="BU77" s="196" t="s">
        <v>174</v>
      </c>
      <c r="BV77" s="1166">
        <f t="shared" si="17"/>
        <v>0</v>
      </c>
      <c r="BW77" s="1166"/>
      <c r="BX77" s="1166"/>
      <c r="BY77" s="1166"/>
      <c r="BZ77" s="198" t="s">
        <v>171</v>
      </c>
      <c r="CA77" s="200" t="str">
        <f t="shared" ca="1" si="20"/>
        <v/>
      </c>
      <c r="CB77" s="201">
        <f t="shared" si="21"/>
        <v>0</v>
      </c>
    </row>
    <row r="78" spans="1:80" ht="26.1" customHeight="1">
      <c r="A78" s="430">
        <v>70</v>
      </c>
      <c r="B78" s="1169" t="str">
        <f ca="1">IF((ROW()-8)&lt;=MAX(⑥入力シート2!$AV$6:$AV$2165),IF(INDIRECT("⑥入力シート2!C"&amp;(INDEX(⑥入力シート2!AO$6:AO$2165,MATCH(ROW()-8,⑥入力シート2!$AV$6:$AV$2165,0))+1)*3)="","",INDIRECT("⑥入力シート2!C"&amp;(INDEX(⑥入力シート2!AO$6:AO$2165,MATCH(ROW()-8,⑥入力シート2!$AV$6:$AV$2165,0))+1)*3)),"")</f>
        <v/>
      </c>
      <c r="C78" s="1170"/>
      <c r="D78" s="1170"/>
      <c r="E78" s="1170"/>
      <c r="F78" s="1170"/>
      <c r="G78" s="1171" t="str">
        <f ca="1">IF((ROW()-8)&lt;=MAX(⑥入力シート2!$AV$6:$AV$2165),IF(INDIRECT("⑥入力シート2!E"&amp;(INDEX(⑥入力シート2!AO$6:AO$2165,MATCH(ROW()-8,⑥入力シート2!$AV$6:$AV$2165,0))+1)*3)="","",INDIRECT("⑥入力シート2!E"&amp;(INDEX(⑥入力シート2!AO$6:AO$2165,MATCH(ROW()-8,⑥入力シート2!$AV$6:$AV$2165,0))+1)*3)),"")</f>
        <v/>
      </c>
      <c r="H78" s="1172"/>
      <c r="I78" s="1173"/>
      <c r="J78" s="431" t="str">
        <f ca="1">IF((ROW()-8)&lt;=MAX(⑥入力シート2!$AV$6:$AV$2165),IF(INDIRECT("⑥入力シート2!F"&amp;(INDEX(⑥入力シート2!AO$6:AO$2165,MATCH(ROW()-8,⑥入力シート2!$AV$6:$AV$2165,0))+1)*3)="","",INDIRECT("⑥入力シート2!F"&amp;(INDEX(⑥入力シート2!AO$6:AO$2165,MATCH(ROW()-8,⑥入力シート2!$AV$6:$AV$2165,0))+1)*3)),"")</f>
        <v/>
      </c>
      <c r="K78" s="1171" t="str">
        <f ca="1">IF((ROW()-8)&lt;=MAX(⑥入力シート2!$AV$6:$AV$2165),IF(INDEX(⑥入力シート2!AP$6:AP$2165,MATCH(ROW()-8,⑥入力シート2!$AV$6:$AV$2165,0))=1,"基本給",IF(INDEX(⑥入力シート2!AP$6:AP$2165,MATCH(ROW()-8,⑥入力シート2!$AV$6:$AV$2165,0))=2,"手当","残")),"")</f>
        <v/>
      </c>
      <c r="L78" s="1172"/>
      <c r="M78" s="1172"/>
      <c r="N78" s="1173"/>
      <c r="O78" s="1164" t="str">
        <f ca="1">IF((ROW()-8)&lt;=MAX(⑥入力シート2!$AV$6:$AV$2165),INDEX(⑥入力シート2!AR$6:AR$2165,MATCH(ROW()-8,⑥入力シート2!$AV$6:$AV$2165,0)),"")</f>
        <v/>
      </c>
      <c r="P78" s="1165"/>
      <c r="Q78" s="1165"/>
      <c r="R78" s="196" t="s">
        <v>171</v>
      </c>
      <c r="S78" s="196" t="s">
        <v>172</v>
      </c>
      <c r="T78" s="433" t="str">
        <f ca="1">IF((ROW()-8)&lt;=MAX(⑥入力シート2!$AV$6:$AV$2165),INDEX(⑥入力シート2!AS$6:AS$2165,MATCH(ROW()-8,⑥入力シート2!$AV$6:$AV$2165,0)),"")</f>
        <v/>
      </c>
      <c r="U78" s="196" t="s">
        <v>89</v>
      </c>
      <c r="V78" s="196" t="s">
        <v>172</v>
      </c>
      <c r="W78" s="197">
        <v>1</v>
      </c>
      <c r="X78" s="196" t="s">
        <v>173</v>
      </c>
      <c r="Y78" s="196" t="s">
        <v>174</v>
      </c>
      <c r="Z78" s="1166" t="str">
        <f t="shared" ca="1" si="18"/>
        <v/>
      </c>
      <c r="AA78" s="1166"/>
      <c r="AB78" s="1166"/>
      <c r="AC78" s="1166"/>
      <c r="AD78" s="198" t="s">
        <v>171</v>
      </c>
      <c r="AE78" s="1167">
        <f>IF(①入力シート!$F$28="あり",O78,0)</f>
        <v>0</v>
      </c>
      <c r="AF78" s="1168"/>
      <c r="AG78" s="1168"/>
      <c r="AH78" s="196" t="s">
        <v>171</v>
      </c>
      <c r="AI78" s="196" t="s">
        <v>172</v>
      </c>
      <c r="AJ78" s="697">
        <f>IF(①入力シート!$F$28="あり",T78,0)</f>
        <v>0</v>
      </c>
      <c r="AK78" s="196" t="s">
        <v>89</v>
      </c>
      <c r="AL78" s="196" t="s">
        <v>172</v>
      </c>
      <c r="AM78" s="197">
        <v>1</v>
      </c>
      <c r="AN78" s="196" t="s">
        <v>173</v>
      </c>
      <c r="AO78" s="196" t="s">
        <v>174</v>
      </c>
      <c r="AP78" s="1166">
        <f t="shared" si="19"/>
        <v>0</v>
      </c>
      <c r="AQ78" s="1166"/>
      <c r="AR78" s="1166"/>
      <c r="AS78" s="1166"/>
      <c r="AT78" s="199" t="s">
        <v>171</v>
      </c>
      <c r="AU78" s="1164" t="str">
        <f ca="1">IF((ROW()-8)&lt;=MAX(⑥入力シート2!$AV$6:$AV$2165),INDEX(⑥入力シート2!AT$6:AT$2165,MATCH(ROW()-8,⑥入力シート2!$AV$6:$AV$2165,0)),"")</f>
        <v/>
      </c>
      <c r="AV78" s="1165"/>
      <c r="AW78" s="1165"/>
      <c r="AX78" s="196" t="s">
        <v>171</v>
      </c>
      <c r="AY78" s="196" t="s">
        <v>172</v>
      </c>
      <c r="AZ78" s="433" t="str">
        <f ca="1">IF((ROW()-8)&lt;=MAX(⑥入力シート2!$AV$6:$AV$2165),INDEX(⑥入力シート2!AU$6:AU$2165,MATCH(ROW()-8,⑥入力シート2!$AV$6:$AV$2165,0)),"")</f>
        <v/>
      </c>
      <c r="BA78" s="196" t="s">
        <v>89</v>
      </c>
      <c r="BB78" s="196" t="s">
        <v>172</v>
      </c>
      <c r="BC78" s="197">
        <v>1</v>
      </c>
      <c r="BD78" s="196" t="s">
        <v>173</v>
      </c>
      <c r="BE78" s="196" t="s">
        <v>174</v>
      </c>
      <c r="BF78" s="1166" t="str">
        <f t="shared" ca="1" si="16"/>
        <v/>
      </c>
      <c r="BG78" s="1166"/>
      <c r="BH78" s="1166"/>
      <c r="BI78" s="1166"/>
      <c r="BJ78" s="198" t="s">
        <v>171</v>
      </c>
      <c r="BK78" s="1167">
        <f>IF(①入力シート!$F$28="あり",AU78,0)</f>
        <v>0</v>
      </c>
      <c r="BL78" s="1168"/>
      <c r="BM78" s="1168"/>
      <c r="BN78" s="196" t="s">
        <v>171</v>
      </c>
      <c r="BO78" s="196" t="s">
        <v>172</v>
      </c>
      <c r="BP78" s="697">
        <f>IF(①入力シート!$F$28="あり",AZ78,0)</f>
        <v>0</v>
      </c>
      <c r="BQ78" s="196" t="s">
        <v>89</v>
      </c>
      <c r="BR78" s="196" t="s">
        <v>172</v>
      </c>
      <c r="BS78" s="197">
        <v>1</v>
      </c>
      <c r="BT78" s="196" t="s">
        <v>173</v>
      </c>
      <c r="BU78" s="196" t="s">
        <v>174</v>
      </c>
      <c r="BV78" s="1166">
        <f t="shared" si="17"/>
        <v>0</v>
      </c>
      <c r="BW78" s="1166"/>
      <c r="BX78" s="1166"/>
      <c r="BY78" s="1166"/>
      <c r="BZ78" s="198" t="s">
        <v>171</v>
      </c>
      <c r="CA78" s="200" t="str">
        <f t="shared" ca="1" si="20"/>
        <v/>
      </c>
      <c r="CB78" s="201">
        <f t="shared" si="21"/>
        <v>0</v>
      </c>
    </row>
    <row r="79" spans="1:80" ht="26.1" customHeight="1">
      <c r="A79" s="430">
        <v>71</v>
      </c>
      <c r="B79" s="1169" t="str">
        <f ca="1">IF((ROW()-8)&lt;=MAX(⑥入力シート2!$AV$6:$AV$2165),IF(INDIRECT("⑥入力シート2!C"&amp;(INDEX(⑥入力シート2!AO$6:AO$2165,MATCH(ROW()-8,⑥入力シート2!$AV$6:$AV$2165,0))+1)*3)="","",INDIRECT("⑥入力シート2!C"&amp;(INDEX(⑥入力シート2!AO$6:AO$2165,MATCH(ROW()-8,⑥入力シート2!$AV$6:$AV$2165,0))+1)*3)),"")</f>
        <v/>
      </c>
      <c r="C79" s="1170"/>
      <c r="D79" s="1170"/>
      <c r="E79" s="1170"/>
      <c r="F79" s="1170"/>
      <c r="G79" s="1171" t="str">
        <f ca="1">IF((ROW()-8)&lt;=MAX(⑥入力シート2!$AV$6:$AV$2165),IF(INDIRECT("⑥入力シート2!E"&amp;(INDEX(⑥入力シート2!AO$6:AO$2165,MATCH(ROW()-8,⑥入力シート2!$AV$6:$AV$2165,0))+1)*3)="","",INDIRECT("⑥入力シート2!E"&amp;(INDEX(⑥入力シート2!AO$6:AO$2165,MATCH(ROW()-8,⑥入力シート2!$AV$6:$AV$2165,0))+1)*3)),"")</f>
        <v/>
      </c>
      <c r="H79" s="1172"/>
      <c r="I79" s="1173"/>
      <c r="J79" s="431" t="str">
        <f ca="1">IF((ROW()-8)&lt;=MAX(⑥入力シート2!$AV$6:$AV$2165),IF(INDIRECT("⑥入力シート2!F"&amp;(INDEX(⑥入力シート2!AO$6:AO$2165,MATCH(ROW()-8,⑥入力シート2!$AV$6:$AV$2165,0))+1)*3)="","",INDIRECT("⑥入力シート2!F"&amp;(INDEX(⑥入力シート2!AO$6:AO$2165,MATCH(ROW()-8,⑥入力シート2!$AV$6:$AV$2165,0))+1)*3)),"")</f>
        <v/>
      </c>
      <c r="K79" s="1171" t="str">
        <f ca="1">IF((ROW()-8)&lt;=MAX(⑥入力シート2!$AV$6:$AV$2165),IF(INDEX(⑥入力シート2!AP$6:AP$2165,MATCH(ROW()-8,⑥入力シート2!$AV$6:$AV$2165,0))=1,"基本給",IF(INDEX(⑥入力シート2!AP$6:AP$2165,MATCH(ROW()-8,⑥入力シート2!$AV$6:$AV$2165,0))=2,"手当","残")),"")</f>
        <v/>
      </c>
      <c r="L79" s="1172"/>
      <c r="M79" s="1172"/>
      <c r="N79" s="1173"/>
      <c r="O79" s="1164" t="str">
        <f ca="1">IF((ROW()-8)&lt;=MAX(⑥入力シート2!$AV$6:$AV$2165),INDEX(⑥入力シート2!AR$6:AR$2165,MATCH(ROW()-8,⑥入力シート2!$AV$6:$AV$2165,0)),"")</f>
        <v/>
      </c>
      <c r="P79" s="1165"/>
      <c r="Q79" s="1165"/>
      <c r="R79" s="196" t="s">
        <v>171</v>
      </c>
      <c r="S79" s="196" t="s">
        <v>172</v>
      </c>
      <c r="T79" s="433" t="str">
        <f ca="1">IF((ROW()-8)&lt;=MAX(⑥入力シート2!$AV$6:$AV$2165),INDEX(⑥入力シート2!AS$6:AS$2165,MATCH(ROW()-8,⑥入力シート2!$AV$6:$AV$2165,0)),"")</f>
        <v/>
      </c>
      <c r="U79" s="196" t="s">
        <v>89</v>
      </c>
      <c r="V79" s="196" t="s">
        <v>172</v>
      </c>
      <c r="W79" s="197">
        <v>1</v>
      </c>
      <c r="X79" s="196" t="s">
        <v>173</v>
      </c>
      <c r="Y79" s="196" t="s">
        <v>174</v>
      </c>
      <c r="Z79" s="1166" t="str">
        <f t="shared" ca="1" si="18"/>
        <v/>
      </c>
      <c r="AA79" s="1166"/>
      <c r="AB79" s="1166"/>
      <c r="AC79" s="1166"/>
      <c r="AD79" s="198" t="s">
        <v>171</v>
      </c>
      <c r="AE79" s="1167">
        <f>IF(①入力シート!$F$28="あり",O79,0)</f>
        <v>0</v>
      </c>
      <c r="AF79" s="1168"/>
      <c r="AG79" s="1168"/>
      <c r="AH79" s="196" t="s">
        <v>171</v>
      </c>
      <c r="AI79" s="196" t="s">
        <v>172</v>
      </c>
      <c r="AJ79" s="697">
        <f>IF(①入力シート!$F$28="あり",T79,0)</f>
        <v>0</v>
      </c>
      <c r="AK79" s="196" t="s">
        <v>89</v>
      </c>
      <c r="AL79" s="196" t="s">
        <v>172</v>
      </c>
      <c r="AM79" s="197">
        <v>1</v>
      </c>
      <c r="AN79" s="196" t="s">
        <v>173</v>
      </c>
      <c r="AO79" s="196" t="s">
        <v>174</v>
      </c>
      <c r="AP79" s="1166">
        <f t="shared" si="19"/>
        <v>0</v>
      </c>
      <c r="AQ79" s="1166"/>
      <c r="AR79" s="1166"/>
      <c r="AS79" s="1166"/>
      <c r="AT79" s="199" t="s">
        <v>171</v>
      </c>
      <c r="AU79" s="1164" t="str">
        <f ca="1">IF((ROW()-8)&lt;=MAX(⑥入力シート2!$AV$6:$AV$2165),INDEX(⑥入力シート2!AT$6:AT$2165,MATCH(ROW()-8,⑥入力シート2!$AV$6:$AV$2165,0)),"")</f>
        <v/>
      </c>
      <c r="AV79" s="1165"/>
      <c r="AW79" s="1165"/>
      <c r="AX79" s="196" t="s">
        <v>171</v>
      </c>
      <c r="AY79" s="196" t="s">
        <v>172</v>
      </c>
      <c r="AZ79" s="433" t="str">
        <f ca="1">IF((ROW()-8)&lt;=MAX(⑥入力シート2!$AV$6:$AV$2165),INDEX(⑥入力シート2!AU$6:AU$2165,MATCH(ROW()-8,⑥入力シート2!$AV$6:$AV$2165,0)),"")</f>
        <v/>
      </c>
      <c r="BA79" s="196" t="s">
        <v>89</v>
      </c>
      <c r="BB79" s="196" t="s">
        <v>172</v>
      </c>
      <c r="BC79" s="197">
        <v>1</v>
      </c>
      <c r="BD79" s="196" t="s">
        <v>173</v>
      </c>
      <c r="BE79" s="196" t="s">
        <v>174</v>
      </c>
      <c r="BF79" s="1166" t="str">
        <f t="shared" ca="1" si="16"/>
        <v/>
      </c>
      <c r="BG79" s="1166"/>
      <c r="BH79" s="1166"/>
      <c r="BI79" s="1166"/>
      <c r="BJ79" s="198" t="s">
        <v>171</v>
      </c>
      <c r="BK79" s="1167">
        <f>IF(①入力シート!$F$28="あり",AU79,0)</f>
        <v>0</v>
      </c>
      <c r="BL79" s="1168"/>
      <c r="BM79" s="1168"/>
      <c r="BN79" s="196" t="s">
        <v>171</v>
      </c>
      <c r="BO79" s="196" t="s">
        <v>172</v>
      </c>
      <c r="BP79" s="697">
        <f>IF(①入力シート!$F$28="あり",AZ79,0)</f>
        <v>0</v>
      </c>
      <c r="BQ79" s="196" t="s">
        <v>89</v>
      </c>
      <c r="BR79" s="196" t="s">
        <v>172</v>
      </c>
      <c r="BS79" s="197">
        <v>1</v>
      </c>
      <c r="BT79" s="196" t="s">
        <v>173</v>
      </c>
      <c r="BU79" s="196" t="s">
        <v>174</v>
      </c>
      <c r="BV79" s="1166">
        <f t="shared" si="17"/>
        <v>0</v>
      </c>
      <c r="BW79" s="1166"/>
      <c r="BX79" s="1166"/>
      <c r="BY79" s="1166"/>
      <c r="BZ79" s="198" t="s">
        <v>171</v>
      </c>
      <c r="CA79" s="200" t="str">
        <f t="shared" ca="1" si="20"/>
        <v/>
      </c>
      <c r="CB79" s="201">
        <f t="shared" si="21"/>
        <v>0</v>
      </c>
    </row>
    <row r="80" spans="1:80" ht="26.1" customHeight="1">
      <c r="A80" s="430">
        <v>72</v>
      </c>
      <c r="B80" s="1169" t="str">
        <f ca="1">IF((ROW()-8)&lt;=MAX(⑥入力シート2!$AV$6:$AV$2165),IF(INDIRECT("⑥入力シート2!C"&amp;(INDEX(⑥入力シート2!AO$6:AO$2165,MATCH(ROW()-8,⑥入力シート2!$AV$6:$AV$2165,0))+1)*3)="","",INDIRECT("⑥入力シート2!C"&amp;(INDEX(⑥入力シート2!AO$6:AO$2165,MATCH(ROW()-8,⑥入力シート2!$AV$6:$AV$2165,0))+1)*3)),"")</f>
        <v/>
      </c>
      <c r="C80" s="1170"/>
      <c r="D80" s="1170"/>
      <c r="E80" s="1170"/>
      <c r="F80" s="1170"/>
      <c r="G80" s="1171" t="str">
        <f ca="1">IF((ROW()-8)&lt;=MAX(⑥入力シート2!$AV$6:$AV$2165),IF(INDIRECT("⑥入力シート2!E"&amp;(INDEX(⑥入力シート2!AO$6:AO$2165,MATCH(ROW()-8,⑥入力シート2!$AV$6:$AV$2165,0))+1)*3)="","",INDIRECT("⑥入力シート2!E"&amp;(INDEX(⑥入力シート2!AO$6:AO$2165,MATCH(ROW()-8,⑥入力シート2!$AV$6:$AV$2165,0))+1)*3)),"")</f>
        <v/>
      </c>
      <c r="H80" s="1172"/>
      <c r="I80" s="1173"/>
      <c r="J80" s="431" t="str">
        <f ca="1">IF((ROW()-8)&lt;=MAX(⑥入力シート2!$AV$6:$AV$2165),IF(INDIRECT("⑥入力シート2!F"&amp;(INDEX(⑥入力シート2!AO$6:AO$2165,MATCH(ROW()-8,⑥入力シート2!$AV$6:$AV$2165,0))+1)*3)="","",INDIRECT("⑥入力シート2!F"&amp;(INDEX(⑥入力シート2!AO$6:AO$2165,MATCH(ROW()-8,⑥入力シート2!$AV$6:$AV$2165,0))+1)*3)),"")</f>
        <v/>
      </c>
      <c r="K80" s="1171" t="str">
        <f ca="1">IF((ROW()-8)&lt;=MAX(⑥入力シート2!$AV$6:$AV$2165),IF(INDEX(⑥入力シート2!AP$6:AP$2165,MATCH(ROW()-8,⑥入力シート2!$AV$6:$AV$2165,0))=1,"基本給",IF(INDEX(⑥入力シート2!AP$6:AP$2165,MATCH(ROW()-8,⑥入力シート2!$AV$6:$AV$2165,0))=2,"手当","残")),"")</f>
        <v/>
      </c>
      <c r="L80" s="1172"/>
      <c r="M80" s="1172"/>
      <c r="N80" s="1173"/>
      <c r="O80" s="1164" t="str">
        <f ca="1">IF((ROW()-8)&lt;=MAX(⑥入力シート2!$AV$6:$AV$2165),INDEX(⑥入力シート2!AR$6:AR$2165,MATCH(ROW()-8,⑥入力シート2!$AV$6:$AV$2165,0)),"")</f>
        <v/>
      </c>
      <c r="P80" s="1165"/>
      <c r="Q80" s="1165"/>
      <c r="R80" s="196" t="s">
        <v>171</v>
      </c>
      <c r="S80" s="196" t="s">
        <v>172</v>
      </c>
      <c r="T80" s="433" t="str">
        <f ca="1">IF((ROW()-8)&lt;=MAX(⑥入力シート2!$AV$6:$AV$2165),INDEX(⑥入力シート2!AS$6:AS$2165,MATCH(ROW()-8,⑥入力シート2!$AV$6:$AV$2165,0)),"")</f>
        <v/>
      </c>
      <c r="U80" s="196" t="s">
        <v>89</v>
      </c>
      <c r="V80" s="196" t="s">
        <v>172</v>
      </c>
      <c r="W80" s="197">
        <v>1</v>
      </c>
      <c r="X80" s="196" t="s">
        <v>173</v>
      </c>
      <c r="Y80" s="196" t="s">
        <v>174</v>
      </c>
      <c r="Z80" s="1166" t="str">
        <f t="shared" ca="1" si="18"/>
        <v/>
      </c>
      <c r="AA80" s="1166"/>
      <c r="AB80" s="1166"/>
      <c r="AC80" s="1166"/>
      <c r="AD80" s="198" t="s">
        <v>171</v>
      </c>
      <c r="AE80" s="1167">
        <f>IF(①入力シート!$F$28="あり",O80,0)</f>
        <v>0</v>
      </c>
      <c r="AF80" s="1168"/>
      <c r="AG80" s="1168"/>
      <c r="AH80" s="196" t="s">
        <v>171</v>
      </c>
      <c r="AI80" s="196" t="s">
        <v>172</v>
      </c>
      <c r="AJ80" s="697">
        <f>IF(①入力シート!$F$28="あり",T80,0)</f>
        <v>0</v>
      </c>
      <c r="AK80" s="196" t="s">
        <v>89</v>
      </c>
      <c r="AL80" s="196" t="s">
        <v>172</v>
      </c>
      <c r="AM80" s="197">
        <v>1</v>
      </c>
      <c r="AN80" s="196" t="s">
        <v>173</v>
      </c>
      <c r="AO80" s="196" t="s">
        <v>174</v>
      </c>
      <c r="AP80" s="1166">
        <f t="shared" si="19"/>
        <v>0</v>
      </c>
      <c r="AQ80" s="1166"/>
      <c r="AR80" s="1166"/>
      <c r="AS80" s="1166"/>
      <c r="AT80" s="199" t="s">
        <v>171</v>
      </c>
      <c r="AU80" s="1164" t="str">
        <f ca="1">IF((ROW()-8)&lt;=MAX(⑥入力シート2!$AV$6:$AV$2165),INDEX(⑥入力シート2!AT$6:AT$2165,MATCH(ROW()-8,⑥入力シート2!$AV$6:$AV$2165,0)),"")</f>
        <v/>
      </c>
      <c r="AV80" s="1165"/>
      <c r="AW80" s="1165"/>
      <c r="AX80" s="196" t="s">
        <v>171</v>
      </c>
      <c r="AY80" s="196" t="s">
        <v>172</v>
      </c>
      <c r="AZ80" s="433" t="str">
        <f ca="1">IF((ROW()-8)&lt;=MAX(⑥入力シート2!$AV$6:$AV$2165),INDEX(⑥入力シート2!AU$6:AU$2165,MATCH(ROW()-8,⑥入力シート2!$AV$6:$AV$2165,0)),"")</f>
        <v/>
      </c>
      <c r="BA80" s="196" t="s">
        <v>89</v>
      </c>
      <c r="BB80" s="196" t="s">
        <v>172</v>
      </c>
      <c r="BC80" s="197">
        <v>1</v>
      </c>
      <c r="BD80" s="196" t="s">
        <v>173</v>
      </c>
      <c r="BE80" s="196" t="s">
        <v>174</v>
      </c>
      <c r="BF80" s="1166" t="str">
        <f t="shared" ca="1" si="16"/>
        <v/>
      </c>
      <c r="BG80" s="1166"/>
      <c r="BH80" s="1166"/>
      <c r="BI80" s="1166"/>
      <c r="BJ80" s="198" t="s">
        <v>171</v>
      </c>
      <c r="BK80" s="1167">
        <f>IF(①入力シート!$F$28="あり",AU80,0)</f>
        <v>0</v>
      </c>
      <c r="BL80" s="1168"/>
      <c r="BM80" s="1168"/>
      <c r="BN80" s="196" t="s">
        <v>171</v>
      </c>
      <c r="BO80" s="196" t="s">
        <v>172</v>
      </c>
      <c r="BP80" s="697">
        <f>IF(①入力シート!$F$28="あり",AZ80,0)</f>
        <v>0</v>
      </c>
      <c r="BQ80" s="196" t="s">
        <v>89</v>
      </c>
      <c r="BR80" s="196" t="s">
        <v>172</v>
      </c>
      <c r="BS80" s="197">
        <v>1</v>
      </c>
      <c r="BT80" s="196" t="s">
        <v>173</v>
      </c>
      <c r="BU80" s="196" t="s">
        <v>174</v>
      </c>
      <c r="BV80" s="1166">
        <f t="shared" si="17"/>
        <v>0</v>
      </c>
      <c r="BW80" s="1166"/>
      <c r="BX80" s="1166"/>
      <c r="BY80" s="1166"/>
      <c r="BZ80" s="198" t="s">
        <v>171</v>
      </c>
      <c r="CA80" s="200" t="str">
        <f t="shared" ca="1" si="20"/>
        <v/>
      </c>
      <c r="CB80" s="201">
        <f t="shared" si="21"/>
        <v>0</v>
      </c>
    </row>
    <row r="81" spans="1:80" ht="26.1" customHeight="1">
      <c r="A81" s="430">
        <v>73</v>
      </c>
      <c r="B81" s="1169" t="str">
        <f ca="1">IF((ROW()-8)&lt;=MAX(⑥入力シート2!$AV$6:$AV$2165),IF(INDIRECT("⑥入力シート2!C"&amp;(INDEX(⑥入力シート2!AO$6:AO$2165,MATCH(ROW()-8,⑥入力シート2!$AV$6:$AV$2165,0))+1)*3)="","",INDIRECT("⑥入力シート2!C"&amp;(INDEX(⑥入力シート2!AO$6:AO$2165,MATCH(ROW()-8,⑥入力シート2!$AV$6:$AV$2165,0))+1)*3)),"")</f>
        <v/>
      </c>
      <c r="C81" s="1170"/>
      <c r="D81" s="1170"/>
      <c r="E81" s="1170"/>
      <c r="F81" s="1170"/>
      <c r="G81" s="1171" t="str">
        <f ca="1">IF((ROW()-8)&lt;=MAX(⑥入力シート2!$AV$6:$AV$2165),IF(INDIRECT("⑥入力シート2!E"&amp;(INDEX(⑥入力シート2!AO$6:AO$2165,MATCH(ROW()-8,⑥入力シート2!$AV$6:$AV$2165,0))+1)*3)="","",INDIRECT("⑥入力シート2!E"&amp;(INDEX(⑥入力シート2!AO$6:AO$2165,MATCH(ROW()-8,⑥入力シート2!$AV$6:$AV$2165,0))+1)*3)),"")</f>
        <v/>
      </c>
      <c r="H81" s="1172"/>
      <c r="I81" s="1173"/>
      <c r="J81" s="431" t="str">
        <f ca="1">IF((ROW()-8)&lt;=MAX(⑥入力シート2!$AV$6:$AV$2165),IF(INDIRECT("⑥入力シート2!F"&amp;(INDEX(⑥入力シート2!AO$6:AO$2165,MATCH(ROW()-8,⑥入力シート2!$AV$6:$AV$2165,0))+1)*3)="","",INDIRECT("⑥入力シート2!F"&amp;(INDEX(⑥入力シート2!AO$6:AO$2165,MATCH(ROW()-8,⑥入力シート2!$AV$6:$AV$2165,0))+1)*3)),"")</f>
        <v/>
      </c>
      <c r="K81" s="1171" t="str">
        <f ca="1">IF((ROW()-8)&lt;=MAX(⑥入力シート2!$AV$6:$AV$2165),IF(INDEX(⑥入力シート2!AP$6:AP$2165,MATCH(ROW()-8,⑥入力シート2!$AV$6:$AV$2165,0))=1,"基本給",IF(INDEX(⑥入力シート2!AP$6:AP$2165,MATCH(ROW()-8,⑥入力シート2!$AV$6:$AV$2165,0))=2,"手当","残")),"")</f>
        <v/>
      </c>
      <c r="L81" s="1172"/>
      <c r="M81" s="1172"/>
      <c r="N81" s="1173"/>
      <c r="O81" s="1164" t="str">
        <f ca="1">IF((ROW()-8)&lt;=MAX(⑥入力シート2!$AV$6:$AV$2165),INDEX(⑥入力シート2!AR$6:AR$2165,MATCH(ROW()-8,⑥入力シート2!$AV$6:$AV$2165,0)),"")</f>
        <v/>
      </c>
      <c r="P81" s="1165"/>
      <c r="Q81" s="1165"/>
      <c r="R81" s="196" t="s">
        <v>171</v>
      </c>
      <c r="S81" s="196" t="s">
        <v>172</v>
      </c>
      <c r="T81" s="433" t="str">
        <f ca="1">IF((ROW()-8)&lt;=MAX(⑥入力シート2!$AV$6:$AV$2165),INDEX(⑥入力シート2!AS$6:AS$2165,MATCH(ROW()-8,⑥入力シート2!$AV$6:$AV$2165,0)),"")</f>
        <v/>
      </c>
      <c r="U81" s="196" t="s">
        <v>89</v>
      </c>
      <c r="V81" s="196" t="s">
        <v>172</v>
      </c>
      <c r="W81" s="197">
        <v>1</v>
      </c>
      <c r="X81" s="196" t="s">
        <v>173</v>
      </c>
      <c r="Y81" s="196" t="s">
        <v>174</v>
      </c>
      <c r="Z81" s="1166" t="str">
        <f t="shared" ca="1" si="18"/>
        <v/>
      </c>
      <c r="AA81" s="1166"/>
      <c r="AB81" s="1166"/>
      <c r="AC81" s="1166"/>
      <c r="AD81" s="198" t="s">
        <v>171</v>
      </c>
      <c r="AE81" s="1167">
        <f>IF(①入力シート!$F$28="あり",O81,0)</f>
        <v>0</v>
      </c>
      <c r="AF81" s="1168"/>
      <c r="AG81" s="1168"/>
      <c r="AH81" s="196" t="s">
        <v>171</v>
      </c>
      <c r="AI81" s="196" t="s">
        <v>172</v>
      </c>
      <c r="AJ81" s="697">
        <f>IF(①入力シート!$F$28="あり",T81,0)</f>
        <v>0</v>
      </c>
      <c r="AK81" s="196" t="s">
        <v>89</v>
      </c>
      <c r="AL81" s="196" t="s">
        <v>172</v>
      </c>
      <c r="AM81" s="197">
        <v>1</v>
      </c>
      <c r="AN81" s="196" t="s">
        <v>173</v>
      </c>
      <c r="AO81" s="196" t="s">
        <v>174</v>
      </c>
      <c r="AP81" s="1166">
        <f t="shared" si="19"/>
        <v>0</v>
      </c>
      <c r="AQ81" s="1166"/>
      <c r="AR81" s="1166"/>
      <c r="AS81" s="1166"/>
      <c r="AT81" s="199" t="s">
        <v>171</v>
      </c>
      <c r="AU81" s="1164" t="str">
        <f ca="1">IF((ROW()-8)&lt;=MAX(⑥入力シート2!$AV$6:$AV$2165),INDEX(⑥入力シート2!AT$6:AT$2165,MATCH(ROW()-8,⑥入力シート2!$AV$6:$AV$2165,0)),"")</f>
        <v/>
      </c>
      <c r="AV81" s="1165"/>
      <c r="AW81" s="1165"/>
      <c r="AX81" s="196" t="s">
        <v>171</v>
      </c>
      <c r="AY81" s="196" t="s">
        <v>172</v>
      </c>
      <c r="AZ81" s="433" t="str">
        <f ca="1">IF((ROW()-8)&lt;=MAX(⑥入力シート2!$AV$6:$AV$2165),INDEX(⑥入力シート2!AU$6:AU$2165,MATCH(ROW()-8,⑥入力シート2!$AV$6:$AV$2165,0)),"")</f>
        <v/>
      </c>
      <c r="BA81" s="196" t="s">
        <v>89</v>
      </c>
      <c r="BB81" s="196" t="s">
        <v>172</v>
      </c>
      <c r="BC81" s="197">
        <v>1</v>
      </c>
      <c r="BD81" s="196" t="s">
        <v>173</v>
      </c>
      <c r="BE81" s="196" t="s">
        <v>174</v>
      </c>
      <c r="BF81" s="1166" t="str">
        <f t="shared" ca="1" si="16"/>
        <v/>
      </c>
      <c r="BG81" s="1166"/>
      <c r="BH81" s="1166"/>
      <c r="BI81" s="1166"/>
      <c r="BJ81" s="198" t="s">
        <v>171</v>
      </c>
      <c r="BK81" s="1167">
        <f>IF(①入力シート!$F$28="あり",AU81,0)</f>
        <v>0</v>
      </c>
      <c r="BL81" s="1168"/>
      <c r="BM81" s="1168"/>
      <c r="BN81" s="196" t="s">
        <v>171</v>
      </c>
      <c r="BO81" s="196" t="s">
        <v>172</v>
      </c>
      <c r="BP81" s="697">
        <f>IF(①入力シート!$F$28="あり",AZ81,0)</f>
        <v>0</v>
      </c>
      <c r="BQ81" s="196" t="s">
        <v>89</v>
      </c>
      <c r="BR81" s="196" t="s">
        <v>172</v>
      </c>
      <c r="BS81" s="197">
        <v>1</v>
      </c>
      <c r="BT81" s="196" t="s">
        <v>173</v>
      </c>
      <c r="BU81" s="196" t="s">
        <v>174</v>
      </c>
      <c r="BV81" s="1166">
        <f t="shared" si="17"/>
        <v>0</v>
      </c>
      <c r="BW81" s="1166"/>
      <c r="BX81" s="1166"/>
      <c r="BY81" s="1166"/>
      <c r="BZ81" s="198" t="s">
        <v>171</v>
      </c>
      <c r="CA81" s="200" t="str">
        <f t="shared" ca="1" si="20"/>
        <v/>
      </c>
      <c r="CB81" s="201">
        <f t="shared" si="21"/>
        <v>0</v>
      </c>
    </row>
    <row r="82" spans="1:80" ht="26.1" customHeight="1">
      <c r="A82" s="430">
        <v>74</v>
      </c>
      <c r="B82" s="1169" t="str">
        <f ca="1">IF((ROW()-8)&lt;=MAX(⑥入力シート2!$AV$6:$AV$2165),IF(INDIRECT("⑥入力シート2!C"&amp;(INDEX(⑥入力シート2!AO$6:AO$2165,MATCH(ROW()-8,⑥入力シート2!$AV$6:$AV$2165,0))+1)*3)="","",INDIRECT("⑥入力シート2!C"&amp;(INDEX(⑥入力シート2!AO$6:AO$2165,MATCH(ROW()-8,⑥入力シート2!$AV$6:$AV$2165,0))+1)*3)),"")</f>
        <v/>
      </c>
      <c r="C82" s="1170"/>
      <c r="D82" s="1170"/>
      <c r="E82" s="1170"/>
      <c r="F82" s="1170"/>
      <c r="G82" s="1171" t="str">
        <f ca="1">IF((ROW()-8)&lt;=MAX(⑥入力シート2!$AV$6:$AV$2165),IF(INDIRECT("⑥入力シート2!E"&amp;(INDEX(⑥入力シート2!AO$6:AO$2165,MATCH(ROW()-8,⑥入力シート2!$AV$6:$AV$2165,0))+1)*3)="","",INDIRECT("⑥入力シート2!E"&amp;(INDEX(⑥入力シート2!AO$6:AO$2165,MATCH(ROW()-8,⑥入力シート2!$AV$6:$AV$2165,0))+1)*3)),"")</f>
        <v/>
      </c>
      <c r="H82" s="1172"/>
      <c r="I82" s="1173"/>
      <c r="J82" s="431" t="str">
        <f ca="1">IF((ROW()-8)&lt;=MAX(⑥入力シート2!$AV$6:$AV$2165),IF(INDIRECT("⑥入力シート2!F"&amp;(INDEX(⑥入力シート2!AO$6:AO$2165,MATCH(ROW()-8,⑥入力シート2!$AV$6:$AV$2165,0))+1)*3)="","",INDIRECT("⑥入力シート2!F"&amp;(INDEX(⑥入力シート2!AO$6:AO$2165,MATCH(ROW()-8,⑥入力シート2!$AV$6:$AV$2165,0))+1)*3)),"")</f>
        <v/>
      </c>
      <c r="K82" s="1171" t="str">
        <f ca="1">IF((ROW()-8)&lt;=MAX(⑥入力シート2!$AV$6:$AV$2165),IF(INDEX(⑥入力シート2!AP$6:AP$2165,MATCH(ROW()-8,⑥入力シート2!$AV$6:$AV$2165,0))=1,"基本給",IF(INDEX(⑥入力シート2!AP$6:AP$2165,MATCH(ROW()-8,⑥入力シート2!$AV$6:$AV$2165,0))=2,"手当","残")),"")</f>
        <v/>
      </c>
      <c r="L82" s="1172"/>
      <c r="M82" s="1172"/>
      <c r="N82" s="1173"/>
      <c r="O82" s="1164" t="str">
        <f ca="1">IF((ROW()-8)&lt;=MAX(⑥入力シート2!$AV$6:$AV$2165),INDEX(⑥入力シート2!AR$6:AR$2165,MATCH(ROW()-8,⑥入力シート2!$AV$6:$AV$2165,0)),"")</f>
        <v/>
      </c>
      <c r="P82" s="1165"/>
      <c r="Q82" s="1165"/>
      <c r="R82" s="196" t="s">
        <v>171</v>
      </c>
      <c r="S82" s="196" t="s">
        <v>172</v>
      </c>
      <c r="T82" s="433" t="str">
        <f ca="1">IF((ROW()-8)&lt;=MAX(⑥入力シート2!$AV$6:$AV$2165),INDEX(⑥入力シート2!AS$6:AS$2165,MATCH(ROW()-8,⑥入力シート2!$AV$6:$AV$2165,0)),"")</f>
        <v/>
      </c>
      <c r="U82" s="196" t="s">
        <v>89</v>
      </c>
      <c r="V82" s="196" t="s">
        <v>172</v>
      </c>
      <c r="W82" s="197">
        <v>1</v>
      </c>
      <c r="X82" s="196" t="s">
        <v>173</v>
      </c>
      <c r="Y82" s="196" t="s">
        <v>174</v>
      </c>
      <c r="Z82" s="1166" t="str">
        <f t="shared" ca="1" si="18"/>
        <v/>
      </c>
      <c r="AA82" s="1166"/>
      <c r="AB82" s="1166"/>
      <c r="AC82" s="1166"/>
      <c r="AD82" s="198" t="s">
        <v>171</v>
      </c>
      <c r="AE82" s="1167">
        <f>IF(①入力シート!$F$28="あり",O82,0)</f>
        <v>0</v>
      </c>
      <c r="AF82" s="1168"/>
      <c r="AG82" s="1168"/>
      <c r="AH82" s="196" t="s">
        <v>171</v>
      </c>
      <c r="AI82" s="196" t="s">
        <v>172</v>
      </c>
      <c r="AJ82" s="697">
        <f>IF(①入力シート!$F$28="あり",T82,0)</f>
        <v>0</v>
      </c>
      <c r="AK82" s="196" t="s">
        <v>89</v>
      </c>
      <c r="AL82" s="196" t="s">
        <v>172</v>
      </c>
      <c r="AM82" s="197">
        <v>1</v>
      </c>
      <c r="AN82" s="196" t="s">
        <v>173</v>
      </c>
      <c r="AO82" s="196" t="s">
        <v>174</v>
      </c>
      <c r="AP82" s="1166">
        <f t="shared" si="19"/>
        <v>0</v>
      </c>
      <c r="AQ82" s="1166"/>
      <c r="AR82" s="1166"/>
      <c r="AS82" s="1166"/>
      <c r="AT82" s="199" t="s">
        <v>171</v>
      </c>
      <c r="AU82" s="1164" t="str">
        <f ca="1">IF((ROW()-8)&lt;=MAX(⑥入力シート2!$AV$6:$AV$2165),INDEX(⑥入力シート2!AT$6:AT$2165,MATCH(ROW()-8,⑥入力シート2!$AV$6:$AV$2165,0)),"")</f>
        <v/>
      </c>
      <c r="AV82" s="1165"/>
      <c r="AW82" s="1165"/>
      <c r="AX82" s="196" t="s">
        <v>171</v>
      </c>
      <c r="AY82" s="196" t="s">
        <v>172</v>
      </c>
      <c r="AZ82" s="433" t="str">
        <f ca="1">IF((ROW()-8)&lt;=MAX(⑥入力シート2!$AV$6:$AV$2165),INDEX(⑥入力シート2!AU$6:AU$2165,MATCH(ROW()-8,⑥入力シート2!$AV$6:$AV$2165,0)),"")</f>
        <v/>
      </c>
      <c r="BA82" s="196" t="s">
        <v>89</v>
      </c>
      <c r="BB82" s="196" t="s">
        <v>172</v>
      </c>
      <c r="BC82" s="197">
        <v>1</v>
      </c>
      <c r="BD82" s="196" t="s">
        <v>173</v>
      </c>
      <c r="BE82" s="196" t="s">
        <v>174</v>
      </c>
      <c r="BF82" s="1166" t="str">
        <f t="shared" ca="1" si="16"/>
        <v/>
      </c>
      <c r="BG82" s="1166"/>
      <c r="BH82" s="1166"/>
      <c r="BI82" s="1166"/>
      <c r="BJ82" s="198" t="s">
        <v>171</v>
      </c>
      <c r="BK82" s="1167">
        <f>IF(①入力シート!$F$28="あり",AU82,0)</f>
        <v>0</v>
      </c>
      <c r="BL82" s="1168"/>
      <c r="BM82" s="1168"/>
      <c r="BN82" s="196" t="s">
        <v>171</v>
      </c>
      <c r="BO82" s="196" t="s">
        <v>172</v>
      </c>
      <c r="BP82" s="697">
        <f>IF(①入力シート!$F$28="あり",AZ82,0)</f>
        <v>0</v>
      </c>
      <c r="BQ82" s="196" t="s">
        <v>89</v>
      </c>
      <c r="BR82" s="196" t="s">
        <v>172</v>
      </c>
      <c r="BS82" s="197">
        <v>1</v>
      </c>
      <c r="BT82" s="196" t="s">
        <v>173</v>
      </c>
      <c r="BU82" s="196" t="s">
        <v>174</v>
      </c>
      <c r="BV82" s="1166">
        <f t="shared" si="17"/>
        <v>0</v>
      </c>
      <c r="BW82" s="1166"/>
      <c r="BX82" s="1166"/>
      <c r="BY82" s="1166"/>
      <c r="BZ82" s="198" t="s">
        <v>171</v>
      </c>
      <c r="CA82" s="200" t="str">
        <f t="shared" ca="1" si="20"/>
        <v/>
      </c>
      <c r="CB82" s="201">
        <f t="shared" si="21"/>
        <v>0</v>
      </c>
    </row>
    <row r="83" spans="1:80" ht="26.1" customHeight="1">
      <c r="A83" s="430">
        <v>75</v>
      </c>
      <c r="B83" s="1169" t="str">
        <f ca="1">IF((ROW()-8)&lt;=MAX(⑥入力シート2!$AV$6:$AV$2165),IF(INDIRECT("⑥入力シート2!C"&amp;(INDEX(⑥入力シート2!AO$6:AO$2165,MATCH(ROW()-8,⑥入力シート2!$AV$6:$AV$2165,0))+1)*3)="","",INDIRECT("⑥入力シート2!C"&amp;(INDEX(⑥入力シート2!AO$6:AO$2165,MATCH(ROW()-8,⑥入力シート2!$AV$6:$AV$2165,0))+1)*3)),"")</f>
        <v/>
      </c>
      <c r="C83" s="1170"/>
      <c r="D83" s="1170"/>
      <c r="E83" s="1170"/>
      <c r="F83" s="1170"/>
      <c r="G83" s="1171" t="str">
        <f ca="1">IF((ROW()-8)&lt;=MAX(⑥入力シート2!$AV$6:$AV$2165),IF(INDIRECT("⑥入力シート2!E"&amp;(INDEX(⑥入力シート2!AO$6:AO$2165,MATCH(ROW()-8,⑥入力シート2!$AV$6:$AV$2165,0))+1)*3)="","",INDIRECT("⑥入力シート2!E"&amp;(INDEX(⑥入力シート2!AO$6:AO$2165,MATCH(ROW()-8,⑥入力シート2!$AV$6:$AV$2165,0))+1)*3)),"")</f>
        <v/>
      </c>
      <c r="H83" s="1172"/>
      <c r="I83" s="1173"/>
      <c r="J83" s="431" t="str">
        <f ca="1">IF((ROW()-8)&lt;=MAX(⑥入力シート2!$AV$6:$AV$2165),IF(INDIRECT("⑥入力シート2!F"&amp;(INDEX(⑥入力シート2!AO$6:AO$2165,MATCH(ROW()-8,⑥入力シート2!$AV$6:$AV$2165,0))+1)*3)="","",INDIRECT("⑥入力シート2!F"&amp;(INDEX(⑥入力シート2!AO$6:AO$2165,MATCH(ROW()-8,⑥入力シート2!$AV$6:$AV$2165,0))+1)*3)),"")</f>
        <v/>
      </c>
      <c r="K83" s="1171" t="str">
        <f ca="1">IF((ROW()-8)&lt;=MAX(⑥入力シート2!$AV$6:$AV$2165),IF(INDEX(⑥入力シート2!AP$6:AP$2165,MATCH(ROW()-8,⑥入力シート2!$AV$6:$AV$2165,0))=1,"基本給",IF(INDEX(⑥入力シート2!AP$6:AP$2165,MATCH(ROW()-8,⑥入力シート2!$AV$6:$AV$2165,0))=2,"手当","残")),"")</f>
        <v/>
      </c>
      <c r="L83" s="1172"/>
      <c r="M83" s="1172"/>
      <c r="N83" s="1173"/>
      <c r="O83" s="1164" t="str">
        <f ca="1">IF((ROW()-8)&lt;=MAX(⑥入力シート2!$AV$6:$AV$2165),INDEX(⑥入力シート2!AR$6:AR$2165,MATCH(ROW()-8,⑥入力シート2!$AV$6:$AV$2165,0)),"")</f>
        <v/>
      </c>
      <c r="P83" s="1165"/>
      <c r="Q83" s="1165"/>
      <c r="R83" s="196" t="s">
        <v>171</v>
      </c>
      <c r="S83" s="196" t="s">
        <v>172</v>
      </c>
      <c r="T83" s="433" t="str">
        <f ca="1">IF((ROW()-8)&lt;=MAX(⑥入力シート2!$AV$6:$AV$2165),INDEX(⑥入力シート2!AS$6:AS$2165,MATCH(ROW()-8,⑥入力シート2!$AV$6:$AV$2165,0)),"")</f>
        <v/>
      </c>
      <c r="U83" s="196" t="s">
        <v>89</v>
      </c>
      <c r="V83" s="196" t="s">
        <v>172</v>
      </c>
      <c r="W83" s="197">
        <v>1</v>
      </c>
      <c r="X83" s="196" t="s">
        <v>173</v>
      </c>
      <c r="Y83" s="196" t="s">
        <v>174</v>
      </c>
      <c r="Z83" s="1166" t="str">
        <f t="shared" ca="1" si="18"/>
        <v/>
      </c>
      <c r="AA83" s="1166"/>
      <c r="AB83" s="1166"/>
      <c r="AC83" s="1166"/>
      <c r="AD83" s="198" t="s">
        <v>171</v>
      </c>
      <c r="AE83" s="1167">
        <f>IF(①入力シート!$F$28="あり",O83,0)</f>
        <v>0</v>
      </c>
      <c r="AF83" s="1168"/>
      <c r="AG83" s="1168"/>
      <c r="AH83" s="196" t="s">
        <v>171</v>
      </c>
      <c r="AI83" s="196" t="s">
        <v>172</v>
      </c>
      <c r="AJ83" s="697">
        <f>IF(①入力シート!$F$28="あり",T83,0)</f>
        <v>0</v>
      </c>
      <c r="AK83" s="196" t="s">
        <v>89</v>
      </c>
      <c r="AL83" s="196" t="s">
        <v>172</v>
      </c>
      <c r="AM83" s="197">
        <v>1</v>
      </c>
      <c r="AN83" s="196" t="s">
        <v>173</v>
      </c>
      <c r="AO83" s="196" t="s">
        <v>174</v>
      </c>
      <c r="AP83" s="1166">
        <f t="shared" si="19"/>
        <v>0</v>
      </c>
      <c r="AQ83" s="1166"/>
      <c r="AR83" s="1166"/>
      <c r="AS83" s="1166"/>
      <c r="AT83" s="199" t="s">
        <v>171</v>
      </c>
      <c r="AU83" s="1164" t="str">
        <f ca="1">IF((ROW()-8)&lt;=MAX(⑥入力シート2!$AV$6:$AV$2165),INDEX(⑥入力シート2!AT$6:AT$2165,MATCH(ROW()-8,⑥入力シート2!$AV$6:$AV$2165,0)),"")</f>
        <v/>
      </c>
      <c r="AV83" s="1165"/>
      <c r="AW83" s="1165"/>
      <c r="AX83" s="196" t="s">
        <v>171</v>
      </c>
      <c r="AY83" s="196" t="s">
        <v>172</v>
      </c>
      <c r="AZ83" s="433" t="str">
        <f ca="1">IF((ROW()-8)&lt;=MAX(⑥入力シート2!$AV$6:$AV$2165),INDEX(⑥入力シート2!AU$6:AU$2165,MATCH(ROW()-8,⑥入力シート2!$AV$6:$AV$2165,0)),"")</f>
        <v/>
      </c>
      <c r="BA83" s="196" t="s">
        <v>89</v>
      </c>
      <c r="BB83" s="196" t="s">
        <v>172</v>
      </c>
      <c r="BC83" s="197">
        <v>1</v>
      </c>
      <c r="BD83" s="196" t="s">
        <v>173</v>
      </c>
      <c r="BE83" s="196" t="s">
        <v>174</v>
      </c>
      <c r="BF83" s="1166" t="str">
        <f t="shared" ca="1" si="16"/>
        <v/>
      </c>
      <c r="BG83" s="1166"/>
      <c r="BH83" s="1166"/>
      <c r="BI83" s="1166"/>
      <c r="BJ83" s="198" t="s">
        <v>171</v>
      </c>
      <c r="BK83" s="1167">
        <f>IF(①入力シート!$F$28="あり",AU83,0)</f>
        <v>0</v>
      </c>
      <c r="BL83" s="1168"/>
      <c r="BM83" s="1168"/>
      <c r="BN83" s="196" t="s">
        <v>171</v>
      </c>
      <c r="BO83" s="196" t="s">
        <v>172</v>
      </c>
      <c r="BP83" s="697">
        <f>IF(①入力シート!$F$28="あり",AZ83,0)</f>
        <v>0</v>
      </c>
      <c r="BQ83" s="196" t="s">
        <v>89</v>
      </c>
      <c r="BR83" s="196" t="s">
        <v>172</v>
      </c>
      <c r="BS83" s="197">
        <v>1</v>
      </c>
      <c r="BT83" s="196" t="s">
        <v>173</v>
      </c>
      <c r="BU83" s="196" t="s">
        <v>174</v>
      </c>
      <c r="BV83" s="1166">
        <f t="shared" si="17"/>
        <v>0</v>
      </c>
      <c r="BW83" s="1166"/>
      <c r="BX83" s="1166"/>
      <c r="BY83" s="1166"/>
      <c r="BZ83" s="198" t="s">
        <v>171</v>
      </c>
      <c r="CA83" s="200" t="str">
        <f t="shared" ca="1" si="20"/>
        <v/>
      </c>
      <c r="CB83" s="201">
        <f t="shared" si="21"/>
        <v>0</v>
      </c>
    </row>
    <row r="84" spans="1:80" ht="26.1" customHeight="1">
      <c r="A84" s="430">
        <v>76</v>
      </c>
      <c r="B84" s="1169" t="str">
        <f ca="1">IF((ROW()-8)&lt;=MAX(⑥入力シート2!$AV$6:$AV$2165),IF(INDIRECT("⑥入力シート2!C"&amp;(INDEX(⑥入力シート2!AO$6:AO$2165,MATCH(ROW()-8,⑥入力シート2!$AV$6:$AV$2165,0))+1)*3)="","",INDIRECT("⑥入力シート2!C"&amp;(INDEX(⑥入力シート2!AO$6:AO$2165,MATCH(ROW()-8,⑥入力シート2!$AV$6:$AV$2165,0))+1)*3)),"")</f>
        <v/>
      </c>
      <c r="C84" s="1170"/>
      <c r="D84" s="1170"/>
      <c r="E84" s="1170"/>
      <c r="F84" s="1170"/>
      <c r="G84" s="1171" t="str">
        <f ca="1">IF((ROW()-8)&lt;=MAX(⑥入力シート2!$AV$6:$AV$2165),IF(INDIRECT("⑥入力シート2!E"&amp;(INDEX(⑥入力シート2!AO$6:AO$2165,MATCH(ROW()-8,⑥入力シート2!$AV$6:$AV$2165,0))+1)*3)="","",INDIRECT("⑥入力シート2!E"&amp;(INDEX(⑥入力シート2!AO$6:AO$2165,MATCH(ROW()-8,⑥入力シート2!$AV$6:$AV$2165,0))+1)*3)),"")</f>
        <v/>
      </c>
      <c r="H84" s="1172"/>
      <c r="I84" s="1173"/>
      <c r="J84" s="431" t="str">
        <f ca="1">IF((ROW()-8)&lt;=MAX(⑥入力シート2!$AV$6:$AV$2165),IF(INDIRECT("⑥入力シート2!F"&amp;(INDEX(⑥入力シート2!AO$6:AO$2165,MATCH(ROW()-8,⑥入力シート2!$AV$6:$AV$2165,0))+1)*3)="","",INDIRECT("⑥入力シート2!F"&amp;(INDEX(⑥入力シート2!AO$6:AO$2165,MATCH(ROW()-8,⑥入力シート2!$AV$6:$AV$2165,0))+1)*3)),"")</f>
        <v/>
      </c>
      <c r="K84" s="1171" t="str">
        <f ca="1">IF((ROW()-8)&lt;=MAX(⑥入力シート2!$AV$6:$AV$2165),IF(INDEX(⑥入力シート2!AP$6:AP$2165,MATCH(ROW()-8,⑥入力シート2!$AV$6:$AV$2165,0))=1,"基本給",IF(INDEX(⑥入力シート2!AP$6:AP$2165,MATCH(ROW()-8,⑥入力シート2!$AV$6:$AV$2165,0))=2,"手当","残")),"")</f>
        <v/>
      </c>
      <c r="L84" s="1172"/>
      <c r="M84" s="1172"/>
      <c r="N84" s="1173"/>
      <c r="O84" s="1164" t="str">
        <f ca="1">IF((ROW()-8)&lt;=MAX(⑥入力シート2!$AV$6:$AV$2165),INDEX(⑥入力シート2!AR$6:AR$2165,MATCH(ROW()-8,⑥入力シート2!$AV$6:$AV$2165,0)),"")</f>
        <v/>
      </c>
      <c r="P84" s="1165"/>
      <c r="Q84" s="1165"/>
      <c r="R84" s="196" t="s">
        <v>171</v>
      </c>
      <c r="S84" s="196" t="s">
        <v>172</v>
      </c>
      <c r="T84" s="433" t="str">
        <f ca="1">IF((ROW()-8)&lt;=MAX(⑥入力シート2!$AV$6:$AV$2165),INDEX(⑥入力シート2!AS$6:AS$2165,MATCH(ROW()-8,⑥入力シート2!$AV$6:$AV$2165,0)),"")</f>
        <v/>
      </c>
      <c r="U84" s="196" t="s">
        <v>89</v>
      </c>
      <c r="V84" s="196" t="s">
        <v>172</v>
      </c>
      <c r="W84" s="197">
        <v>1</v>
      </c>
      <c r="X84" s="196" t="s">
        <v>173</v>
      </c>
      <c r="Y84" s="196" t="s">
        <v>174</v>
      </c>
      <c r="Z84" s="1166" t="str">
        <f t="shared" ca="1" si="18"/>
        <v/>
      </c>
      <c r="AA84" s="1166"/>
      <c r="AB84" s="1166"/>
      <c r="AC84" s="1166"/>
      <c r="AD84" s="198" t="s">
        <v>171</v>
      </c>
      <c r="AE84" s="1167">
        <f>IF(①入力シート!$F$28="あり",O84,0)</f>
        <v>0</v>
      </c>
      <c r="AF84" s="1168"/>
      <c r="AG84" s="1168"/>
      <c r="AH84" s="196" t="s">
        <v>171</v>
      </c>
      <c r="AI84" s="196" t="s">
        <v>172</v>
      </c>
      <c r="AJ84" s="697">
        <f>IF(①入力シート!$F$28="あり",T84,0)</f>
        <v>0</v>
      </c>
      <c r="AK84" s="196" t="s">
        <v>89</v>
      </c>
      <c r="AL84" s="196" t="s">
        <v>172</v>
      </c>
      <c r="AM84" s="197">
        <v>1</v>
      </c>
      <c r="AN84" s="196" t="s">
        <v>173</v>
      </c>
      <c r="AO84" s="196" t="s">
        <v>174</v>
      </c>
      <c r="AP84" s="1166">
        <f t="shared" si="19"/>
        <v>0</v>
      </c>
      <c r="AQ84" s="1166"/>
      <c r="AR84" s="1166"/>
      <c r="AS84" s="1166"/>
      <c r="AT84" s="199" t="s">
        <v>171</v>
      </c>
      <c r="AU84" s="1164" t="str">
        <f ca="1">IF((ROW()-8)&lt;=MAX(⑥入力シート2!$AV$6:$AV$2165),INDEX(⑥入力シート2!AT$6:AT$2165,MATCH(ROW()-8,⑥入力シート2!$AV$6:$AV$2165,0)),"")</f>
        <v/>
      </c>
      <c r="AV84" s="1165"/>
      <c r="AW84" s="1165"/>
      <c r="AX84" s="196" t="s">
        <v>171</v>
      </c>
      <c r="AY84" s="196" t="s">
        <v>172</v>
      </c>
      <c r="AZ84" s="433" t="str">
        <f ca="1">IF((ROW()-8)&lt;=MAX(⑥入力シート2!$AV$6:$AV$2165),INDEX(⑥入力シート2!AU$6:AU$2165,MATCH(ROW()-8,⑥入力シート2!$AV$6:$AV$2165,0)),"")</f>
        <v/>
      </c>
      <c r="BA84" s="196" t="s">
        <v>89</v>
      </c>
      <c r="BB84" s="196" t="s">
        <v>172</v>
      </c>
      <c r="BC84" s="197">
        <v>1</v>
      </c>
      <c r="BD84" s="196" t="s">
        <v>173</v>
      </c>
      <c r="BE84" s="196" t="s">
        <v>174</v>
      </c>
      <c r="BF84" s="1166" t="str">
        <f t="shared" ca="1" si="16"/>
        <v/>
      </c>
      <c r="BG84" s="1166"/>
      <c r="BH84" s="1166"/>
      <c r="BI84" s="1166"/>
      <c r="BJ84" s="198" t="s">
        <v>171</v>
      </c>
      <c r="BK84" s="1167">
        <f>IF(①入力シート!$F$28="あり",AU84,0)</f>
        <v>0</v>
      </c>
      <c r="BL84" s="1168"/>
      <c r="BM84" s="1168"/>
      <c r="BN84" s="196" t="s">
        <v>171</v>
      </c>
      <c r="BO84" s="196" t="s">
        <v>172</v>
      </c>
      <c r="BP84" s="697">
        <f>IF(①入力シート!$F$28="あり",AZ84,0)</f>
        <v>0</v>
      </c>
      <c r="BQ84" s="196" t="s">
        <v>89</v>
      </c>
      <c r="BR84" s="196" t="s">
        <v>172</v>
      </c>
      <c r="BS84" s="197">
        <v>1</v>
      </c>
      <c r="BT84" s="196" t="s">
        <v>173</v>
      </c>
      <c r="BU84" s="196" t="s">
        <v>174</v>
      </c>
      <c r="BV84" s="1166">
        <f t="shared" si="17"/>
        <v>0</v>
      </c>
      <c r="BW84" s="1166"/>
      <c r="BX84" s="1166"/>
      <c r="BY84" s="1166"/>
      <c r="BZ84" s="198" t="s">
        <v>171</v>
      </c>
      <c r="CA84" s="200" t="str">
        <f t="shared" ca="1" si="20"/>
        <v/>
      </c>
      <c r="CB84" s="201">
        <f t="shared" si="21"/>
        <v>0</v>
      </c>
    </row>
    <row r="85" spans="1:80" ht="26.1" customHeight="1">
      <c r="A85" s="430">
        <v>77</v>
      </c>
      <c r="B85" s="1169" t="str">
        <f ca="1">IF((ROW()-8)&lt;=MAX(⑥入力シート2!$AV$6:$AV$2165),IF(INDIRECT("⑥入力シート2!C"&amp;(INDEX(⑥入力シート2!AO$6:AO$2165,MATCH(ROW()-8,⑥入力シート2!$AV$6:$AV$2165,0))+1)*3)="","",INDIRECT("⑥入力シート2!C"&amp;(INDEX(⑥入力シート2!AO$6:AO$2165,MATCH(ROW()-8,⑥入力シート2!$AV$6:$AV$2165,0))+1)*3)),"")</f>
        <v/>
      </c>
      <c r="C85" s="1170"/>
      <c r="D85" s="1170"/>
      <c r="E85" s="1170"/>
      <c r="F85" s="1170"/>
      <c r="G85" s="1171" t="str">
        <f ca="1">IF((ROW()-8)&lt;=MAX(⑥入力シート2!$AV$6:$AV$2165),IF(INDIRECT("⑥入力シート2!E"&amp;(INDEX(⑥入力シート2!AO$6:AO$2165,MATCH(ROW()-8,⑥入力シート2!$AV$6:$AV$2165,0))+1)*3)="","",INDIRECT("⑥入力シート2!E"&amp;(INDEX(⑥入力シート2!AO$6:AO$2165,MATCH(ROW()-8,⑥入力シート2!$AV$6:$AV$2165,0))+1)*3)),"")</f>
        <v/>
      </c>
      <c r="H85" s="1172"/>
      <c r="I85" s="1173"/>
      <c r="J85" s="431" t="str">
        <f ca="1">IF((ROW()-8)&lt;=MAX(⑥入力シート2!$AV$6:$AV$2165),IF(INDIRECT("⑥入力シート2!F"&amp;(INDEX(⑥入力シート2!AO$6:AO$2165,MATCH(ROW()-8,⑥入力シート2!$AV$6:$AV$2165,0))+1)*3)="","",INDIRECT("⑥入力シート2!F"&amp;(INDEX(⑥入力シート2!AO$6:AO$2165,MATCH(ROW()-8,⑥入力シート2!$AV$6:$AV$2165,0))+1)*3)),"")</f>
        <v/>
      </c>
      <c r="K85" s="1171" t="str">
        <f ca="1">IF((ROW()-8)&lt;=MAX(⑥入力シート2!$AV$6:$AV$2165),IF(INDEX(⑥入力シート2!AP$6:AP$2165,MATCH(ROW()-8,⑥入力シート2!$AV$6:$AV$2165,0))=1,"基本給",IF(INDEX(⑥入力シート2!AP$6:AP$2165,MATCH(ROW()-8,⑥入力シート2!$AV$6:$AV$2165,0))=2,"手当","残")),"")</f>
        <v/>
      </c>
      <c r="L85" s="1172"/>
      <c r="M85" s="1172"/>
      <c r="N85" s="1173"/>
      <c r="O85" s="1164" t="str">
        <f ca="1">IF((ROW()-8)&lt;=MAX(⑥入力シート2!$AV$6:$AV$2165),INDEX(⑥入力シート2!AR$6:AR$2165,MATCH(ROW()-8,⑥入力シート2!$AV$6:$AV$2165,0)),"")</f>
        <v/>
      </c>
      <c r="P85" s="1165"/>
      <c r="Q85" s="1165"/>
      <c r="R85" s="196" t="s">
        <v>171</v>
      </c>
      <c r="S85" s="196" t="s">
        <v>172</v>
      </c>
      <c r="T85" s="433" t="str">
        <f ca="1">IF((ROW()-8)&lt;=MAX(⑥入力シート2!$AV$6:$AV$2165),INDEX(⑥入力シート2!AS$6:AS$2165,MATCH(ROW()-8,⑥入力シート2!$AV$6:$AV$2165,0)),"")</f>
        <v/>
      </c>
      <c r="U85" s="196" t="s">
        <v>89</v>
      </c>
      <c r="V85" s="196" t="s">
        <v>172</v>
      </c>
      <c r="W85" s="197">
        <v>1</v>
      </c>
      <c r="X85" s="196" t="s">
        <v>173</v>
      </c>
      <c r="Y85" s="196" t="s">
        <v>174</v>
      </c>
      <c r="Z85" s="1166" t="str">
        <f t="shared" ca="1" si="18"/>
        <v/>
      </c>
      <c r="AA85" s="1166"/>
      <c r="AB85" s="1166"/>
      <c r="AC85" s="1166"/>
      <c r="AD85" s="198" t="s">
        <v>171</v>
      </c>
      <c r="AE85" s="1167">
        <f>IF(①入力シート!$F$28="あり",O85,0)</f>
        <v>0</v>
      </c>
      <c r="AF85" s="1168"/>
      <c r="AG85" s="1168"/>
      <c r="AH85" s="196" t="s">
        <v>171</v>
      </c>
      <c r="AI85" s="196" t="s">
        <v>172</v>
      </c>
      <c r="AJ85" s="697">
        <f>IF(①入力シート!$F$28="あり",T85,0)</f>
        <v>0</v>
      </c>
      <c r="AK85" s="196" t="s">
        <v>89</v>
      </c>
      <c r="AL85" s="196" t="s">
        <v>172</v>
      </c>
      <c r="AM85" s="197">
        <v>1</v>
      </c>
      <c r="AN85" s="196" t="s">
        <v>173</v>
      </c>
      <c r="AO85" s="196" t="s">
        <v>174</v>
      </c>
      <c r="AP85" s="1166">
        <f t="shared" si="19"/>
        <v>0</v>
      </c>
      <c r="AQ85" s="1166"/>
      <c r="AR85" s="1166"/>
      <c r="AS85" s="1166"/>
      <c r="AT85" s="199" t="s">
        <v>171</v>
      </c>
      <c r="AU85" s="1164" t="str">
        <f ca="1">IF((ROW()-8)&lt;=MAX(⑥入力シート2!$AV$6:$AV$2165),INDEX(⑥入力シート2!AT$6:AT$2165,MATCH(ROW()-8,⑥入力シート2!$AV$6:$AV$2165,0)),"")</f>
        <v/>
      </c>
      <c r="AV85" s="1165"/>
      <c r="AW85" s="1165"/>
      <c r="AX85" s="196" t="s">
        <v>171</v>
      </c>
      <c r="AY85" s="196" t="s">
        <v>172</v>
      </c>
      <c r="AZ85" s="433" t="str">
        <f ca="1">IF((ROW()-8)&lt;=MAX(⑥入力シート2!$AV$6:$AV$2165),INDEX(⑥入力シート2!AU$6:AU$2165,MATCH(ROW()-8,⑥入力シート2!$AV$6:$AV$2165,0)),"")</f>
        <v/>
      </c>
      <c r="BA85" s="196" t="s">
        <v>89</v>
      </c>
      <c r="BB85" s="196" t="s">
        <v>172</v>
      </c>
      <c r="BC85" s="197">
        <v>1</v>
      </c>
      <c r="BD85" s="196" t="s">
        <v>173</v>
      </c>
      <c r="BE85" s="196" t="s">
        <v>174</v>
      </c>
      <c r="BF85" s="1166" t="str">
        <f t="shared" ca="1" si="16"/>
        <v/>
      </c>
      <c r="BG85" s="1166"/>
      <c r="BH85" s="1166"/>
      <c r="BI85" s="1166"/>
      <c r="BJ85" s="198" t="s">
        <v>171</v>
      </c>
      <c r="BK85" s="1167">
        <f>IF(①入力シート!$F$28="あり",AU85,0)</f>
        <v>0</v>
      </c>
      <c r="BL85" s="1168"/>
      <c r="BM85" s="1168"/>
      <c r="BN85" s="196" t="s">
        <v>171</v>
      </c>
      <c r="BO85" s="196" t="s">
        <v>172</v>
      </c>
      <c r="BP85" s="697">
        <f>IF(①入力シート!$F$28="あり",AZ85,0)</f>
        <v>0</v>
      </c>
      <c r="BQ85" s="196" t="s">
        <v>89</v>
      </c>
      <c r="BR85" s="196" t="s">
        <v>172</v>
      </c>
      <c r="BS85" s="197">
        <v>1</v>
      </c>
      <c r="BT85" s="196" t="s">
        <v>173</v>
      </c>
      <c r="BU85" s="196" t="s">
        <v>174</v>
      </c>
      <c r="BV85" s="1166">
        <f t="shared" si="17"/>
        <v>0</v>
      </c>
      <c r="BW85" s="1166"/>
      <c r="BX85" s="1166"/>
      <c r="BY85" s="1166"/>
      <c r="BZ85" s="198" t="s">
        <v>171</v>
      </c>
      <c r="CA85" s="200" t="str">
        <f t="shared" ca="1" si="20"/>
        <v/>
      </c>
      <c r="CB85" s="201">
        <f t="shared" si="21"/>
        <v>0</v>
      </c>
    </row>
    <row r="86" spans="1:80" ht="26.1" customHeight="1">
      <c r="A86" s="430">
        <v>78</v>
      </c>
      <c r="B86" s="1169" t="str">
        <f ca="1">IF((ROW()-8)&lt;=MAX(⑥入力シート2!$AV$6:$AV$2165),IF(INDIRECT("⑥入力シート2!C"&amp;(INDEX(⑥入力シート2!AO$6:AO$2165,MATCH(ROW()-8,⑥入力シート2!$AV$6:$AV$2165,0))+1)*3)="","",INDIRECT("⑥入力シート2!C"&amp;(INDEX(⑥入力シート2!AO$6:AO$2165,MATCH(ROW()-8,⑥入力シート2!$AV$6:$AV$2165,0))+1)*3)),"")</f>
        <v/>
      </c>
      <c r="C86" s="1170"/>
      <c r="D86" s="1170"/>
      <c r="E86" s="1170"/>
      <c r="F86" s="1170"/>
      <c r="G86" s="1171" t="str">
        <f ca="1">IF((ROW()-8)&lt;=MAX(⑥入力シート2!$AV$6:$AV$2165),IF(INDIRECT("⑥入力シート2!E"&amp;(INDEX(⑥入力シート2!AO$6:AO$2165,MATCH(ROW()-8,⑥入力シート2!$AV$6:$AV$2165,0))+1)*3)="","",INDIRECT("⑥入力シート2!E"&amp;(INDEX(⑥入力シート2!AO$6:AO$2165,MATCH(ROW()-8,⑥入力シート2!$AV$6:$AV$2165,0))+1)*3)),"")</f>
        <v/>
      </c>
      <c r="H86" s="1172"/>
      <c r="I86" s="1173"/>
      <c r="J86" s="431" t="str">
        <f ca="1">IF((ROW()-8)&lt;=MAX(⑥入力シート2!$AV$6:$AV$2165),IF(INDIRECT("⑥入力シート2!F"&amp;(INDEX(⑥入力シート2!AO$6:AO$2165,MATCH(ROW()-8,⑥入力シート2!$AV$6:$AV$2165,0))+1)*3)="","",INDIRECT("⑥入力シート2!F"&amp;(INDEX(⑥入力シート2!AO$6:AO$2165,MATCH(ROW()-8,⑥入力シート2!$AV$6:$AV$2165,0))+1)*3)),"")</f>
        <v/>
      </c>
      <c r="K86" s="1171" t="str">
        <f ca="1">IF((ROW()-8)&lt;=MAX(⑥入力シート2!$AV$6:$AV$2165),IF(INDEX(⑥入力シート2!AP$6:AP$2165,MATCH(ROW()-8,⑥入力シート2!$AV$6:$AV$2165,0))=1,"基本給",IF(INDEX(⑥入力シート2!AP$6:AP$2165,MATCH(ROW()-8,⑥入力シート2!$AV$6:$AV$2165,0))=2,"手当","残")),"")</f>
        <v/>
      </c>
      <c r="L86" s="1172"/>
      <c r="M86" s="1172"/>
      <c r="N86" s="1173"/>
      <c r="O86" s="1164" t="str">
        <f ca="1">IF((ROW()-8)&lt;=MAX(⑥入力シート2!$AV$6:$AV$2165),INDEX(⑥入力シート2!AR$6:AR$2165,MATCH(ROW()-8,⑥入力シート2!$AV$6:$AV$2165,0)),"")</f>
        <v/>
      </c>
      <c r="P86" s="1165"/>
      <c r="Q86" s="1165"/>
      <c r="R86" s="196" t="s">
        <v>171</v>
      </c>
      <c r="S86" s="196" t="s">
        <v>172</v>
      </c>
      <c r="T86" s="433" t="str">
        <f ca="1">IF((ROW()-8)&lt;=MAX(⑥入力シート2!$AV$6:$AV$2165),INDEX(⑥入力シート2!AS$6:AS$2165,MATCH(ROW()-8,⑥入力シート2!$AV$6:$AV$2165,0)),"")</f>
        <v/>
      </c>
      <c r="U86" s="196" t="s">
        <v>89</v>
      </c>
      <c r="V86" s="196" t="s">
        <v>172</v>
      </c>
      <c r="W86" s="197">
        <v>1</v>
      </c>
      <c r="X86" s="196" t="s">
        <v>173</v>
      </c>
      <c r="Y86" s="196" t="s">
        <v>174</v>
      </c>
      <c r="Z86" s="1166" t="str">
        <f t="shared" ca="1" si="18"/>
        <v/>
      </c>
      <c r="AA86" s="1166"/>
      <c r="AB86" s="1166"/>
      <c r="AC86" s="1166"/>
      <c r="AD86" s="198" t="s">
        <v>171</v>
      </c>
      <c r="AE86" s="1167">
        <f>IF(①入力シート!$F$28="あり",O86,0)</f>
        <v>0</v>
      </c>
      <c r="AF86" s="1168"/>
      <c r="AG86" s="1168"/>
      <c r="AH86" s="196" t="s">
        <v>171</v>
      </c>
      <c r="AI86" s="196" t="s">
        <v>172</v>
      </c>
      <c r="AJ86" s="697">
        <f>IF(①入力シート!$F$28="あり",T86,0)</f>
        <v>0</v>
      </c>
      <c r="AK86" s="196" t="s">
        <v>89</v>
      </c>
      <c r="AL86" s="196" t="s">
        <v>172</v>
      </c>
      <c r="AM86" s="197">
        <v>1</v>
      </c>
      <c r="AN86" s="196" t="s">
        <v>173</v>
      </c>
      <c r="AO86" s="196" t="s">
        <v>174</v>
      </c>
      <c r="AP86" s="1166">
        <f t="shared" si="19"/>
        <v>0</v>
      </c>
      <c r="AQ86" s="1166"/>
      <c r="AR86" s="1166"/>
      <c r="AS86" s="1166"/>
      <c r="AT86" s="199" t="s">
        <v>171</v>
      </c>
      <c r="AU86" s="1164" t="str">
        <f ca="1">IF((ROW()-8)&lt;=MAX(⑥入力シート2!$AV$6:$AV$2165),INDEX(⑥入力シート2!AT$6:AT$2165,MATCH(ROW()-8,⑥入力シート2!$AV$6:$AV$2165,0)),"")</f>
        <v/>
      </c>
      <c r="AV86" s="1165"/>
      <c r="AW86" s="1165"/>
      <c r="AX86" s="196" t="s">
        <v>171</v>
      </c>
      <c r="AY86" s="196" t="s">
        <v>172</v>
      </c>
      <c r="AZ86" s="433" t="str">
        <f ca="1">IF((ROW()-8)&lt;=MAX(⑥入力シート2!$AV$6:$AV$2165),INDEX(⑥入力シート2!AU$6:AU$2165,MATCH(ROW()-8,⑥入力シート2!$AV$6:$AV$2165,0)),"")</f>
        <v/>
      </c>
      <c r="BA86" s="196" t="s">
        <v>89</v>
      </c>
      <c r="BB86" s="196" t="s">
        <v>172</v>
      </c>
      <c r="BC86" s="197">
        <v>1</v>
      </c>
      <c r="BD86" s="196" t="s">
        <v>173</v>
      </c>
      <c r="BE86" s="196" t="s">
        <v>174</v>
      </c>
      <c r="BF86" s="1166" t="str">
        <f t="shared" ca="1" si="16"/>
        <v/>
      </c>
      <c r="BG86" s="1166"/>
      <c r="BH86" s="1166"/>
      <c r="BI86" s="1166"/>
      <c r="BJ86" s="198" t="s">
        <v>171</v>
      </c>
      <c r="BK86" s="1167">
        <f>IF(①入力シート!$F$28="あり",AU86,0)</f>
        <v>0</v>
      </c>
      <c r="BL86" s="1168"/>
      <c r="BM86" s="1168"/>
      <c r="BN86" s="196" t="s">
        <v>171</v>
      </c>
      <c r="BO86" s="196" t="s">
        <v>172</v>
      </c>
      <c r="BP86" s="697">
        <f>IF(①入力シート!$F$28="あり",AZ86,0)</f>
        <v>0</v>
      </c>
      <c r="BQ86" s="196" t="s">
        <v>89</v>
      </c>
      <c r="BR86" s="196" t="s">
        <v>172</v>
      </c>
      <c r="BS86" s="197">
        <v>1</v>
      </c>
      <c r="BT86" s="196" t="s">
        <v>173</v>
      </c>
      <c r="BU86" s="196" t="s">
        <v>174</v>
      </c>
      <c r="BV86" s="1166">
        <f t="shared" si="17"/>
        <v>0</v>
      </c>
      <c r="BW86" s="1166"/>
      <c r="BX86" s="1166"/>
      <c r="BY86" s="1166"/>
      <c r="BZ86" s="198" t="s">
        <v>171</v>
      </c>
      <c r="CA86" s="200" t="str">
        <f t="shared" ca="1" si="20"/>
        <v/>
      </c>
      <c r="CB86" s="201">
        <f t="shared" si="21"/>
        <v>0</v>
      </c>
    </row>
    <row r="87" spans="1:80" ht="26.1" customHeight="1">
      <c r="A87" s="430">
        <v>79</v>
      </c>
      <c r="B87" s="1169" t="str">
        <f ca="1">IF((ROW()-8)&lt;=MAX(⑥入力シート2!$AV$6:$AV$2165),IF(INDIRECT("⑥入力シート2!C"&amp;(INDEX(⑥入力シート2!AO$6:AO$2165,MATCH(ROW()-8,⑥入力シート2!$AV$6:$AV$2165,0))+1)*3)="","",INDIRECT("⑥入力シート2!C"&amp;(INDEX(⑥入力シート2!AO$6:AO$2165,MATCH(ROW()-8,⑥入力シート2!$AV$6:$AV$2165,0))+1)*3)),"")</f>
        <v/>
      </c>
      <c r="C87" s="1170"/>
      <c r="D87" s="1170"/>
      <c r="E87" s="1170"/>
      <c r="F87" s="1170"/>
      <c r="G87" s="1171" t="str">
        <f ca="1">IF((ROW()-8)&lt;=MAX(⑥入力シート2!$AV$6:$AV$2165),IF(INDIRECT("⑥入力シート2!E"&amp;(INDEX(⑥入力シート2!AO$6:AO$2165,MATCH(ROW()-8,⑥入力シート2!$AV$6:$AV$2165,0))+1)*3)="","",INDIRECT("⑥入力シート2!E"&amp;(INDEX(⑥入力シート2!AO$6:AO$2165,MATCH(ROW()-8,⑥入力シート2!$AV$6:$AV$2165,0))+1)*3)),"")</f>
        <v/>
      </c>
      <c r="H87" s="1172"/>
      <c r="I87" s="1173"/>
      <c r="J87" s="431" t="str">
        <f ca="1">IF((ROW()-8)&lt;=MAX(⑥入力シート2!$AV$6:$AV$2165),IF(INDIRECT("⑥入力シート2!F"&amp;(INDEX(⑥入力シート2!AO$6:AO$2165,MATCH(ROW()-8,⑥入力シート2!$AV$6:$AV$2165,0))+1)*3)="","",INDIRECT("⑥入力シート2!F"&amp;(INDEX(⑥入力シート2!AO$6:AO$2165,MATCH(ROW()-8,⑥入力シート2!$AV$6:$AV$2165,0))+1)*3)),"")</f>
        <v/>
      </c>
      <c r="K87" s="1171" t="str">
        <f ca="1">IF((ROW()-8)&lt;=MAX(⑥入力シート2!$AV$6:$AV$2165),IF(INDEX(⑥入力シート2!AP$6:AP$2165,MATCH(ROW()-8,⑥入力シート2!$AV$6:$AV$2165,0))=1,"基本給",IF(INDEX(⑥入力シート2!AP$6:AP$2165,MATCH(ROW()-8,⑥入力シート2!$AV$6:$AV$2165,0))=2,"手当","残")),"")</f>
        <v/>
      </c>
      <c r="L87" s="1172"/>
      <c r="M87" s="1172"/>
      <c r="N87" s="1173"/>
      <c r="O87" s="1164" t="str">
        <f ca="1">IF((ROW()-8)&lt;=MAX(⑥入力シート2!$AV$6:$AV$2165),INDEX(⑥入力シート2!AR$6:AR$2165,MATCH(ROW()-8,⑥入力シート2!$AV$6:$AV$2165,0)),"")</f>
        <v/>
      </c>
      <c r="P87" s="1165"/>
      <c r="Q87" s="1165"/>
      <c r="R87" s="196" t="s">
        <v>171</v>
      </c>
      <c r="S87" s="196" t="s">
        <v>172</v>
      </c>
      <c r="T87" s="433" t="str">
        <f ca="1">IF((ROW()-8)&lt;=MAX(⑥入力シート2!$AV$6:$AV$2165),INDEX(⑥入力シート2!AS$6:AS$2165,MATCH(ROW()-8,⑥入力シート2!$AV$6:$AV$2165,0)),"")</f>
        <v/>
      </c>
      <c r="U87" s="196" t="s">
        <v>89</v>
      </c>
      <c r="V87" s="196" t="s">
        <v>172</v>
      </c>
      <c r="W87" s="197">
        <v>1</v>
      </c>
      <c r="X87" s="196" t="s">
        <v>173</v>
      </c>
      <c r="Y87" s="196" t="s">
        <v>174</v>
      </c>
      <c r="Z87" s="1166" t="str">
        <f t="shared" ca="1" si="18"/>
        <v/>
      </c>
      <c r="AA87" s="1166"/>
      <c r="AB87" s="1166"/>
      <c r="AC87" s="1166"/>
      <c r="AD87" s="198" t="s">
        <v>171</v>
      </c>
      <c r="AE87" s="1167">
        <f>IF(①入力シート!$F$28="あり",O87,0)</f>
        <v>0</v>
      </c>
      <c r="AF87" s="1168"/>
      <c r="AG87" s="1168"/>
      <c r="AH87" s="196" t="s">
        <v>171</v>
      </c>
      <c r="AI87" s="196" t="s">
        <v>172</v>
      </c>
      <c r="AJ87" s="697">
        <f>IF(①入力シート!$F$28="あり",T87,0)</f>
        <v>0</v>
      </c>
      <c r="AK87" s="196" t="s">
        <v>89</v>
      </c>
      <c r="AL87" s="196" t="s">
        <v>172</v>
      </c>
      <c r="AM87" s="197">
        <v>1</v>
      </c>
      <c r="AN87" s="196" t="s">
        <v>173</v>
      </c>
      <c r="AO87" s="196" t="s">
        <v>174</v>
      </c>
      <c r="AP87" s="1166">
        <f t="shared" si="19"/>
        <v>0</v>
      </c>
      <c r="AQ87" s="1166"/>
      <c r="AR87" s="1166"/>
      <c r="AS87" s="1166"/>
      <c r="AT87" s="199" t="s">
        <v>171</v>
      </c>
      <c r="AU87" s="1164" t="str">
        <f ca="1">IF((ROW()-8)&lt;=MAX(⑥入力シート2!$AV$6:$AV$2165),INDEX(⑥入力シート2!AT$6:AT$2165,MATCH(ROW()-8,⑥入力シート2!$AV$6:$AV$2165,0)),"")</f>
        <v/>
      </c>
      <c r="AV87" s="1165"/>
      <c r="AW87" s="1165"/>
      <c r="AX87" s="196" t="s">
        <v>171</v>
      </c>
      <c r="AY87" s="196" t="s">
        <v>172</v>
      </c>
      <c r="AZ87" s="433" t="str">
        <f ca="1">IF((ROW()-8)&lt;=MAX(⑥入力シート2!$AV$6:$AV$2165),INDEX(⑥入力シート2!AU$6:AU$2165,MATCH(ROW()-8,⑥入力シート2!$AV$6:$AV$2165,0)),"")</f>
        <v/>
      </c>
      <c r="BA87" s="196" t="s">
        <v>89</v>
      </c>
      <c r="BB87" s="196" t="s">
        <v>172</v>
      </c>
      <c r="BC87" s="197">
        <v>1</v>
      </c>
      <c r="BD87" s="196" t="s">
        <v>173</v>
      </c>
      <c r="BE87" s="196" t="s">
        <v>174</v>
      </c>
      <c r="BF87" s="1166" t="str">
        <f t="shared" ca="1" si="16"/>
        <v/>
      </c>
      <c r="BG87" s="1166"/>
      <c r="BH87" s="1166"/>
      <c r="BI87" s="1166"/>
      <c r="BJ87" s="198" t="s">
        <v>171</v>
      </c>
      <c r="BK87" s="1167">
        <f>IF(①入力シート!$F$28="あり",AU87,0)</f>
        <v>0</v>
      </c>
      <c r="BL87" s="1168"/>
      <c r="BM87" s="1168"/>
      <c r="BN87" s="196" t="s">
        <v>171</v>
      </c>
      <c r="BO87" s="196" t="s">
        <v>172</v>
      </c>
      <c r="BP87" s="697">
        <f>IF(①入力シート!$F$28="あり",AZ87,0)</f>
        <v>0</v>
      </c>
      <c r="BQ87" s="196" t="s">
        <v>89</v>
      </c>
      <c r="BR87" s="196" t="s">
        <v>172</v>
      </c>
      <c r="BS87" s="197">
        <v>1</v>
      </c>
      <c r="BT87" s="196" t="s">
        <v>173</v>
      </c>
      <c r="BU87" s="196" t="s">
        <v>174</v>
      </c>
      <c r="BV87" s="1166">
        <f t="shared" si="17"/>
        <v>0</v>
      </c>
      <c r="BW87" s="1166"/>
      <c r="BX87" s="1166"/>
      <c r="BY87" s="1166"/>
      <c r="BZ87" s="198" t="s">
        <v>171</v>
      </c>
      <c r="CA87" s="200" t="str">
        <f t="shared" ca="1" si="20"/>
        <v/>
      </c>
      <c r="CB87" s="201">
        <f t="shared" si="21"/>
        <v>0</v>
      </c>
    </row>
    <row r="88" spans="1:80" ht="26.1" customHeight="1">
      <c r="A88" s="430">
        <v>80</v>
      </c>
      <c r="B88" s="1169" t="str">
        <f ca="1">IF((ROW()-8)&lt;=MAX(⑥入力シート2!$AV$6:$AV$2165),IF(INDIRECT("⑥入力シート2!C"&amp;(INDEX(⑥入力シート2!AO$6:AO$2165,MATCH(ROW()-8,⑥入力シート2!$AV$6:$AV$2165,0))+1)*3)="","",INDIRECT("⑥入力シート2!C"&amp;(INDEX(⑥入力シート2!AO$6:AO$2165,MATCH(ROW()-8,⑥入力シート2!$AV$6:$AV$2165,0))+1)*3)),"")</f>
        <v/>
      </c>
      <c r="C88" s="1170"/>
      <c r="D88" s="1170"/>
      <c r="E88" s="1170"/>
      <c r="F88" s="1170"/>
      <c r="G88" s="1171" t="str">
        <f ca="1">IF((ROW()-8)&lt;=MAX(⑥入力シート2!$AV$6:$AV$2165),IF(INDIRECT("⑥入力シート2!E"&amp;(INDEX(⑥入力シート2!AO$6:AO$2165,MATCH(ROW()-8,⑥入力シート2!$AV$6:$AV$2165,0))+1)*3)="","",INDIRECT("⑥入力シート2!E"&amp;(INDEX(⑥入力シート2!AO$6:AO$2165,MATCH(ROW()-8,⑥入力シート2!$AV$6:$AV$2165,0))+1)*3)),"")</f>
        <v/>
      </c>
      <c r="H88" s="1172"/>
      <c r="I88" s="1173"/>
      <c r="J88" s="431" t="str">
        <f ca="1">IF((ROW()-8)&lt;=MAX(⑥入力シート2!$AV$6:$AV$2165),IF(INDIRECT("⑥入力シート2!F"&amp;(INDEX(⑥入力シート2!AO$6:AO$2165,MATCH(ROW()-8,⑥入力シート2!$AV$6:$AV$2165,0))+1)*3)="","",INDIRECT("⑥入力シート2!F"&amp;(INDEX(⑥入力シート2!AO$6:AO$2165,MATCH(ROW()-8,⑥入力シート2!$AV$6:$AV$2165,0))+1)*3)),"")</f>
        <v/>
      </c>
      <c r="K88" s="1171" t="str">
        <f ca="1">IF((ROW()-8)&lt;=MAX(⑥入力シート2!$AV$6:$AV$2165),IF(INDEX(⑥入力シート2!AP$6:AP$2165,MATCH(ROW()-8,⑥入力シート2!$AV$6:$AV$2165,0))=1,"基本給",IF(INDEX(⑥入力シート2!AP$6:AP$2165,MATCH(ROW()-8,⑥入力シート2!$AV$6:$AV$2165,0))=2,"手当","残")),"")</f>
        <v/>
      </c>
      <c r="L88" s="1172"/>
      <c r="M88" s="1172"/>
      <c r="N88" s="1173"/>
      <c r="O88" s="1164" t="str">
        <f ca="1">IF((ROW()-8)&lt;=MAX(⑥入力シート2!$AV$6:$AV$2165),INDEX(⑥入力シート2!AR$6:AR$2165,MATCH(ROW()-8,⑥入力シート2!$AV$6:$AV$2165,0)),"")</f>
        <v/>
      </c>
      <c r="P88" s="1165"/>
      <c r="Q88" s="1165"/>
      <c r="R88" s="196" t="s">
        <v>171</v>
      </c>
      <c r="S88" s="196" t="s">
        <v>172</v>
      </c>
      <c r="T88" s="433" t="str">
        <f ca="1">IF((ROW()-8)&lt;=MAX(⑥入力シート2!$AV$6:$AV$2165),INDEX(⑥入力シート2!AS$6:AS$2165,MATCH(ROW()-8,⑥入力シート2!$AV$6:$AV$2165,0)),"")</f>
        <v/>
      </c>
      <c r="U88" s="196" t="s">
        <v>89</v>
      </c>
      <c r="V88" s="196" t="s">
        <v>172</v>
      </c>
      <c r="W88" s="197">
        <v>1</v>
      </c>
      <c r="X88" s="196" t="s">
        <v>173</v>
      </c>
      <c r="Y88" s="196" t="s">
        <v>174</v>
      </c>
      <c r="Z88" s="1166" t="str">
        <f t="shared" ca="1" si="18"/>
        <v/>
      </c>
      <c r="AA88" s="1166"/>
      <c r="AB88" s="1166"/>
      <c r="AC88" s="1166"/>
      <c r="AD88" s="198" t="s">
        <v>171</v>
      </c>
      <c r="AE88" s="1167">
        <f>IF(①入力シート!$F$28="あり",O88,0)</f>
        <v>0</v>
      </c>
      <c r="AF88" s="1168"/>
      <c r="AG88" s="1168"/>
      <c r="AH88" s="196" t="s">
        <v>171</v>
      </c>
      <c r="AI88" s="196" t="s">
        <v>172</v>
      </c>
      <c r="AJ88" s="697">
        <f>IF(①入力シート!$F$28="あり",T88,0)</f>
        <v>0</v>
      </c>
      <c r="AK88" s="196" t="s">
        <v>89</v>
      </c>
      <c r="AL88" s="196" t="s">
        <v>172</v>
      </c>
      <c r="AM88" s="197">
        <v>1</v>
      </c>
      <c r="AN88" s="196" t="s">
        <v>173</v>
      </c>
      <c r="AO88" s="196" t="s">
        <v>174</v>
      </c>
      <c r="AP88" s="1166">
        <f t="shared" si="19"/>
        <v>0</v>
      </c>
      <c r="AQ88" s="1166"/>
      <c r="AR88" s="1166"/>
      <c r="AS88" s="1166"/>
      <c r="AT88" s="199" t="s">
        <v>171</v>
      </c>
      <c r="AU88" s="1164" t="str">
        <f ca="1">IF((ROW()-8)&lt;=MAX(⑥入力シート2!$AV$6:$AV$2165),INDEX(⑥入力シート2!AT$6:AT$2165,MATCH(ROW()-8,⑥入力シート2!$AV$6:$AV$2165,0)),"")</f>
        <v/>
      </c>
      <c r="AV88" s="1165"/>
      <c r="AW88" s="1165"/>
      <c r="AX88" s="196" t="s">
        <v>171</v>
      </c>
      <c r="AY88" s="196" t="s">
        <v>172</v>
      </c>
      <c r="AZ88" s="433" t="str">
        <f ca="1">IF((ROW()-8)&lt;=MAX(⑥入力シート2!$AV$6:$AV$2165),INDEX(⑥入力シート2!AU$6:AU$2165,MATCH(ROW()-8,⑥入力シート2!$AV$6:$AV$2165,0)),"")</f>
        <v/>
      </c>
      <c r="BA88" s="196" t="s">
        <v>89</v>
      </c>
      <c r="BB88" s="196" t="s">
        <v>172</v>
      </c>
      <c r="BC88" s="197">
        <v>1</v>
      </c>
      <c r="BD88" s="196" t="s">
        <v>173</v>
      </c>
      <c r="BE88" s="196" t="s">
        <v>174</v>
      </c>
      <c r="BF88" s="1166" t="str">
        <f t="shared" ca="1" si="16"/>
        <v/>
      </c>
      <c r="BG88" s="1166"/>
      <c r="BH88" s="1166"/>
      <c r="BI88" s="1166"/>
      <c r="BJ88" s="198" t="s">
        <v>171</v>
      </c>
      <c r="BK88" s="1167">
        <f>IF(①入力シート!$F$28="あり",AU88,0)</f>
        <v>0</v>
      </c>
      <c r="BL88" s="1168"/>
      <c r="BM88" s="1168"/>
      <c r="BN88" s="196" t="s">
        <v>171</v>
      </c>
      <c r="BO88" s="196" t="s">
        <v>172</v>
      </c>
      <c r="BP88" s="697">
        <f>IF(①入力シート!$F$28="あり",AZ88,0)</f>
        <v>0</v>
      </c>
      <c r="BQ88" s="196" t="s">
        <v>89</v>
      </c>
      <c r="BR88" s="196" t="s">
        <v>172</v>
      </c>
      <c r="BS88" s="197">
        <v>1</v>
      </c>
      <c r="BT88" s="196" t="s">
        <v>173</v>
      </c>
      <c r="BU88" s="196" t="s">
        <v>174</v>
      </c>
      <c r="BV88" s="1166">
        <f t="shared" si="17"/>
        <v>0</v>
      </c>
      <c r="BW88" s="1166"/>
      <c r="BX88" s="1166"/>
      <c r="BY88" s="1166"/>
      <c r="BZ88" s="198" t="s">
        <v>171</v>
      </c>
      <c r="CA88" s="200" t="str">
        <f t="shared" ca="1" si="20"/>
        <v/>
      </c>
      <c r="CB88" s="201">
        <f t="shared" si="21"/>
        <v>0</v>
      </c>
    </row>
    <row r="89" spans="1:80" ht="26.1" customHeight="1">
      <c r="A89" s="430">
        <v>81</v>
      </c>
      <c r="B89" s="1169" t="str">
        <f ca="1">IF((ROW()-8)&lt;=MAX(⑥入力シート2!$AV$6:$AV$2165),IF(INDIRECT("⑥入力シート2!C"&amp;(INDEX(⑥入力シート2!AO$6:AO$2165,MATCH(ROW()-8,⑥入力シート2!$AV$6:$AV$2165,0))+1)*3)="","",INDIRECT("⑥入力シート2!C"&amp;(INDEX(⑥入力シート2!AO$6:AO$2165,MATCH(ROW()-8,⑥入力シート2!$AV$6:$AV$2165,0))+1)*3)),"")</f>
        <v/>
      </c>
      <c r="C89" s="1170"/>
      <c r="D89" s="1170"/>
      <c r="E89" s="1170"/>
      <c r="F89" s="1170"/>
      <c r="G89" s="1171" t="str">
        <f ca="1">IF((ROW()-8)&lt;=MAX(⑥入力シート2!$AV$6:$AV$2165),IF(INDIRECT("⑥入力シート2!E"&amp;(INDEX(⑥入力シート2!AO$6:AO$2165,MATCH(ROW()-8,⑥入力シート2!$AV$6:$AV$2165,0))+1)*3)="","",INDIRECT("⑥入力シート2!E"&amp;(INDEX(⑥入力シート2!AO$6:AO$2165,MATCH(ROW()-8,⑥入力シート2!$AV$6:$AV$2165,0))+1)*3)),"")</f>
        <v/>
      </c>
      <c r="H89" s="1172"/>
      <c r="I89" s="1173"/>
      <c r="J89" s="431" t="str">
        <f ca="1">IF((ROW()-8)&lt;=MAX(⑥入力シート2!$AV$6:$AV$2165),IF(INDIRECT("⑥入力シート2!F"&amp;(INDEX(⑥入力シート2!AO$6:AO$2165,MATCH(ROW()-8,⑥入力シート2!$AV$6:$AV$2165,0))+1)*3)="","",INDIRECT("⑥入力シート2!F"&amp;(INDEX(⑥入力シート2!AO$6:AO$2165,MATCH(ROW()-8,⑥入力シート2!$AV$6:$AV$2165,0))+1)*3)),"")</f>
        <v/>
      </c>
      <c r="K89" s="1171" t="str">
        <f ca="1">IF((ROW()-8)&lt;=MAX(⑥入力シート2!$AV$6:$AV$2165),IF(INDEX(⑥入力シート2!AP$6:AP$2165,MATCH(ROW()-8,⑥入力シート2!$AV$6:$AV$2165,0))=1,"基本給",IF(INDEX(⑥入力シート2!AP$6:AP$2165,MATCH(ROW()-8,⑥入力シート2!$AV$6:$AV$2165,0))=2,"手当","残")),"")</f>
        <v/>
      </c>
      <c r="L89" s="1172"/>
      <c r="M89" s="1172"/>
      <c r="N89" s="1173"/>
      <c r="O89" s="1164" t="str">
        <f ca="1">IF((ROW()-8)&lt;=MAX(⑥入力シート2!$AV$6:$AV$2165),INDEX(⑥入力シート2!AR$6:AR$2165,MATCH(ROW()-8,⑥入力シート2!$AV$6:$AV$2165,0)),"")</f>
        <v/>
      </c>
      <c r="P89" s="1165"/>
      <c r="Q89" s="1165"/>
      <c r="R89" s="196" t="s">
        <v>171</v>
      </c>
      <c r="S89" s="196" t="s">
        <v>172</v>
      </c>
      <c r="T89" s="433" t="str">
        <f ca="1">IF((ROW()-8)&lt;=MAX(⑥入力シート2!$AV$6:$AV$2165),INDEX(⑥入力シート2!AS$6:AS$2165,MATCH(ROW()-8,⑥入力シート2!$AV$6:$AV$2165,0)),"")</f>
        <v/>
      </c>
      <c r="U89" s="196" t="s">
        <v>89</v>
      </c>
      <c r="V89" s="196" t="s">
        <v>172</v>
      </c>
      <c r="W89" s="197">
        <v>1</v>
      </c>
      <c r="X89" s="196" t="s">
        <v>173</v>
      </c>
      <c r="Y89" s="196" t="s">
        <v>174</v>
      </c>
      <c r="Z89" s="1166" t="str">
        <f t="shared" ca="1" si="18"/>
        <v/>
      </c>
      <c r="AA89" s="1166"/>
      <c r="AB89" s="1166"/>
      <c r="AC89" s="1166"/>
      <c r="AD89" s="198" t="s">
        <v>171</v>
      </c>
      <c r="AE89" s="1167">
        <f>IF(①入力シート!$F$28="あり",O89,0)</f>
        <v>0</v>
      </c>
      <c r="AF89" s="1168"/>
      <c r="AG89" s="1168"/>
      <c r="AH89" s="196" t="s">
        <v>171</v>
      </c>
      <c r="AI89" s="196" t="s">
        <v>172</v>
      </c>
      <c r="AJ89" s="697">
        <f>IF(①入力シート!$F$28="あり",T89,0)</f>
        <v>0</v>
      </c>
      <c r="AK89" s="196" t="s">
        <v>89</v>
      </c>
      <c r="AL89" s="196" t="s">
        <v>172</v>
      </c>
      <c r="AM89" s="197">
        <v>1</v>
      </c>
      <c r="AN89" s="196" t="s">
        <v>173</v>
      </c>
      <c r="AO89" s="196" t="s">
        <v>174</v>
      </c>
      <c r="AP89" s="1166">
        <f t="shared" si="19"/>
        <v>0</v>
      </c>
      <c r="AQ89" s="1166"/>
      <c r="AR89" s="1166"/>
      <c r="AS89" s="1166"/>
      <c r="AT89" s="199" t="s">
        <v>171</v>
      </c>
      <c r="AU89" s="1164" t="str">
        <f ca="1">IF((ROW()-8)&lt;=MAX(⑥入力シート2!$AV$6:$AV$2165),INDEX(⑥入力シート2!AT$6:AT$2165,MATCH(ROW()-8,⑥入力シート2!$AV$6:$AV$2165,0)),"")</f>
        <v/>
      </c>
      <c r="AV89" s="1165"/>
      <c r="AW89" s="1165"/>
      <c r="AX89" s="196" t="s">
        <v>171</v>
      </c>
      <c r="AY89" s="196" t="s">
        <v>172</v>
      </c>
      <c r="AZ89" s="433" t="str">
        <f ca="1">IF((ROW()-8)&lt;=MAX(⑥入力シート2!$AV$6:$AV$2165),INDEX(⑥入力シート2!AU$6:AU$2165,MATCH(ROW()-8,⑥入力シート2!$AV$6:$AV$2165,0)),"")</f>
        <v/>
      </c>
      <c r="BA89" s="196" t="s">
        <v>89</v>
      </c>
      <c r="BB89" s="196" t="s">
        <v>172</v>
      </c>
      <c r="BC89" s="197">
        <v>1</v>
      </c>
      <c r="BD89" s="196" t="s">
        <v>173</v>
      </c>
      <c r="BE89" s="196" t="s">
        <v>174</v>
      </c>
      <c r="BF89" s="1166" t="str">
        <f t="shared" ca="1" si="16"/>
        <v/>
      </c>
      <c r="BG89" s="1166"/>
      <c r="BH89" s="1166"/>
      <c r="BI89" s="1166"/>
      <c r="BJ89" s="198" t="s">
        <v>171</v>
      </c>
      <c r="BK89" s="1167">
        <f>IF(①入力シート!$F$28="あり",AU89,0)</f>
        <v>0</v>
      </c>
      <c r="BL89" s="1168"/>
      <c r="BM89" s="1168"/>
      <c r="BN89" s="196" t="s">
        <v>171</v>
      </c>
      <c r="BO89" s="196" t="s">
        <v>172</v>
      </c>
      <c r="BP89" s="697">
        <f>IF(①入力シート!$F$28="あり",AZ89,0)</f>
        <v>0</v>
      </c>
      <c r="BQ89" s="196" t="s">
        <v>89</v>
      </c>
      <c r="BR89" s="196" t="s">
        <v>172</v>
      </c>
      <c r="BS89" s="197">
        <v>1</v>
      </c>
      <c r="BT89" s="196" t="s">
        <v>173</v>
      </c>
      <c r="BU89" s="196" t="s">
        <v>174</v>
      </c>
      <c r="BV89" s="1166">
        <f t="shared" si="17"/>
        <v>0</v>
      </c>
      <c r="BW89" s="1166"/>
      <c r="BX89" s="1166"/>
      <c r="BY89" s="1166"/>
      <c r="BZ89" s="198" t="s">
        <v>171</v>
      </c>
      <c r="CA89" s="200" t="str">
        <f t="shared" ca="1" si="20"/>
        <v/>
      </c>
      <c r="CB89" s="201">
        <f t="shared" si="21"/>
        <v>0</v>
      </c>
    </row>
    <row r="90" spans="1:80" ht="26.1" customHeight="1">
      <c r="A90" s="430">
        <v>82</v>
      </c>
      <c r="B90" s="1169" t="str">
        <f ca="1">IF((ROW()-8)&lt;=MAX(⑥入力シート2!$AV$6:$AV$2165),IF(INDIRECT("⑥入力シート2!C"&amp;(INDEX(⑥入力シート2!AO$6:AO$2165,MATCH(ROW()-8,⑥入力シート2!$AV$6:$AV$2165,0))+1)*3)="","",INDIRECT("⑥入力シート2!C"&amp;(INDEX(⑥入力シート2!AO$6:AO$2165,MATCH(ROW()-8,⑥入力シート2!$AV$6:$AV$2165,0))+1)*3)),"")</f>
        <v/>
      </c>
      <c r="C90" s="1170"/>
      <c r="D90" s="1170"/>
      <c r="E90" s="1170"/>
      <c r="F90" s="1170"/>
      <c r="G90" s="1171" t="str">
        <f ca="1">IF((ROW()-8)&lt;=MAX(⑥入力シート2!$AV$6:$AV$2165),IF(INDIRECT("⑥入力シート2!E"&amp;(INDEX(⑥入力シート2!AO$6:AO$2165,MATCH(ROW()-8,⑥入力シート2!$AV$6:$AV$2165,0))+1)*3)="","",INDIRECT("⑥入力シート2!E"&amp;(INDEX(⑥入力シート2!AO$6:AO$2165,MATCH(ROW()-8,⑥入力シート2!$AV$6:$AV$2165,0))+1)*3)),"")</f>
        <v/>
      </c>
      <c r="H90" s="1172"/>
      <c r="I90" s="1173"/>
      <c r="J90" s="431" t="str">
        <f ca="1">IF((ROW()-8)&lt;=MAX(⑥入力シート2!$AV$6:$AV$2165),IF(INDIRECT("⑥入力シート2!F"&amp;(INDEX(⑥入力シート2!AO$6:AO$2165,MATCH(ROW()-8,⑥入力シート2!$AV$6:$AV$2165,0))+1)*3)="","",INDIRECT("⑥入力シート2!F"&amp;(INDEX(⑥入力シート2!AO$6:AO$2165,MATCH(ROW()-8,⑥入力シート2!$AV$6:$AV$2165,0))+1)*3)),"")</f>
        <v/>
      </c>
      <c r="K90" s="1171" t="str">
        <f ca="1">IF((ROW()-8)&lt;=MAX(⑥入力シート2!$AV$6:$AV$2165),IF(INDEX(⑥入力シート2!AP$6:AP$2165,MATCH(ROW()-8,⑥入力シート2!$AV$6:$AV$2165,0))=1,"基本給",IF(INDEX(⑥入力シート2!AP$6:AP$2165,MATCH(ROW()-8,⑥入力シート2!$AV$6:$AV$2165,0))=2,"手当","残")),"")</f>
        <v/>
      </c>
      <c r="L90" s="1172"/>
      <c r="M90" s="1172"/>
      <c r="N90" s="1173"/>
      <c r="O90" s="1164" t="str">
        <f ca="1">IF((ROW()-8)&lt;=MAX(⑥入力シート2!$AV$6:$AV$2165),INDEX(⑥入力シート2!AR$6:AR$2165,MATCH(ROW()-8,⑥入力シート2!$AV$6:$AV$2165,0)),"")</f>
        <v/>
      </c>
      <c r="P90" s="1165"/>
      <c r="Q90" s="1165"/>
      <c r="R90" s="196" t="s">
        <v>171</v>
      </c>
      <c r="S90" s="196" t="s">
        <v>172</v>
      </c>
      <c r="T90" s="433" t="str">
        <f ca="1">IF((ROW()-8)&lt;=MAX(⑥入力シート2!$AV$6:$AV$2165),INDEX(⑥入力シート2!AS$6:AS$2165,MATCH(ROW()-8,⑥入力シート2!$AV$6:$AV$2165,0)),"")</f>
        <v/>
      </c>
      <c r="U90" s="196" t="s">
        <v>89</v>
      </c>
      <c r="V90" s="196" t="s">
        <v>172</v>
      </c>
      <c r="W90" s="197">
        <v>1</v>
      </c>
      <c r="X90" s="196" t="s">
        <v>173</v>
      </c>
      <c r="Y90" s="196" t="s">
        <v>174</v>
      </c>
      <c r="Z90" s="1166" t="str">
        <f t="shared" ca="1" si="18"/>
        <v/>
      </c>
      <c r="AA90" s="1166"/>
      <c r="AB90" s="1166"/>
      <c r="AC90" s="1166"/>
      <c r="AD90" s="198" t="s">
        <v>171</v>
      </c>
      <c r="AE90" s="1167">
        <f>IF(①入力シート!$F$28="あり",O90,0)</f>
        <v>0</v>
      </c>
      <c r="AF90" s="1168"/>
      <c r="AG90" s="1168"/>
      <c r="AH90" s="196" t="s">
        <v>171</v>
      </c>
      <c r="AI90" s="196" t="s">
        <v>172</v>
      </c>
      <c r="AJ90" s="697">
        <f>IF(①入力シート!$F$28="あり",T90,0)</f>
        <v>0</v>
      </c>
      <c r="AK90" s="196" t="s">
        <v>89</v>
      </c>
      <c r="AL90" s="196" t="s">
        <v>172</v>
      </c>
      <c r="AM90" s="197">
        <v>1</v>
      </c>
      <c r="AN90" s="196" t="s">
        <v>173</v>
      </c>
      <c r="AO90" s="196" t="s">
        <v>174</v>
      </c>
      <c r="AP90" s="1166">
        <f t="shared" si="19"/>
        <v>0</v>
      </c>
      <c r="AQ90" s="1166"/>
      <c r="AR90" s="1166"/>
      <c r="AS90" s="1166"/>
      <c r="AT90" s="199" t="s">
        <v>171</v>
      </c>
      <c r="AU90" s="1164" t="str">
        <f ca="1">IF((ROW()-8)&lt;=MAX(⑥入力シート2!$AV$6:$AV$2165),INDEX(⑥入力シート2!AT$6:AT$2165,MATCH(ROW()-8,⑥入力シート2!$AV$6:$AV$2165,0)),"")</f>
        <v/>
      </c>
      <c r="AV90" s="1165"/>
      <c r="AW90" s="1165"/>
      <c r="AX90" s="196" t="s">
        <v>171</v>
      </c>
      <c r="AY90" s="196" t="s">
        <v>172</v>
      </c>
      <c r="AZ90" s="433" t="str">
        <f ca="1">IF((ROW()-8)&lt;=MAX(⑥入力シート2!$AV$6:$AV$2165),INDEX(⑥入力シート2!AU$6:AU$2165,MATCH(ROW()-8,⑥入力シート2!$AV$6:$AV$2165,0)),"")</f>
        <v/>
      </c>
      <c r="BA90" s="196" t="s">
        <v>89</v>
      </c>
      <c r="BB90" s="196" t="s">
        <v>172</v>
      </c>
      <c r="BC90" s="197">
        <v>1</v>
      </c>
      <c r="BD90" s="196" t="s">
        <v>173</v>
      </c>
      <c r="BE90" s="196" t="s">
        <v>174</v>
      </c>
      <c r="BF90" s="1166" t="str">
        <f t="shared" ca="1" si="16"/>
        <v/>
      </c>
      <c r="BG90" s="1166"/>
      <c r="BH90" s="1166"/>
      <c r="BI90" s="1166"/>
      <c r="BJ90" s="198" t="s">
        <v>171</v>
      </c>
      <c r="BK90" s="1167">
        <f>IF(①入力シート!$F$28="あり",AU90,0)</f>
        <v>0</v>
      </c>
      <c r="BL90" s="1168"/>
      <c r="BM90" s="1168"/>
      <c r="BN90" s="196" t="s">
        <v>171</v>
      </c>
      <c r="BO90" s="196" t="s">
        <v>172</v>
      </c>
      <c r="BP90" s="697">
        <f>IF(①入力シート!$F$28="あり",AZ90,0)</f>
        <v>0</v>
      </c>
      <c r="BQ90" s="196" t="s">
        <v>89</v>
      </c>
      <c r="BR90" s="196" t="s">
        <v>172</v>
      </c>
      <c r="BS90" s="197">
        <v>1</v>
      </c>
      <c r="BT90" s="196" t="s">
        <v>173</v>
      </c>
      <c r="BU90" s="196" t="s">
        <v>174</v>
      </c>
      <c r="BV90" s="1166">
        <f t="shared" si="17"/>
        <v>0</v>
      </c>
      <c r="BW90" s="1166"/>
      <c r="BX90" s="1166"/>
      <c r="BY90" s="1166"/>
      <c r="BZ90" s="198" t="s">
        <v>171</v>
      </c>
      <c r="CA90" s="200" t="str">
        <f t="shared" ca="1" si="20"/>
        <v/>
      </c>
      <c r="CB90" s="201">
        <f t="shared" si="21"/>
        <v>0</v>
      </c>
    </row>
    <row r="91" spans="1:80" ht="26.1" customHeight="1">
      <c r="A91" s="430">
        <v>83</v>
      </c>
      <c r="B91" s="1169" t="str">
        <f ca="1">IF((ROW()-8)&lt;=MAX(⑥入力シート2!$AV$6:$AV$2165),IF(INDIRECT("⑥入力シート2!C"&amp;(INDEX(⑥入力シート2!AO$6:AO$2165,MATCH(ROW()-8,⑥入力シート2!$AV$6:$AV$2165,0))+1)*3)="","",INDIRECT("⑥入力シート2!C"&amp;(INDEX(⑥入力シート2!AO$6:AO$2165,MATCH(ROW()-8,⑥入力シート2!$AV$6:$AV$2165,0))+1)*3)),"")</f>
        <v/>
      </c>
      <c r="C91" s="1170"/>
      <c r="D91" s="1170"/>
      <c r="E91" s="1170"/>
      <c r="F91" s="1170"/>
      <c r="G91" s="1171" t="str">
        <f ca="1">IF((ROW()-8)&lt;=MAX(⑥入力シート2!$AV$6:$AV$2165),IF(INDIRECT("⑥入力シート2!E"&amp;(INDEX(⑥入力シート2!AO$6:AO$2165,MATCH(ROW()-8,⑥入力シート2!$AV$6:$AV$2165,0))+1)*3)="","",INDIRECT("⑥入力シート2!E"&amp;(INDEX(⑥入力シート2!AO$6:AO$2165,MATCH(ROW()-8,⑥入力シート2!$AV$6:$AV$2165,0))+1)*3)),"")</f>
        <v/>
      </c>
      <c r="H91" s="1172"/>
      <c r="I91" s="1173"/>
      <c r="J91" s="431" t="str">
        <f ca="1">IF((ROW()-8)&lt;=MAX(⑥入力シート2!$AV$6:$AV$2165),IF(INDIRECT("⑥入力シート2!F"&amp;(INDEX(⑥入力シート2!AO$6:AO$2165,MATCH(ROW()-8,⑥入力シート2!$AV$6:$AV$2165,0))+1)*3)="","",INDIRECT("⑥入力シート2!F"&amp;(INDEX(⑥入力シート2!AO$6:AO$2165,MATCH(ROW()-8,⑥入力シート2!$AV$6:$AV$2165,0))+1)*3)),"")</f>
        <v/>
      </c>
      <c r="K91" s="1171" t="str">
        <f ca="1">IF((ROW()-8)&lt;=MAX(⑥入力シート2!$AV$6:$AV$2165),IF(INDEX(⑥入力シート2!AP$6:AP$2165,MATCH(ROW()-8,⑥入力シート2!$AV$6:$AV$2165,0))=1,"基本給",IF(INDEX(⑥入力シート2!AP$6:AP$2165,MATCH(ROW()-8,⑥入力シート2!$AV$6:$AV$2165,0))=2,"手当","残")),"")</f>
        <v/>
      </c>
      <c r="L91" s="1172"/>
      <c r="M91" s="1172"/>
      <c r="N91" s="1173"/>
      <c r="O91" s="1164" t="str">
        <f ca="1">IF((ROW()-8)&lt;=MAX(⑥入力シート2!$AV$6:$AV$2165),INDEX(⑥入力シート2!AR$6:AR$2165,MATCH(ROW()-8,⑥入力シート2!$AV$6:$AV$2165,0)),"")</f>
        <v/>
      </c>
      <c r="P91" s="1165"/>
      <c r="Q91" s="1165"/>
      <c r="R91" s="196" t="s">
        <v>171</v>
      </c>
      <c r="S91" s="196" t="s">
        <v>172</v>
      </c>
      <c r="T91" s="433" t="str">
        <f ca="1">IF((ROW()-8)&lt;=MAX(⑥入力シート2!$AV$6:$AV$2165),INDEX(⑥入力シート2!AS$6:AS$2165,MATCH(ROW()-8,⑥入力シート2!$AV$6:$AV$2165,0)),"")</f>
        <v/>
      </c>
      <c r="U91" s="196" t="s">
        <v>89</v>
      </c>
      <c r="V91" s="196" t="s">
        <v>172</v>
      </c>
      <c r="W91" s="197">
        <v>1</v>
      </c>
      <c r="X91" s="196" t="s">
        <v>173</v>
      </c>
      <c r="Y91" s="196" t="s">
        <v>174</v>
      </c>
      <c r="Z91" s="1166" t="str">
        <f t="shared" ca="1" si="18"/>
        <v/>
      </c>
      <c r="AA91" s="1166"/>
      <c r="AB91" s="1166"/>
      <c r="AC91" s="1166"/>
      <c r="AD91" s="198" t="s">
        <v>171</v>
      </c>
      <c r="AE91" s="1167">
        <f>IF(①入力シート!$F$28="あり",O91,0)</f>
        <v>0</v>
      </c>
      <c r="AF91" s="1168"/>
      <c r="AG91" s="1168"/>
      <c r="AH91" s="196" t="s">
        <v>171</v>
      </c>
      <c r="AI91" s="196" t="s">
        <v>172</v>
      </c>
      <c r="AJ91" s="697">
        <f>IF(①入力シート!$F$28="あり",T91,0)</f>
        <v>0</v>
      </c>
      <c r="AK91" s="196" t="s">
        <v>89</v>
      </c>
      <c r="AL91" s="196" t="s">
        <v>172</v>
      </c>
      <c r="AM91" s="197">
        <v>1</v>
      </c>
      <c r="AN91" s="196" t="s">
        <v>173</v>
      </c>
      <c r="AO91" s="196" t="s">
        <v>174</v>
      </c>
      <c r="AP91" s="1166">
        <f t="shared" si="19"/>
        <v>0</v>
      </c>
      <c r="AQ91" s="1166"/>
      <c r="AR91" s="1166"/>
      <c r="AS91" s="1166"/>
      <c r="AT91" s="199" t="s">
        <v>171</v>
      </c>
      <c r="AU91" s="1164" t="str">
        <f ca="1">IF((ROW()-8)&lt;=MAX(⑥入力シート2!$AV$6:$AV$2165),INDEX(⑥入力シート2!AT$6:AT$2165,MATCH(ROW()-8,⑥入力シート2!$AV$6:$AV$2165,0)),"")</f>
        <v/>
      </c>
      <c r="AV91" s="1165"/>
      <c r="AW91" s="1165"/>
      <c r="AX91" s="196" t="s">
        <v>171</v>
      </c>
      <c r="AY91" s="196" t="s">
        <v>172</v>
      </c>
      <c r="AZ91" s="433" t="str">
        <f ca="1">IF((ROW()-8)&lt;=MAX(⑥入力シート2!$AV$6:$AV$2165),INDEX(⑥入力シート2!AU$6:AU$2165,MATCH(ROW()-8,⑥入力シート2!$AV$6:$AV$2165,0)),"")</f>
        <v/>
      </c>
      <c r="BA91" s="196" t="s">
        <v>89</v>
      </c>
      <c r="BB91" s="196" t="s">
        <v>172</v>
      </c>
      <c r="BC91" s="197">
        <v>1</v>
      </c>
      <c r="BD91" s="196" t="s">
        <v>173</v>
      </c>
      <c r="BE91" s="196" t="s">
        <v>174</v>
      </c>
      <c r="BF91" s="1166" t="str">
        <f t="shared" ca="1" si="16"/>
        <v/>
      </c>
      <c r="BG91" s="1166"/>
      <c r="BH91" s="1166"/>
      <c r="BI91" s="1166"/>
      <c r="BJ91" s="198" t="s">
        <v>171</v>
      </c>
      <c r="BK91" s="1167">
        <f>IF(①入力シート!$F$28="あり",AU91,0)</f>
        <v>0</v>
      </c>
      <c r="BL91" s="1168"/>
      <c r="BM91" s="1168"/>
      <c r="BN91" s="196" t="s">
        <v>171</v>
      </c>
      <c r="BO91" s="196" t="s">
        <v>172</v>
      </c>
      <c r="BP91" s="697">
        <f>IF(①入力シート!$F$28="あり",AZ91,0)</f>
        <v>0</v>
      </c>
      <c r="BQ91" s="196" t="s">
        <v>89</v>
      </c>
      <c r="BR91" s="196" t="s">
        <v>172</v>
      </c>
      <c r="BS91" s="197">
        <v>1</v>
      </c>
      <c r="BT91" s="196" t="s">
        <v>173</v>
      </c>
      <c r="BU91" s="196" t="s">
        <v>174</v>
      </c>
      <c r="BV91" s="1166">
        <f t="shared" si="17"/>
        <v>0</v>
      </c>
      <c r="BW91" s="1166"/>
      <c r="BX91" s="1166"/>
      <c r="BY91" s="1166"/>
      <c r="BZ91" s="198" t="s">
        <v>171</v>
      </c>
      <c r="CA91" s="200" t="str">
        <f t="shared" ca="1" si="20"/>
        <v/>
      </c>
      <c r="CB91" s="201">
        <f t="shared" si="21"/>
        <v>0</v>
      </c>
    </row>
    <row r="92" spans="1:80" ht="26.1" customHeight="1">
      <c r="A92" s="430">
        <v>84</v>
      </c>
      <c r="B92" s="1169" t="str">
        <f ca="1">IF((ROW()-8)&lt;=MAX(⑥入力シート2!$AV$6:$AV$2165),IF(INDIRECT("⑥入力シート2!C"&amp;(INDEX(⑥入力シート2!AO$6:AO$2165,MATCH(ROW()-8,⑥入力シート2!$AV$6:$AV$2165,0))+1)*3)="","",INDIRECT("⑥入力シート2!C"&amp;(INDEX(⑥入力シート2!AO$6:AO$2165,MATCH(ROW()-8,⑥入力シート2!$AV$6:$AV$2165,0))+1)*3)),"")</f>
        <v/>
      </c>
      <c r="C92" s="1170"/>
      <c r="D92" s="1170"/>
      <c r="E92" s="1170"/>
      <c r="F92" s="1170"/>
      <c r="G92" s="1171" t="str">
        <f ca="1">IF((ROW()-8)&lt;=MAX(⑥入力シート2!$AV$6:$AV$2165),IF(INDIRECT("⑥入力シート2!E"&amp;(INDEX(⑥入力シート2!AO$6:AO$2165,MATCH(ROW()-8,⑥入力シート2!$AV$6:$AV$2165,0))+1)*3)="","",INDIRECT("⑥入力シート2!E"&amp;(INDEX(⑥入力シート2!AO$6:AO$2165,MATCH(ROW()-8,⑥入力シート2!$AV$6:$AV$2165,0))+1)*3)),"")</f>
        <v/>
      </c>
      <c r="H92" s="1172"/>
      <c r="I92" s="1173"/>
      <c r="J92" s="431" t="str">
        <f ca="1">IF((ROW()-8)&lt;=MAX(⑥入力シート2!$AV$6:$AV$2165),IF(INDIRECT("⑥入力シート2!F"&amp;(INDEX(⑥入力シート2!AO$6:AO$2165,MATCH(ROW()-8,⑥入力シート2!$AV$6:$AV$2165,0))+1)*3)="","",INDIRECT("⑥入力シート2!F"&amp;(INDEX(⑥入力シート2!AO$6:AO$2165,MATCH(ROW()-8,⑥入力シート2!$AV$6:$AV$2165,0))+1)*3)),"")</f>
        <v/>
      </c>
      <c r="K92" s="1171" t="str">
        <f ca="1">IF((ROW()-8)&lt;=MAX(⑥入力シート2!$AV$6:$AV$2165),IF(INDEX(⑥入力シート2!AP$6:AP$2165,MATCH(ROW()-8,⑥入力シート2!$AV$6:$AV$2165,0))=1,"基本給",IF(INDEX(⑥入力シート2!AP$6:AP$2165,MATCH(ROW()-8,⑥入力シート2!$AV$6:$AV$2165,0))=2,"手当","残")),"")</f>
        <v/>
      </c>
      <c r="L92" s="1172"/>
      <c r="M92" s="1172"/>
      <c r="N92" s="1173"/>
      <c r="O92" s="1164" t="str">
        <f ca="1">IF((ROW()-8)&lt;=MAX(⑥入力シート2!$AV$6:$AV$2165),INDEX(⑥入力シート2!AR$6:AR$2165,MATCH(ROW()-8,⑥入力シート2!$AV$6:$AV$2165,0)),"")</f>
        <v/>
      </c>
      <c r="P92" s="1165"/>
      <c r="Q92" s="1165"/>
      <c r="R92" s="196" t="s">
        <v>171</v>
      </c>
      <c r="S92" s="196" t="s">
        <v>172</v>
      </c>
      <c r="T92" s="433" t="str">
        <f ca="1">IF((ROW()-8)&lt;=MAX(⑥入力シート2!$AV$6:$AV$2165),INDEX(⑥入力シート2!AS$6:AS$2165,MATCH(ROW()-8,⑥入力シート2!$AV$6:$AV$2165,0)),"")</f>
        <v/>
      </c>
      <c r="U92" s="196" t="s">
        <v>89</v>
      </c>
      <c r="V92" s="196" t="s">
        <v>172</v>
      </c>
      <c r="W92" s="197">
        <v>1</v>
      </c>
      <c r="X92" s="196" t="s">
        <v>173</v>
      </c>
      <c r="Y92" s="196" t="s">
        <v>174</v>
      </c>
      <c r="Z92" s="1166" t="str">
        <f t="shared" ca="1" si="18"/>
        <v/>
      </c>
      <c r="AA92" s="1166"/>
      <c r="AB92" s="1166"/>
      <c r="AC92" s="1166"/>
      <c r="AD92" s="198" t="s">
        <v>171</v>
      </c>
      <c r="AE92" s="1167">
        <f>IF(①入力シート!$F$28="あり",O92,0)</f>
        <v>0</v>
      </c>
      <c r="AF92" s="1168"/>
      <c r="AG92" s="1168"/>
      <c r="AH92" s="196" t="s">
        <v>171</v>
      </c>
      <c r="AI92" s="196" t="s">
        <v>172</v>
      </c>
      <c r="AJ92" s="697">
        <f>IF(①入力シート!$F$28="あり",T92,0)</f>
        <v>0</v>
      </c>
      <c r="AK92" s="196" t="s">
        <v>89</v>
      </c>
      <c r="AL92" s="196" t="s">
        <v>172</v>
      </c>
      <c r="AM92" s="197">
        <v>1</v>
      </c>
      <c r="AN92" s="196" t="s">
        <v>173</v>
      </c>
      <c r="AO92" s="196" t="s">
        <v>174</v>
      </c>
      <c r="AP92" s="1166">
        <f t="shared" si="19"/>
        <v>0</v>
      </c>
      <c r="AQ92" s="1166"/>
      <c r="AR92" s="1166"/>
      <c r="AS92" s="1166"/>
      <c r="AT92" s="199" t="s">
        <v>171</v>
      </c>
      <c r="AU92" s="1164" t="str">
        <f ca="1">IF((ROW()-8)&lt;=MAX(⑥入力シート2!$AV$6:$AV$2165),INDEX(⑥入力シート2!AT$6:AT$2165,MATCH(ROW()-8,⑥入力シート2!$AV$6:$AV$2165,0)),"")</f>
        <v/>
      </c>
      <c r="AV92" s="1165"/>
      <c r="AW92" s="1165"/>
      <c r="AX92" s="196" t="s">
        <v>171</v>
      </c>
      <c r="AY92" s="196" t="s">
        <v>172</v>
      </c>
      <c r="AZ92" s="433" t="str">
        <f ca="1">IF((ROW()-8)&lt;=MAX(⑥入力シート2!$AV$6:$AV$2165),INDEX(⑥入力シート2!AU$6:AU$2165,MATCH(ROW()-8,⑥入力シート2!$AV$6:$AV$2165,0)),"")</f>
        <v/>
      </c>
      <c r="BA92" s="196" t="s">
        <v>89</v>
      </c>
      <c r="BB92" s="196" t="s">
        <v>172</v>
      </c>
      <c r="BC92" s="197">
        <v>1</v>
      </c>
      <c r="BD92" s="196" t="s">
        <v>173</v>
      </c>
      <c r="BE92" s="196" t="s">
        <v>174</v>
      </c>
      <c r="BF92" s="1166" t="str">
        <f t="shared" ca="1" si="16"/>
        <v/>
      </c>
      <c r="BG92" s="1166"/>
      <c r="BH92" s="1166"/>
      <c r="BI92" s="1166"/>
      <c r="BJ92" s="198" t="s">
        <v>171</v>
      </c>
      <c r="BK92" s="1167">
        <f>IF(①入力シート!$F$28="あり",AU92,0)</f>
        <v>0</v>
      </c>
      <c r="BL92" s="1168"/>
      <c r="BM92" s="1168"/>
      <c r="BN92" s="196" t="s">
        <v>171</v>
      </c>
      <c r="BO92" s="196" t="s">
        <v>172</v>
      </c>
      <c r="BP92" s="697">
        <f>IF(①入力シート!$F$28="あり",AZ92,0)</f>
        <v>0</v>
      </c>
      <c r="BQ92" s="196" t="s">
        <v>89</v>
      </c>
      <c r="BR92" s="196" t="s">
        <v>172</v>
      </c>
      <c r="BS92" s="197">
        <v>1</v>
      </c>
      <c r="BT92" s="196" t="s">
        <v>173</v>
      </c>
      <c r="BU92" s="196" t="s">
        <v>174</v>
      </c>
      <c r="BV92" s="1166">
        <f t="shared" si="17"/>
        <v>0</v>
      </c>
      <c r="BW92" s="1166"/>
      <c r="BX92" s="1166"/>
      <c r="BY92" s="1166"/>
      <c r="BZ92" s="198" t="s">
        <v>171</v>
      </c>
      <c r="CA92" s="200" t="str">
        <f t="shared" ca="1" si="20"/>
        <v/>
      </c>
      <c r="CB92" s="201">
        <f t="shared" si="21"/>
        <v>0</v>
      </c>
    </row>
    <row r="93" spans="1:80" ht="26.1" customHeight="1">
      <c r="A93" s="430">
        <v>85</v>
      </c>
      <c r="B93" s="1169" t="str">
        <f ca="1">IF((ROW()-8)&lt;=MAX(⑥入力シート2!$AV$6:$AV$2165),IF(INDIRECT("⑥入力シート2!C"&amp;(INDEX(⑥入力シート2!AO$6:AO$2165,MATCH(ROW()-8,⑥入力シート2!$AV$6:$AV$2165,0))+1)*3)="","",INDIRECT("⑥入力シート2!C"&amp;(INDEX(⑥入力シート2!AO$6:AO$2165,MATCH(ROW()-8,⑥入力シート2!$AV$6:$AV$2165,0))+1)*3)),"")</f>
        <v/>
      </c>
      <c r="C93" s="1170"/>
      <c r="D93" s="1170"/>
      <c r="E93" s="1170"/>
      <c r="F93" s="1170"/>
      <c r="G93" s="1171" t="str">
        <f ca="1">IF((ROW()-8)&lt;=MAX(⑥入力シート2!$AV$6:$AV$2165),IF(INDIRECT("⑥入力シート2!E"&amp;(INDEX(⑥入力シート2!AO$6:AO$2165,MATCH(ROW()-8,⑥入力シート2!$AV$6:$AV$2165,0))+1)*3)="","",INDIRECT("⑥入力シート2!E"&amp;(INDEX(⑥入力シート2!AO$6:AO$2165,MATCH(ROW()-8,⑥入力シート2!$AV$6:$AV$2165,0))+1)*3)),"")</f>
        <v/>
      </c>
      <c r="H93" s="1172"/>
      <c r="I93" s="1173"/>
      <c r="J93" s="431" t="str">
        <f ca="1">IF((ROW()-8)&lt;=MAX(⑥入力シート2!$AV$6:$AV$2165),IF(INDIRECT("⑥入力シート2!F"&amp;(INDEX(⑥入力シート2!AO$6:AO$2165,MATCH(ROW()-8,⑥入力シート2!$AV$6:$AV$2165,0))+1)*3)="","",INDIRECT("⑥入力シート2!F"&amp;(INDEX(⑥入力シート2!AO$6:AO$2165,MATCH(ROW()-8,⑥入力シート2!$AV$6:$AV$2165,0))+1)*3)),"")</f>
        <v/>
      </c>
      <c r="K93" s="1171" t="str">
        <f ca="1">IF((ROW()-8)&lt;=MAX(⑥入力シート2!$AV$6:$AV$2165),IF(INDEX(⑥入力シート2!AP$6:AP$2165,MATCH(ROW()-8,⑥入力シート2!$AV$6:$AV$2165,0))=1,"基本給",IF(INDEX(⑥入力シート2!AP$6:AP$2165,MATCH(ROW()-8,⑥入力シート2!$AV$6:$AV$2165,0))=2,"手当","残")),"")</f>
        <v/>
      </c>
      <c r="L93" s="1172"/>
      <c r="M93" s="1172"/>
      <c r="N93" s="1173"/>
      <c r="O93" s="1164" t="str">
        <f ca="1">IF((ROW()-8)&lt;=MAX(⑥入力シート2!$AV$6:$AV$2165),INDEX(⑥入力シート2!AR$6:AR$2165,MATCH(ROW()-8,⑥入力シート2!$AV$6:$AV$2165,0)),"")</f>
        <v/>
      </c>
      <c r="P93" s="1165"/>
      <c r="Q93" s="1165"/>
      <c r="R93" s="196" t="s">
        <v>171</v>
      </c>
      <c r="S93" s="196" t="s">
        <v>172</v>
      </c>
      <c r="T93" s="433" t="str">
        <f ca="1">IF((ROW()-8)&lt;=MAX(⑥入力シート2!$AV$6:$AV$2165),INDEX(⑥入力シート2!AS$6:AS$2165,MATCH(ROW()-8,⑥入力シート2!$AV$6:$AV$2165,0)),"")</f>
        <v/>
      </c>
      <c r="U93" s="196" t="s">
        <v>89</v>
      </c>
      <c r="V93" s="196" t="s">
        <v>172</v>
      </c>
      <c r="W93" s="197">
        <v>1</v>
      </c>
      <c r="X93" s="196" t="s">
        <v>173</v>
      </c>
      <c r="Y93" s="196" t="s">
        <v>174</v>
      </c>
      <c r="Z93" s="1166" t="str">
        <f t="shared" ca="1" si="18"/>
        <v/>
      </c>
      <c r="AA93" s="1166"/>
      <c r="AB93" s="1166"/>
      <c r="AC93" s="1166"/>
      <c r="AD93" s="198" t="s">
        <v>171</v>
      </c>
      <c r="AE93" s="1167">
        <f>IF(①入力シート!$F$28="あり",O93,0)</f>
        <v>0</v>
      </c>
      <c r="AF93" s="1168"/>
      <c r="AG93" s="1168"/>
      <c r="AH93" s="196" t="s">
        <v>171</v>
      </c>
      <c r="AI93" s="196" t="s">
        <v>172</v>
      </c>
      <c r="AJ93" s="697">
        <f>IF(①入力シート!$F$28="あり",T93,0)</f>
        <v>0</v>
      </c>
      <c r="AK93" s="196" t="s">
        <v>89</v>
      </c>
      <c r="AL93" s="196" t="s">
        <v>172</v>
      </c>
      <c r="AM93" s="197">
        <v>1</v>
      </c>
      <c r="AN93" s="196" t="s">
        <v>173</v>
      </c>
      <c r="AO93" s="196" t="s">
        <v>174</v>
      </c>
      <c r="AP93" s="1166">
        <f t="shared" si="19"/>
        <v>0</v>
      </c>
      <c r="AQ93" s="1166"/>
      <c r="AR93" s="1166"/>
      <c r="AS93" s="1166"/>
      <c r="AT93" s="199" t="s">
        <v>171</v>
      </c>
      <c r="AU93" s="1164" t="str">
        <f ca="1">IF((ROW()-8)&lt;=MAX(⑥入力シート2!$AV$6:$AV$2165),INDEX(⑥入力シート2!AT$6:AT$2165,MATCH(ROW()-8,⑥入力シート2!$AV$6:$AV$2165,0)),"")</f>
        <v/>
      </c>
      <c r="AV93" s="1165"/>
      <c r="AW93" s="1165"/>
      <c r="AX93" s="196" t="s">
        <v>171</v>
      </c>
      <c r="AY93" s="196" t="s">
        <v>172</v>
      </c>
      <c r="AZ93" s="433" t="str">
        <f ca="1">IF((ROW()-8)&lt;=MAX(⑥入力シート2!$AV$6:$AV$2165),INDEX(⑥入力シート2!AU$6:AU$2165,MATCH(ROW()-8,⑥入力シート2!$AV$6:$AV$2165,0)),"")</f>
        <v/>
      </c>
      <c r="BA93" s="196" t="s">
        <v>89</v>
      </c>
      <c r="BB93" s="196" t="s">
        <v>172</v>
      </c>
      <c r="BC93" s="197">
        <v>1</v>
      </c>
      <c r="BD93" s="196" t="s">
        <v>173</v>
      </c>
      <c r="BE93" s="196" t="s">
        <v>174</v>
      </c>
      <c r="BF93" s="1166" t="str">
        <f t="shared" ca="1" si="16"/>
        <v/>
      </c>
      <c r="BG93" s="1166"/>
      <c r="BH93" s="1166"/>
      <c r="BI93" s="1166"/>
      <c r="BJ93" s="198" t="s">
        <v>171</v>
      </c>
      <c r="BK93" s="1167">
        <f>IF(①入力シート!$F$28="あり",AU93,0)</f>
        <v>0</v>
      </c>
      <c r="BL93" s="1168"/>
      <c r="BM93" s="1168"/>
      <c r="BN93" s="196" t="s">
        <v>171</v>
      </c>
      <c r="BO93" s="196" t="s">
        <v>172</v>
      </c>
      <c r="BP93" s="697">
        <f>IF(①入力シート!$F$28="あり",AZ93,0)</f>
        <v>0</v>
      </c>
      <c r="BQ93" s="196" t="s">
        <v>89</v>
      </c>
      <c r="BR93" s="196" t="s">
        <v>172</v>
      </c>
      <c r="BS93" s="197">
        <v>1</v>
      </c>
      <c r="BT93" s="196" t="s">
        <v>173</v>
      </c>
      <c r="BU93" s="196" t="s">
        <v>174</v>
      </c>
      <c r="BV93" s="1166">
        <f t="shared" si="17"/>
        <v>0</v>
      </c>
      <c r="BW93" s="1166"/>
      <c r="BX93" s="1166"/>
      <c r="BY93" s="1166"/>
      <c r="BZ93" s="198" t="s">
        <v>171</v>
      </c>
      <c r="CA93" s="200" t="str">
        <f t="shared" ca="1" si="20"/>
        <v/>
      </c>
      <c r="CB93" s="201">
        <f t="shared" si="21"/>
        <v>0</v>
      </c>
    </row>
    <row r="94" spans="1:80" ht="26.1" customHeight="1">
      <c r="A94" s="430">
        <v>86</v>
      </c>
      <c r="B94" s="1169" t="str">
        <f ca="1">IF((ROW()-8)&lt;=MAX(⑥入力シート2!$AV$6:$AV$2165),IF(INDIRECT("⑥入力シート2!C"&amp;(INDEX(⑥入力シート2!AO$6:AO$2165,MATCH(ROW()-8,⑥入力シート2!$AV$6:$AV$2165,0))+1)*3)="","",INDIRECT("⑥入力シート2!C"&amp;(INDEX(⑥入力シート2!AO$6:AO$2165,MATCH(ROW()-8,⑥入力シート2!$AV$6:$AV$2165,0))+1)*3)),"")</f>
        <v/>
      </c>
      <c r="C94" s="1170"/>
      <c r="D94" s="1170"/>
      <c r="E94" s="1170"/>
      <c r="F94" s="1170"/>
      <c r="G94" s="1171" t="str">
        <f ca="1">IF((ROW()-8)&lt;=MAX(⑥入力シート2!$AV$6:$AV$2165),IF(INDIRECT("⑥入力シート2!E"&amp;(INDEX(⑥入力シート2!AO$6:AO$2165,MATCH(ROW()-8,⑥入力シート2!$AV$6:$AV$2165,0))+1)*3)="","",INDIRECT("⑥入力シート2!E"&amp;(INDEX(⑥入力シート2!AO$6:AO$2165,MATCH(ROW()-8,⑥入力シート2!$AV$6:$AV$2165,0))+1)*3)),"")</f>
        <v/>
      </c>
      <c r="H94" s="1172"/>
      <c r="I94" s="1173"/>
      <c r="J94" s="431" t="str">
        <f ca="1">IF((ROW()-8)&lt;=MAX(⑥入力シート2!$AV$6:$AV$2165),IF(INDIRECT("⑥入力シート2!F"&amp;(INDEX(⑥入力シート2!AO$6:AO$2165,MATCH(ROW()-8,⑥入力シート2!$AV$6:$AV$2165,0))+1)*3)="","",INDIRECT("⑥入力シート2!F"&amp;(INDEX(⑥入力シート2!AO$6:AO$2165,MATCH(ROW()-8,⑥入力シート2!$AV$6:$AV$2165,0))+1)*3)),"")</f>
        <v/>
      </c>
      <c r="K94" s="1171" t="str">
        <f ca="1">IF((ROW()-8)&lt;=MAX(⑥入力シート2!$AV$6:$AV$2165),IF(INDEX(⑥入力シート2!AP$6:AP$2165,MATCH(ROW()-8,⑥入力シート2!$AV$6:$AV$2165,0))=1,"基本給",IF(INDEX(⑥入力シート2!AP$6:AP$2165,MATCH(ROW()-8,⑥入力シート2!$AV$6:$AV$2165,0))=2,"手当","残")),"")</f>
        <v/>
      </c>
      <c r="L94" s="1172"/>
      <c r="M94" s="1172"/>
      <c r="N94" s="1173"/>
      <c r="O94" s="1164" t="str">
        <f ca="1">IF((ROW()-8)&lt;=MAX(⑥入力シート2!$AV$6:$AV$2165),INDEX(⑥入力シート2!AR$6:AR$2165,MATCH(ROW()-8,⑥入力シート2!$AV$6:$AV$2165,0)),"")</f>
        <v/>
      </c>
      <c r="P94" s="1165"/>
      <c r="Q94" s="1165"/>
      <c r="R94" s="196" t="s">
        <v>171</v>
      </c>
      <c r="S94" s="196" t="s">
        <v>172</v>
      </c>
      <c r="T94" s="433" t="str">
        <f ca="1">IF((ROW()-8)&lt;=MAX(⑥入力シート2!$AV$6:$AV$2165),INDEX(⑥入力シート2!AS$6:AS$2165,MATCH(ROW()-8,⑥入力シート2!$AV$6:$AV$2165,0)),"")</f>
        <v/>
      </c>
      <c r="U94" s="196" t="s">
        <v>89</v>
      </c>
      <c r="V94" s="196" t="s">
        <v>172</v>
      </c>
      <c r="W94" s="197">
        <v>1</v>
      </c>
      <c r="X94" s="196" t="s">
        <v>173</v>
      </c>
      <c r="Y94" s="196" t="s">
        <v>174</v>
      </c>
      <c r="Z94" s="1166" t="str">
        <f t="shared" ca="1" si="18"/>
        <v/>
      </c>
      <c r="AA94" s="1166"/>
      <c r="AB94" s="1166"/>
      <c r="AC94" s="1166"/>
      <c r="AD94" s="198" t="s">
        <v>171</v>
      </c>
      <c r="AE94" s="1167">
        <f>IF(①入力シート!$F$28="あり",O94,0)</f>
        <v>0</v>
      </c>
      <c r="AF94" s="1168"/>
      <c r="AG94" s="1168"/>
      <c r="AH94" s="196" t="s">
        <v>171</v>
      </c>
      <c r="AI94" s="196" t="s">
        <v>172</v>
      </c>
      <c r="AJ94" s="697">
        <f>IF(①入力シート!$F$28="あり",T94,0)</f>
        <v>0</v>
      </c>
      <c r="AK94" s="196" t="s">
        <v>89</v>
      </c>
      <c r="AL94" s="196" t="s">
        <v>172</v>
      </c>
      <c r="AM94" s="197">
        <v>1</v>
      </c>
      <c r="AN94" s="196" t="s">
        <v>173</v>
      </c>
      <c r="AO94" s="196" t="s">
        <v>174</v>
      </c>
      <c r="AP94" s="1166">
        <f t="shared" si="19"/>
        <v>0</v>
      </c>
      <c r="AQ94" s="1166"/>
      <c r="AR94" s="1166"/>
      <c r="AS94" s="1166"/>
      <c r="AT94" s="199" t="s">
        <v>171</v>
      </c>
      <c r="AU94" s="1164" t="str">
        <f ca="1">IF((ROW()-8)&lt;=MAX(⑥入力シート2!$AV$6:$AV$2165),INDEX(⑥入力シート2!AT$6:AT$2165,MATCH(ROW()-8,⑥入力シート2!$AV$6:$AV$2165,0)),"")</f>
        <v/>
      </c>
      <c r="AV94" s="1165"/>
      <c r="AW94" s="1165"/>
      <c r="AX94" s="196" t="s">
        <v>171</v>
      </c>
      <c r="AY94" s="196" t="s">
        <v>172</v>
      </c>
      <c r="AZ94" s="433" t="str">
        <f ca="1">IF((ROW()-8)&lt;=MAX(⑥入力シート2!$AV$6:$AV$2165),INDEX(⑥入力シート2!AU$6:AU$2165,MATCH(ROW()-8,⑥入力シート2!$AV$6:$AV$2165,0)),"")</f>
        <v/>
      </c>
      <c r="BA94" s="196" t="s">
        <v>89</v>
      </c>
      <c r="BB94" s="196" t="s">
        <v>172</v>
      </c>
      <c r="BC94" s="197">
        <v>1</v>
      </c>
      <c r="BD94" s="196" t="s">
        <v>173</v>
      </c>
      <c r="BE94" s="196" t="s">
        <v>174</v>
      </c>
      <c r="BF94" s="1166" t="str">
        <f t="shared" ca="1" si="16"/>
        <v/>
      </c>
      <c r="BG94" s="1166"/>
      <c r="BH94" s="1166"/>
      <c r="BI94" s="1166"/>
      <c r="BJ94" s="198" t="s">
        <v>171</v>
      </c>
      <c r="BK94" s="1167">
        <f>IF(①入力シート!$F$28="あり",AU94,0)</f>
        <v>0</v>
      </c>
      <c r="BL94" s="1168"/>
      <c r="BM94" s="1168"/>
      <c r="BN94" s="196" t="s">
        <v>171</v>
      </c>
      <c r="BO94" s="196" t="s">
        <v>172</v>
      </c>
      <c r="BP94" s="697">
        <f>IF(①入力シート!$F$28="あり",AZ94,0)</f>
        <v>0</v>
      </c>
      <c r="BQ94" s="196" t="s">
        <v>89</v>
      </c>
      <c r="BR94" s="196" t="s">
        <v>172</v>
      </c>
      <c r="BS94" s="197">
        <v>1</v>
      </c>
      <c r="BT94" s="196" t="s">
        <v>173</v>
      </c>
      <c r="BU94" s="196" t="s">
        <v>174</v>
      </c>
      <c r="BV94" s="1166">
        <f t="shared" si="17"/>
        <v>0</v>
      </c>
      <c r="BW94" s="1166"/>
      <c r="BX94" s="1166"/>
      <c r="BY94" s="1166"/>
      <c r="BZ94" s="198" t="s">
        <v>171</v>
      </c>
      <c r="CA94" s="200" t="str">
        <f t="shared" ca="1" si="20"/>
        <v/>
      </c>
      <c r="CB94" s="201">
        <f t="shared" si="21"/>
        <v>0</v>
      </c>
    </row>
    <row r="95" spans="1:80" ht="26.1" customHeight="1">
      <c r="A95" s="430">
        <v>87</v>
      </c>
      <c r="B95" s="1169" t="str">
        <f ca="1">IF((ROW()-8)&lt;=MAX(⑥入力シート2!$AV$6:$AV$2165),IF(INDIRECT("⑥入力シート2!C"&amp;(INDEX(⑥入力シート2!AO$6:AO$2165,MATCH(ROW()-8,⑥入力シート2!$AV$6:$AV$2165,0))+1)*3)="","",INDIRECT("⑥入力シート2!C"&amp;(INDEX(⑥入力シート2!AO$6:AO$2165,MATCH(ROW()-8,⑥入力シート2!$AV$6:$AV$2165,0))+1)*3)),"")</f>
        <v/>
      </c>
      <c r="C95" s="1170"/>
      <c r="D95" s="1170"/>
      <c r="E95" s="1170"/>
      <c r="F95" s="1170"/>
      <c r="G95" s="1171" t="str">
        <f ca="1">IF((ROW()-8)&lt;=MAX(⑥入力シート2!$AV$6:$AV$2165),IF(INDIRECT("⑥入力シート2!E"&amp;(INDEX(⑥入力シート2!AO$6:AO$2165,MATCH(ROW()-8,⑥入力シート2!$AV$6:$AV$2165,0))+1)*3)="","",INDIRECT("⑥入力シート2!E"&amp;(INDEX(⑥入力シート2!AO$6:AO$2165,MATCH(ROW()-8,⑥入力シート2!$AV$6:$AV$2165,0))+1)*3)),"")</f>
        <v/>
      </c>
      <c r="H95" s="1172"/>
      <c r="I95" s="1173"/>
      <c r="J95" s="431" t="str">
        <f ca="1">IF((ROW()-8)&lt;=MAX(⑥入力シート2!$AV$6:$AV$2165),IF(INDIRECT("⑥入力シート2!F"&amp;(INDEX(⑥入力シート2!AO$6:AO$2165,MATCH(ROW()-8,⑥入力シート2!$AV$6:$AV$2165,0))+1)*3)="","",INDIRECT("⑥入力シート2!F"&amp;(INDEX(⑥入力シート2!AO$6:AO$2165,MATCH(ROW()-8,⑥入力シート2!$AV$6:$AV$2165,0))+1)*3)),"")</f>
        <v/>
      </c>
      <c r="K95" s="1171" t="str">
        <f ca="1">IF((ROW()-8)&lt;=MAX(⑥入力シート2!$AV$6:$AV$2165),IF(INDEX(⑥入力シート2!AP$6:AP$2165,MATCH(ROW()-8,⑥入力シート2!$AV$6:$AV$2165,0))=1,"基本給",IF(INDEX(⑥入力シート2!AP$6:AP$2165,MATCH(ROW()-8,⑥入力シート2!$AV$6:$AV$2165,0))=2,"手当","残")),"")</f>
        <v/>
      </c>
      <c r="L95" s="1172"/>
      <c r="M95" s="1172"/>
      <c r="N95" s="1173"/>
      <c r="O95" s="1164" t="str">
        <f ca="1">IF((ROW()-8)&lt;=MAX(⑥入力シート2!$AV$6:$AV$2165),INDEX(⑥入力シート2!AR$6:AR$2165,MATCH(ROW()-8,⑥入力シート2!$AV$6:$AV$2165,0)),"")</f>
        <v/>
      </c>
      <c r="P95" s="1165"/>
      <c r="Q95" s="1165"/>
      <c r="R95" s="196" t="s">
        <v>171</v>
      </c>
      <c r="S95" s="196" t="s">
        <v>172</v>
      </c>
      <c r="T95" s="433" t="str">
        <f ca="1">IF((ROW()-8)&lt;=MAX(⑥入力シート2!$AV$6:$AV$2165),INDEX(⑥入力シート2!AS$6:AS$2165,MATCH(ROW()-8,⑥入力シート2!$AV$6:$AV$2165,0)),"")</f>
        <v/>
      </c>
      <c r="U95" s="196" t="s">
        <v>89</v>
      </c>
      <c r="V95" s="196" t="s">
        <v>172</v>
      </c>
      <c r="W95" s="197">
        <v>1</v>
      </c>
      <c r="X95" s="196" t="s">
        <v>173</v>
      </c>
      <c r="Y95" s="196" t="s">
        <v>174</v>
      </c>
      <c r="Z95" s="1166" t="str">
        <f t="shared" ca="1" si="18"/>
        <v/>
      </c>
      <c r="AA95" s="1166"/>
      <c r="AB95" s="1166"/>
      <c r="AC95" s="1166"/>
      <c r="AD95" s="198" t="s">
        <v>171</v>
      </c>
      <c r="AE95" s="1167">
        <f>IF(①入力シート!$F$28="あり",O95,0)</f>
        <v>0</v>
      </c>
      <c r="AF95" s="1168"/>
      <c r="AG95" s="1168"/>
      <c r="AH95" s="196" t="s">
        <v>171</v>
      </c>
      <c r="AI95" s="196" t="s">
        <v>172</v>
      </c>
      <c r="AJ95" s="697">
        <f>IF(①入力シート!$F$28="あり",T95,0)</f>
        <v>0</v>
      </c>
      <c r="AK95" s="196" t="s">
        <v>89</v>
      </c>
      <c r="AL95" s="196" t="s">
        <v>172</v>
      </c>
      <c r="AM95" s="197">
        <v>1</v>
      </c>
      <c r="AN95" s="196" t="s">
        <v>173</v>
      </c>
      <c r="AO95" s="196" t="s">
        <v>174</v>
      </c>
      <c r="AP95" s="1166">
        <f t="shared" si="19"/>
        <v>0</v>
      </c>
      <c r="AQ95" s="1166"/>
      <c r="AR95" s="1166"/>
      <c r="AS95" s="1166"/>
      <c r="AT95" s="199" t="s">
        <v>171</v>
      </c>
      <c r="AU95" s="1164" t="str">
        <f ca="1">IF((ROW()-8)&lt;=MAX(⑥入力シート2!$AV$6:$AV$2165),INDEX(⑥入力シート2!AT$6:AT$2165,MATCH(ROW()-8,⑥入力シート2!$AV$6:$AV$2165,0)),"")</f>
        <v/>
      </c>
      <c r="AV95" s="1165"/>
      <c r="AW95" s="1165"/>
      <c r="AX95" s="196" t="s">
        <v>171</v>
      </c>
      <c r="AY95" s="196" t="s">
        <v>172</v>
      </c>
      <c r="AZ95" s="433" t="str">
        <f ca="1">IF((ROW()-8)&lt;=MAX(⑥入力シート2!$AV$6:$AV$2165),INDEX(⑥入力シート2!AU$6:AU$2165,MATCH(ROW()-8,⑥入力シート2!$AV$6:$AV$2165,0)),"")</f>
        <v/>
      </c>
      <c r="BA95" s="196" t="s">
        <v>89</v>
      </c>
      <c r="BB95" s="196" t="s">
        <v>172</v>
      </c>
      <c r="BC95" s="197">
        <v>1</v>
      </c>
      <c r="BD95" s="196" t="s">
        <v>173</v>
      </c>
      <c r="BE95" s="196" t="s">
        <v>174</v>
      </c>
      <c r="BF95" s="1166" t="str">
        <f t="shared" ca="1" si="16"/>
        <v/>
      </c>
      <c r="BG95" s="1166"/>
      <c r="BH95" s="1166"/>
      <c r="BI95" s="1166"/>
      <c r="BJ95" s="198" t="s">
        <v>171</v>
      </c>
      <c r="BK95" s="1167">
        <f>IF(①入力シート!$F$28="あり",AU95,0)</f>
        <v>0</v>
      </c>
      <c r="BL95" s="1168"/>
      <c r="BM95" s="1168"/>
      <c r="BN95" s="196" t="s">
        <v>171</v>
      </c>
      <c r="BO95" s="196" t="s">
        <v>172</v>
      </c>
      <c r="BP95" s="697">
        <f>IF(①入力シート!$F$28="あり",AZ95,0)</f>
        <v>0</v>
      </c>
      <c r="BQ95" s="196" t="s">
        <v>89</v>
      </c>
      <c r="BR95" s="196" t="s">
        <v>172</v>
      </c>
      <c r="BS95" s="197">
        <v>1</v>
      </c>
      <c r="BT95" s="196" t="s">
        <v>173</v>
      </c>
      <c r="BU95" s="196" t="s">
        <v>174</v>
      </c>
      <c r="BV95" s="1166">
        <f t="shared" si="17"/>
        <v>0</v>
      </c>
      <c r="BW95" s="1166"/>
      <c r="BX95" s="1166"/>
      <c r="BY95" s="1166"/>
      <c r="BZ95" s="198" t="s">
        <v>171</v>
      </c>
      <c r="CA95" s="200" t="str">
        <f t="shared" ca="1" si="20"/>
        <v/>
      </c>
      <c r="CB95" s="201">
        <f t="shared" si="21"/>
        <v>0</v>
      </c>
    </row>
    <row r="96" spans="1:80" ht="26.1" customHeight="1">
      <c r="A96" s="430">
        <v>88</v>
      </c>
      <c r="B96" s="1169" t="str">
        <f ca="1">IF((ROW()-8)&lt;=MAX(⑥入力シート2!$AV$6:$AV$2165),IF(INDIRECT("⑥入力シート2!C"&amp;(INDEX(⑥入力シート2!AO$6:AO$2165,MATCH(ROW()-8,⑥入力シート2!$AV$6:$AV$2165,0))+1)*3)="","",INDIRECT("⑥入力シート2!C"&amp;(INDEX(⑥入力シート2!AO$6:AO$2165,MATCH(ROW()-8,⑥入力シート2!$AV$6:$AV$2165,0))+1)*3)),"")</f>
        <v/>
      </c>
      <c r="C96" s="1170"/>
      <c r="D96" s="1170"/>
      <c r="E96" s="1170"/>
      <c r="F96" s="1170"/>
      <c r="G96" s="1171" t="str">
        <f ca="1">IF((ROW()-8)&lt;=MAX(⑥入力シート2!$AV$6:$AV$2165),IF(INDIRECT("⑥入力シート2!E"&amp;(INDEX(⑥入力シート2!AO$6:AO$2165,MATCH(ROW()-8,⑥入力シート2!$AV$6:$AV$2165,0))+1)*3)="","",INDIRECT("⑥入力シート2!E"&amp;(INDEX(⑥入力シート2!AO$6:AO$2165,MATCH(ROW()-8,⑥入力シート2!$AV$6:$AV$2165,0))+1)*3)),"")</f>
        <v/>
      </c>
      <c r="H96" s="1172"/>
      <c r="I96" s="1173"/>
      <c r="J96" s="431" t="str">
        <f ca="1">IF((ROW()-8)&lt;=MAX(⑥入力シート2!$AV$6:$AV$2165),IF(INDIRECT("⑥入力シート2!F"&amp;(INDEX(⑥入力シート2!AO$6:AO$2165,MATCH(ROW()-8,⑥入力シート2!$AV$6:$AV$2165,0))+1)*3)="","",INDIRECT("⑥入力シート2!F"&amp;(INDEX(⑥入力シート2!AO$6:AO$2165,MATCH(ROW()-8,⑥入力シート2!$AV$6:$AV$2165,0))+1)*3)),"")</f>
        <v/>
      </c>
      <c r="K96" s="1171" t="str">
        <f ca="1">IF((ROW()-8)&lt;=MAX(⑥入力シート2!$AV$6:$AV$2165),IF(INDEX(⑥入力シート2!AP$6:AP$2165,MATCH(ROW()-8,⑥入力シート2!$AV$6:$AV$2165,0))=1,"基本給",IF(INDEX(⑥入力シート2!AP$6:AP$2165,MATCH(ROW()-8,⑥入力シート2!$AV$6:$AV$2165,0))=2,"手当","残")),"")</f>
        <v/>
      </c>
      <c r="L96" s="1172"/>
      <c r="M96" s="1172"/>
      <c r="N96" s="1173"/>
      <c r="O96" s="1164" t="str">
        <f ca="1">IF((ROW()-8)&lt;=MAX(⑥入力シート2!$AV$6:$AV$2165),INDEX(⑥入力シート2!AR$6:AR$2165,MATCH(ROW()-8,⑥入力シート2!$AV$6:$AV$2165,0)),"")</f>
        <v/>
      </c>
      <c r="P96" s="1165"/>
      <c r="Q96" s="1165"/>
      <c r="R96" s="196" t="s">
        <v>171</v>
      </c>
      <c r="S96" s="196" t="s">
        <v>172</v>
      </c>
      <c r="T96" s="433" t="str">
        <f ca="1">IF((ROW()-8)&lt;=MAX(⑥入力シート2!$AV$6:$AV$2165),INDEX(⑥入力シート2!AS$6:AS$2165,MATCH(ROW()-8,⑥入力シート2!$AV$6:$AV$2165,0)),"")</f>
        <v/>
      </c>
      <c r="U96" s="196" t="s">
        <v>89</v>
      </c>
      <c r="V96" s="196" t="s">
        <v>172</v>
      </c>
      <c r="W96" s="197">
        <v>1</v>
      </c>
      <c r="X96" s="196" t="s">
        <v>173</v>
      </c>
      <c r="Y96" s="196" t="s">
        <v>174</v>
      </c>
      <c r="Z96" s="1166" t="str">
        <f t="shared" ca="1" si="18"/>
        <v/>
      </c>
      <c r="AA96" s="1166"/>
      <c r="AB96" s="1166"/>
      <c r="AC96" s="1166"/>
      <c r="AD96" s="198" t="s">
        <v>171</v>
      </c>
      <c r="AE96" s="1167">
        <f>IF(①入力シート!$F$28="あり",O96,0)</f>
        <v>0</v>
      </c>
      <c r="AF96" s="1168"/>
      <c r="AG96" s="1168"/>
      <c r="AH96" s="196" t="s">
        <v>171</v>
      </c>
      <c r="AI96" s="196" t="s">
        <v>172</v>
      </c>
      <c r="AJ96" s="697">
        <f>IF(①入力シート!$F$28="あり",T96,0)</f>
        <v>0</v>
      </c>
      <c r="AK96" s="196" t="s">
        <v>89</v>
      </c>
      <c r="AL96" s="196" t="s">
        <v>172</v>
      </c>
      <c r="AM96" s="197">
        <v>1</v>
      </c>
      <c r="AN96" s="196" t="s">
        <v>173</v>
      </c>
      <c r="AO96" s="196" t="s">
        <v>174</v>
      </c>
      <c r="AP96" s="1166">
        <f t="shared" si="19"/>
        <v>0</v>
      </c>
      <c r="AQ96" s="1166"/>
      <c r="AR96" s="1166"/>
      <c r="AS96" s="1166"/>
      <c r="AT96" s="199" t="s">
        <v>171</v>
      </c>
      <c r="AU96" s="1164" t="str">
        <f ca="1">IF((ROW()-8)&lt;=MAX(⑥入力シート2!$AV$6:$AV$2165),INDEX(⑥入力シート2!AT$6:AT$2165,MATCH(ROW()-8,⑥入力シート2!$AV$6:$AV$2165,0)),"")</f>
        <v/>
      </c>
      <c r="AV96" s="1165"/>
      <c r="AW96" s="1165"/>
      <c r="AX96" s="196" t="s">
        <v>171</v>
      </c>
      <c r="AY96" s="196" t="s">
        <v>172</v>
      </c>
      <c r="AZ96" s="433" t="str">
        <f ca="1">IF((ROW()-8)&lt;=MAX(⑥入力シート2!$AV$6:$AV$2165),INDEX(⑥入力シート2!AU$6:AU$2165,MATCH(ROW()-8,⑥入力シート2!$AV$6:$AV$2165,0)),"")</f>
        <v/>
      </c>
      <c r="BA96" s="196" t="s">
        <v>89</v>
      </c>
      <c r="BB96" s="196" t="s">
        <v>172</v>
      </c>
      <c r="BC96" s="197">
        <v>1</v>
      </c>
      <c r="BD96" s="196" t="s">
        <v>173</v>
      </c>
      <c r="BE96" s="196" t="s">
        <v>174</v>
      </c>
      <c r="BF96" s="1166" t="str">
        <f t="shared" ca="1" si="16"/>
        <v/>
      </c>
      <c r="BG96" s="1166"/>
      <c r="BH96" s="1166"/>
      <c r="BI96" s="1166"/>
      <c r="BJ96" s="198" t="s">
        <v>171</v>
      </c>
      <c r="BK96" s="1167">
        <f>IF(①入力シート!$F$28="あり",AU96,0)</f>
        <v>0</v>
      </c>
      <c r="BL96" s="1168"/>
      <c r="BM96" s="1168"/>
      <c r="BN96" s="196" t="s">
        <v>171</v>
      </c>
      <c r="BO96" s="196" t="s">
        <v>172</v>
      </c>
      <c r="BP96" s="697">
        <f>IF(①入力シート!$F$28="あり",AZ96,0)</f>
        <v>0</v>
      </c>
      <c r="BQ96" s="196" t="s">
        <v>89</v>
      </c>
      <c r="BR96" s="196" t="s">
        <v>172</v>
      </c>
      <c r="BS96" s="197">
        <v>1</v>
      </c>
      <c r="BT96" s="196" t="s">
        <v>173</v>
      </c>
      <c r="BU96" s="196" t="s">
        <v>174</v>
      </c>
      <c r="BV96" s="1166">
        <f t="shared" si="17"/>
        <v>0</v>
      </c>
      <c r="BW96" s="1166"/>
      <c r="BX96" s="1166"/>
      <c r="BY96" s="1166"/>
      <c r="BZ96" s="198" t="s">
        <v>171</v>
      </c>
      <c r="CA96" s="200" t="str">
        <f t="shared" ca="1" si="20"/>
        <v/>
      </c>
      <c r="CB96" s="201">
        <f t="shared" si="21"/>
        <v>0</v>
      </c>
    </row>
    <row r="97" spans="1:80" ht="26.1" customHeight="1">
      <c r="A97" s="430">
        <v>89</v>
      </c>
      <c r="B97" s="1169" t="str">
        <f ca="1">IF((ROW()-8)&lt;=MAX(⑥入力シート2!$AV$6:$AV$2165),IF(INDIRECT("⑥入力シート2!C"&amp;(INDEX(⑥入力シート2!AO$6:AO$2165,MATCH(ROW()-8,⑥入力シート2!$AV$6:$AV$2165,0))+1)*3)="","",INDIRECT("⑥入力シート2!C"&amp;(INDEX(⑥入力シート2!AO$6:AO$2165,MATCH(ROW()-8,⑥入力シート2!$AV$6:$AV$2165,0))+1)*3)),"")</f>
        <v/>
      </c>
      <c r="C97" s="1170"/>
      <c r="D97" s="1170"/>
      <c r="E97" s="1170"/>
      <c r="F97" s="1170"/>
      <c r="G97" s="1171" t="str">
        <f ca="1">IF((ROW()-8)&lt;=MAX(⑥入力シート2!$AV$6:$AV$2165),IF(INDIRECT("⑥入力シート2!E"&amp;(INDEX(⑥入力シート2!AO$6:AO$2165,MATCH(ROW()-8,⑥入力シート2!$AV$6:$AV$2165,0))+1)*3)="","",INDIRECT("⑥入力シート2!E"&amp;(INDEX(⑥入力シート2!AO$6:AO$2165,MATCH(ROW()-8,⑥入力シート2!$AV$6:$AV$2165,0))+1)*3)),"")</f>
        <v/>
      </c>
      <c r="H97" s="1172"/>
      <c r="I97" s="1173"/>
      <c r="J97" s="431" t="str">
        <f ca="1">IF((ROW()-8)&lt;=MAX(⑥入力シート2!$AV$6:$AV$2165),IF(INDIRECT("⑥入力シート2!F"&amp;(INDEX(⑥入力シート2!AO$6:AO$2165,MATCH(ROW()-8,⑥入力シート2!$AV$6:$AV$2165,0))+1)*3)="","",INDIRECT("⑥入力シート2!F"&amp;(INDEX(⑥入力シート2!AO$6:AO$2165,MATCH(ROW()-8,⑥入力シート2!$AV$6:$AV$2165,0))+1)*3)),"")</f>
        <v/>
      </c>
      <c r="K97" s="1171" t="str">
        <f ca="1">IF((ROW()-8)&lt;=MAX(⑥入力シート2!$AV$6:$AV$2165),IF(INDEX(⑥入力シート2!AP$6:AP$2165,MATCH(ROW()-8,⑥入力シート2!$AV$6:$AV$2165,0))=1,"基本給",IF(INDEX(⑥入力シート2!AP$6:AP$2165,MATCH(ROW()-8,⑥入力シート2!$AV$6:$AV$2165,0))=2,"手当","残")),"")</f>
        <v/>
      </c>
      <c r="L97" s="1172"/>
      <c r="M97" s="1172"/>
      <c r="N97" s="1173"/>
      <c r="O97" s="1164" t="str">
        <f ca="1">IF((ROW()-8)&lt;=MAX(⑥入力シート2!$AV$6:$AV$2165),INDEX(⑥入力シート2!AR$6:AR$2165,MATCH(ROW()-8,⑥入力シート2!$AV$6:$AV$2165,0)),"")</f>
        <v/>
      </c>
      <c r="P97" s="1165"/>
      <c r="Q97" s="1165"/>
      <c r="R97" s="196" t="s">
        <v>171</v>
      </c>
      <c r="S97" s="196" t="s">
        <v>172</v>
      </c>
      <c r="T97" s="433" t="str">
        <f ca="1">IF((ROW()-8)&lt;=MAX(⑥入力シート2!$AV$6:$AV$2165),INDEX(⑥入力シート2!AS$6:AS$2165,MATCH(ROW()-8,⑥入力シート2!$AV$6:$AV$2165,0)),"")</f>
        <v/>
      </c>
      <c r="U97" s="196" t="s">
        <v>89</v>
      </c>
      <c r="V97" s="196" t="s">
        <v>172</v>
      </c>
      <c r="W97" s="197">
        <v>1</v>
      </c>
      <c r="X97" s="196" t="s">
        <v>173</v>
      </c>
      <c r="Y97" s="196" t="s">
        <v>174</v>
      </c>
      <c r="Z97" s="1166" t="str">
        <f t="shared" ca="1" si="18"/>
        <v/>
      </c>
      <c r="AA97" s="1166"/>
      <c r="AB97" s="1166"/>
      <c r="AC97" s="1166"/>
      <c r="AD97" s="198" t="s">
        <v>171</v>
      </c>
      <c r="AE97" s="1167">
        <f>IF(①入力シート!$F$28="あり",O97,0)</f>
        <v>0</v>
      </c>
      <c r="AF97" s="1168"/>
      <c r="AG97" s="1168"/>
      <c r="AH97" s="196" t="s">
        <v>171</v>
      </c>
      <c r="AI97" s="196" t="s">
        <v>172</v>
      </c>
      <c r="AJ97" s="697">
        <f>IF(①入力シート!$F$28="あり",T97,0)</f>
        <v>0</v>
      </c>
      <c r="AK97" s="196" t="s">
        <v>89</v>
      </c>
      <c r="AL97" s="196" t="s">
        <v>172</v>
      </c>
      <c r="AM97" s="197">
        <v>1</v>
      </c>
      <c r="AN97" s="196" t="s">
        <v>173</v>
      </c>
      <c r="AO97" s="196" t="s">
        <v>174</v>
      </c>
      <c r="AP97" s="1166">
        <f t="shared" si="19"/>
        <v>0</v>
      </c>
      <c r="AQ97" s="1166"/>
      <c r="AR97" s="1166"/>
      <c r="AS97" s="1166"/>
      <c r="AT97" s="199" t="s">
        <v>171</v>
      </c>
      <c r="AU97" s="1164" t="str">
        <f ca="1">IF((ROW()-8)&lt;=MAX(⑥入力シート2!$AV$6:$AV$2165),INDEX(⑥入力シート2!AT$6:AT$2165,MATCH(ROW()-8,⑥入力シート2!$AV$6:$AV$2165,0)),"")</f>
        <v/>
      </c>
      <c r="AV97" s="1165"/>
      <c r="AW97" s="1165"/>
      <c r="AX97" s="196" t="s">
        <v>171</v>
      </c>
      <c r="AY97" s="196" t="s">
        <v>172</v>
      </c>
      <c r="AZ97" s="433" t="str">
        <f ca="1">IF((ROW()-8)&lt;=MAX(⑥入力シート2!$AV$6:$AV$2165),INDEX(⑥入力シート2!AU$6:AU$2165,MATCH(ROW()-8,⑥入力シート2!$AV$6:$AV$2165,0)),"")</f>
        <v/>
      </c>
      <c r="BA97" s="196" t="s">
        <v>89</v>
      </c>
      <c r="BB97" s="196" t="s">
        <v>172</v>
      </c>
      <c r="BC97" s="197">
        <v>1</v>
      </c>
      <c r="BD97" s="196" t="s">
        <v>173</v>
      </c>
      <c r="BE97" s="196" t="s">
        <v>174</v>
      </c>
      <c r="BF97" s="1166" t="str">
        <f t="shared" ca="1" si="16"/>
        <v/>
      </c>
      <c r="BG97" s="1166"/>
      <c r="BH97" s="1166"/>
      <c r="BI97" s="1166"/>
      <c r="BJ97" s="198" t="s">
        <v>171</v>
      </c>
      <c r="BK97" s="1167">
        <f>IF(①入力シート!$F$28="あり",AU97,0)</f>
        <v>0</v>
      </c>
      <c r="BL97" s="1168"/>
      <c r="BM97" s="1168"/>
      <c r="BN97" s="196" t="s">
        <v>171</v>
      </c>
      <c r="BO97" s="196" t="s">
        <v>172</v>
      </c>
      <c r="BP97" s="697">
        <f>IF(①入力シート!$F$28="あり",AZ97,0)</f>
        <v>0</v>
      </c>
      <c r="BQ97" s="196" t="s">
        <v>89</v>
      </c>
      <c r="BR97" s="196" t="s">
        <v>172</v>
      </c>
      <c r="BS97" s="197">
        <v>1</v>
      </c>
      <c r="BT97" s="196" t="s">
        <v>173</v>
      </c>
      <c r="BU97" s="196" t="s">
        <v>174</v>
      </c>
      <c r="BV97" s="1166">
        <f t="shared" si="17"/>
        <v>0</v>
      </c>
      <c r="BW97" s="1166"/>
      <c r="BX97" s="1166"/>
      <c r="BY97" s="1166"/>
      <c r="BZ97" s="198" t="s">
        <v>171</v>
      </c>
      <c r="CA97" s="200" t="str">
        <f t="shared" ca="1" si="20"/>
        <v/>
      </c>
      <c r="CB97" s="201">
        <f t="shared" si="21"/>
        <v>0</v>
      </c>
    </row>
    <row r="98" spans="1:80" ht="26.1" customHeight="1">
      <c r="A98" s="430">
        <v>90</v>
      </c>
      <c r="B98" s="1169" t="str">
        <f ca="1">IF((ROW()-8)&lt;=MAX(⑥入力シート2!$AV$6:$AV$2165),IF(INDIRECT("⑥入力シート2!C"&amp;(INDEX(⑥入力シート2!AO$6:AO$2165,MATCH(ROW()-8,⑥入力シート2!$AV$6:$AV$2165,0))+1)*3)="","",INDIRECT("⑥入力シート2!C"&amp;(INDEX(⑥入力シート2!AO$6:AO$2165,MATCH(ROW()-8,⑥入力シート2!$AV$6:$AV$2165,0))+1)*3)),"")</f>
        <v/>
      </c>
      <c r="C98" s="1170"/>
      <c r="D98" s="1170"/>
      <c r="E98" s="1170"/>
      <c r="F98" s="1170"/>
      <c r="G98" s="1171" t="str">
        <f ca="1">IF((ROW()-8)&lt;=MAX(⑥入力シート2!$AV$6:$AV$2165),IF(INDIRECT("⑥入力シート2!E"&amp;(INDEX(⑥入力シート2!AO$6:AO$2165,MATCH(ROW()-8,⑥入力シート2!$AV$6:$AV$2165,0))+1)*3)="","",INDIRECT("⑥入力シート2!E"&amp;(INDEX(⑥入力シート2!AO$6:AO$2165,MATCH(ROW()-8,⑥入力シート2!$AV$6:$AV$2165,0))+1)*3)),"")</f>
        <v/>
      </c>
      <c r="H98" s="1172"/>
      <c r="I98" s="1173"/>
      <c r="J98" s="431" t="str">
        <f ca="1">IF((ROW()-8)&lt;=MAX(⑥入力シート2!$AV$6:$AV$2165),IF(INDIRECT("⑥入力シート2!F"&amp;(INDEX(⑥入力シート2!AO$6:AO$2165,MATCH(ROW()-8,⑥入力シート2!$AV$6:$AV$2165,0))+1)*3)="","",INDIRECT("⑥入力シート2!F"&amp;(INDEX(⑥入力シート2!AO$6:AO$2165,MATCH(ROW()-8,⑥入力シート2!$AV$6:$AV$2165,0))+1)*3)),"")</f>
        <v/>
      </c>
      <c r="K98" s="1171" t="str">
        <f ca="1">IF((ROW()-8)&lt;=MAX(⑥入力シート2!$AV$6:$AV$2165),IF(INDEX(⑥入力シート2!AP$6:AP$2165,MATCH(ROW()-8,⑥入力シート2!$AV$6:$AV$2165,0))=1,"基本給",IF(INDEX(⑥入力シート2!AP$6:AP$2165,MATCH(ROW()-8,⑥入力シート2!$AV$6:$AV$2165,0))=2,"手当","残")),"")</f>
        <v/>
      </c>
      <c r="L98" s="1172"/>
      <c r="M98" s="1172"/>
      <c r="N98" s="1173"/>
      <c r="O98" s="1164" t="str">
        <f ca="1">IF((ROW()-8)&lt;=MAX(⑥入力シート2!$AV$6:$AV$2165),INDEX(⑥入力シート2!AR$6:AR$2165,MATCH(ROW()-8,⑥入力シート2!$AV$6:$AV$2165,0)),"")</f>
        <v/>
      </c>
      <c r="P98" s="1165"/>
      <c r="Q98" s="1165"/>
      <c r="R98" s="196" t="s">
        <v>171</v>
      </c>
      <c r="S98" s="196" t="s">
        <v>172</v>
      </c>
      <c r="T98" s="433" t="str">
        <f ca="1">IF((ROW()-8)&lt;=MAX(⑥入力シート2!$AV$6:$AV$2165),INDEX(⑥入力シート2!AS$6:AS$2165,MATCH(ROW()-8,⑥入力シート2!$AV$6:$AV$2165,0)),"")</f>
        <v/>
      </c>
      <c r="U98" s="196" t="s">
        <v>89</v>
      </c>
      <c r="V98" s="196" t="s">
        <v>172</v>
      </c>
      <c r="W98" s="197">
        <v>1</v>
      </c>
      <c r="X98" s="196" t="s">
        <v>173</v>
      </c>
      <c r="Y98" s="196" t="s">
        <v>174</v>
      </c>
      <c r="Z98" s="1166" t="str">
        <f t="shared" ca="1" si="18"/>
        <v/>
      </c>
      <c r="AA98" s="1166"/>
      <c r="AB98" s="1166"/>
      <c r="AC98" s="1166"/>
      <c r="AD98" s="198" t="s">
        <v>171</v>
      </c>
      <c r="AE98" s="1167">
        <f>IF(①入力シート!$F$28="あり",O98,0)</f>
        <v>0</v>
      </c>
      <c r="AF98" s="1168"/>
      <c r="AG98" s="1168"/>
      <c r="AH98" s="196" t="s">
        <v>171</v>
      </c>
      <c r="AI98" s="196" t="s">
        <v>172</v>
      </c>
      <c r="AJ98" s="697">
        <f>IF(①入力シート!$F$28="あり",T98,0)</f>
        <v>0</v>
      </c>
      <c r="AK98" s="196" t="s">
        <v>89</v>
      </c>
      <c r="AL98" s="196" t="s">
        <v>172</v>
      </c>
      <c r="AM98" s="197">
        <v>1</v>
      </c>
      <c r="AN98" s="196" t="s">
        <v>173</v>
      </c>
      <c r="AO98" s="196" t="s">
        <v>174</v>
      </c>
      <c r="AP98" s="1166">
        <f t="shared" si="19"/>
        <v>0</v>
      </c>
      <c r="AQ98" s="1166"/>
      <c r="AR98" s="1166"/>
      <c r="AS98" s="1166"/>
      <c r="AT98" s="199" t="s">
        <v>171</v>
      </c>
      <c r="AU98" s="1164" t="str">
        <f ca="1">IF((ROW()-8)&lt;=MAX(⑥入力シート2!$AV$6:$AV$2165),INDEX(⑥入力シート2!AT$6:AT$2165,MATCH(ROW()-8,⑥入力シート2!$AV$6:$AV$2165,0)),"")</f>
        <v/>
      </c>
      <c r="AV98" s="1165"/>
      <c r="AW98" s="1165"/>
      <c r="AX98" s="196" t="s">
        <v>171</v>
      </c>
      <c r="AY98" s="196" t="s">
        <v>172</v>
      </c>
      <c r="AZ98" s="433" t="str">
        <f ca="1">IF((ROW()-8)&lt;=MAX(⑥入力シート2!$AV$6:$AV$2165),INDEX(⑥入力シート2!AU$6:AU$2165,MATCH(ROW()-8,⑥入力シート2!$AV$6:$AV$2165,0)),"")</f>
        <v/>
      </c>
      <c r="BA98" s="196" t="s">
        <v>89</v>
      </c>
      <c r="BB98" s="196" t="s">
        <v>172</v>
      </c>
      <c r="BC98" s="197">
        <v>1</v>
      </c>
      <c r="BD98" s="196" t="s">
        <v>173</v>
      </c>
      <c r="BE98" s="196" t="s">
        <v>174</v>
      </c>
      <c r="BF98" s="1166" t="str">
        <f t="shared" ca="1" si="16"/>
        <v/>
      </c>
      <c r="BG98" s="1166"/>
      <c r="BH98" s="1166"/>
      <c r="BI98" s="1166"/>
      <c r="BJ98" s="198" t="s">
        <v>171</v>
      </c>
      <c r="BK98" s="1167">
        <f>IF(①入力シート!$F$28="あり",AU98,0)</f>
        <v>0</v>
      </c>
      <c r="BL98" s="1168"/>
      <c r="BM98" s="1168"/>
      <c r="BN98" s="196" t="s">
        <v>171</v>
      </c>
      <c r="BO98" s="196" t="s">
        <v>172</v>
      </c>
      <c r="BP98" s="697">
        <f>IF(①入力シート!$F$28="あり",AZ98,0)</f>
        <v>0</v>
      </c>
      <c r="BQ98" s="196" t="s">
        <v>89</v>
      </c>
      <c r="BR98" s="196" t="s">
        <v>172</v>
      </c>
      <c r="BS98" s="197">
        <v>1</v>
      </c>
      <c r="BT98" s="196" t="s">
        <v>173</v>
      </c>
      <c r="BU98" s="196" t="s">
        <v>174</v>
      </c>
      <c r="BV98" s="1166">
        <f t="shared" si="17"/>
        <v>0</v>
      </c>
      <c r="BW98" s="1166"/>
      <c r="BX98" s="1166"/>
      <c r="BY98" s="1166"/>
      <c r="BZ98" s="198" t="s">
        <v>171</v>
      </c>
      <c r="CA98" s="200" t="str">
        <f t="shared" ca="1" si="20"/>
        <v/>
      </c>
      <c r="CB98" s="201">
        <f t="shared" si="21"/>
        <v>0</v>
      </c>
    </row>
    <row r="99" spans="1:80" ht="26.1" customHeight="1">
      <c r="A99" s="430">
        <v>91</v>
      </c>
      <c r="B99" s="1169" t="str">
        <f ca="1">IF((ROW()-8)&lt;=MAX(⑥入力シート2!$AV$6:$AV$2165),IF(INDIRECT("⑥入力シート2!C"&amp;(INDEX(⑥入力シート2!AO$6:AO$2165,MATCH(ROW()-8,⑥入力シート2!$AV$6:$AV$2165,0))+1)*3)="","",INDIRECT("⑥入力シート2!C"&amp;(INDEX(⑥入力シート2!AO$6:AO$2165,MATCH(ROW()-8,⑥入力シート2!$AV$6:$AV$2165,0))+1)*3)),"")</f>
        <v/>
      </c>
      <c r="C99" s="1170"/>
      <c r="D99" s="1170"/>
      <c r="E99" s="1170"/>
      <c r="F99" s="1170"/>
      <c r="G99" s="1171" t="str">
        <f ca="1">IF((ROW()-8)&lt;=MAX(⑥入力シート2!$AV$6:$AV$2165),IF(INDIRECT("⑥入力シート2!E"&amp;(INDEX(⑥入力シート2!AO$6:AO$2165,MATCH(ROW()-8,⑥入力シート2!$AV$6:$AV$2165,0))+1)*3)="","",INDIRECT("⑥入力シート2!E"&amp;(INDEX(⑥入力シート2!AO$6:AO$2165,MATCH(ROW()-8,⑥入力シート2!$AV$6:$AV$2165,0))+1)*3)),"")</f>
        <v/>
      </c>
      <c r="H99" s="1172"/>
      <c r="I99" s="1173"/>
      <c r="J99" s="431" t="str">
        <f ca="1">IF((ROW()-8)&lt;=MAX(⑥入力シート2!$AV$6:$AV$2165),IF(INDIRECT("⑥入力シート2!F"&amp;(INDEX(⑥入力シート2!AO$6:AO$2165,MATCH(ROW()-8,⑥入力シート2!$AV$6:$AV$2165,0))+1)*3)="","",INDIRECT("⑥入力シート2!F"&amp;(INDEX(⑥入力シート2!AO$6:AO$2165,MATCH(ROW()-8,⑥入力シート2!$AV$6:$AV$2165,0))+1)*3)),"")</f>
        <v/>
      </c>
      <c r="K99" s="1171" t="str">
        <f ca="1">IF((ROW()-8)&lt;=MAX(⑥入力シート2!$AV$6:$AV$2165),IF(INDEX(⑥入力シート2!AP$6:AP$2165,MATCH(ROW()-8,⑥入力シート2!$AV$6:$AV$2165,0))=1,"基本給",IF(INDEX(⑥入力シート2!AP$6:AP$2165,MATCH(ROW()-8,⑥入力シート2!$AV$6:$AV$2165,0))=2,"手当","残")),"")</f>
        <v/>
      </c>
      <c r="L99" s="1172"/>
      <c r="M99" s="1172"/>
      <c r="N99" s="1173"/>
      <c r="O99" s="1164" t="str">
        <f ca="1">IF((ROW()-8)&lt;=MAX(⑥入力シート2!$AV$6:$AV$2165),INDEX(⑥入力シート2!AR$6:AR$2165,MATCH(ROW()-8,⑥入力シート2!$AV$6:$AV$2165,0)),"")</f>
        <v/>
      </c>
      <c r="P99" s="1165"/>
      <c r="Q99" s="1165"/>
      <c r="R99" s="196" t="s">
        <v>171</v>
      </c>
      <c r="S99" s="196" t="s">
        <v>172</v>
      </c>
      <c r="T99" s="433" t="str">
        <f ca="1">IF((ROW()-8)&lt;=MAX(⑥入力シート2!$AV$6:$AV$2165),INDEX(⑥入力シート2!AS$6:AS$2165,MATCH(ROW()-8,⑥入力シート2!$AV$6:$AV$2165,0)),"")</f>
        <v/>
      </c>
      <c r="U99" s="196" t="s">
        <v>89</v>
      </c>
      <c r="V99" s="196" t="s">
        <v>172</v>
      </c>
      <c r="W99" s="197">
        <v>1</v>
      </c>
      <c r="X99" s="196" t="s">
        <v>173</v>
      </c>
      <c r="Y99" s="196" t="s">
        <v>174</v>
      </c>
      <c r="Z99" s="1166" t="str">
        <f t="shared" ca="1" si="18"/>
        <v/>
      </c>
      <c r="AA99" s="1166"/>
      <c r="AB99" s="1166"/>
      <c r="AC99" s="1166"/>
      <c r="AD99" s="198" t="s">
        <v>171</v>
      </c>
      <c r="AE99" s="1167">
        <f>IF(①入力シート!$F$28="あり",O99,0)</f>
        <v>0</v>
      </c>
      <c r="AF99" s="1168"/>
      <c r="AG99" s="1168"/>
      <c r="AH99" s="196" t="s">
        <v>171</v>
      </c>
      <c r="AI99" s="196" t="s">
        <v>172</v>
      </c>
      <c r="AJ99" s="697">
        <f>IF(①入力シート!$F$28="あり",T99,0)</f>
        <v>0</v>
      </c>
      <c r="AK99" s="196" t="s">
        <v>89</v>
      </c>
      <c r="AL99" s="196" t="s">
        <v>172</v>
      </c>
      <c r="AM99" s="197">
        <v>1</v>
      </c>
      <c r="AN99" s="196" t="s">
        <v>173</v>
      </c>
      <c r="AO99" s="196" t="s">
        <v>174</v>
      </c>
      <c r="AP99" s="1166">
        <f t="shared" si="19"/>
        <v>0</v>
      </c>
      <c r="AQ99" s="1166"/>
      <c r="AR99" s="1166"/>
      <c r="AS99" s="1166"/>
      <c r="AT99" s="199" t="s">
        <v>171</v>
      </c>
      <c r="AU99" s="1164" t="str">
        <f ca="1">IF((ROW()-8)&lt;=MAX(⑥入力シート2!$AV$6:$AV$2165),INDEX(⑥入力シート2!AT$6:AT$2165,MATCH(ROW()-8,⑥入力シート2!$AV$6:$AV$2165,0)),"")</f>
        <v/>
      </c>
      <c r="AV99" s="1165"/>
      <c r="AW99" s="1165"/>
      <c r="AX99" s="196" t="s">
        <v>171</v>
      </c>
      <c r="AY99" s="196" t="s">
        <v>172</v>
      </c>
      <c r="AZ99" s="433" t="str">
        <f ca="1">IF((ROW()-8)&lt;=MAX(⑥入力シート2!$AV$6:$AV$2165),INDEX(⑥入力シート2!AU$6:AU$2165,MATCH(ROW()-8,⑥入力シート2!$AV$6:$AV$2165,0)),"")</f>
        <v/>
      </c>
      <c r="BA99" s="196" t="s">
        <v>89</v>
      </c>
      <c r="BB99" s="196" t="s">
        <v>172</v>
      </c>
      <c r="BC99" s="197">
        <v>1</v>
      </c>
      <c r="BD99" s="196" t="s">
        <v>173</v>
      </c>
      <c r="BE99" s="196" t="s">
        <v>174</v>
      </c>
      <c r="BF99" s="1166" t="str">
        <f t="shared" ca="1" si="16"/>
        <v/>
      </c>
      <c r="BG99" s="1166"/>
      <c r="BH99" s="1166"/>
      <c r="BI99" s="1166"/>
      <c r="BJ99" s="198" t="s">
        <v>171</v>
      </c>
      <c r="BK99" s="1167">
        <f>IF(①入力シート!$F$28="あり",AU99,0)</f>
        <v>0</v>
      </c>
      <c r="BL99" s="1168"/>
      <c r="BM99" s="1168"/>
      <c r="BN99" s="196" t="s">
        <v>171</v>
      </c>
      <c r="BO99" s="196" t="s">
        <v>172</v>
      </c>
      <c r="BP99" s="697">
        <f>IF(①入力シート!$F$28="あり",AZ99,0)</f>
        <v>0</v>
      </c>
      <c r="BQ99" s="196" t="s">
        <v>89</v>
      </c>
      <c r="BR99" s="196" t="s">
        <v>172</v>
      </c>
      <c r="BS99" s="197">
        <v>1</v>
      </c>
      <c r="BT99" s="196" t="s">
        <v>173</v>
      </c>
      <c r="BU99" s="196" t="s">
        <v>174</v>
      </c>
      <c r="BV99" s="1166">
        <f t="shared" si="17"/>
        <v>0</v>
      </c>
      <c r="BW99" s="1166"/>
      <c r="BX99" s="1166"/>
      <c r="BY99" s="1166"/>
      <c r="BZ99" s="198" t="s">
        <v>171</v>
      </c>
      <c r="CA99" s="200" t="str">
        <f t="shared" ca="1" si="20"/>
        <v/>
      </c>
      <c r="CB99" s="201">
        <f t="shared" si="21"/>
        <v>0</v>
      </c>
    </row>
    <row r="100" spans="1:80" ht="26.1" customHeight="1">
      <c r="A100" s="430">
        <v>92</v>
      </c>
      <c r="B100" s="1169" t="str">
        <f ca="1">IF((ROW()-8)&lt;=MAX(⑥入力シート2!$AV$6:$AV$2165),IF(INDIRECT("⑥入力シート2!C"&amp;(INDEX(⑥入力シート2!AO$6:AO$2165,MATCH(ROW()-8,⑥入力シート2!$AV$6:$AV$2165,0))+1)*3)="","",INDIRECT("⑥入力シート2!C"&amp;(INDEX(⑥入力シート2!AO$6:AO$2165,MATCH(ROW()-8,⑥入力シート2!$AV$6:$AV$2165,0))+1)*3)),"")</f>
        <v/>
      </c>
      <c r="C100" s="1170"/>
      <c r="D100" s="1170"/>
      <c r="E100" s="1170"/>
      <c r="F100" s="1170"/>
      <c r="G100" s="1171" t="str">
        <f ca="1">IF((ROW()-8)&lt;=MAX(⑥入力シート2!$AV$6:$AV$2165),IF(INDIRECT("⑥入力シート2!E"&amp;(INDEX(⑥入力シート2!AO$6:AO$2165,MATCH(ROW()-8,⑥入力シート2!$AV$6:$AV$2165,0))+1)*3)="","",INDIRECT("⑥入力シート2!E"&amp;(INDEX(⑥入力シート2!AO$6:AO$2165,MATCH(ROW()-8,⑥入力シート2!$AV$6:$AV$2165,0))+1)*3)),"")</f>
        <v/>
      </c>
      <c r="H100" s="1172"/>
      <c r="I100" s="1173"/>
      <c r="J100" s="431" t="str">
        <f ca="1">IF((ROW()-8)&lt;=MAX(⑥入力シート2!$AV$6:$AV$2165),IF(INDIRECT("⑥入力シート2!F"&amp;(INDEX(⑥入力シート2!AO$6:AO$2165,MATCH(ROW()-8,⑥入力シート2!$AV$6:$AV$2165,0))+1)*3)="","",INDIRECT("⑥入力シート2!F"&amp;(INDEX(⑥入力シート2!AO$6:AO$2165,MATCH(ROW()-8,⑥入力シート2!$AV$6:$AV$2165,0))+1)*3)),"")</f>
        <v/>
      </c>
      <c r="K100" s="1171" t="str">
        <f ca="1">IF((ROW()-8)&lt;=MAX(⑥入力シート2!$AV$6:$AV$2165),IF(INDEX(⑥入力シート2!AP$6:AP$2165,MATCH(ROW()-8,⑥入力シート2!$AV$6:$AV$2165,0))=1,"基本給",IF(INDEX(⑥入力シート2!AP$6:AP$2165,MATCH(ROW()-8,⑥入力シート2!$AV$6:$AV$2165,0))=2,"手当","残")),"")</f>
        <v/>
      </c>
      <c r="L100" s="1172"/>
      <c r="M100" s="1172"/>
      <c r="N100" s="1173"/>
      <c r="O100" s="1164" t="str">
        <f ca="1">IF((ROW()-8)&lt;=MAX(⑥入力シート2!$AV$6:$AV$2165),INDEX(⑥入力シート2!AR$6:AR$2165,MATCH(ROW()-8,⑥入力シート2!$AV$6:$AV$2165,0)),"")</f>
        <v/>
      </c>
      <c r="P100" s="1165"/>
      <c r="Q100" s="1165"/>
      <c r="R100" s="196" t="s">
        <v>171</v>
      </c>
      <c r="S100" s="196" t="s">
        <v>172</v>
      </c>
      <c r="T100" s="433" t="str">
        <f ca="1">IF((ROW()-8)&lt;=MAX(⑥入力シート2!$AV$6:$AV$2165),INDEX(⑥入力シート2!AS$6:AS$2165,MATCH(ROW()-8,⑥入力シート2!$AV$6:$AV$2165,0)),"")</f>
        <v/>
      </c>
      <c r="U100" s="196" t="s">
        <v>89</v>
      </c>
      <c r="V100" s="196" t="s">
        <v>172</v>
      </c>
      <c r="W100" s="197">
        <v>1</v>
      </c>
      <c r="X100" s="196" t="s">
        <v>173</v>
      </c>
      <c r="Y100" s="196" t="s">
        <v>174</v>
      </c>
      <c r="Z100" s="1166" t="str">
        <f t="shared" ca="1" si="18"/>
        <v/>
      </c>
      <c r="AA100" s="1166"/>
      <c r="AB100" s="1166"/>
      <c r="AC100" s="1166"/>
      <c r="AD100" s="198" t="s">
        <v>171</v>
      </c>
      <c r="AE100" s="1167">
        <f>IF(①入力シート!$F$28="あり",O100,0)</f>
        <v>0</v>
      </c>
      <c r="AF100" s="1168"/>
      <c r="AG100" s="1168"/>
      <c r="AH100" s="196" t="s">
        <v>171</v>
      </c>
      <c r="AI100" s="196" t="s">
        <v>172</v>
      </c>
      <c r="AJ100" s="697">
        <f>IF(①入力シート!$F$28="あり",T100,0)</f>
        <v>0</v>
      </c>
      <c r="AK100" s="196" t="s">
        <v>89</v>
      </c>
      <c r="AL100" s="196" t="s">
        <v>172</v>
      </c>
      <c r="AM100" s="197">
        <v>1</v>
      </c>
      <c r="AN100" s="196" t="s">
        <v>173</v>
      </c>
      <c r="AO100" s="196" t="s">
        <v>174</v>
      </c>
      <c r="AP100" s="1166">
        <f t="shared" si="19"/>
        <v>0</v>
      </c>
      <c r="AQ100" s="1166"/>
      <c r="AR100" s="1166"/>
      <c r="AS100" s="1166"/>
      <c r="AT100" s="199" t="s">
        <v>171</v>
      </c>
      <c r="AU100" s="1164" t="str">
        <f ca="1">IF((ROW()-8)&lt;=MAX(⑥入力シート2!$AV$6:$AV$2165),INDEX(⑥入力シート2!AT$6:AT$2165,MATCH(ROW()-8,⑥入力シート2!$AV$6:$AV$2165,0)),"")</f>
        <v/>
      </c>
      <c r="AV100" s="1165"/>
      <c r="AW100" s="1165"/>
      <c r="AX100" s="196" t="s">
        <v>171</v>
      </c>
      <c r="AY100" s="196" t="s">
        <v>172</v>
      </c>
      <c r="AZ100" s="433" t="str">
        <f ca="1">IF((ROW()-8)&lt;=MAX(⑥入力シート2!$AV$6:$AV$2165),INDEX(⑥入力シート2!AU$6:AU$2165,MATCH(ROW()-8,⑥入力シート2!$AV$6:$AV$2165,0)),"")</f>
        <v/>
      </c>
      <c r="BA100" s="196" t="s">
        <v>89</v>
      </c>
      <c r="BB100" s="196" t="s">
        <v>172</v>
      </c>
      <c r="BC100" s="197">
        <v>1</v>
      </c>
      <c r="BD100" s="196" t="s">
        <v>173</v>
      </c>
      <c r="BE100" s="196" t="s">
        <v>174</v>
      </c>
      <c r="BF100" s="1166" t="str">
        <f t="shared" ca="1" si="16"/>
        <v/>
      </c>
      <c r="BG100" s="1166"/>
      <c r="BH100" s="1166"/>
      <c r="BI100" s="1166"/>
      <c r="BJ100" s="198" t="s">
        <v>171</v>
      </c>
      <c r="BK100" s="1167">
        <f>IF(①入力シート!$F$28="あり",AU100,0)</f>
        <v>0</v>
      </c>
      <c r="BL100" s="1168"/>
      <c r="BM100" s="1168"/>
      <c r="BN100" s="196" t="s">
        <v>171</v>
      </c>
      <c r="BO100" s="196" t="s">
        <v>172</v>
      </c>
      <c r="BP100" s="697">
        <f>IF(①入力シート!$F$28="あり",AZ100,0)</f>
        <v>0</v>
      </c>
      <c r="BQ100" s="196" t="s">
        <v>89</v>
      </c>
      <c r="BR100" s="196" t="s">
        <v>172</v>
      </c>
      <c r="BS100" s="197">
        <v>1</v>
      </c>
      <c r="BT100" s="196" t="s">
        <v>173</v>
      </c>
      <c r="BU100" s="196" t="s">
        <v>174</v>
      </c>
      <c r="BV100" s="1166">
        <f t="shared" si="17"/>
        <v>0</v>
      </c>
      <c r="BW100" s="1166"/>
      <c r="BX100" s="1166"/>
      <c r="BY100" s="1166"/>
      <c r="BZ100" s="198" t="s">
        <v>171</v>
      </c>
      <c r="CA100" s="200" t="str">
        <f t="shared" ca="1" si="20"/>
        <v/>
      </c>
      <c r="CB100" s="201">
        <f t="shared" si="21"/>
        <v>0</v>
      </c>
    </row>
    <row r="101" spans="1:80" ht="26.1" customHeight="1">
      <c r="A101" s="430">
        <v>93</v>
      </c>
      <c r="B101" s="1169" t="str">
        <f ca="1">IF((ROW()-8)&lt;=MAX(⑥入力シート2!$AV$6:$AV$2165),IF(INDIRECT("⑥入力シート2!C"&amp;(INDEX(⑥入力シート2!AO$6:AO$2165,MATCH(ROW()-8,⑥入力シート2!$AV$6:$AV$2165,0))+1)*3)="","",INDIRECT("⑥入力シート2!C"&amp;(INDEX(⑥入力シート2!AO$6:AO$2165,MATCH(ROW()-8,⑥入力シート2!$AV$6:$AV$2165,0))+1)*3)),"")</f>
        <v/>
      </c>
      <c r="C101" s="1170"/>
      <c r="D101" s="1170"/>
      <c r="E101" s="1170"/>
      <c r="F101" s="1170"/>
      <c r="G101" s="1171" t="str">
        <f ca="1">IF((ROW()-8)&lt;=MAX(⑥入力シート2!$AV$6:$AV$2165),IF(INDIRECT("⑥入力シート2!E"&amp;(INDEX(⑥入力シート2!AO$6:AO$2165,MATCH(ROW()-8,⑥入力シート2!$AV$6:$AV$2165,0))+1)*3)="","",INDIRECT("⑥入力シート2!E"&amp;(INDEX(⑥入力シート2!AO$6:AO$2165,MATCH(ROW()-8,⑥入力シート2!$AV$6:$AV$2165,0))+1)*3)),"")</f>
        <v/>
      </c>
      <c r="H101" s="1172"/>
      <c r="I101" s="1173"/>
      <c r="J101" s="431" t="str">
        <f ca="1">IF((ROW()-8)&lt;=MAX(⑥入力シート2!$AV$6:$AV$2165),IF(INDIRECT("⑥入力シート2!F"&amp;(INDEX(⑥入力シート2!AO$6:AO$2165,MATCH(ROW()-8,⑥入力シート2!$AV$6:$AV$2165,0))+1)*3)="","",INDIRECT("⑥入力シート2!F"&amp;(INDEX(⑥入力シート2!AO$6:AO$2165,MATCH(ROW()-8,⑥入力シート2!$AV$6:$AV$2165,0))+1)*3)),"")</f>
        <v/>
      </c>
      <c r="K101" s="1171" t="str">
        <f ca="1">IF((ROW()-8)&lt;=MAX(⑥入力シート2!$AV$6:$AV$2165),IF(INDEX(⑥入力シート2!AP$6:AP$2165,MATCH(ROW()-8,⑥入力シート2!$AV$6:$AV$2165,0))=1,"基本給",IF(INDEX(⑥入力シート2!AP$6:AP$2165,MATCH(ROW()-8,⑥入力シート2!$AV$6:$AV$2165,0))=2,"手当","残")),"")</f>
        <v/>
      </c>
      <c r="L101" s="1172"/>
      <c r="M101" s="1172"/>
      <c r="N101" s="1173"/>
      <c r="O101" s="1164" t="str">
        <f ca="1">IF((ROW()-8)&lt;=MAX(⑥入力シート2!$AV$6:$AV$2165),INDEX(⑥入力シート2!AR$6:AR$2165,MATCH(ROW()-8,⑥入力シート2!$AV$6:$AV$2165,0)),"")</f>
        <v/>
      </c>
      <c r="P101" s="1165"/>
      <c r="Q101" s="1165"/>
      <c r="R101" s="196" t="s">
        <v>171</v>
      </c>
      <c r="S101" s="196" t="s">
        <v>172</v>
      </c>
      <c r="T101" s="433" t="str">
        <f ca="1">IF((ROW()-8)&lt;=MAX(⑥入力シート2!$AV$6:$AV$2165),INDEX(⑥入力シート2!AS$6:AS$2165,MATCH(ROW()-8,⑥入力シート2!$AV$6:$AV$2165,0)),"")</f>
        <v/>
      </c>
      <c r="U101" s="196" t="s">
        <v>89</v>
      </c>
      <c r="V101" s="196" t="s">
        <v>172</v>
      </c>
      <c r="W101" s="197">
        <v>1</v>
      </c>
      <c r="X101" s="196" t="s">
        <v>173</v>
      </c>
      <c r="Y101" s="196" t="s">
        <v>174</v>
      </c>
      <c r="Z101" s="1166" t="str">
        <f t="shared" ca="1" si="18"/>
        <v/>
      </c>
      <c r="AA101" s="1166"/>
      <c r="AB101" s="1166"/>
      <c r="AC101" s="1166"/>
      <c r="AD101" s="198" t="s">
        <v>171</v>
      </c>
      <c r="AE101" s="1167">
        <f>IF(①入力シート!$F$28="あり",O101,0)</f>
        <v>0</v>
      </c>
      <c r="AF101" s="1168"/>
      <c r="AG101" s="1168"/>
      <c r="AH101" s="196" t="s">
        <v>171</v>
      </c>
      <c r="AI101" s="196" t="s">
        <v>172</v>
      </c>
      <c r="AJ101" s="697">
        <f>IF(①入力シート!$F$28="あり",T101,0)</f>
        <v>0</v>
      </c>
      <c r="AK101" s="196" t="s">
        <v>89</v>
      </c>
      <c r="AL101" s="196" t="s">
        <v>172</v>
      </c>
      <c r="AM101" s="197">
        <v>1</v>
      </c>
      <c r="AN101" s="196" t="s">
        <v>173</v>
      </c>
      <c r="AO101" s="196" t="s">
        <v>174</v>
      </c>
      <c r="AP101" s="1166">
        <f t="shared" si="19"/>
        <v>0</v>
      </c>
      <c r="AQ101" s="1166"/>
      <c r="AR101" s="1166"/>
      <c r="AS101" s="1166"/>
      <c r="AT101" s="199" t="s">
        <v>171</v>
      </c>
      <c r="AU101" s="1164" t="str">
        <f ca="1">IF((ROW()-8)&lt;=MAX(⑥入力シート2!$AV$6:$AV$2165),INDEX(⑥入力シート2!AT$6:AT$2165,MATCH(ROW()-8,⑥入力シート2!$AV$6:$AV$2165,0)),"")</f>
        <v/>
      </c>
      <c r="AV101" s="1165"/>
      <c r="AW101" s="1165"/>
      <c r="AX101" s="196" t="s">
        <v>171</v>
      </c>
      <c r="AY101" s="196" t="s">
        <v>172</v>
      </c>
      <c r="AZ101" s="433" t="str">
        <f ca="1">IF((ROW()-8)&lt;=MAX(⑥入力シート2!$AV$6:$AV$2165),INDEX(⑥入力シート2!AU$6:AU$2165,MATCH(ROW()-8,⑥入力シート2!$AV$6:$AV$2165,0)),"")</f>
        <v/>
      </c>
      <c r="BA101" s="196" t="s">
        <v>89</v>
      </c>
      <c r="BB101" s="196" t="s">
        <v>172</v>
      </c>
      <c r="BC101" s="197">
        <v>1</v>
      </c>
      <c r="BD101" s="196" t="s">
        <v>173</v>
      </c>
      <c r="BE101" s="196" t="s">
        <v>174</v>
      </c>
      <c r="BF101" s="1166" t="str">
        <f t="shared" ca="1" si="16"/>
        <v/>
      </c>
      <c r="BG101" s="1166"/>
      <c r="BH101" s="1166"/>
      <c r="BI101" s="1166"/>
      <c r="BJ101" s="198" t="s">
        <v>171</v>
      </c>
      <c r="BK101" s="1167">
        <f>IF(①入力シート!$F$28="あり",AU101,0)</f>
        <v>0</v>
      </c>
      <c r="BL101" s="1168"/>
      <c r="BM101" s="1168"/>
      <c r="BN101" s="196" t="s">
        <v>171</v>
      </c>
      <c r="BO101" s="196" t="s">
        <v>172</v>
      </c>
      <c r="BP101" s="697">
        <f>IF(①入力シート!$F$28="あり",AZ101,0)</f>
        <v>0</v>
      </c>
      <c r="BQ101" s="196" t="s">
        <v>89</v>
      </c>
      <c r="BR101" s="196" t="s">
        <v>172</v>
      </c>
      <c r="BS101" s="197">
        <v>1</v>
      </c>
      <c r="BT101" s="196" t="s">
        <v>173</v>
      </c>
      <c r="BU101" s="196" t="s">
        <v>174</v>
      </c>
      <c r="BV101" s="1166">
        <f t="shared" si="17"/>
        <v>0</v>
      </c>
      <c r="BW101" s="1166"/>
      <c r="BX101" s="1166"/>
      <c r="BY101" s="1166"/>
      <c r="BZ101" s="198" t="s">
        <v>171</v>
      </c>
      <c r="CA101" s="200" t="str">
        <f t="shared" ca="1" si="20"/>
        <v/>
      </c>
      <c r="CB101" s="201">
        <f t="shared" si="21"/>
        <v>0</v>
      </c>
    </row>
    <row r="102" spans="1:80" ht="26.1" customHeight="1">
      <c r="A102" s="430">
        <v>94</v>
      </c>
      <c r="B102" s="1169" t="str">
        <f ca="1">IF((ROW()-8)&lt;=MAX(⑥入力シート2!$AV$6:$AV$2165),IF(INDIRECT("⑥入力シート2!C"&amp;(INDEX(⑥入力シート2!AO$6:AO$2165,MATCH(ROW()-8,⑥入力シート2!$AV$6:$AV$2165,0))+1)*3)="","",INDIRECT("⑥入力シート2!C"&amp;(INDEX(⑥入力シート2!AO$6:AO$2165,MATCH(ROW()-8,⑥入力シート2!$AV$6:$AV$2165,0))+1)*3)),"")</f>
        <v/>
      </c>
      <c r="C102" s="1170"/>
      <c r="D102" s="1170"/>
      <c r="E102" s="1170"/>
      <c r="F102" s="1170"/>
      <c r="G102" s="1171" t="str">
        <f ca="1">IF((ROW()-8)&lt;=MAX(⑥入力シート2!$AV$6:$AV$2165),IF(INDIRECT("⑥入力シート2!E"&amp;(INDEX(⑥入力シート2!AO$6:AO$2165,MATCH(ROW()-8,⑥入力シート2!$AV$6:$AV$2165,0))+1)*3)="","",INDIRECT("⑥入力シート2!E"&amp;(INDEX(⑥入力シート2!AO$6:AO$2165,MATCH(ROW()-8,⑥入力シート2!$AV$6:$AV$2165,0))+1)*3)),"")</f>
        <v/>
      </c>
      <c r="H102" s="1172"/>
      <c r="I102" s="1173"/>
      <c r="J102" s="431" t="str">
        <f ca="1">IF((ROW()-8)&lt;=MAX(⑥入力シート2!$AV$6:$AV$2165),IF(INDIRECT("⑥入力シート2!F"&amp;(INDEX(⑥入力シート2!AO$6:AO$2165,MATCH(ROW()-8,⑥入力シート2!$AV$6:$AV$2165,0))+1)*3)="","",INDIRECT("⑥入力シート2!F"&amp;(INDEX(⑥入力シート2!AO$6:AO$2165,MATCH(ROW()-8,⑥入力シート2!$AV$6:$AV$2165,0))+1)*3)),"")</f>
        <v/>
      </c>
      <c r="K102" s="1171" t="str">
        <f ca="1">IF((ROW()-8)&lt;=MAX(⑥入力シート2!$AV$6:$AV$2165),IF(INDEX(⑥入力シート2!AP$6:AP$2165,MATCH(ROW()-8,⑥入力シート2!$AV$6:$AV$2165,0))=1,"基本給",IF(INDEX(⑥入力シート2!AP$6:AP$2165,MATCH(ROW()-8,⑥入力シート2!$AV$6:$AV$2165,0))=2,"手当","残")),"")</f>
        <v/>
      </c>
      <c r="L102" s="1172"/>
      <c r="M102" s="1172"/>
      <c r="N102" s="1173"/>
      <c r="O102" s="1164" t="str">
        <f ca="1">IF((ROW()-8)&lt;=MAX(⑥入力シート2!$AV$6:$AV$2165),INDEX(⑥入力シート2!AR$6:AR$2165,MATCH(ROW()-8,⑥入力シート2!$AV$6:$AV$2165,0)),"")</f>
        <v/>
      </c>
      <c r="P102" s="1165"/>
      <c r="Q102" s="1165"/>
      <c r="R102" s="196" t="s">
        <v>171</v>
      </c>
      <c r="S102" s="196" t="s">
        <v>172</v>
      </c>
      <c r="T102" s="433" t="str">
        <f ca="1">IF((ROW()-8)&lt;=MAX(⑥入力シート2!$AV$6:$AV$2165),INDEX(⑥入力シート2!AS$6:AS$2165,MATCH(ROW()-8,⑥入力シート2!$AV$6:$AV$2165,0)),"")</f>
        <v/>
      </c>
      <c r="U102" s="196" t="s">
        <v>89</v>
      </c>
      <c r="V102" s="196" t="s">
        <v>172</v>
      </c>
      <c r="W102" s="197">
        <v>1</v>
      </c>
      <c r="X102" s="196" t="s">
        <v>173</v>
      </c>
      <c r="Y102" s="196" t="s">
        <v>174</v>
      </c>
      <c r="Z102" s="1166" t="str">
        <f t="shared" ca="1" si="18"/>
        <v/>
      </c>
      <c r="AA102" s="1166"/>
      <c r="AB102" s="1166"/>
      <c r="AC102" s="1166"/>
      <c r="AD102" s="198" t="s">
        <v>171</v>
      </c>
      <c r="AE102" s="1167">
        <f>IF(①入力シート!$F$28="あり",O102,0)</f>
        <v>0</v>
      </c>
      <c r="AF102" s="1168"/>
      <c r="AG102" s="1168"/>
      <c r="AH102" s="196" t="s">
        <v>171</v>
      </c>
      <c r="AI102" s="196" t="s">
        <v>172</v>
      </c>
      <c r="AJ102" s="697">
        <f>IF(①入力シート!$F$28="あり",T102,0)</f>
        <v>0</v>
      </c>
      <c r="AK102" s="196" t="s">
        <v>89</v>
      </c>
      <c r="AL102" s="196" t="s">
        <v>172</v>
      </c>
      <c r="AM102" s="197">
        <v>1</v>
      </c>
      <c r="AN102" s="196" t="s">
        <v>173</v>
      </c>
      <c r="AO102" s="196" t="s">
        <v>174</v>
      </c>
      <c r="AP102" s="1166">
        <f t="shared" si="19"/>
        <v>0</v>
      </c>
      <c r="AQ102" s="1166"/>
      <c r="AR102" s="1166"/>
      <c r="AS102" s="1166"/>
      <c r="AT102" s="199" t="s">
        <v>171</v>
      </c>
      <c r="AU102" s="1164" t="str">
        <f ca="1">IF((ROW()-8)&lt;=MAX(⑥入力シート2!$AV$6:$AV$2165),INDEX(⑥入力シート2!AT$6:AT$2165,MATCH(ROW()-8,⑥入力シート2!$AV$6:$AV$2165,0)),"")</f>
        <v/>
      </c>
      <c r="AV102" s="1165"/>
      <c r="AW102" s="1165"/>
      <c r="AX102" s="196" t="s">
        <v>171</v>
      </c>
      <c r="AY102" s="196" t="s">
        <v>172</v>
      </c>
      <c r="AZ102" s="433" t="str">
        <f ca="1">IF((ROW()-8)&lt;=MAX(⑥入力シート2!$AV$6:$AV$2165),INDEX(⑥入力シート2!AU$6:AU$2165,MATCH(ROW()-8,⑥入力シート2!$AV$6:$AV$2165,0)),"")</f>
        <v/>
      </c>
      <c r="BA102" s="196" t="s">
        <v>89</v>
      </c>
      <c r="BB102" s="196" t="s">
        <v>172</v>
      </c>
      <c r="BC102" s="197">
        <v>1</v>
      </c>
      <c r="BD102" s="196" t="s">
        <v>173</v>
      </c>
      <c r="BE102" s="196" t="s">
        <v>174</v>
      </c>
      <c r="BF102" s="1166" t="str">
        <f t="shared" ca="1" si="16"/>
        <v/>
      </c>
      <c r="BG102" s="1166"/>
      <c r="BH102" s="1166"/>
      <c r="BI102" s="1166"/>
      <c r="BJ102" s="198" t="s">
        <v>171</v>
      </c>
      <c r="BK102" s="1167">
        <f>IF(①入力シート!$F$28="あり",AU102,0)</f>
        <v>0</v>
      </c>
      <c r="BL102" s="1168"/>
      <c r="BM102" s="1168"/>
      <c r="BN102" s="196" t="s">
        <v>171</v>
      </c>
      <c r="BO102" s="196" t="s">
        <v>172</v>
      </c>
      <c r="BP102" s="697">
        <f>IF(①入力シート!$F$28="あり",AZ102,0)</f>
        <v>0</v>
      </c>
      <c r="BQ102" s="196" t="s">
        <v>89</v>
      </c>
      <c r="BR102" s="196" t="s">
        <v>172</v>
      </c>
      <c r="BS102" s="197">
        <v>1</v>
      </c>
      <c r="BT102" s="196" t="s">
        <v>173</v>
      </c>
      <c r="BU102" s="196" t="s">
        <v>174</v>
      </c>
      <c r="BV102" s="1166">
        <f t="shared" si="17"/>
        <v>0</v>
      </c>
      <c r="BW102" s="1166"/>
      <c r="BX102" s="1166"/>
      <c r="BY102" s="1166"/>
      <c r="BZ102" s="198" t="s">
        <v>171</v>
      </c>
      <c r="CA102" s="200" t="str">
        <f t="shared" ca="1" si="20"/>
        <v/>
      </c>
      <c r="CB102" s="201">
        <f t="shared" si="21"/>
        <v>0</v>
      </c>
    </row>
    <row r="103" spans="1:80" ht="26.1" customHeight="1">
      <c r="A103" s="430">
        <v>95</v>
      </c>
      <c r="B103" s="1169" t="str">
        <f ca="1">IF((ROW()-8)&lt;=MAX(⑥入力シート2!$AV$6:$AV$2165),IF(INDIRECT("⑥入力シート2!C"&amp;(INDEX(⑥入力シート2!AO$6:AO$2165,MATCH(ROW()-8,⑥入力シート2!$AV$6:$AV$2165,0))+1)*3)="","",INDIRECT("⑥入力シート2!C"&amp;(INDEX(⑥入力シート2!AO$6:AO$2165,MATCH(ROW()-8,⑥入力シート2!$AV$6:$AV$2165,0))+1)*3)),"")</f>
        <v/>
      </c>
      <c r="C103" s="1170"/>
      <c r="D103" s="1170"/>
      <c r="E103" s="1170"/>
      <c r="F103" s="1170"/>
      <c r="G103" s="1171" t="str">
        <f ca="1">IF((ROW()-8)&lt;=MAX(⑥入力シート2!$AV$6:$AV$2165),IF(INDIRECT("⑥入力シート2!E"&amp;(INDEX(⑥入力シート2!AO$6:AO$2165,MATCH(ROW()-8,⑥入力シート2!$AV$6:$AV$2165,0))+1)*3)="","",INDIRECT("⑥入力シート2!E"&amp;(INDEX(⑥入力シート2!AO$6:AO$2165,MATCH(ROW()-8,⑥入力シート2!$AV$6:$AV$2165,0))+1)*3)),"")</f>
        <v/>
      </c>
      <c r="H103" s="1172"/>
      <c r="I103" s="1173"/>
      <c r="J103" s="431" t="str">
        <f ca="1">IF((ROW()-8)&lt;=MAX(⑥入力シート2!$AV$6:$AV$2165),IF(INDIRECT("⑥入力シート2!F"&amp;(INDEX(⑥入力シート2!AO$6:AO$2165,MATCH(ROW()-8,⑥入力シート2!$AV$6:$AV$2165,0))+1)*3)="","",INDIRECT("⑥入力シート2!F"&amp;(INDEX(⑥入力シート2!AO$6:AO$2165,MATCH(ROW()-8,⑥入力シート2!$AV$6:$AV$2165,0))+1)*3)),"")</f>
        <v/>
      </c>
      <c r="K103" s="1171" t="str">
        <f ca="1">IF((ROW()-8)&lt;=MAX(⑥入力シート2!$AV$6:$AV$2165),IF(INDEX(⑥入力シート2!AP$6:AP$2165,MATCH(ROW()-8,⑥入力シート2!$AV$6:$AV$2165,0))=1,"基本給",IF(INDEX(⑥入力シート2!AP$6:AP$2165,MATCH(ROW()-8,⑥入力シート2!$AV$6:$AV$2165,0))=2,"手当","残")),"")</f>
        <v/>
      </c>
      <c r="L103" s="1172"/>
      <c r="M103" s="1172"/>
      <c r="N103" s="1173"/>
      <c r="O103" s="1164" t="str">
        <f ca="1">IF((ROW()-8)&lt;=MAX(⑥入力シート2!$AV$6:$AV$2165),INDEX(⑥入力シート2!AR$6:AR$2165,MATCH(ROW()-8,⑥入力シート2!$AV$6:$AV$2165,0)),"")</f>
        <v/>
      </c>
      <c r="P103" s="1165"/>
      <c r="Q103" s="1165"/>
      <c r="R103" s="196" t="s">
        <v>171</v>
      </c>
      <c r="S103" s="196" t="s">
        <v>172</v>
      </c>
      <c r="T103" s="433" t="str">
        <f ca="1">IF((ROW()-8)&lt;=MAX(⑥入力シート2!$AV$6:$AV$2165),INDEX(⑥入力シート2!AS$6:AS$2165,MATCH(ROW()-8,⑥入力シート2!$AV$6:$AV$2165,0)),"")</f>
        <v/>
      </c>
      <c r="U103" s="196" t="s">
        <v>89</v>
      </c>
      <c r="V103" s="196" t="s">
        <v>172</v>
      </c>
      <c r="W103" s="197">
        <v>1</v>
      </c>
      <c r="X103" s="196" t="s">
        <v>173</v>
      </c>
      <c r="Y103" s="196" t="s">
        <v>174</v>
      </c>
      <c r="Z103" s="1166" t="str">
        <f t="shared" ca="1" si="18"/>
        <v/>
      </c>
      <c r="AA103" s="1166"/>
      <c r="AB103" s="1166"/>
      <c r="AC103" s="1166"/>
      <c r="AD103" s="198" t="s">
        <v>171</v>
      </c>
      <c r="AE103" s="1167">
        <f>IF(①入力シート!$F$28="あり",O103,0)</f>
        <v>0</v>
      </c>
      <c r="AF103" s="1168"/>
      <c r="AG103" s="1168"/>
      <c r="AH103" s="196" t="s">
        <v>171</v>
      </c>
      <c r="AI103" s="196" t="s">
        <v>172</v>
      </c>
      <c r="AJ103" s="697">
        <f>IF(①入力シート!$F$28="あり",T103,0)</f>
        <v>0</v>
      </c>
      <c r="AK103" s="196" t="s">
        <v>89</v>
      </c>
      <c r="AL103" s="196" t="s">
        <v>172</v>
      </c>
      <c r="AM103" s="197">
        <v>1</v>
      </c>
      <c r="AN103" s="196" t="s">
        <v>173</v>
      </c>
      <c r="AO103" s="196" t="s">
        <v>174</v>
      </c>
      <c r="AP103" s="1166">
        <f t="shared" si="19"/>
        <v>0</v>
      </c>
      <c r="AQ103" s="1166"/>
      <c r="AR103" s="1166"/>
      <c r="AS103" s="1166"/>
      <c r="AT103" s="199" t="s">
        <v>171</v>
      </c>
      <c r="AU103" s="1164" t="str">
        <f ca="1">IF((ROW()-8)&lt;=MAX(⑥入力シート2!$AV$6:$AV$2165),INDEX(⑥入力シート2!AT$6:AT$2165,MATCH(ROW()-8,⑥入力シート2!$AV$6:$AV$2165,0)),"")</f>
        <v/>
      </c>
      <c r="AV103" s="1165"/>
      <c r="AW103" s="1165"/>
      <c r="AX103" s="196" t="s">
        <v>171</v>
      </c>
      <c r="AY103" s="196" t="s">
        <v>172</v>
      </c>
      <c r="AZ103" s="433" t="str">
        <f ca="1">IF((ROW()-8)&lt;=MAX(⑥入力シート2!$AV$6:$AV$2165),INDEX(⑥入力シート2!AU$6:AU$2165,MATCH(ROW()-8,⑥入力シート2!$AV$6:$AV$2165,0)),"")</f>
        <v/>
      </c>
      <c r="BA103" s="196" t="s">
        <v>89</v>
      </c>
      <c r="BB103" s="196" t="s">
        <v>172</v>
      </c>
      <c r="BC103" s="197">
        <v>1</v>
      </c>
      <c r="BD103" s="196" t="s">
        <v>173</v>
      </c>
      <c r="BE103" s="196" t="s">
        <v>174</v>
      </c>
      <c r="BF103" s="1166" t="str">
        <f t="shared" ca="1" si="16"/>
        <v/>
      </c>
      <c r="BG103" s="1166"/>
      <c r="BH103" s="1166"/>
      <c r="BI103" s="1166"/>
      <c r="BJ103" s="198" t="s">
        <v>171</v>
      </c>
      <c r="BK103" s="1167">
        <f>IF(①入力シート!$F$28="あり",AU103,0)</f>
        <v>0</v>
      </c>
      <c r="BL103" s="1168"/>
      <c r="BM103" s="1168"/>
      <c r="BN103" s="196" t="s">
        <v>171</v>
      </c>
      <c r="BO103" s="196" t="s">
        <v>172</v>
      </c>
      <c r="BP103" s="697">
        <f>IF(①入力シート!$F$28="あり",AZ103,0)</f>
        <v>0</v>
      </c>
      <c r="BQ103" s="196" t="s">
        <v>89</v>
      </c>
      <c r="BR103" s="196" t="s">
        <v>172</v>
      </c>
      <c r="BS103" s="197">
        <v>1</v>
      </c>
      <c r="BT103" s="196" t="s">
        <v>173</v>
      </c>
      <c r="BU103" s="196" t="s">
        <v>174</v>
      </c>
      <c r="BV103" s="1166">
        <f t="shared" si="17"/>
        <v>0</v>
      </c>
      <c r="BW103" s="1166"/>
      <c r="BX103" s="1166"/>
      <c r="BY103" s="1166"/>
      <c r="BZ103" s="198" t="s">
        <v>171</v>
      </c>
      <c r="CA103" s="200" t="str">
        <f t="shared" ca="1" si="20"/>
        <v/>
      </c>
      <c r="CB103" s="201">
        <f t="shared" si="21"/>
        <v>0</v>
      </c>
    </row>
    <row r="104" spans="1:80" ht="26.1" customHeight="1">
      <c r="A104" s="430">
        <v>96</v>
      </c>
      <c r="B104" s="1169" t="str">
        <f ca="1">IF((ROW()-8)&lt;=MAX(⑥入力シート2!$AV$6:$AV$2165),IF(INDIRECT("⑥入力シート2!C"&amp;(INDEX(⑥入力シート2!AO$6:AO$2165,MATCH(ROW()-8,⑥入力シート2!$AV$6:$AV$2165,0))+1)*3)="","",INDIRECT("⑥入力シート2!C"&amp;(INDEX(⑥入力シート2!AO$6:AO$2165,MATCH(ROW()-8,⑥入力シート2!$AV$6:$AV$2165,0))+1)*3)),"")</f>
        <v/>
      </c>
      <c r="C104" s="1170"/>
      <c r="D104" s="1170"/>
      <c r="E104" s="1170"/>
      <c r="F104" s="1170"/>
      <c r="G104" s="1171" t="str">
        <f ca="1">IF((ROW()-8)&lt;=MAX(⑥入力シート2!$AV$6:$AV$2165),IF(INDIRECT("⑥入力シート2!E"&amp;(INDEX(⑥入力シート2!AO$6:AO$2165,MATCH(ROW()-8,⑥入力シート2!$AV$6:$AV$2165,0))+1)*3)="","",INDIRECT("⑥入力シート2!E"&amp;(INDEX(⑥入力シート2!AO$6:AO$2165,MATCH(ROW()-8,⑥入力シート2!$AV$6:$AV$2165,0))+1)*3)),"")</f>
        <v/>
      </c>
      <c r="H104" s="1172"/>
      <c r="I104" s="1173"/>
      <c r="J104" s="431" t="str">
        <f ca="1">IF((ROW()-8)&lt;=MAX(⑥入力シート2!$AV$6:$AV$2165),IF(INDIRECT("⑥入力シート2!F"&amp;(INDEX(⑥入力シート2!AO$6:AO$2165,MATCH(ROW()-8,⑥入力シート2!$AV$6:$AV$2165,0))+1)*3)="","",INDIRECT("⑥入力シート2!F"&amp;(INDEX(⑥入力シート2!AO$6:AO$2165,MATCH(ROW()-8,⑥入力シート2!$AV$6:$AV$2165,0))+1)*3)),"")</f>
        <v/>
      </c>
      <c r="K104" s="1171" t="str">
        <f ca="1">IF((ROW()-8)&lt;=MAX(⑥入力シート2!$AV$6:$AV$2165),IF(INDEX(⑥入力シート2!AP$6:AP$2165,MATCH(ROW()-8,⑥入力シート2!$AV$6:$AV$2165,0))=1,"基本給",IF(INDEX(⑥入力シート2!AP$6:AP$2165,MATCH(ROW()-8,⑥入力シート2!$AV$6:$AV$2165,0))=2,"手当","残")),"")</f>
        <v/>
      </c>
      <c r="L104" s="1172"/>
      <c r="M104" s="1172"/>
      <c r="N104" s="1173"/>
      <c r="O104" s="1164" t="str">
        <f ca="1">IF((ROW()-8)&lt;=MAX(⑥入力シート2!$AV$6:$AV$2165),INDEX(⑥入力シート2!AR$6:AR$2165,MATCH(ROW()-8,⑥入力シート2!$AV$6:$AV$2165,0)),"")</f>
        <v/>
      </c>
      <c r="P104" s="1165"/>
      <c r="Q104" s="1165"/>
      <c r="R104" s="196" t="s">
        <v>171</v>
      </c>
      <c r="S104" s="196" t="s">
        <v>172</v>
      </c>
      <c r="T104" s="433" t="str">
        <f ca="1">IF((ROW()-8)&lt;=MAX(⑥入力シート2!$AV$6:$AV$2165),INDEX(⑥入力シート2!AS$6:AS$2165,MATCH(ROW()-8,⑥入力シート2!$AV$6:$AV$2165,0)),"")</f>
        <v/>
      </c>
      <c r="U104" s="196" t="s">
        <v>89</v>
      </c>
      <c r="V104" s="196" t="s">
        <v>172</v>
      </c>
      <c r="W104" s="197">
        <v>1</v>
      </c>
      <c r="X104" s="196" t="s">
        <v>173</v>
      </c>
      <c r="Y104" s="196" t="s">
        <v>174</v>
      </c>
      <c r="Z104" s="1166" t="str">
        <f t="shared" ca="1" si="18"/>
        <v/>
      </c>
      <c r="AA104" s="1166"/>
      <c r="AB104" s="1166"/>
      <c r="AC104" s="1166"/>
      <c r="AD104" s="198" t="s">
        <v>171</v>
      </c>
      <c r="AE104" s="1167">
        <f>IF(①入力シート!$F$28="あり",O104,0)</f>
        <v>0</v>
      </c>
      <c r="AF104" s="1168"/>
      <c r="AG104" s="1168"/>
      <c r="AH104" s="196" t="s">
        <v>171</v>
      </c>
      <c r="AI104" s="196" t="s">
        <v>172</v>
      </c>
      <c r="AJ104" s="697">
        <f>IF(①入力シート!$F$28="あり",T104,0)</f>
        <v>0</v>
      </c>
      <c r="AK104" s="196" t="s">
        <v>89</v>
      </c>
      <c r="AL104" s="196" t="s">
        <v>172</v>
      </c>
      <c r="AM104" s="197">
        <v>1</v>
      </c>
      <c r="AN104" s="196" t="s">
        <v>173</v>
      </c>
      <c r="AO104" s="196" t="s">
        <v>174</v>
      </c>
      <c r="AP104" s="1166">
        <f t="shared" si="19"/>
        <v>0</v>
      </c>
      <c r="AQ104" s="1166"/>
      <c r="AR104" s="1166"/>
      <c r="AS104" s="1166"/>
      <c r="AT104" s="199" t="s">
        <v>171</v>
      </c>
      <c r="AU104" s="1164" t="str">
        <f ca="1">IF((ROW()-8)&lt;=MAX(⑥入力シート2!$AV$6:$AV$2165),INDEX(⑥入力シート2!AT$6:AT$2165,MATCH(ROW()-8,⑥入力シート2!$AV$6:$AV$2165,0)),"")</f>
        <v/>
      </c>
      <c r="AV104" s="1165"/>
      <c r="AW104" s="1165"/>
      <c r="AX104" s="196" t="s">
        <v>171</v>
      </c>
      <c r="AY104" s="196" t="s">
        <v>172</v>
      </c>
      <c r="AZ104" s="433" t="str">
        <f ca="1">IF((ROW()-8)&lt;=MAX(⑥入力シート2!$AV$6:$AV$2165),INDEX(⑥入力シート2!AU$6:AU$2165,MATCH(ROW()-8,⑥入力シート2!$AV$6:$AV$2165,0)),"")</f>
        <v/>
      </c>
      <c r="BA104" s="196" t="s">
        <v>89</v>
      </c>
      <c r="BB104" s="196" t="s">
        <v>172</v>
      </c>
      <c r="BC104" s="197">
        <v>1</v>
      </c>
      <c r="BD104" s="196" t="s">
        <v>173</v>
      </c>
      <c r="BE104" s="196" t="s">
        <v>174</v>
      </c>
      <c r="BF104" s="1166" t="str">
        <f t="shared" ca="1" si="16"/>
        <v/>
      </c>
      <c r="BG104" s="1166"/>
      <c r="BH104" s="1166"/>
      <c r="BI104" s="1166"/>
      <c r="BJ104" s="198" t="s">
        <v>171</v>
      </c>
      <c r="BK104" s="1167">
        <f>IF(①入力シート!$F$28="あり",AU104,0)</f>
        <v>0</v>
      </c>
      <c r="BL104" s="1168"/>
      <c r="BM104" s="1168"/>
      <c r="BN104" s="196" t="s">
        <v>171</v>
      </c>
      <c r="BO104" s="196" t="s">
        <v>172</v>
      </c>
      <c r="BP104" s="697">
        <f>IF(①入力シート!$F$28="あり",AZ104,0)</f>
        <v>0</v>
      </c>
      <c r="BQ104" s="196" t="s">
        <v>89</v>
      </c>
      <c r="BR104" s="196" t="s">
        <v>172</v>
      </c>
      <c r="BS104" s="197">
        <v>1</v>
      </c>
      <c r="BT104" s="196" t="s">
        <v>173</v>
      </c>
      <c r="BU104" s="196" t="s">
        <v>174</v>
      </c>
      <c r="BV104" s="1166">
        <f t="shared" si="17"/>
        <v>0</v>
      </c>
      <c r="BW104" s="1166"/>
      <c r="BX104" s="1166"/>
      <c r="BY104" s="1166"/>
      <c r="BZ104" s="198" t="s">
        <v>171</v>
      </c>
      <c r="CA104" s="200" t="str">
        <f t="shared" ca="1" si="20"/>
        <v/>
      </c>
      <c r="CB104" s="201">
        <f t="shared" si="21"/>
        <v>0</v>
      </c>
    </row>
    <row r="105" spans="1:80" ht="26.1" customHeight="1">
      <c r="A105" s="430">
        <v>97</v>
      </c>
      <c r="B105" s="1169" t="str">
        <f ca="1">IF((ROW()-8)&lt;=MAX(⑥入力シート2!$AV$6:$AV$2165),IF(INDIRECT("⑥入力シート2!C"&amp;(INDEX(⑥入力シート2!AO$6:AO$2165,MATCH(ROW()-8,⑥入力シート2!$AV$6:$AV$2165,0))+1)*3)="","",INDIRECT("⑥入力シート2!C"&amp;(INDEX(⑥入力シート2!AO$6:AO$2165,MATCH(ROW()-8,⑥入力シート2!$AV$6:$AV$2165,0))+1)*3)),"")</f>
        <v/>
      </c>
      <c r="C105" s="1170"/>
      <c r="D105" s="1170"/>
      <c r="E105" s="1170"/>
      <c r="F105" s="1170"/>
      <c r="G105" s="1171" t="str">
        <f ca="1">IF((ROW()-8)&lt;=MAX(⑥入力シート2!$AV$6:$AV$2165),IF(INDIRECT("⑥入力シート2!E"&amp;(INDEX(⑥入力シート2!AO$6:AO$2165,MATCH(ROW()-8,⑥入力シート2!$AV$6:$AV$2165,0))+1)*3)="","",INDIRECT("⑥入力シート2!E"&amp;(INDEX(⑥入力シート2!AO$6:AO$2165,MATCH(ROW()-8,⑥入力シート2!$AV$6:$AV$2165,0))+1)*3)),"")</f>
        <v/>
      </c>
      <c r="H105" s="1172"/>
      <c r="I105" s="1173"/>
      <c r="J105" s="431" t="str">
        <f ca="1">IF((ROW()-8)&lt;=MAX(⑥入力シート2!$AV$6:$AV$2165),IF(INDIRECT("⑥入力シート2!F"&amp;(INDEX(⑥入力シート2!AO$6:AO$2165,MATCH(ROW()-8,⑥入力シート2!$AV$6:$AV$2165,0))+1)*3)="","",INDIRECT("⑥入力シート2!F"&amp;(INDEX(⑥入力シート2!AO$6:AO$2165,MATCH(ROW()-8,⑥入力シート2!$AV$6:$AV$2165,0))+1)*3)),"")</f>
        <v/>
      </c>
      <c r="K105" s="1171" t="str">
        <f ca="1">IF((ROW()-8)&lt;=MAX(⑥入力シート2!$AV$6:$AV$2165),IF(INDEX(⑥入力シート2!AP$6:AP$2165,MATCH(ROW()-8,⑥入力シート2!$AV$6:$AV$2165,0))=1,"基本給",IF(INDEX(⑥入力シート2!AP$6:AP$2165,MATCH(ROW()-8,⑥入力シート2!$AV$6:$AV$2165,0))=2,"手当","残")),"")</f>
        <v/>
      </c>
      <c r="L105" s="1172"/>
      <c r="M105" s="1172"/>
      <c r="N105" s="1173"/>
      <c r="O105" s="1164" t="str">
        <f ca="1">IF((ROW()-8)&lt;=MAX(⑥入力シート2!$AV$6:$AV$2165),INDEX(⑥入力シート2!AR$6:AR$2165,MATCH(ROW()-8,⑥入力シート2!$AV$6:$AV$2165,0)),"")</f>
        <v/>
      </c>
      <c r="P105" s="1165"/>
      <c r="Q105" s="1165"/>
      <c r="R105" s="196" t="s">
        <v>171</v>
      </c>
      <c r="S105" s="196" t="s">
        <v>172</v>
      </c>
      <c r="T105" s="433" t="str">
        <f ca="1">IF((ROW()-8)&lt;=MAX(⑥入力シート2!$AV$6:$AV$2165),INDEX(⑥入力シート2!AS$6:AS$2165,MATCH(ROW()-8,⑥入力シート2!$AV$6:$AV$2165,0)),"")</f>
        <v/>
      </c>
      <c r="U105" s="196" t="s">
        <v>89</v>
      </c>
      <c r="V105" s="196" t="s">
        <v>172</v>
      </c>
      <c r="W105" s="197">
        <v>1</v>
      </c>
      <c r="X105" s="196" t="s">
        <v>173</v>
      </c>
      <c r="Y105" s="196" t="s">
        <v>174</v>
      </c>
      <c r="Z105" s="1166" t="str">
        <f t="shared" ca="1" si="18"/>
        <v/>
      </c>
      <c r="AA105" s="1166"/>
      <c r="AB105" s="1166"/>
      <c r="AC105" s="1166"/>
      <c r="AD105" s="198" t="s">
        <v>171</v>
      </c>
      <c r="AE105" s="1167">
        <f>IF(①入力シート!$F$28="あり",O105,0)</f>
        <v>0</v>
      </c>
      <c r="AF105" s="1168"/>
      <c r="AG105" s="1168"/>
      <c r="AH105" s="196" t="s">
        <v>171</v>
      </c>
      <c r="AI105" s="196" t="s">
        <v>172</v>
      </c>
      <c r="AJ105" s="697">
        <f>IF(①入力シート!$F$28="あり",T105,0)</f>
        <v>0</v>
      </c>
      <c r="AK105" s="196" t="s">
        <v>89</v>
      </c>
      <c r="AL105" s="196" t="s">
        <v>172</v>
      </c>
      <c r="AM105" s="197">
        <v>1</v>
      </c>
      <c r="AN105" s="196" t="s">
        <v>173</v>
      </c>
      <c r="AO105" s="196" t="s">
        <v>174</v>
      </c>
      <c r="AP105" s="1166">
        <f t="shared" si="19"/>
        <v>0</v>
      </c>
      <c r="AQ105" s="1166"/>
      <c r="AR105" s="1166"/>
      <c r="AS105" s="1166"/>
      <c r="AT105" s="199" t="s">
        <v>171</v>
      </c>
      <c r="AU105" s="1164" t="str">
        <f ca="1">IF((ROW()-8)&lt;=MAX(⑥入力シート2!$AV$6:$AV$2165),INDEX(⑥入力シート2!AT$6:AT$2165,MATCH(ROW()-8,⑥入力シート2!$AV$6:$AV$2165,0)),"")</f>
        <v/>
      </c>
      <c r="AV105" s="1165"/>
      <c r="AW105" s="1165"/>
      <c r="AX105" s="196" t="s">
        <v>171</v>
      </c>
      <c r="AY105" s="196" t="s">
        <v>172</v>
      </c>
      <c r="AZ105" s="433" t="str">
        <f ca="1">IF((ROW()-8)&lt;=MAX(⑥入力シート2!$AV$6:$AV$2165),INDEX(⑥入力シート2!AU$6:AU$2165,MATCH(ROW()-8,⑥入力シート2!$AV$6:$AV$2165,0)),"")</f>
        <v/>
      </c>
      <c r="BA105" s="196" t="s">
        <v>89</v>
      </c>
      <c r="BB105" s="196" t="s">
        <v>172</v>
      </c>
      <c r="BC105" s="197">
        <v>1</v>
      </c>
      <c r="BD105" s="196" t="s">
        <v>173</v>
      </c>
      <c r="BE105" s="196" t="s">
        <v>174</v>
      </c>
      <c r="BF105" s="1166" t="str">
        <f t="shared" ca="1" si="16"/>
        <v/>
      </c>
      <c r="BG105" s="1166"/>
      <c r="BH105" s="1166"/>
      <c r="BI105" s="1166"/>
      <c r="BJ105" s="198" t="s">
        <v>171</v>
      </c>
      <c r="BK105" s="1167">
        <f>IF(①入力シート!$F$28="あり",AU105,0)</f>
        <v>0</v>
      </c>
      <c r="BL105" s="1168"/>
      <c r="BM105" s="1168"/>
      <c r="BN105" s="196" t="s">
        <v>171</v>
      </c>
      <c r="BO105" s="196" t="s">
        <v>172</v>
      </c>
      <c r="BP105" s="697">
        <f>IF(①入力シート!$F$28="あり",AZ105,0)</f>
        <v>0</v>
      </c>
      <c r="BQ105" s="196" t="s">
        <v>89</v>
      </c>
      <c r="BR105" s="196" t="s">
        <v>172</v>
      </c>
      <c r="BS105" s="197">
        <v>1</v>
      </c>
      <c r="BT105" s="196" t="s">
        <v>173</v>
      </c>
      <c r="BU105" s="196" t="s">
        <v>174</v>
      </c>
      <c r="BV105" s="1166">
        <f t="shared" si="17"/>
        <v>0</v>
      </c>
      <c r="BW105" s="1166"/>
      <c r="BX105" s="1166"/>
      <c r="BY105" s="1166"/>
      <c r="BZ105" s="198" t="s">
        <v>171</v>
      </c>
      <c r="CA105" s="200" t="str">
        <f t="shared" ca="1" si="20"/>
        <v/>
      </c>
      <c r="CB105" s="201">
        <f t="shared" si="21"/>
        <v>0</v>
      </c>
    </row>
    <row r="106" spans="1:80" ht="26.1" customHeight="1">
      <c r="A106" s="430">
        <v>98</v>
      </c>
      <c r="B106" s="1169" t="str">
        <f ca="1">IF((ROW()-8)&lt;=MAX(⑥入力シート2!$AV$6:$AV$2165),IF(INDIRECT("⑥入力シート2!C"&amp;(INDEX(⑥入力シート2!AO$6:AO$2165,MATCH(ROW()-8,⑥入力シート2!$AV$6:$AV$2165,0))+1)*3)="","",INDIRECT("⑥入力シート2!C"&amp;(INDEX(⑥入力シート2!AO$6:AO$2165,MATCH(ROW()-8,⑥入力シート2!$AV$6:$AV$2165,0))+1)*3)),"")</f>
        <v/>
      </c>
      <c r="C106" s="1170"/>
      <c r="D106" s="1170"/>
      <c r="E106" s="1170"/>
      <c r="F106" s="1170"/>
      <c r="G106" s="1171" t="str">
        <f ca="1">IF((ROW()-8)&lt;=MAX(⑥入力シート2!$AV$6:$AV$2165),IF(INDIRECT("⑥入力シート2!E"&amp;(INDEX(⑥入力シート2!AO$6:AO$2165,MATCH(ROW()-8,⑥入力シート2!$AV$6:$AV$2165,0))+1)*3)="","",INDIRECT("⑥入力シート2!E"&amp;(INDEX(⑥入力シート2!AO$6:AO$2165,MATCH(ROW()-8,⑥入力シート2!$AV$6:$AV$2165,0))+1)*3)),"")</f>
        <v/>
      </c>
      <c r="H106" s="1172"/>
      <c r="I106" s="1173"/>
      <c r="J106" s="431" t="str">
        <f ca="1">IF((ROW()-8)&lt;=MAX(⑥入力シート2!$AV$6:$AV$2165),IF(INDIRECT("⑥入力シート2!F"&amp;(INDEX(⑥入力シート2!AO$6:AO$2165,MATCH(ROW()-8,⑥入力シート2!$AV$6:$AV$2165,0))+1)*3)="","",INDIRECT("⑥入力シート2!F"&amp;(INDEX(⑥入力シート2!AO$6:AO$2165,MATCH(ROW()-8,⑥入力シート2!$AV$6:$AV$2165,0))+1)*3)),"")</f>
        <v/>
      </c>
      <c r="K106" s="1171" t="str">
        <f ca="1">IF((ROW()-8)&lt;=MAX(⑥入力シート2!$AV$6:$AV$2165),IF(INDEX(⑥入力シート2!AP$6:AP$2165,MATCH(ROW()-8,⑥入力シート2!$AV$6:$AV$2165,0))=1,"基本給",IF(INDEX(⑥入力シート2!AP$6:AP$2165,MATCH(ROW()-8,⑥入力シート2!$AV$6:$AV$2165,0))=2,"手当","残")),"")</f>
        <v/>
      </c>
      <c r="L106" s="1172"/>
      <c r="M106" s="1172"/>
      <c r="N106" s="1173"/>
      <c r="O106" s="1164" t="str">
        <f ca="1">IF((ROW()-8)&lt;=MAX(⑥入力シート2!$AV$6:$AV$2165),INDEX(⑥入力シート2!AR$6:AR$2165,MATCH(ROW()-8,⑥入力シート2!$AV$6:$AV$2165,0)),"")</f>
        <v/>
      </c>
      <c r="P106" s="1165"/>
      <c r="Q106" s="1165"/>
      <c r="R106" s="196" t="s">
        <v>171</v>
      </c>
      <c r="S106" s="196" t="s">
        <v>172</v>
      </c>
      <c r="T106" s="433" t="str">
        <f ca="1">IF((ROW()-8)&lt;=MAX(⑥入力シート2!$AV$6:$AV$2165),INDEX(⑥入力シート2!AS$6:AS$2165,MATCH(ROW()-8,⑥入力シート2!$AV$6:$AV$2165,0)),"")</f>
        <v/>
      </c>
      <c r="U106" s="196" t="s">
        <v>89</v>
      </c>
      <c r="V106" s="196" t="s">
        <v>172</v>
      </c>
      <c r="W106" s="197">
        <v>1</v>
      </c>
      <c r="X106" s="196" t="s">
        <v>173</v>
      </c>
      <c r="Y106" s="196" t="s">
        <v>174</v>
      </c>
      <c r="Z106" s="1166" t="str">
        <f t="shared" ca="1" si="18"/>
        <v/>
      </c>
      <c r="AA106" s="1166"/>
      <c r="AB106" s="1166"/>
      <c r="AC106" s="1166"/>
      <c r="AD106" s="198" t="s">
        <v>171</v>
      </c>
      <c r="AE106" s="1167">
        <f>IF(①入力シート!$F$28="あり",O106,0)</f>
        <v>0</v>
      </c>
      <c r="AF106" s="1168"/>
      <c r="AG106" s="1168"/>
      <c r="AH106" s="196" t="s">
        <v>171</v>
      </c>
      <c r="AI106" s="196" t="s">
        <v>172</v>
      </c>
      <c r="AJ106" s="697">
        <f>IF(①入力シート!$F$28="あり",T106,0)</f>
        <v>0</v>
      </c>
      <c r="AK106" s="196" t="s">
        <v>89</v>
      </c>
      <c r="AL106" s="196" t="s">
        <v>172</v>
      </c>
      <c r="AM106" s="197">
        <v>1</v>
      </c>
      <c r="AN106" s="196" t="s">
        <v>173</v>
      </c>
      <c r="AO106" s="196" t="s">
        <v>174</v>
      </c>
      <c r="AP106" s="1166">
        <f t="shared" si="19"/>
        <v>0</v>
      </c>
      <c r="AQ106" s="1166"/>
      <c r="AR106" s="1166"/>
      <c r="AS106" s="1166"/>
      <c r="AT106" s="199" t="s">
        <v>171</v>
      </c>
      <c r="AU106" s="1164" t="str">
        <f ca="1">IF((ROW()-8)&lt;=MAX(⑥入力シート2!$AV$6:$AV$2165),INDEX(⑥入力シート2!AT$6:AT$2165,MATCH(ROW()-8,⑥入力シート2!$AV$6:$AV$2165,0)),"")</f>
        <v/>
      </c>
      <c r="AV106" s="1165"/>
      <c r="AW106" s="1165"/>
      <c r="AX106" s="196" t="s">
        <v>171</v>
      </c>
      <c r="AY106" s="196" t="s">
        <v>172</v>
      </c>
      <c r="AZ106" s="433" t="str">
        <f ca="1">IF((ROW()-8)&lt;=MAX(⑥入力シート2!$AV$6:$AV$2165),INDEX(⑥入力シート2!AU$6:AU$2165,MATCH(ROW()-8,⑥入力シート2!$AV$6:$AV$2165,0)),"")</f>
        <v/>
      </c>
      <c r="BA106" s="196" t="s">
        <v>89</v>
      </c>
      <c r="BB106" s="196" t="s">
        <v>172</v>
      </c>
      <c r="BC106" s="197">
        <v>1</v>
      </c>
      <c r="BD106" s="196" t="s">
        <v>173</v>
      </c>
      <c r="BE106" s="196" t="s">
        <v>174</v>
      </c>
      <c r="BF106" s="1166" t="str">
        <f t="shared" ca="1" si="16"/>
        <v/>
      </c>
      <c r="BG106" s="1166"/>
      <c r="BH106" s="1166"/>
      <c r="BI106" s="1166"/>
      <c r="BJ106" s="198" t="s">
        <v>171</v>
      </c>
      <c r="BK106" s="1167">
        <f>IF(①入力シート!$F$28="あり",AU106,0)</f>
        <v>0</v>
      </c>
      <c r="BL106" s="1168"/>
      <c r="BM106" s="1168"/>
      <c r="BN106" s="196" t="s">
        <v>171</v>
      </c>
      <c r="BO106" s="196" t="s">
        <v>172</v>
      </c>
      <c r="BP106" s="697">
        <f>IF(①入力シート!$F$28="あり",AZ106,0)</f>
        <v>0</v>
      </c>
      <c r="BQ106" s="196" t="s">
        <v>89</v>
      </c>
      <c r="BR106" s="196" t="s">
        <v>172</v>
      </c>
      <c r="BS106" s="197">
        <v>1</v>
      </c>
      <c r="BT106" s="196" t="s">
        <v>173</v>
      </c>
      <c r="BU106" s="196" t="s">
        <v>174</v>
      </c>
      <c r="BV106" s="1166">
        <f t="shared" si="17"/>
        <v>0</v>
      </c>
      <c r="BW106" s="1166"/>
      <c r="BX106" s="1166"/>
      <c r="BY106" s="1166"/>
      <c r="BZ106" s="198" t="s">
        <v>171</v>
      </c>
      <c r="CA106" s="200" t="str">
        <f t="shared" ca="1" si="20"/>
        <v/>
      </c>
      <c r="CB106" s="201">
        <f t="shared" si="21"/>
        <v>0</v>
      </c>
    </row>
    <row r="107" spans="1:80" ht="26.1" customHeight="1">
      <c r="A107" s="430">
        <v>99</v>
      </c>
      <c r="B107" s="1169" t="str">
        <f ca="1">IF((ROW()-8)&lt;=MAX(⑥入力シート2!$AV$6:$AV$2165),IF(INDIRECT("⑥入力シート2!C"&amp;(INDEX(⑥入力シート2!AO$6:AO$2165,MATCH(ROW()-8,⑥入力シート2!$AV$6:$AV$2165,0))+1)*3)="","",INDIRECT("⑥入力シート2!C"&amp;(INDEX(⑥入力シート2!AO$6:AO$2165,MATCH(ROW()-8,⑥入力シート2!$AV$6:$AV$2165,0))+1)*3)),"")</f>
        <v/>
      </c>
      <c r="C107" s="1170"/>
      <c r="D107" s="1170"/>
      <c r="E107" s="1170"/>
      <c r="F107" s="1170"/>
      <c r="G107" s="1171" t="str">
        <f ca="1">IF((ROW()-8)&lt;=MAX(⑥入力シート2!$AV$6:$AV$2165),IF(INDIRECT("⑥入力シート2!E"&amp;(INDEX(⑥入力シート2!AO$6:AO$2165,MATCH(ROW()-8,⑥入力シート2!$AV$6:$AV$2165,0))+1)*3)="","",INDIRECT("⑥入力シート2!E"&amp;(INDEX(⑥入力シート2!AO$6:AO$2165,MATCH(ROW()-8,⑥入力シート2!$AV$6:$AV$2165,0))+1)*3)),"")</f>
        <v/>
      </c>
      <c r="H107" s="1172"/>
      <c r="I107" s="1173"/>
      <c r="J107" s="431" t="str">
        <f ca="1">IF((ROW()-8)&lt;=MAX(⑥入力シート2!$AV$6:$AV$2165),IF(INDIRECT("⑥入力シート2!F"&amp;(INDEX(⑥入力シート2!AO$6:AO$2165,MATCH(ROW()-8,⑥入力シート2!$AV$6:$AV$2165,0))+1)*3)="","",INDIRECT("⑥入力シート2!F"&amp;(INDEX(⑥入力シート2!AO$6:AO$2165,MATCH(ROW()-8,⑥入力シート2!$AV$6:$AV$2165,0))+1)*3)),"")</f>
        <v/>
      </c>
      <c r="K107" s="1171" t="str">
        <f ca="1">IF((ROW()-8)&lt;=MAX(⑥入力シート2!$AV$6:$AV$2165),IF(INDEX(⑥入力シート2!AP$6:AP$2165,MATCH(ROW()-8,⑥入力シート2!$AV$6:$AV$2165,0))=1,"基本給",IF(INDEX(⑥入力シート2!AP$6:AP$2165,MATCH(ROW()-8,⑥入力シート2!$AV$6:$AV$2165,0))=2,"手当","残")),"")</f>
        <v/>
      </c>
      <c r="L107" s="1172"/>
      <c r="M107" s="1172"/>
      <c r="N107" s="1173"/>
      <c r="O107" s="1164" t="str">
        <f ca="1">IF((ROW()-8)&lt;=MAX(⑥入力シート2!$AV$6:$AV$2165),INDEX(⑥入力シート2!AR$6:AR$2165,MATCH(ROW()-8,⑥入力シート2!$AV$6:$AV$2165,0)),"")</f>
        <v/>
      </c>
      <c r="P107" s="1165"/>
      <c r="Q107" s="1165"/>
      <c r="R107" s="196" t="s">
        <v>171</v>
      </c>
      <c r="S107" s="196" t="s">
        <v>172</v>
      </c>
      <c r="T107" s="433" t="str">
        <f ca="1">IF((ROW()-8)&lt;=MAX(⑥入力シート2!$AV$6:$AV$2165),INDEX(⑥入力シート2!AS$6:AS$2165,MATCH(ROW()-8,⑥入力シート2!$AV$6:$AV$2165,0)),"")</f>
        <v/>
      </c>
      <c r="U107" s="196" t="s">
        <v>89</v>
      </c>
      <c r="V107" s="196" t="s">
        <v>172</v>
      </c>
      <c r="W107" s="197">
        <v>1</v>
      </c>
      <c r="X107" s="196" t="s">
        <v>173</v>
      </c>
      <c r="Y107" s="196" t="s">
        <v>174</v>
      </c>
      <c r="Z107" s="1166" t="str">
        <f t="shared" ca="1" si="18"/>
        <v/>
      </c>
      <c r="AA107" s="1166"/>
      <c r="AB107" s="1166"/>
      <c r="AC107" s="1166"/>
      <c r="AD107" s="198" t="s">
        <v>171</v>
      </c>
      <c r="AE107" s="1167">
        <f>IF(①入力シート!$F$28="あり",O107,0)</f>
        <v>0</v>
      </c>
      <c r="AF107" s="1168"/>
      <c r="AG107" s="1168"/>
      <c r="AH107" s="196" t="s">
        <v>171</v>
      </c>
      <c r="AI107" s="196" t="s">
        <v>172</v>
      </c>
      <c r="AJ107" s="697">
        <f>IF(①入力シート!$F$28="あり",T107,0)</f>
        <v>0</v>
      </c>
      <c r="AK107" s="196" t="s">
        <v>89</v>
      </c>
      <c r="AL107" s="196" t="s">
        <v>172</v>
      </c>
      <c r="AM107" s="197">
        <v>1</v>
      </c>
      <c r="AN107" s="196" t="s">
        <v>173</v>
      </c>
      <c r="AO107" s="196" t="s">
        <v>174</v>
      </c>
      <c r="AP107" s="1166">
        <f t="shared" si="19"/>
        <v>0</v>
      </c>
      <c r="AQ107" s="1166"/>
      <c r="AR107" s="1166"/>
      <c r="AS107" s="1166"/>
      <c r="AT107" s="199" t="s">
        <v>171</v>
      </c>
      <c r="AU107" s="1164" t="str">
        <f ca="1">IF((ROW()-8)&lt;=MAX(⑥入力シート2!$AV$6:$AV$2165),INDEX(⑥入力シート2!AT$6:AT$2165,MATCH(ROW()-8,⑥入力シート2!$AV$6:$AV$2165,0)),"")</f>
        <v/>
      </c>
      <c r="AV107" s="1165"/>
      <c r="AW107" s="1165"/>
      <c r="AX107" s="196" t="s">
        <v>171</v>
      </c>
      <c r="AY107" s="196" t="s">
        <v>172</v>
      </c>
      <c r="AZ107" s="433" t="str">
        <f ca="1">IF((ROW()-8)&lt;=MAX(⑥入力シート2!$AV$6:$AV$2165),INDEX(⑥入力シート2!AU$6:AU$2165,MATCH(ROW()-8,⑥入力シート2!$AV$6:$AV$2165,0)),"")</f>
        <v/>
      </c>
      <c r="BA107" s="196" t="s">
        <v>89</v>
      </c>
      <c r="BB107" s="196" t="s">
        <v>172</v>
      </c>
      <c r="BC107" s="197">
        <v>1</v>
      </c>
      <c r="BD107" s="196" t="s">
        <v>173</v>
      </c>
      <c r="BE107" s="196" t="s">
        <v>174</v>
      </c>
      <c r="BF107" s="1166" t="str">
        <f t="shared" ca="1" si="16"/>
        <v/>
      </c>
      <c r="BG107" s="1166"/>
      <c r="BH107" s="1166"/>
      <c r="BI107" s="1166"/>
      <c r="BJ107" s="198" t="s">
        <v>171</v>
      </c>
      <c r="BK107" s="1167">
        <f>IF(①入力シート!$F$28="あり",AU107,0)</f>
        <v>0</v>
      </c>
      <c r="BL107" s="1168"/>
      <c r="BM107" s="1168"/>
      <c r="BN107" s="196" t="s">
        <v>171</v>
      </c>
      <c r="BO107" s="196" t="s">
        <v>172</v>
      </c>
      <c r="BP107" s="697">
        <f>IF(①入力シート!$F$28="あり",AZ107,0)</f>
        <v>0</v>
      </c>
      <c r="BQ107" s="196" t="s">
        <v>89</v>
      </c>
      <c r="BR107" s="196" t="s">
        <v>172</v>
      </c>
      <c r="BS107" s="197">
        <v>1</v>
      </c>
      <c r="BT107" s="196" t="s">
        <v>173</v>
      </c>
      <c r="BU107" s="196" t="s">
        <v>174</v>
      </c>
      <c r="BV107" s="1166">
        <f t="shared" si="17"/>
        <v>0</v>
      </c>
      <c r="BW107" s="1166"/>
      <c r="BX107" s="1166"/>
      <c r="BY107" s="1166"/>
      <c r="BZ107" s="198" t="s">
        <v>171</v>
      </c>
      <c r="CA107" s="200" t="str">
        <f t="shared" ca="1" si="20"/>
        <v/>
      </c>
      <c r="CB107" s="201">
        <f t="shared" si="21"/>
        <v>0</v>
      </c>
    </row>
    <row r="108" spans="1:80" ht="26.1" customHeight="1" thickBot="1">
      <c r="A108" s="430">
        <v>100</v>
      </c>
      <c r="B108" s="1169" t="str">
        <f ca="1">IF((ROW()-8)&lt;=MAX(⑥入力シート2!$AV$6:$AV$2165),IF(INDIRECT("⑥入力シート2!C"&amp;(INDEX(⑥入力シート2!AO$6:AO$2165,MATCH(ROW()-8,⑥入力シート2!$AV$6:$AV$2165,0))+1)*3)="","",INDIRECT("⑥入力シート2!C"&amp;(INDEX(⑥入力シート2!AO$6:AO$2165,MATCH(ROW()-8,⑥入力シート2!$AV$6:$AV$2165,0))+1)*3)),"")</f>
        <v/>
      </c>
      <c r="C108" s="1170"/>
      <c r="D108" s="1170"/>
      <c r="E108" s="1170"/>
      <c r="F108" s="1170"/>
      <c r="G108" s="1171" t="str">
        <f ca="1">IF((ROW()-8)&lt;=MAX(⑥入力シート2!$AV$6:$AV$2165),IF(INDIRECT("⑥入力シート2!E"&amp;(INDEX(⑥入力シート2!AO$6:AO$2165,MATCH(ROW()-8,⑥入力シート2!$AV$6:$AV$2165,0))+1)*3)="","",INDIRECT("⑥入力シート2!E"&amp;(INDEX(⑥入力シート2!AO$6:AO$2165,MATCH(ROW()-8,⑥入力シート2!$AV$6:$AV$2165,0))+1)*3)),"")</f>
        <v/>
      </c>
      <c r="H108" s="1172"/>
      <c r="I108" s="1173"/>
      <c r="J108" s="431" t="str">
        <f ca="1">IF((ROW()-8)&lt;=MAX(⑥入力シート2!$AV$6:$AV$2165),IF(INDIRECT("⑥入力シート2!F"&amp;(INDEX(⑥入力シート2!AO$6:AO$2165,MATCH(ROW()-8,⑥入力シート2!$AV$6:$AV$2165,0))+1)*3)="","",INDIRECT("⑥入力シート2!F"&amp;(INDEX(⑥入力シート2!AO$6:AO$2165,MATCH(ROW()-8,⑥入力シート2!$AV$6:$AV$2165,0))+1)*3)),"")</f>
        <v/>
      </c>
      <c r="K108" s="1171" t="str">
        <f ca="1">IF((ROW()-8)&lt;=MAX(⑥入力シート2!$AV$6:$AV$2165),IF(INDEX(⑥入力シート2!AP$6:AP$2165,MATCH(ROW()-8,⑥入力シート2!$AV$6:$AV$2165,0))=1,"基本給",IF(INDEX(⑥入力シート2!AP$6:AP$2165,MATCH(ROW()-8,⑥入力シート2!$AV$6:$AV$2165,0))=2,"手当","残")),"")</f>
        <v/>
      </c>
      <c r="L108" s="1172"/>
      <c r="M108" s="1172"/>
      <c r="N108" s="1173"/>
      <c r="O108" s="1164" t="str">
        <f ca="1">IF((ROW()-8)&lt;=MAX(⑥入力シート2!$AV$6:$AV$2165),INDEX(⑥入力シート2!AR$6:AR$2165,MATCH(ROW()-8,⑥入力シート2!$AV$6:$AV$2165,0)),"")</f>
        <v/>
      </c>
      <c r="P108" s="1165"/>
      <c r="Q108" s="1165"/>
      <c r="R108" s="196" t="s">
        <v>171</v>
      </c>
      <c r="S108" s="196" t="s">
        <v>172</v>
      </c>
      <c r="T108" s="433" t="str">
        <f ca="1">IF((ROW()-8)&lt;=MAX(⑥入力シート2!$AV$6:$AV$2165),INDEX(⑥入力シート2!AS$6:AS$2165,MATCH(ROW()-8,⑥入力シート2!$AV$6:$AV$2165,0)),"")</f>
        <v/>
      </c>
      <c r="U108" s="196" t="s">
        <v>89</v>
      </c>
      <c r="V108" s="196" t="s">
        <v>172</v>
      </c>
      <c r="W108" s="197">
        <v>1</v>
      </c>
      <c r="X108" s="196" t="s">
        <v>173</v>
      </c>
      <c r="Y108" s="196" t="s">
        <v>174</v>
      </c>
      <c r="Z108" s="1166" t="str">
        <f t="shared" ca="1" si="18"/>
        <v/>
      </c>
      <c r="AA108" s="1166"/>
      <c r="AB108" s="1166"/>
      <c r="AC108" s="1166"/>
      <c r="AD108" s="198" t="s">
        <v>171</v>
      </c>
      <c r="AE108" s="1167">
        <f>IF(①入力シート!$F$28="あり",O108,0)</f>
        <v>0</v>
      </c>
      <c r="AF108" s="1168"/>
      <c r="AG108" s="1168"/>
      <c r="AH108" s="196" t="s">
        <v>171</v>
      </c>
      <c r="AI108" s="196" t="s">
        <v>172</v>
      </c>
      <c r="AJ108" s="697">
        <f>IF(①入力シート!$F$28="あり",T108,0)</f>
        <v>0</v>
      </c>
      <c r="AK108" s="196" t="s">
        <v>89</v>
      </c>
      <c r="AL108" s="196" t="s">
        <v>172</v>
      </c>
      <c r="AM108" s="197">
        <v>1</v>
      </c>
      <c r="AN108" s="196" t="s">
        <v>173</v>
      </c>
      <c r="AO108" s="196" t="s">
        <v>174</v>
      </c>
      <c r="AP108" s="1166">
        <f t="shared" si="19"/>
        <v>0</v>
      </c>
      <c r="AQ108" s="1166"/>
      <c r="AR108" s="1166"/>
      <c r="AS108" s="1166"/>
      <c r="AT108" s="199" t="s">
        <v>171</v>
      </c>
      <c r="AU108" s="1164" t="str">
        <f ca="1">IF((ROW()-8)&lt;=MAX(⑥入力シート2!$AV$6:$AV$2165),INDEX(⑥入力シート2!AT$6:AT$2165,MATCH(ROW()-8,⑥入力シート2!$AV$6:$AV$2165,0)),"")</f>
        <v/>
      </c>
      <c r="AV108" s="1165"/>
      <c r="AW108" s="1165"/>
      <c r="AX108" s="196" t="s">
        <v>171</v>
      </c>
      <c r="AY108" s="196" t="s">
        <v>172</v>
      </c>
      <c r="AZ108" s="433" t="str">
        <f ca="1">IF((ROW()-8)&lt;=MAX(⑥入力シート2!$AV$6:$AV$2165),INDEX(⑥入力シート2!AU$6:AU$2165,MATCH(ROW()-8,⑥入力シート2!$AV$6:$AV$2165,0)),"")</f>
        <v/>
      </c>
      <c r="BA108" s="196" t="s">
        <v>89</v>
      </c>
      <c r="BB108" s="196" t="s">
        <v>172</v>
      </c>
      <c r="BC108" s="197">
        <v>1</v>
      </c>
      <c r="BD108" s="196" t="s">
        <v>173</v>
      </c>
      <c r="BE108" s="196" t="s">
        <v>174</v>
      </c>
      <c r="BF108" s="1166" t="str">
        <f t="shared" ca="1" si="16"/>
        <v/>
      </c>
      <c r="BG108" s="1166"/>
      <c r="BH108" s="1166"/>
      <c r="BI108" s="1166"/>
      <c r="BJ108" s="198" t="s">
        <v>171</v>
      </c>
      <c r="BK108" s="1167">
        <f>IF(①入力シート!$F$28="あり",AU108,0)</f>
        <v>0</v>
      </c>
      <c r="BL108" s="1168"/>
      <c r="BM108" s="1168"/>
      <c r="BN108" s="196" t="s">
        <v>171</v>
      </c>
      <c r="BO108" s="196" t="s">
        <v>172</v>
      </c>
      <c r="BP108" s="697">
        <f>IF(①入力シート!$F$28="あり",AZ108,0)</f>
        <v>0</v>
      </c>
      <c r="BQ108" s="196" t="s">
        <v>89</v>
      </c>
      <c r="BR108" s="196" t="s">
        <v>172</v>
      </c>
      <c r="BS108" s="197">
        <v>1</v>
      </c>
      <c r="BT108" s="196" t="s">
        <v>173</v>
      </c>
      <c r="BU108" s="196" t="s">
        <v>174</v>
      </c>
      <c r="BV108" s="1166">
        <f t="shared" si="17"/>
        <v>0</v>
      </c>
      <c r="BW108" s="1166"/>
      <c r="BX108" s="1166"/>
      <c r="BY108" s="1166"/>
      <c r="BZ108" s="198" t="s">
        <v>171</v>
      </c>
      <c r="CA108" s="200" t="str">
        <f t="shared" ca="1" si="20"/>
        <v/>
      </c>
      <c r="CB108" s="201">
        <f t="shared" si="21"/>
        <v>0</v>
      </c>
    </row>
    <row r="109" spans="1:80" s="35" customFormat="1" ht="26.1" customHeight="1" thickBot="1">
      <c r="A109" s="1255" t="s">
        <v>343</v>
      </c>
      <c r="B109" s="1256"/>
      <c r="C109" s="1256"/>
      <c r="D109" s="1256"/>
      <c r="E109" s="1256"/>
      <c r="F109" s="1256"/>
      <c r="G109" s="1256"/>
      <c r="H109" s="1256"/>
      <c r="I109" s="1256"/>
      <c r="J109" s="1256"/>
      <c r="K109" s="1256"/>
      <c r="L109" s="1256"/>
      <c r="M109" s="1256"/>
      <c r="N109" s="1257"/>
      <c r="O109" s="1258">
        <f ca="1">SUM(Z9:AC108)</f>
        <v>0</v>
      </c>
      <c r="P109" s="1259"/>
      <c r="Q109" s="1259"/>
      <c r="R109" s="1259"/>
      <c r="S109" s="1259"/>
      <c r="T109" s="1259"/>
      <c r="U109" s="1259"/>
      <c r="V109" s="1259"/>
      <c r="W109" s="1259"/>
      <c r="X109" s="1259"/>
      <c r="Y109" s="1259"/>
      <c r="Z109" s="1259"/>
      <c r="AA109" s="1259"/>
      <c r="AB109" s="1259"/>
      <c r="AC109" s="1259"/>
      <c r="AD109" s="202" t="s">
        <v>171</v>
      </c>
      <c r="AE109" s="1258">
        <f>SUM(AP9:AS108)</f>
        <v>0</v>
      </c>
      <c r="AF109" s="1259"/>
      <c r="AG109" s="1259"/>
      <c r="AH109" s="1259"/>
      <c r="AI109" s="1259"/>
      <c r="AJ109" s="1259"/>
      <c r="AK109" s="1259"/>
      <c r="AL109" s="1259"/>
      <c r="AM109" s="1259"/>
      <c r="AN109" s="1259"/>
      <c r="AO109" s="1259"/>
      <c r="AP109" s="1259"/>
      <c r="AQ109" s="1259"/>
      <c r="AR109" s="1259"/>
      <c r="AS109" s="1259"/>
      <c r="AT109" s="203" t="s">
        <v>171</v>
      </c>
      <c r="AU109" s="1260">
        <f ca="1">SUM(BF9:BI108)</f>
        <v>0</v>
      </c>
      <c r="AV109" s="1259"/>
      <c r="AW109" s="1259"/>
      <c r="AX109" s="1259"/>
      <c r="AY109" s="1259"/>
      <c r="AZ109" s="1259"/>
      <c r="BA109" s="1259"/>
      <c r="BB109" s="1259"/>
      <c r="BC109" s="1259"/>
      <c r="BD109" s="1259"/>
      <c r="BE109" s="1259"/>
      <c r="BF109" s="1259"/>
      <c r="BG109" s="1259"/>
      <c r="BH109" s="1259"/>
      <c r="BI109" s="1259"/>
      <c r="BJ109" s="202" t="s">
        <v>171</v>
      </c>
      <c r="BK109" s="1258">
        <f>SUM(BV9:BY108)</f>
        <v>0</v>
      </c>
      <c r="BL109" s="1259"/>
      <c r="BM109" s="1259"/>
      <c r="BN109" s="1259"/>
      <c r="BO109" s="1259"/>
      <c r="BP109" s="1259"/>
      <c r="BQ109" s="1259"/>
      <c r="BR109" s="1259"/>
      <c r="BS109" s="1259"/>
      <c r="BT109" s="1259"/>
      <c r="BU109" s="1259"/>
      <c r="BV109" s="1259"/>
      <c r="BW109" s="1259"/>
      <c r="BX109" s="1259"/>
      <c r="BY109" s="1259"/>
      <c r="BZ109" s="203" t="s">
        <v>171</v>
      </c>
      <c r="CA109" s="180"/>
      <c r="CB109" s="180"/>
    </row>
    <row r="110" spans="1:80" s="35" customFormat="1" ht="26.1" customHeight="1">
      <c r="A110" s="1261" t="s">
        <v>175</v>
      </c>
      <c r="B110" s="1262"/>
      <c r="C110" s="1262"/>
      <c r="D110" s="1262"/>
      <c r="E110" s="1262"/>
      <c r="F110" s="1262"/>
      <c r="G110" s="1262"/>
      <c r="H110" s="1262"/>
      <c r="I110" s="1262"/>
      <c r="J110" s="1262"/>
      <c r="K110" s="1262"/>
      <c r="L110" s="1262"/>
      <c r="M110" s="1262"/>
      <c r="N110" s="1263"/>
      <c r="O110" s="1264" t="str">
        <f ca="1">IFERROR(O109*①入力シート!M45,"")</f>
        <v/>
      </c>
      <c r="P110" s="1265"/>
      <c r="Q110" s="1265"/>
      <c r="R110" s="1265"/>
      <c r="S110" s="1265"/>
      <c r="T110" s="1265"/>
      <c r="U110" s="1265"/>
      <c r="V110" s="1265"/>
      <c r="W110" s="1265"/>
      <c r="X110" s="1265"/>
      <c r="Y110" s="1265"/>
      <c r="Z110" s="1265"/>
      <c r="AA110" s="1265"/>
      <c r="AB110" s="1265"/>
      <c r="AC110" s="1265"/>
      <c r="AD110" s="204" t="s">
        <v>171</v>
      </c>
      <c r="AE110" s="473"/>
      <c r="AF110" s="473"/>
      <c r="AG110" s="473"/>
      <c r="AH110" s="473"/>
      <c r="AI110" s="473"/>
      <c r="AJ110" s="473"/>
      <c r="AK110" s="473"/>
      <c r="AL110" s="473"/>
      <c r="AM110" s="473"/>
      <c r="AN110" s="473"/>
      <c r="AO110" s="473"/>
      <c r="AP110" s="473"/>
      <c r="AQ110" s="473"/>
      <c r="AR110" s="473"/>
      <c r="AS110" s="473"/>
      <c r="AT110" s="205"/>
      <c r="AU110" s="1266" t="str">
        <f ca="1">IFERROR(AU109*①入力シート!M45,"")</f>
        <v/>
      </c>
      <c r="AV110" s="1265"/>
      <c r="AW110" s="1265"/>
      <c r="AX110" s="1265"/>
      <c r="AY110" s="1265"/>
      <c r="AZ110" s="1265"/>
      <c r="BA110" s="1265"/>
      <c r="BB110" s="1265"/>
      <c r="BC110" s="1265"/>
      <c r="BD110" s="1265"/>
      <c r="BE110" s="1265"/>
      <c r="BF110" s="1265"/>
      <c r="BG110" s="1265"/>
      <c r="BH110" s="1265"/>
      <c r="BI110" s="1265"/>
      <c r="BJ110" s="204" t="s">
        <v>171</v>
      </c>
      <c r="BK110" s="473"/>
      <c r="BL110" s="473"/>
      <c r="BM110" s="473"/>
      <c r="BN110" s="473"/>
      <c r="BO110" s="473"/>
      <c r="BP110" s="473"/>
      <c r="BQ110" s="473"/>
      <c r="BR110" s="473"/>
      <c r="BS110" s="473"/>
      <c r="BT110" s="473"/>
      <c r="BU110" s="473"/>
      <c r="BV110" s="473"/>
      <c r="BW110" s="473"/>
      <c r="BX110" s="473"/>
      <c r="BY110" s="473"/>
      <c r="BZ110" s="205"/>
      <c r="CA110" s="180"/>
      <c r="CB110" s="180"/>
    </row>
    <row r="111" spans="1:80" s="35" customFormat="1" ht="26.1" customHeight="1" thickBot="1">
      <c r="A111" s="1232" t="s">
        <v>176</v>
      </c>
      <c r="B111" s="1233"/>
      <c r="C111" s="1233"/>
      <c r="D111" s="1233"/>
      <c r="E111" s="1233"/>
      <c r="F111" s="1233"/>
      <c r="G111" s="1233"/>
      <c r="H111" s="1233"/>
      <c r="I111" s="1233"/>
      <c r="J111" s="1233"/>
      <c r="K111" s="1233"/>
      <c r="L111" s="1233"/>
      <c r="M111" s="1233"/>
      <c r="N111" s="1234"/>
      <c r="O111" s="1235" t="str">
        <f ca="1">IFERROR(O109+O110,"")</f>
        <v/>
      </c>
      <c r="P111" s="1236"/>
      <c r="Q111" s="1236"/>
      <c r="R111" s="1236"/>
      <c r="S111" s="1236"/>
      <c r="T111" s="1236"/>
      <c r="U111" s="1236"/>
      <c r="V111" s="1236"/>
      <c r="W111" s="1236"/>
      <c r="X111" s="1236"/>
      <c r="Y111" s="1236"/>
      <c r="Z111" s="1236"/>
      <c r="AA111" s="1236"/>
      <c r="AB111" s="1236"/>
      <c r="AC111" s="1236"/>
      <c r="AD111" s="206" t="s">
        <v>171</v>
      </c>
      <c r="AE111" s="207"/>
      <c r="AF111" s="207"/>
      <c r="AG111" s="207"/>
      <c r="AH111" s="207"/>
      <c r="AI111" s="207"/>
      <c r="AJ111" s="207"/>
      <c r="AK111" s="207"/>
      <c r="AL111" s="207"/>
      <c r="AM111" s="207"/>
      <c r="AN111" s="207"/>
      <c r="AO111" s="207"/>
      <c r="AP111" s="207"/>
      <c r="AQ111" s="207"/>
      <c r="AR111" s="207"/>
      <c r="AS111" s="207"/>
      <c r="AT111" s="208"/>
      <c r="AU111" s="1237" t="str">
        <f ca="1">IFERROR(AU109+AU110,"")</f>
        <v/>
      </c>
      <c r="AV111" s="1236"/>
      <c r="AW111" s="1236"/>
      <c r="AX111" s="1236"/>
      <c r="AY111" s="1236"/>
      <c r="AZ111" s="1236"/>
      <c r="BA111" s="1236"/>
      <c r="BB111" s="1236"/>
      <c r="BC111" s="1236"/>
      <c r="BD111" s="1236"/>
      <c r="BE111" s="1236"/>
      <c r="BF111" s="1236"/>
      <c r="BG111" s="1236"/>
      <c r="BH111" s="1236"/>
      <c r="BI111" s="1236"/>
      <c r="BJ111" s="206" t="s">
        <v>171</v>
      </c>
      <c r="BK111" s="207"/>
      <c r="BL111" s="207"/>
      <c r="BM111" s="207"/>
      <c r="BN111" s="207"/>
      <c r="BO111" s="207"/>
      <c r="BP111" s="207"/>
      <c r="BQ111" s="207"/>
      <c r="BR111" s="207"/>
      <c r="BS111" s="207"/>
      <c r="BT111" s="207"/>
      <c r="BU111" s="207"/>
      <c r="BV111" s="207"/>
      <c r="BW111" s="207"/>
      <c r="BX111" s="207"/>
      <c r="BY111" s="207"/>
      <c r="BZ111" s="208"/>
      <c r="CA111" s="180"/>
      <c r="CB111" s="180"/>
    </row>
    <row r="112" spans="1:80" ht="30" customHeight="1">
      <c r="A112" s="209" t="s">
        <v>266</v>
      </c>
      <c r="B112" s="210"/>
      <c r="C112" s="210"/>
      <c r="D112" s="210"/>
      <c r="E112" s="210"/>
      <c r="F112" s="210"/>
      <c r="G112" s="180"/>
      <c r="H112" s="180"/>
      <c r="I112" s="180"/>
      <c r="J112" s="211"/>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c r="BF112" s="180"/>
      <c r="BG112" s="180"/>
      <c r="BH112" s="180"/>
      <c r="BI112" s="180"/>
      <c r="BJ112" s="180"/>
      <c r="BK112" s="180"/>
      <c r="BL112" s="180"/>
      <c r="BM112" s="180"/>
      <c r="BN112" s="180"/>
      <c r="BO112" s="180"/>
      <c r="BP112" s="180"/>
      <c r="BQ112" s="180"/>
      <c r="BR112" s="180"/>
      <c r="BS112" s="180"/>
      <c r="BT112" s="180"/>
      <c r="BU112" s="180"/>
      <c r="BV112" s="180"/>
      <c r="BW112" s="180"/>
      <c r="BX112" s="180"/>
      <c r="BY112" s="180"/>
      <c r="BZ112" s="180"/>
      <c r="CA112" s="180"/>
      <c r="CB112" s="180"/>
    </row>
    <row r="113" spans="1:80" ht="18" customHeight="1" thickBot="1">
      <c r="A113" s="1238"/>
      <c r="B113" s="1238"/>
      <c r="C113" s="1238"/>
      <c r="D113" s="1238"/>
      <c r="E113" s="1238"/>
      <c r="F113" s="1238"/>
      <c r="G113" s="1238"/>
      <c r="H113" s="1238"/>
      <c r="I113" s="1238"/>
      <c r="J113" s="1238"/>
      <c r="K113" s="1238"/>
      <c r="L113" s="1238"/>
      <c r="M113" s="1238"/>
      <c r="N113" s="1238"/>
      <c r="O113" s="1238"/>
      <c r="P113" s="1238"/>
      <c r="Q113" s="1238"/>
      <c r="R113" s="1238"/>
      <c r="S113" s="1238"/>
      <c r="T113" s="1238"/>
      <c r="U113" s="1238"/>
      <c r="V113" s="1238"/>
      <c r="W113" s="1238"/>
      <c r="X113" s="1238"/>
      <c r="Y113" s="1238"/>
      <c r="Z113" s="1238"/>
      <c r="AA113" s="1238"/>
      <c r="AB113" s="1238"/>
      <c r="AC113" s="1238"/>
      <c r="AD113" s="1238"/>
      <c r="AE113" s="1238"/>
      <c r="AF113" s="1238"/>
      <c r="AG113" s="1238"/>
      <c r="AH113" s="1238"/>
      <c r="AI113" s="1238"/>
      <c r="AJ113" s="1238"/>
      <c r="AK113" s="1238"/>
      <c r="AL113" s="1238"/>
      <c r="AM113" s="1238"/>
      <c r="AN113" s="1238"/>
      <c r="AO113" s="1238"/>
      <c r="AP113" s="1238"/>
      <c r="AQ113" s="1238"/>
      <c r="AR113" s="1238"/>
      <c r="AS113" s="1238"/>
      <c r="AT113" s="1238"/>
      <c r="AU113" s="184"/>
      <c r="AV113" s="184"/>
      <c r="AW113" s="184"/>
      <c r="AX113" s="184"/>
      <c r="AY113" s="184"/>
      <c r="AZ113" s="184"/>
      <c r="BA113" s="184"/>
      <c r="BB113" s="184"/>
      <c r="BC113" s="184"/>
      <c r="BD113" s="184"/>
      <c r="BE113" s="184"/>
      <c r="BF113" s="184"/>
      <c r="BG113" s="184"/>
      <c r="BH113" s="184"/>
      <c r="BI113" s="184"/>
      <c r="BJ113" s="184"/>
      <c r="BK113" s="184"/>
      <c r="BL113" s="184"/>
      <c r="BM113" s="184"/>
      <c r="BN113" s="184"/>
      <c r="BO113" s="184"/>
      <c r="BP113" s="184"/>
      <c r="BQ113" s="184"/>
      <c r="BR113" s="184"/>
      <c r="BS113" s="184"/>
      <c r="BT113" s="184"/>
      <c r="BU113" s="184"/>
      <c r="BV113" s="184"/>
      <c r="BW113" s="184"/>
      <c r="BX113" s="184"/>
      <c r="BY113" s="184"/>
      <c r="BZ113" s="184"/>
      <c r="CA113" s="180"/>
      <c r="CB113" s="180"/>
    </row>
    <row r="114" spans="1:80" s="36" customFormat="1" ht="31.5" customHeight="1">
      <c r="A114" s="1176" t="s">
        <v>83</v>
      </c>
      <c r="B114" s="1178" t="s">
        <v>148</v>
      </c>
      <c r="C114" s="1179"/>
      <c r="D114" s="1179"/>
      <c r="E114" s="1179"/>
      <c r="F114" s="1180"/>
      <c r="G114" s="1178" t="s">
        <v>149</v>
      </c>
      <c r="H114" s="1179"/>
      <c r="I114" s="1180"/>
      <c r="J114" s="1184" t="s">
        <v>150</v>
      </c>
      <c r="K114" s="1186" t="s">
        <v>151</v>
      </c>
      <c r="L114" s="1187"/>
      <c r="M114" s="1187"/>
      <c r="N114" s="1244"/>
      <c r="O114" s="1248" t="s">
        <v>152</v>
      </c>
      <c r="P114" s="1193"/>
      <c r="Q114" s="1193"/>
      <c r="R114" s="1193"/>
      <c r="S114" s="1193"/>
      <c r="T114" s="1193"/>
      <c r="U114" s="1193"/>
      <c r="V114" s="1193"/>
      <c r="W114" s="1193"/>
      <c r="X114" s="1193"/>
      <c r="Y114" s="1193"/>
      <c r="Z114" s="1193"/>
      <c r="AA114" s="1193"/>
      <c r="AB114" s="1193"/>
      <c r="AC114" s="1193"/>
      <c r="AD114" s="1193"/>
      <c r="AE114" s="1193"/>
      <c r="AF114" s="1193"/>
      <c r="AG114" s="1193"/>
      <c r="AH114" s="1193"/>
      <c r="AI114" s="1193"/>
      <c r="AJ114" s="1193"/>
      <c r="AK114" s="1193"/>
      <c r="AL114" s="1193"/>
      <c r="AM114" s="1193"/>
      <c r="AN114" s="1193"/>
      <c r="AO114" s="1193"/>
      <c r="AP114" s="1193"/>
      <c r="AQ114" s="1193"/>
      <c r="AR114" s="1193"/>
      <c r="AS114" s="1193"/>
      <c r="AT114" s="1194"/>
      <c r="AU114" s="1249"/>
      <c r="AV114" s="1250"/>
      <c r="AW114" s="1250"/>
      <c r="AX114" s="1250"/>
      <c r="AY114" s="1250"/>
      <c r="AZ114" s="1250"/>
      <c r="BA114" s="1250"/>
      <c r="BB114" s="1250"/>
      <c r="BC114" s="1250"/>
      <c r="BD114" s="1250"/>
      <c r="BE114" s="1250"/>
      <c r="BF114" s="1250"/>
      <c r="BG114" s="1250"/>
      <c r="BH114" s="1250"/>
      <c r="BI114" s="1250"/>
      <c r="BJ114" s="1250"/>
      <c r="BK114" s="1250"/>
      <c r="BL114" s="1250"/>
      <c r="BM114" s="1250"/>
      <c r="BN114" s="1250"/>
      <c r="BO114" s="1250"/>
      <c r="BP114" s="1250"/>
      <c r="BQ114" s="1250"/>
      <c r="BR114" s="1250"/>
      <c r="BS114" s="1250"/>
      <c r="BT114" s="1250"/>
      <c r="BU114" s="1250"/>
      <c r="BV114" s="1250"/>
      <c r="BW114" s="1250"/>
      <c r="BX114" s="1250"/>
      <c r="BY114" s="1250"/>
      <c r="BZ114" s="1250"/>
      <c r="CA114" s="210"/>
      <c r="CB114" s="210"/>
    </row>
    <row r="115" spans="1:80" s="36" customFormat="1" ht="31.5" customHeight="1" thickBot="1">
      <c r="A115" s="1239"/>
      <c r="B115" s="1240"/>
      <c r="C115" s="1241"/>
      <c r="D115" s="1241"/>
      <c r="E115" s="1241"/>
      <c r="F115" s="1242"/>
      <c r="G115" s="1240"/>
      <c r="H115" s="1241"/>
      <c r="I115" s="1242"/>
      <c r="J115" s="1243"/>
      <c r="K115" s="1245"/>
      <c r="L115" s="1246"/>
      <c r="M115" s="1246"/>
      <c r="N115" s="1247"/>
      <c r="O115" s="212"/>
      <c r="P115" s="213"/>
      <c r="Q115" s="213"/>
      <c r="R115" s="213"/>
      <c r="S115" s="185"/>
      <c r="T115" s="185"/>
      <c r="U115" s="185"/>
      <c r="V115" s="185"/>
      <c r="W115" s="185"/>
      <c r="X115" s="185"/>
      <c r="Y115" s="185"/>
      <c r="Z115" s="185"/>
      <c r="AA115" s="185"/>
      <c r="AB115" s="185"/>
      <c r="AC115" s="185"/>
      <c r="AD115" s="185"/>
      <c r="AE115" s="1251" t="s">
        <v>153</v>
      </c>
      <c r="AF115" s="1252"/>
      <c r="AG115" s="1252"/>
      <c r="AH115" s="1252"/>
      <c r="AI115" s="1252"/>
      <c r="AJ115" s="1252"/>
      <c r="AK115" s="1252"/>
      <c r="AL115" s="1252"/>
      <c r="AM115" s="1252"/>
      <c r="AN115" s="1252"/>
      <c r="AO115" s="1252"/>
      <c r="AP115" s="1252"/>
      <c r="AQ115" s="1252"/>
      <c r="AR115" s="1252"/>
      <c r="AS115" s="1252"/>
      <c r="AT115" s="1253"/>
      <c r="AU115" s="214"/>
      <c r="AV115" s="214"/>
      <c r="AW115" s="214"/>
      <c r="AX115" s="214"/>
      <c r="AY115" s="471"/>
      <c r="AZ115" s="471"/>
      <c r="BA115" s="471"/>
      <c r="BB115" s="471"/>
      <c r="BC115" s="471"/>
      <c r="BD115" s="471"/>
      <c r="BE115" s="471"/>
      <c r="BF115" s="471"/>
      <c r="BG115" s="471"/>
      <c r="BH115" s="471"/>
      <c r="BI115" s="471"/>
      <c r="BJ115" s="471"/>
      <c r="BK115" s="1254"/>
      <c r="BL115" s="1254"/>
      <c r="BM115" s="1254"/>
      <c r="BN115" s="1254"/>
      <c r="BO115" s="1254"/>
      <c r="BP115" s="1254"/>
      <c r="BQ115" s="1254"/>
      <c r="BR115" s="1254"/>
      <c r="BS115" s="1254"/>
      <c r="BT115" s="1254"/>
      <c r="BU115" s="1254"/>
      <c r="BV115" s="1254"/>
      <c r="BW115" s="1254"/>
      <c r="BX115" s="1254"/>
      <c r="BY115" s="1254"/>
      <c r="BZ115" s="1254"/>
      <c r="CA115" s="210"/>
      <c r="CB115" s="210"/>
    </row>
    <row r="116" spans="1:80" s="36" customFormat="1" ht="26.1" customHeight="1">
      <c r="A116" s="453" t="s">
        <v>155</v>
      </c>
      <c r="B116" s="1278" t="s">
        <v>177</v>
      </c>
      <c r="C116" s="1279"/>
      <c r="D116" s="1279"/>
      <c r="E116" s="1279"/>
      <c r="F116" s="1280"/>
      <c r="G116" s="1281" t="s">
        <v>157</v>
      </c>
      <c r="H116" s="1282"/>
      <c r="I116" s="1283"/>
      <c r="J116" s="216">
        <v>3</v>
      </c>
      <c r="K116" s="1281" t="s">
        <v>4</v>
      </c>
      <c r="L116" s="1282"/>
      <c r="M116" s="1282"/>
      <c r="N116" s="1284"/>
      <c r="O116" s="1285">
        <v>5000</v>
      </c>
      <c r="P116" s="1218"/>
      <c r="Q116" s="1218"/>
      <c r="R116" s="217" t="s">
        <v>12</v>
      </c>
      <c r="S116" s="217" t="s">
        <v>162</v>
      </c>
      <c r="T116" s="218">
        <v>12</v>
      </c>
      <c r="U116" s="217" t="s">
        <v>159</v>
      </c>
      <c r="V116" s="217" t="s">
        <v>163</v>
      </c>
      <c r="W116" s="218">
        <v>1</v>
      </c>
      <c r="X116" s="217" t="s">
        <v>127</v>
      </c>
      <c r="Y116" s="217" t="s">
        <v>164</v>
      </c>
      <c r="Z116" s="1219">
        <f>O116*T116*W116</f>
        <v>60000</v>
      </c>
      <c r="AA116" s="1219"/>
      <c r="AB116" s="1219"/>
      <c r="AC116" s="1219"/>
      <c r="AD116" s="441" t="s">
        <v>12</v>
      </c>
      <c r="AE116" s="1217">
        <v>0</v>
      </c>
      <c r="AF116" s="1218"/>
      <c r="AG116" s="1218"/>
      <c r="AH116" s="217" t="s">
        <v>12</v>
      </c>
      <c r="AI116" s="217" t="s">
        <v>162</v>
      </c>
      <c r="AJ116" s="218">
        <v>12</v>
      </c>
      <c r="AK116" s="217" t="s">
        <v>159</v>
      </c>
      <c r="AL116" s="217" t="s">
        <v>162</v>
      </c>
      <c r="AM116" s="218">
        <v>1</v>
      </c>
      <c r="AN116" s="217" t="s">
        <v>127</v>
      </c>
      <c r="AO116" s="217" t="s">
        <v>170</v>
      </c>
      <c r="AP116" s="1219">
        <f t="shared" ref="AP116:AP117" si="22">AE116*AJ116*AM116</f>
        <v>0</v>
      </c>
      <c r="AQ116" s="1219"/>
      <c r="AR116" s="1219"/>
      <c r="AS116" s="1219"/>
      <c r="AT116" s="442" t="s">
        <v>12</v>
      </c>
      <c r="AU116" s="1230"/>
      <c r="AV116" s="1231"/>
      <c r="AW116" s="1231"/>
      <c r="AX116" s="219"/>
      <c r="AY116" s="220"/>
      <c r="AZ116" s="221"/>
      <c r="BA116" s="220"/>
      <c r="BB116" s="220"/>
      <c r="BC116" s="221"/>
      <c r="BD116" s="220"/>
      <c r="BE116" s="220"/>
      <c r="BF116" s="1231"/>
      <c r="BG116" s="1231"/>
      <c r="BH116" s="1231"/>
      <c r="BI116" s="1231"/>
      <c r="BJ116" s="222"/>
      <c r="BK116" s="1231"/>
      <c r="BL116" s="1231"/>
      <c r="BM116" s="1231"/>
      <c r="BN116" s="220"/>
      <c r="BO116" s="220"/>
      <c r="BP116" s="221"/>
      <c r="BQ116" s="220"/>
      <c r="BR116" s="220"/>
      <c r="BS116" s="221"/>
      <c r="BT116" s="220"/>
      <c r="BU116" s="220"/>
      <c r="BV116" s="1267"/>
      <c r="BW116" s="1267"/>
      <c r="BX116" s="1267"/>
      <c r="BY116" s="1267"/>
      <c r="BZ116" s="222"/>
      <c r="CA116" s="210"/>
      <c r="CB116" s="210"/>
    </row>
    <row r="117" spans="1:80" s="36" customFormat="1" ht="26.1" customHeight="1" thickBot="1">
      <c r="A117" s="454" t="s">
        <v>165</v>
      </c>
      <c r="B117" s="1268" t="s">
        <v>178</v>
      </c>
      <c r="C117" s="1269"/>
      <c r="D117" s="1269"/>
      <c r="E117" s="1269"/>
      <c r="F117" s="1270"/>
      <c r="G117" s="1271" t="s">
        <v>179</v>
      </c>
      <c r="H117" s="1272"/>
      <c r="I117" s="1273"/>
      <c r="J117" s="223">
        <v>2</v>
      </c>
      <c r="K117" s="1274" t="s">
        <v>4</v>
      </c>
      <c r="L117" s="1275"/>
      <c r="M117" s="1275"/>
      <c r="N117" s="1276"/>
      <c r="O117" s="1277">
        <v>5000</v>
      </c>
      <c r="P117" s="1223"/>
      <c r="Q117" s="1223"/>
      <c r="R117" s="224" t="s">
        <v>12</v>
      </c>
      <c r="S117" s="224" t="s">
        <v>162</v>
      </c>
      <c r="T117" s="447">
        <v>12</v>
      </c>
      <c r="U117" s="224" t="s">
        <v>159</v>
      </c>
      <c r="V117" s="224" t="s">
        <v>163</v>
      </c>
      <c r="W117" s="447">
        <v>1</v>
      </c>
      <c r="X117" s="224" t="s">
        <v>127</v>
      </c>
      <c r="Y117" s="224" t="s">
        <v>170</v>
      </c>
      <c r="Z117" s="1223">
        <v>60000</v>
      </c>
      <c r="AA117" s="1223"/>
      <c r="AB117" s="1223"/>
      <c r="AC117" s="1223"/>
      <c r="AD117" s="225" t="s">
        <v>12</v>
      </c>
      <c r="AE117" s="1222">
        <v>0</v>
      </c>
      <c r="AF117" s="1223"/>
      <c r="AG117" s="1223"/>
      <c r="AH117" s="224" t="s">
        <v>12</v>
      </c>
      <c r="AI117" s="224" t="s">
        <v>162</v>
      </c>
      <c r="AJ117" s="447">
        <v>12</v>
      </c>
      <c r="AK117" s="224" t="s">
        <v>159</v>
      </c>
      <c r="AL117" s="224" t="s">
        <v>162</v>
      </c>
      <c r="AM117" s="447">
        <v>1</v>
      </c>
      <c r="AN117" s="224" t="s">
        <v>127</v>
      </c>
      <c r="AO117" s="224" t="s">
        <v>164</v>
      </c>
      <c r="AP117" s="1224">
        <f t="shared" si="22"/>
        <v>0</v>
      </c>
      <c r="AQ117" s="1224"/>
      <c r="AR117" s="1224"/>
      <c r="AS117" s="1224"/>
      <c r="AT117" s="226" t="s">
        <v>12</v>
      </c>
      <c r="AU117" s="1230"/>
      <c r="AV117" s="1231"/>
      <c r="AW117" s="1231"/>
      <c r="AX117" s="219"/>
      <c r="AY117" s="220"/>
      <c r="AZ117" s="221"/>
      <c r="BA117" s="220"/>
      <c r="BB117" s="220"/>
      <c r="BC117" s="221"/>
      <c r="BD117" s="220"/>
      <c r="BE117" s="220"/>
      <c r="BF117" s="1231"/>
      <c r="BG117" s="1231"/>
      <c r="BH117" s="1231"/>
      <c r="BI117" s="1231"/>
      <c r="BJ117" s="222"/>
      <c r="BK117" s="1231"/>
      <c r="BL117" s="1231"/>
      <c r="BM117" s="1231"/>
      <c r="BN117" s="220"/>
      <c r="BO117" s="220"/>
      <c r="BP117" s="221"/>
      <c r="BQ117" s="220"/>
      <c r="BR117" s="220"/>
      <c r="BS117" s="221"/>
      <c r="BT117" s="220"/>
      <c r="BU117" s="220"/>
      <c r="BV117" s="1267"/>
      <c r="BW117" s="1267"/>
      <c r="BX117" s="1267"/>
      <c r="BY117" s="1267"/>
      <c r="BZ117" s="222"/>
      <c r="CA117" s="210"/>
      <c r="CB117" s="210"/>
    </row>
    <row r="118" spans="1:80" s="36" customFormat="1" ht="26.1" customHeight="1">
      <c r="A118" s="450">
        <v>1</v>
      </c>
      <c r="B118"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18" s="1287"/>
      <c r="D118" s="1287"/>
      <c r="E118" s="1287"/>
      <c r="F118" s="1288"/>
      <c r="G118"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18" s="1290"/>
      <c r="I118" s="1291"/>
      <c r="J118"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18" s="1289" t="str">
        <f ca="1">IF((ROW()-117)&lt;=MAX(⑦入力シート3!$AV$6:$AV$1085),IF(INDEX(⑦入力シート3!AP$6:AP$1085,MATCH(ROW()-117,⑦入力シート3!$AV$6:$AV$1085,0))=1,"基本給",IF(INDEX(⑦入力シート3!AP$6:AP$1085,MATCH(ROW()-117,⑦入力シート3!$AV$6:$AV$1085,0))=2,"手当","残")),"")</f>
        <v/>
      </c>
      <c r="L118" s="1290"/>
      <c r="M118" s="1290"/>
      <c r="N118" s="1292"/>
      <c r="O118" s="1293" t="str">
        <f ca="1">IF((ROW()-117)&lt;=MAX(⑦入力シート3!$AV$6:$AV$1085),INDEX(⑦入力シート3!AR$6:AR$1085,MATCH(ROW()-117,⑦入力シート3!$AV$6:$AV$1085,0)),"")</f>
        <v/>
      </c>
      <c r="P118" s="1294"/>
      <c r="Q118" s="1294"/>
      <c r="R118" s="189" t="s">
        <v>12</v>
      </c>
      <c r="S118" s="189" t="s">
        <v>162</v>
      </c>
      <c r="T118" s="452" t="str">
        <f ca="1">IF((ROW()-117)&lt;=MAX(⑦入力シート3!$AV$6:$AV$1085),INDEX(⑦入力シート3!AS$6:AS$1085,MATCH(ROW()-117,⑦入力シート3!$AV$6:$AV$1085,0)),"")</f>
        <v/>
      </c>
      <c r="U118" s="189" t="s">
        <v>159</v>
      </c>
      <c r="V118" s="189" t="s">
        <v>162</v>
      </c>
      <c r="W118" s="190">
        <v>1</v>
      </c>
      <c r="X118" s="189" t="s">
        <v>127</v>
      </c>
      <c r="Y118" s="189" t="s">
        <v>164</v>
      </c>
      <c r="Z118" s="1295" t="str">
        <f ca="1">IFERROR(O118*T118*W118,"")</f>
        <v/>
      </c>
      <c r="AA118" s="1295"/>
      <c r="AB118" s="1295"/>
      <c r="AC118" s="1295"/>
      <c r="AD118" s="192" t="s">
        <v>12</v>
      </c>
      <c r="AE118" s="1296">
        <f>IF(①入力シート!$F$28="あり",O118,0)</f>
        <v>0</v>
      </c>
      <c r="AF118" s="1297"/>
      <c r="AG118" s="1297"/>
      <c r="AH118" s="189" t="s">
        <v>12</v>
      </c>
      <c r="AI118" s="189" t="s">
        <v>169</v>
      </c>
      <c r="AJ118" s="698">
        <f>IF(①入力シート!$F$28="あり",T118,0)</f>
        <v>0</v>
      </c>
      <c r="AK118" s="189" t="s">
        <v>159</v>
      </c>
      <c r="AL118" s="189" t="s">
        <v>169</v>
      </c>
      <c r="AM118" s="190">
        <v>1</v>
      </c>
      <c r="AN118" s="189" t="s">
        <v>127</v>
      </c>
      <c r="AO118" s="189" t="s">
        <v>164</v>
      </c>
      <c r="AP118" s="1298">
        <f>IFERROR(AE118*AJ118*AM118,"")</f>
        <v>0</v>
      </c>
      <c r="AQ118" s="1298"/>
      <c r="AR118" s="1298"/>
      <c r="AS118" s="1298"/>
      <c r="AT118" s="191" t="s">
        <v>12</v>
      </c>
      <c r="AU118" s="1230"/>
      <c r="AV118" s="1231"/>
      <c r="AW118" s="1231"/>
      <c r="AX118" s="219"/>
      <c r="AY118" s="220"/>
      <c r="AZ118" s="221"/>
      <c r="BA118" s="220"/>
      <c r="BB118" s="220"/>
      <c r="BC118" s="221"/>
      <c r="BD118" s="220"/>
      <c r="BE118" s="220"/>
      <c r="BF118" s="1231"/>
      <c r="BG118" s="1231"/>
      <c r="BH118" s="1231"/>
      <c r="BI118" s="1231"/>
      <c r="BJ118" s="222"/>
      <c r="BK118" s="1231"/>
      <c r="BL118" s="1231"/>
      <c r="BM118" s="1231"/>
      <c r="BN118" s="220"/>
      <c r="BO118" s="220"/>
      <c r="BP118" s="221"/>
      <c r="BQ118" s="220"/>
      <c r="BR118" s="220"/>
      <c r="BS118" s="221"/>
      <c r="BT118" s="220"/>
      <c r="BU118" s="220"/>
      <c r="BV118" s="1267"/>
      <c r="BW118" s="1267"/>
      <c r="BX118" s="1267"/>
      <c r="BY118" s="1267"/>
      <c r="BZ118" s="222"/>
      <c r="CA118" s="210"/>
      <c r="CB118" s="210"/>
    </row>
    <row r="119" spans="1:80" s="36" customFormat="1" ht="26.1" customHeight="1">
      <c r="A119" s="215">
        <v>2</v>
      </c>
      <c r="B119"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19" s="1287"/>
      <c r="D119" s="1287"/>
      <c r="E119" s="1287"/>
      <c r="F119" s="1288"/>
      <c r="G119"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19" s="1290"/>
      <c r="I119" s="1291"/>
      <c r="J119"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19" s="1289" t="str">
        <f ca="1">IF((ROW()-117)&lt;=MAX(⑦入力シート3!$AV$6:$AV$1085),IF(INDEX(⑦入力シート3!AP$6:AP$1085,MATCH(ROW()-117,⑦入力シート3!$AV$6:$AV$1085,0))=1,"基本給",IF(INDEX(⑦入力シート3!AP$6:AP$1085,MATCH(ROW()-117,⑦入力シート3!$AV$6:$AV$1085,0))=2,"手当","残")),"")</f>
        <v/>
      </c>
      <c r="L119" s="1290"/>
      <c r="M119" s="1290"/>
      <c r="N119" s="1292"/>
      <c r="O119" s="1293" t="str">
        <f ca="1">IF((ROW()-117)&lt;=MAX(⑦入力シート3!$AV$6:$AV$1085),INDEX(⑦入力シート3!AR$6:AR$1085,MATCH(ROW()-117,⑦入力シート3!$AV$6:$AV$1085,0)),"")</f>
        <v/>
      </c>
      <c r="P119" s="1294"/>
      <c r="Q119" s="1294"/>
      <c r="R119" s="186" t="s">
        <v>12</v>
      </c>
      <c r="S119" s="186" t="s">
        <v>162</v>
      </c>
      <c r="T119" s="452" t="str">
        <f ca="1">IF((ROW()-117)&lt;=MAX(⑦入力シート3!$AV$6:$AV$1085),INDEX(⑦入力シート3!AS$6:AS$1085,MATCH(ROW()-117,⑦入力シート3!$AV$6:$AV$1085,0)),"")</f>
        <v/>
      </c>
      <c r="U119" s="186" t="s">
        <v>159</v>
      </c>
      <c r="V119" s="186" t="s">
        <v>162</v>
      </c>
      <c r="W119" s="187">
        <v>1</v>
      </c>
      <c r="X119" s="186" t="s">
        <v>127</v>
      </c>
      <c r="Y119" s="186" t="s">
        <v>161</v>
      </c>
      <c r="Z119" s="1304" t="str">
        <f t="shared" ref="Z119:Z147" ca="1" si="23">IFERROR(O119*T119*W119,"")</f>
        <v/>
      </c>
      <c r="AA119" s="1304"/>
      <c r="AB119" s="1304"/>
      <c r="AC119" s="1304"/>
      <c r="AD119" s="188" t="s">
        <v>12</v>
      </c>
      <c r="AE119" s="1296">
        <f>IF(①入力シート!$F$28="あり",O119,0)</f>
        <v>0</v>
      </c>
      <c r="AF119" s="1297"/>
      <c r="AG119" s="1297"/>
      <c r="AH119" s="186" t="s">
        <v>12</v>
      </c>
      <c r="AI119" s="186" t="s">
        <v>163</v>
      </c>
      <c r="AJ119" s="698">
        <f>IF(①入力シート!$F$28="あり",T119,0)</f>
        <v>0</v>
      </c>
      <c r="AK119" s="186" t="s">
        <v>159</v>
      </c>
      <c r="AL119" s="186" t="s">
        <v>169</v>
      </c>
      <c r="AM119" s="187">
        <v>1</v>
      </c>
      <c r="AN119" s="186" t="s">
        <v>127</v>
      </c>
      <c r="AO119" s="186" t="s">
        <v>170</v>
      </c>
      <c r="AP119" s="1299">
        <f t="shared" ref="AP119:AP147" si="24">IFERROR(AE119*AJ119*AM119,"")</f>
        <v>0</v>
      </c>
      <c r="AQ119" s="1299"/>
      <c r="AR119" s="1299"/>
      <c r="AS119" s="1299"/>
      <c r="AT119" s="193" t="s">
        <v>12</v>
      </c>
      <c r="AU119" s="1230"/>
      <c r="AV119" s="1231"/>
      <c r="AW119" s="1231"/>
      <c r="AX119" s="219"/>
      <c r="AY119" s="220"/>
      <c r="AZ119" s="221"/>
      <c r="BA119" s="220"/>
      <c r="BB119" s="220"/>
      <c r="BC119" s="221"/>
      <c r="BD119" s="220"/>
      <c r="BE119" s="220"/>
      <c r="BF119" s="1231"/>
      <c r="BG119" s="1231"/>
      <c r="BH119" s="1231"/>
      <c r="BI119" s="1231"/>
      <c r="BJ119" s="222"/>
      <c r="BK119" s="1231"/>
      <c r="BL119" s="1231"/>
      <c r="BM119" s="1231"/>
      <c r="BN119" s="220"/>
      <c r="BO119" s="220"/>
      <c r="BP119" s="221"/>
      <c r="BQ119" s="220"/>
      <c r="BR119" s="220"/>
      <c r="BS119" s="221"/>
      <c r="BT119" s="220"/>
      <c r="BU119" s="220"/>
      <c r="BV119" s="1267"/>
      <c r="BW119" s="1267"/>
      <c r="BX119" s="1267"/>
      <c r="BY119" s="1267"/>
      <c r="BZ119" s="222"/>
      <c r="CA119" s="210"/>
      <c r="CB119" s="210"/>
    </row>
    <row r="120" spans="1:80" s="36" customFormat="1" ht="26.1" customHeight="1">
      <c r="A120" s="215">
        <v>3</v>
      </c>
      <c r="B120"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0" s="1287"/>
      <c r="D120" s="1287"/>
      <c r="E120" s="1287"/>
      <c r="F120" s="1288"/>
      <c r="G120"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0" s="1290"/>
      <c r="I120" s="1291"/>
      <c r="J120"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0" s="1289" t="str">
        <f ca="1">IF((ROW()-117)&lt;=MAX(⑦入力シート3!$AV$6:$AV$1085),IF(INDEX(⑦入力シート3!AP$6:AP$1085,MATCH(ROW()-117,⑦入力シート3!$AV$6:$AV$1085,0))=1,"基本給",IF(INDEX(⑦入力シート3!AP$6:AP$1085,MATCH(ROW()-117,⑦入力シート3!$AV$6:$AV$1085,0))=2,"手当","残")),"")</f>
        <v/>
      </c>
      <c r="L120" s="1290"/>
      <c r="M120" s="1290"/>
      <c r="N120" s="1292"/>
      <c r="O120" s="1293" t="str">
        <f ca="1">IF((ROW()-117)&lt;=MAX(⑦入力シート3!$AV$6:$AV$1085),INDEX(⑦入力シート3!AR$6:AR$1085,MATCH(ROW()-117,⑦入力シート3!$AV$6:$AV$1085,0)),"")</f>
        <v/>
      </c>
      <c r="P120" s="1294"/>
      <c r="Q120" s="1294"/>
      <c r="R120" s="186" t="s">
        <v>12</v>
      </c>
      <c r="S120" s="186" t="s">
        <v>162</v>
      </c>
      <c r="T120" s="452" t="str">
        <f ca="1">IF((ROW()-117)&lt;=MAX(⑦入力シート3!$AV$6:$AV$1085),INDEX(⑦入力シート3!AS$6:AS$1085,MATCH(ROW()-117,⑦入力シート3!$AV$6:$AV$1085,0)),"")</f>
        <v/>
      </c>
      <c r="U120" s="186" t="s">
        <v>159</v>
      </c>
      <c r="V120" s="186" t="s">
        <v>162</v>
      </c>
      <c r="W120" s="187">
        <v>1</v>
      </c>
      <c r="X120" s="186" t="s">
        <v>127</v>
      </c>
      <c r="Y120" s="186" t="s">
        <v>164</v>
      </c>
      <c r="Z120" s="1304" t="str">
        <f t="shared" ca="1" si="23"/>
        <v/>
      </c>
      <c r="AA120" s="1304"/>
      <c r="AB120" s="1304"/>
      <c r="AC120" s="1304"/>
      <c r="AD120" s="188" t="s">
        <v>12</v>
      </c>
      <c r="AE120" s="1296">
        <f>IF(①入力シート!$F$28="あり",O120,0)</f>
        <v>0</v>
      </c>
      <c r="AF120" s="1297"/>
      <c r="AG120" s="1297"/>
      <c r="AH120" s="186" t="s">
        <v>12</v>
      </c>
      <c r="AI120" s="186" t="s">
        <v>163</v>
      </c>
      <c r="AJ120" s="698">
        <f>IF(①入力シート!$F$28="あり",T120,0)</f>
        <v>0</v>
      </c>
      <c r="AK120" s="186" t="s">
        <v>159</v>
      </c>
      <c r="AL120" s="186" t="s">
        <v>163</v>
      </c>
      <c r="AM120" s="187">
        <v>1</v>
      </c>
      <c r="AN120" s="186" t="s">
        <v>127</v>
      </c>
      <c r="AO120" s="186" t="s">
        <v>164</v>
      </c>
      <c r="AP120" s="1299">
        <f t="shared" si="24"/>
        <v>0</v>
      </c>
      <c r="AQ120" s="1299"/>
      <c r="AR120" s="1299"/>
      <c r="AS120" s="1299"/>
      <c r="AT120" s="193" t="s">
        <v>12</v>
      </c>
      <c r="AU120" s="1300"/>
      <c r="AV120" s="1301"/>
      <c r="AW120" s="1301"/>
      <c r="AX120" s="220"/>
      <c r="AY120" s="220"/>
      <c r="AZ120" s="221"/>
      <c r="BA120" s="220"/>
      <c r="BB120" s="220"/>
      <c r="BC120" s="221"/>
      <c r="BD120" s="220"/>
      <c r="BE120" s="220"/>
      <c r="BF120" s="1302"/>
      <c r="BG120" s="1302"/>
      <c r="BH120" s="1302"/>
      <c r="BI120" s="1302"/>
      <c r="BJ120" s="222"/>
      <c r="BK120" s="1303"/>
      <c r="BL120" s="1303"/>
      <c r="BM120" s="1303"/>
      <c r="BN120" s="220"/>
      <c r="BO120" s="220"/>
      <c r="BP120" s="221"/>
      <c r="BQ120" s="220"/>
      <c r="BR120" s="220"/>
      <c r="BS120" s="221"/>
      <c r="BT120" s="220"/>
      <c r="BU120" s="220"/>
      <c r="BV120" s="1302"/>
      <c r="BW120" s="1302"/>
      <c r="BX120" s="1302"/>
      <c r="BY120" s="1302"/>
      <c r="BZ120" s="222"/>
      <c r="CA120" s="210"/>
      <c r="CB120" s="210"/>
    </row>
    <row r="121" spans="1:80" s="36" customFormat="1" ht="26.1" customHeight="1">
      <c r="A121" s="215">
        <v>4</v>
      </c>
      <c r="B121"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1" s="1287"/>
      <c r="D121" s="1287"/>
      <c r="E121" s="1287"/>
      <c r="F121" s="1288"/>
      <c r="G121"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1" s="1290"/>
      <c r="I121" s="1291"/>
      <c r="J121"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1" s="1289" t="str">
        <f ca="1">IF((ROW()-117)&lt;=MAX(⑦入力シート3!$AV$6:$AV$1085),IF(INDEX(⑦入力シート3!AP$6:AP$1085,MATCH(ROW()-117,⑦入力シート3!$AV$6:$AV$1085,0))=1,"基本給",IF(INDEX(⑦入力シート3!AP$6:AP$1085,MATCH(ROW()-117,⑦入力シート3!$AV$6:$AV$1085,0))=2,"手当","残")),"")</f>
        <v/>
      </c>
      <c r="L121" s="1290"/>
      <c r="M121" s="1290"/>
      <c r="N121" s="1292"/>
      <c r="O121" s="1293" t="str">
        <f ca="1">IF((ROW()-117)&lt;=MAX(⑦入力シート3!$AV$6:$AV$1085),INDEX(⑦入力シート3!AR$6:AR$1085,MATCH(ROW()-117,⑦入力シート3!$AV$6:$AV$1085,0)),"")</f>
        <v/>
      </c>
      <c r="P121" s="1294"/>
      <c r="Q121" s="1294"/>
      <c r="R121" s="186" t="s">
        <v>12</v>
      </c>
      <c r="S121" s="186" t="s">
        <v>158</v>
      </c>
      <c r="T121" s="452" t="str">
        <f ca="1">IF((ROW()-117)&lt;=MAX(⑦入力シート3!$AV$6:$AV$1085),INDEX(⑦入力シート3!AS$6:AS$1085,MATCH(ROW()-117,⑦入力シート3!$AV$6:$AV$1085,0)),"")</f>
        <v/>
      </c>
      <c r="U121" s="186" t="s">
        <v>159</v>
      </c>
      <c r="V121" s="186" t="s">
        <v>158</v>
      </c>
      <c r="W121" s="187">
        <v>1</v>
      </c>
      <c r="X121" s="186" t="s">
        <v>127</v>
      </c>
      <c r="Y121" s="186" t="s">
        <v>161</v>
      </c>
      <c r="Z121" s="1304" t="str">
        <f t="shared" ca="1" si="23"/>
        <v/>
      </c>
      <c r="AA121" s="1304"/>
      <c r="AB121" s="1304"/>
      <c r="AC121" s="1304"/>
      <c r="AD121" s="188" t="s">
        <v>12</v>
      </c>
      <c r="AE121" s="1296">
        <f>IF(①入力シート!$F$28="あり",O121,0)</f>
        <v>0</v>
      </c>
      <c r="AF121" s="1297"/>
      <c r="AG121" s="1297"/>
      <c r="AH121" s="186" t="s">
        <v>12</v>
      </c>
      <c r="AI121" s="186" t="s">
        <v>158</v>
      </c>
      <c r="AJ121" s="698">
        <f>IF(①入力シート!$F$28="あり",T121,0)</f>
        <v>0</v>
      </c>
      <c r="AK121" s="186" t="s">
        <v>159</v>
      </c>
      <c r="AL121" s="186" t="s">
        <v>158</v>
      </c>
      <c r="AM121" s="187">
        <v>1</v>
      </c>
      <c r="AN121" s="186" t="s">
        <v>127</v>
      </c>
      <c r="AO121" s="186" t="s">
        <v>161</v>
      </c>
      <c r="AP121" s="1299">
        <f t="shared" si="24"/>
        <v>0</v>
      </c>
      <c r="AQ121" s="1299"/>
      <c r="AR121" s="1299"/>
      <c r="AS121" s="1299"/>
      <c r="AT121" s="193" t="s">
        <v>12</v>
      </c>
      <c r="AU121" s="472"/>
      <c r="AV121" s="472"/>
      <c r="AW121" s="472"/>
      <c r="AX121" s="220"/>
      <c r="AY121" s="220"/>
      <c r="AZ121" s="221"/>
      <c r="BA121" s="220"/>
      <c r="BB121" s="220"/>
      <c r="BC121" s="221"/>
      <c r="BD121" s="220"/>
      <c r="BE121" s="220"/>
      <c r="BF121" s="473"/>
      <c r="BG121" s="473"/>
      <c r="BH121" s="473"/>
      <c r="BI121" s="473"/>
      <c r="BJ121" s="222"/>
      <c r="BK121" s="474"/>
      <c r="BL121" s="474"/>
      <c r="BM121" s="474"/>
      <c r="BN121" s="220"/>
      <c r="BO121" s="220"/>
      <c r="BP121" s="221"/>
      <c r="BQ121" s="220"/>
      <c r="BR121" s="220"/>
      <c r="BS121" s="221"/>
      <c r="BT121" s="220"/>
      <c r="BU121" s="220"/>
      <c r="BV121" s="473"/>
      <c r="BW121" s="473"/>
      <c r="BX121" s="473"/>
      <c r="BY121" s="473"/>
      <c r="BZ121" s="222"/>
      <c r="CA121" s="210"/>
      <c r="CB121" s="210"/>
    </row>
    <row r="122" spans="1:80" s="36" customFormat="1" ht="26.1" customHeight="1">
      <c r="A122" s="215">
        <v>5</v>
      </c>
      <c r="B122"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2" s="1287"/>
      <c r="D122" s="1287"/>
      <c r="E122" s="1287"/>
      <c r="F122" s="1288"/>
      <c r="G122"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2" s="1290"/>
      <c r="I122" s="1291"/>
      <c r="J122"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2" s="1289" t="str">
        <f ca="1">IF((ROW()-117)&lt;=MAX(⑦入力シート3!$AV$6:$AV$1085),IF(INDEX(⑦入力シート3!AP$6:AP$1085,MATCH(ROW()-117,⑦入力シート3!$AV$6:$AV$1085,0))=1,"基本給",IF(INDEX(⑦入力シート3!AP$6:AP$1085,MATCH(ROW()-117,⑦入力シート3!$AV$6:$AV$1085,0))=2,"手当","残")),"")</f>
        <v/>
      </c>
      <c r="L122" s="1290"/>
      <c r="M122" s="1290"/>
      <c r="N122" s="1292"/>
      <c r="O122" s="1293" t="str">
        <f ca="1">IF((ROW()-117)&lt;=MAX(⑦入力シート3!$AV$6:$AV$1085),INDEX(⑦入力シート3!AR$6:AR$1085,MATCH(ROW()-117,⑦入力シート3!$AV$6:$AV$1085,0)),"")</f>
        <v/>
      </c>
      <c r="P122" s="1294"/>
      <c r="Q122" s="1294"/>
      <c r="R122" s="186" t="s">
        <v>12</v>
      </c>
      <c r="S122" s="186" t="s">
        <v>158</v>
      </c>
      <c r="T122" s="452" t="str">
        <f ca="1">IF((ROW()-117)&lt;=MAX(⑦入力シート3!$AV$6:$AV$1085),INDEX(⑦入力シート3!AS$6:AS$1085,MATCH(ROW()-117,⑦入力シート3!$AV$6:$AV$1085,0)),"")</f>
        <v/>
      </c>
      <c r="U122" s="186" t="s">
        <v>159</v>
      </c>
      <c r="V122" s="186" t="s">
        <v>158</v>
      </c>
      <c r="W122" s="187">
        <v>1</v>
      </c>
      <c r="X122" s="186" t="s">
        <v>127</v>
      </c>
      <c r="Y122" s="186" t="s">
        <v>161</v>
      </c>
      <c r="Z122" s="1304" t="str">
        <f t="shared" ref="Z122:Z131" ca="1" si="25">IFERROR(O122*T122*W122,"")</f>
        <v/>
      </c>
      <c r="AA122" s="1304"/>
      <c r="AB122" s="1304"/>
      <c r="AC122" s="1304"/>
      <c r="AD122" s="188" t="s">
        <v>12</v>
      </c>
      <c r="AE122" s="1296">
        <f>IF(①入力シート!$F$28="あり",O122,0)</f>
        <v>0</v>
      </c>
      <c r="AF122" s="1297"/>
      <c r="AG122" s="1297"/>
      <c r="AH122" s="186" t="s">
        <v>12</v>
      </c>
      <c r="AI122" s="186" t="s">
        <v>158</v>
      </c>
      <c r="AJ122" s="698">
        <f>IF(①入力シート!$F$28="あり",T122,0)</f>
        <v>0</v>
      </c>
      <c r="AK122" s="186" t="s">
        <v>159</v>
      </c>
      <c r="AL122" s="186" t="s">
        <v>158</v>
      </c>
      <c r="AM122" s="187">
        <v>1</v>
      </c>
      <c r="AN122" s="186" t="s">
        <v>127</v>
      </c>
      <c r="AO122" s="186" t="s">
        <v>161</v>
      </c>
      <c r="AP122" s="1299">
        <f t="shared" ref="AP122:AP131" si="26">IFERROR(AE122*AJ122*AM122,"")</f>
        <v>0</v>
      </c>
      <c r="AQ122" s="1299"/>
      <c r="AR122" s="1299"/>
      <c r="AS122" s="1299"/>
      <c r="AT122" s="193" t="s">
        <v>12</v>
      </c>
      <c r="AU122" s="472"/>
      <c r="AV122" s="472"/>
      <c r="AW122" s="472"/>
      <c r="AX122" s="220"/>
      <c r="AY122" s="220"/>
      <c r="AZ122" s="221"/>
      <c r="BA122" s="220"/>
      <c r="BB122" s="220"/>
      <c r="BC122" s="221"/>
      <c r="BD122" s="220"/>
      <c r="BE122" s="220"/>
      <c r="BF122" s="473"/>
      <c r="BG122" s="473"/>
      <c r="BH122" s="473"/>
      <c r="BI122" s="473"/>
      <c r="BJ122" s="222"/>
      <c r="BK122" s="474"/>
      <c r="BL122" s="474"/>
      <c r="BM122" s="474"/>
      <c r="BN122" s="220"/>
      <c r="BO122" s="220"/>
      <c r="BP122" s="221"/>
      <c r="BQ122" s="220"/>
      <c r="BR122" s="220"/>
      <c r="BS122" s="221"/>
      <c r="BT122" s="220"/>
      <c r="BU122" s="220"/>
      <c r="BV122" s="473"/>
      <c r="BW122" s="473"/>
      <c r="BX122" s="473"/>
      <c r="BY122" s="473"/>
      <c r="BZ122" s="222"/>
      <c r="CA122" s="210"/>
      <c r="CB122" s="210"/>
    </row>
    <row r="123" spans="1:80" s="36" customFormat="1" ht="26.1" customHeight="1">
      <c r="A123" s="215">
        <v>6</v>
      </c>
      <c r="B123"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3" s="1287"/>
      <c r="D123" s="1287"/>
      <c r="E123" s="1287"/>
      <c r="F123" s="1288"/>
      <c r="G123"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3" s="1290"/>
      <c r="I123" s="1291"/>
      <c r="J123"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3" s="1289" t="str">
        <f ca="1">IF((ROW()-117)&lt;=MAX(⑦入力シート3!$AV$6:$AV$1085),IF(INDEX(⑦入力シート3!AP$6:AP$1085,MATCH(ROW()-117,⑦入力シート3!$AV$6:$AV$1085,0))=1,"基本給",IF(INDEX(⑦入力シート3!AP$6:AP$1085,MATCH(ROW()-117,⑦入力シート3!$AV$6:$AV$1085,0))=2,"手当","残")),"")</f>
        <v/>
      </c>
      <c r="L123" s="1290"/>
      <c r="M123" s="1290"/>
      <c r="N123" s="1292"/>
      <c r="O123" s="1293" t="str">
        <f ca="1">IF((ROW()-117)&lt;=MAX(⑦入力シート3!$AV$6:$AV$1085),INDEX(⑦入力シート3!AR$6:AR$1085,MATCH(ROW()-117,⑦入力シート3!$AV$6:$AV$1085,0)),"")</f>
        <v/>
      </c>
      <c r="P123" s="1294"/>
      <c r="Q123" s="1294"/>
      <c r="R123" s="186" t="s">
        <v>12</v>
      </c>
      <c r="S123" s="186" t="s">
        <v>158</v>
      </c>
      <c r="T123" s="452" t="str">
        <f ca="1">IF((ROW()-117)&lt;=MAX(⑦入力シート3!$AV$6:$AV$1085),INDEX(⑦入力シート3!AS$6:AS$1085,MATCH(ROW()-117,⑦入力シート3!$AV$6:$AV$1085,0)),"")</f>
        <v/>
      </c>
      <c r="U123" s="186" t="s">
        <v>159</v>
      </c>
      <c r="V123" s="186" t="s">
        <v>158</v>
      </c>
      <c r="W123" s="187">
        <v>1</v>
      </c>
      <c r="X123" s="186" t="s">
        <v>127</v>
      </c>
      <c r="Y123" s="186" t="s">
        <v>161</v>
      </c>
      <c r="Z123" s="1304" t="str">
        <f t="shared" ca="1" si="25"/>
        <v/>
      </c>
      <c r="AA123" s="1304"/>
      <c r="AB123" s="1304"/>
      <c r="AC123" s="1304"/>
      <c r="AD123" s="188" t="s">
        <v>12</v>
      </c>
      <c r="AE123" s="1296">
        <f>IF(①入力シート!$F$28="あり",O123,0)</f>
        <v>0</v>
      </c>
      <c r="AF123" s="1297"/>
      <c r="AG123" s="1297"/>
      <c r="AH123" s="186" t="s">
        <v>12</v>
      </c>
      <c r="AI123" s="186" t="s">
        <v>158</v>
      </c>
      <c r="AJ123" s="698">
        <f>IF(①入力シート!$F$28="あり",T123,0)</f>
        <v>0</v>
      </c>
      <c r="AK123" s="186" t="s">
        <v>159</v>
      </c>
      <c r="AL123" s="186" t="s">
        <v>158</v>
      </c>
      <c r="AM123" s="187">
        <v>1</v>
      </c>
      <c r="AN123" s="186" t="s">
        <v>127</v>
      </c>
      <c r="AO123" s="186" t="s">
        <v>161</v>
      </c>
      <c r="AP123" s="1299">
        <f t="shared" si="26"/>
        <v>0</v>
      </c>
      <c r="AQ123" s="1299"/>
      <c r="AR123" s="1299"/>
      <c r="AS123" s="1299"/>
      <c r="AT123" s="193" t="s">
        <v>12</v>
      </c>
      <c r="AU123" s="472"/>
      <c r="AV123" s="472"/>
      <c r="AW123" s="472"/>
      <c r="AX123" s="220"/>
      <c r="AY123" s="220"/>
      <c r="AZ123" s="221"/>
      <c r="BA123" s="220"/>
      <c r="BB123" s="220"/>
      <c r="BC123" s="221"/>
      <c r="BD123" s="220"/>
      <c r="BE123" s="220"/>
      <c r="BF123" s="473"/>
      <c r="BG123" s="473"/>
      <c r="BH123" s="473"/>
      <c r="BI123" s="473"/>
      <c r="BJ123" s="222"/>
      <c r="BK123" s="474"/>
      <c r="BL123" s="474"/>
      <c r="BM123" s="474"/>
      <c r="BN123" s="220"/>
      <c r="BO123" s="220"/>
      <c r="BP123" s="221"/>
      <c r="BQ123" s="220"/>
      <c r="BR123" s="220"/>
      <c r="BS123" s="221"/>
      <c r="BT123" s="220"/>
      <c r="BU123" s="220"/>
      <c r="BV123" s="473"/>
      <c r="BW123" s="473"/>
      <c r="BX123" s="473"/>
      <c r="BY123" s="473"/>
      <c r="BZ123" s="222"/>
      <c r="CA123" s="210"/>
      <c r="CB123" s="210"/>
    </row>
    <row r="124" spans="1:80" s="36" customFormat="1" ht="26.1" customHeight="1">
      <c r="A124" s="215">
        <v>7</v>
      </c>
      <c r="B124"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4" s="1287"/>
      <c r="D124" s="1287"/>
      <c r="E124" s="1287"/>
      <c r="F124" s="1288"/>
      <c r="G124"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4" s="1290"/>
      <c r="I124" s="1291"/>
      <c r="J124"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4" s="1289" t="str">
        <f ca="1">IF((ROW()-117)&lt;=MAX(⑦入力シート3!$AV$6:$AV$1085),IF(INDEX(⑦入力シート3!AP$6:AP$1085,MATCH(ROW()-117,⑦入力シート3!$AV$6:$AV$1085,0))=1,"基本給",IF(INDEX(⑦入力シート3!AP$6:AP$1085,MATCH(ROW()-117,⑦入力シート3!$AV$6:$AV$1085,0))=2,"手当","残")),"")</f>
        <v/>
      </c>
      <c r="L124" s="1290"/>
      <c r="M124" s="1290"/>
      <c r="N124" s="1292"/>
      <c r="O124" s="1293" t="str">
        <f ca="1">IF((ROW()-117)&lt;=MAX(⑦入力シート3!$AV$6:$AV$1085),INDEX(⑦入力シート3!AR$6:AR$1085,MATCH(ROW()-117,⑦入力シート3!$AV$6:$AV$1085,0)),"")</f>
        <v/>
      </c>
      <c r="P124" s="1294"/>
      <c r="Q124" s="1294"/>
      <c r="R124" s="186" t="s">
        <v>12</v>
      </c>
      <c r="S124" s="186" t="s">
        <v>158</v>
      </c>
      <c r="T124" s="452" t="str">
        <f ca="1">IF((ROW()-117)&lt;=MAX(⑦入力シート3!$AV$6:$AV$1085),INDEX(⑦入力シート3!AS$6:AS$1085,MATCH(ROW()-117,⑦入力シート3!$AV$6:$AV$1085,0)),"")</f>
        <v/>
      </c>
      <c r="U124" s="186" t="s">
        <v>159</v>
      </c>
      <c r="V124" s="186" t="s">
        <v>158</v>
      </c>
      <c r="W124" s="187">
        <v>1</v>
      </c>
      <c r="X124" s="186" t="s">
        <v>127</v>
      </c>
      <c r="Y124" s="186" t="s">
        <v>161</v>
      </c>
      <c r="Z124" s="1304" t="str">
        <f t="shared" ca="1" si="25"/>
        <v/>
      </c>
      <c r="AA124" s="1304"/>
      <c r="AB124" s="1304"/>
      <c r="AC124" s="1304"/>
      <c r="AD124" s="188" t="s">
        <v>12</v>
      </c>
      <c r="AE124" s="1296">
        <f>IF(①入力シート!$F$28="あり",O124,0)</f>
        <v>0</v>
      </c>
      <c r="AF124" s="1297"/>
      <c r="AG124" s="1297"/>
      <c r="AH124" s="186" t="s">
        <v>12</v>
      </c>
      <c r="AI124" s="186" t="s">
        <v>158</v>
      </c>
      <c r="AJ124" s="698">
        <f>IF(①入力シート!$F$28="あり",T124,0)</f>
        <v>0</v>
      </c>
      <c r="AK124" s="186" t="s">
        <v>159</v>
      </c>
      <c r="AL124" s="186" t="s">
        <v>158</v>
      </c>
      <c r="AM124" s="187">
        <v>1</v>
      </c>
      <c r="AN124" s="186" t="s">
        <v>127</v>
      </c>
      <c r="AO124" s="186" t="s">
        <v>161</v>
      </c>
      <c r="AP124" s="1299">
        <f t="shared" si="26"/>
        <v>0</v>
      </c>
      <c r="AQ124" s="1299"/>
      <c r="AR124" s="1299"/>
      <c r="AS124" s="1299"/>
      <c r="AT124" s="193" t="s">
        <v>12</v>
      </c>
      <c r="AU124" s="472"/>
      <c r="AV124" s="472"/>
      <c r="AW124" s="472"/>
      <c r="AX124" s="220"/>
      <c r="AY124" s="220"/>
      <c r="AZ124" s="221"/>
      <c r="BA124" s="220"/>
      <c r="BB124" s="220"/>
      <c r="BC124" s="221"/>
      <c r="BD124" s="220"/>
      <c r="BE124" s="220"/>
      <c r="BF124" s="473"/>
      <c r="BG124" s="473"/>
      <c r="BH124" s="473"/>
      <c r="BI124" s="473"/>
      <c r="BJ124" s="222"/>
      <c r="BK124" s="474"/>
      <c r="BL124" s="474"/>
      <c r="BM124" s="474"/>
      <c r="BN124" s="220"/>
      <c r="BO124" s="220"/>
      <c r="BP124" s="221"/>
      <c r="BQ124" s="220"/>
      <c r="BR124" s="220"/>
      <c r="BS124" s="221"/>
      <c r="BT124" s="220"/>
      <c r="BU124" s="220"/>
      <c r="BV124" s="473"/>
      <c r="BW124" s="473"/>
      <c r="BX124" s="473"/>
      <c r="BY124" s="473"/>
      <c r="BZ124" s="222"/>
      <c r="CA124" s="210"/>
      <c r="CB124" s="210"/>
    </row>
    <row r="125" spans="1:80" s="36" customFormat="1" ht="26.1" customHeight="1">
      <c r="A125" s="215">
        <v>8</v>
      </c>
      <c r="B125"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5" s="1287"/>
      <c r="D125" s="1287"/>
      <c r="E125" s="1287"/>
      <c r="F125" s="1288"/>
      <c r="G125"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5" s="1290"/>
      <c r="I125" s="1291"/>
      <c r="J125"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5" s="1289" t="str">
        <f ca="1">IF((ROW()-117)&lt;=MAX(⑦入力シート3!$AV$6:$AV$1085),IF(INDEX(⑦入力シート3!AP$6:AP$1085,MATCH(ROW()-117,⑦入力シート3!$AV$6:$AV$1085,0))=1,"基本給",IF(INDEX(⑦入力シート3!AP$6:AP$1085,MATCH(ROW()-117,⑦入力シート3!$AV$6:$AV$1085,0))=2,"手当","残")),"")</f>
        <v/>
      </c>
      <c r="L125" s="1290"/>
      <c r="M125" s="1290"/>
      <c r="N125" s="1292"/>
      <c r="O125" s="1293" t="str">
        <f ca="1">IF((ROW()-117)&lt;=MAX(⑦入力シート3!$AV$6:$AV$1085),INDEX(⑦入力シート3!AR$6:AR$1085,MATCH(ROW()-117,⑦入力シート3!$AV$6:$AV$1085,0)),"")</f>
        <v/>
      </c>
      <c r="P125" s="1294"/>
      <c r="Q125" s="1294"/>
      <c r="R125" s="186" t="s">
        <v>12</v>
      </c>
      <c r="S125" s="186" t="s">
        <v>158</v>
      </c>
      <c r="T125" s="452" t="str">
        <f ca="1">IF((ROW()-117)&lt;=MAX(⑦入力シート3!$AV$6:$AV$1085),INDEX(⑦入力シート3!AS$6:AS$1085,MATCH(ROW()-117,⑦入力シート3!$AV$6:$AV$1085,0)),"")</f>
        <v/>
      </c>
      <c r="U125" s="186" t="s">
        <v>159</v>
      </c>
      <c r="V125" s="186" t="s">
        <v>158</v>
      </c>
      <c r="W125" s="187">
        <v>1</v>
      </c>
      <c r="X125" s="186" t="s">
        <v>127</v>
      </c>
      <c r="Y125" s="186" t="s">
        <v>161</v>
      </c>
      <c r="Z125" s="1304" t="str">
        <f t="shared" ca="1" si="25"/>
        <v/>
      </c>
      <c r="AA125" s="1304"/>
      <c r="AB125" s="1304"/>
      <c r="AC125" s="1304"/>
      <c r="AD125" s="188" t="s">
        <v>12</v>
      </c>
      <c r="AE125" s="1296">
        <f>IF(①入力シート!$F$28="あり",O125,0)</f>
        <v>0</v>
      </c>
      <c r="AF125" s="1297"/>
      <c r="AG125" s="1297"/>
      <c r="AH125" s="186" t="s">
        <v>12</v>
      </c>
      <c r="AI125" s="186" t="s">
        <v>158</v>
      </c>
      <c r="AJ125" s="698">
        <f>IF(①入力シート!$F$28="あり",T125,0)</f>
        <v>0</v>
      </c>
      <c r="AK125" s="186" t="s">
        <v>159</v>
      </c>
      <c r="AL125" s="186" t="s">
        <v>158</v>
      </c>
      <c r="AM125" s="187">
        <v>1</v>
      </c>
      <c r="AN125" s="186" t="s">
        <v>127</v>
      </c>
      <c r="AO125" s="186" t="s">
        <v>161</v>
      </c>
      <c r="AP125" s="1299">
        <f t="shared" si="26"/>
        <v>0</v>
      </c>
      <c r="AQ125" s="1299"/>
      <c r="AR125" s="1299"/>
      <c r="AS125" s="1299"/>
      <c r="AT125" s="193" t="s">
        <v>12</v>
      </c>
      <c r="AU125" s="472"/>
      <c r="AV125" s="472"/>
      <c r="AW125" s="472"/>
      <c r="AX125" s="220"/>
      <c r="AY125" s="220"/>
      <c r="AZ125" s="221"/>
      <c r="BA125" s="220"/>
      <c r="BB125" s="220"/>
      <c r="BC125" s="221"/>
      <c r="BD125" s="220"/>
      <c r="BE125" s="220"/>
      <c r="BF125" s="473"/>
      <c r="BG125" s="473"/>
      <c r="BH125" s="473"/>
      <c r="BI125" s="473"/>
      <c r="BJ125" s="222"/>
      <c r="BK125" s="474"/>
      <c r="BL125" s="474"/>
      <c r="BM125" s="474"/>
      <c r="BN125" s="220"/>
      <c r="BO125" s="220"/>
      <c r="BP125" s="221"/>
      <c r="BQ125" s="220"/>
      <c r="BR125" s="220"/>
      <c r="BS125" s="221"/>
      <c r="BT125" s="220"/>
      <c r="BU125" s="220"/>
      <c r="BV125" s="473"/>
      <c r="BW125" s="473"/>
      <c r="BX125" s="473"/>
      <c r="BY125" s="473"/>
      <c r="BZ125" s="222"/>
      <c r="CA125" s="210"/>
      <c r="CB125" s="210"/>
    </row>
    <row r="126" spans="1:80" s="36" customFormat="1" ht="26.1" customHeight="1">
      <c r="A126" s="215">
        <v>9</v>
      </c>
      <c r="B126"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6" s="1287"/>
      <c r="D126" s="1287"/>
      <c r="E126" s="1287"/>
      <c r="F126" s="1288"/>
      <c r="G126"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6" s="1290"/>
      <c r="I126" s="1291"/>
      <c r="J126"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6" s="1289" t="str">
        <f ca="1">IF((ROW()-117)&lt;=MAX(⑦入力シート3!$AV$6:$AV$1085),IF(INDEX(⑦入力シート3!AP$6:AP$1085,MATCH(ROW()-117,⑦入力シート3!$AV$6:$AV$1085,0))=1,"基本給",IF(INDEX(⑦入力シート3!AP$6:AP$1085,MATCH(ROW()-117,⑦入力シート3!$AV$6:$AV$1085,0))=2,"手当","残")),"")</f>
        <v/>
      </c>
      <c r="L126" s="1290"/>
      <c r="M126" s="1290"/>
      <c r="N126" s="1292"/>
      <c r="O126" s="1293" t="str">
        <f ca="1">IF((ROW()-117)&lt;=MAX(⑦入力シート3!$AV$6:$AV$1085),INDEX(⑦入力シート3!AR$6:AR$1085,MATCH(ROW()-117,⑦入力シート3!$AV$6:$AV$1085,0)),"")</f>
        <v/>
      </c>
      <c r="P126" s="1294"/>
      <c r="Q126" s="1294"/>
      <c r="R126" s="186" t="s">
        <v>12</v>
      </c>
      <c r="S126" s="186" t="s">
        <v>158</v>
      </c>
      <c r="T126" s="452" t="str">
        <f ca="1">IF((ROW()-117)&lt;=MAX(⑦入力シート3!$AV$6:$AV$1085),INDEX(⑦入力シート3!AS$6:AS$1085,MATCH(ROW()-117,⑦入力シート3!$AV$6:$AV$1085,0)),"")</f>
        <v/>
      </c>
      <c r="U126" s="186" t="s">
        <v>159</v>
      </c>
      <c r="V126" s="186" t="s">
        <v>158</v>
      </c>
      <c r="W126" s="187">
        <v>1</v>
      </c>
      <c r="X126" s="186" t="s">
        <v>127</v>
      </c>
      <c r="Y126" s="186" t="s">
        <v>161</v>
      </c>
      <c r="Z126" s="1304" t="str">
        <f t="shared" ca="1" si="25"/>
        <v/>
      </c>
      <c r="AA126" s="1304"/>
      <c r="AB126" s="1304"/>
      <c r="AC126" s="1304"/>
      <c r="AD126" s="188" t="s">
        <v>12</v>
      </c>
      <c r="AE126" s="1296">
        <f>IF(①入力シート!$F$28="あり",O126,0)</f>
        <v>0</v>
      </c>
      <c r="AF126" s="1297"/>
      <c r="AG126" s="1297"/>
      <c r="AH126" s="186" t="s">
        <v>12</v>
      </c>
      <c r="AI126" s="186" t="s">
        <v>158</v>
      </c>
      <c r="AJ126" s="698">
        <f>IF(①入力シート!$F$28="あり",T126,0)</f>
        <v>0</v>
      </c>
      <c r="AK126" s="186" t="s">
        <v>159</v>
      </c>
      <c r="AL126" s="186" t="s">
        <v>158</v>
      </c>
      <c r="AM126" s="187">
        <v>1</v>
      </c>
      <c r="AN126" s="186" t="s">
        <v>127</v>
      </c>
      <c r="AO126" s="186" t="s">
        <v>161</v>
      </c>
      <c r="AP126" s="1299">
        <f t="shared" si="26"/>
        <v>0</v>
      </c>
      <c r="AQ126" s="1299"/>
      <c r="AR126" s="1299"/>
      <c r="AS126" s="1299"/>
      <c r="AT126" s="193" t="s">
        <v>12</v>
      </c>
      <c r="AU126" s="472"/>
      <c r="AV126" s="472"/>
      <c r="AW126" s="472"/>
      <c r="AX126" s="220"/>
      <c r="AY126" s="220"/>
      <c r="AZ126" s="221"/>
      <c r="BA126" s="220"/>
      <c r="BB126" s="220"/>
      <c r="BC126" s="221"/>
      <c r="BD126" s="220"/>
      <c r="BE126" s="220"/>
      <c r="BF126" s="473"/>
      <c r="BG126" s="473"/>
      <c r="BH126" s="473"/>
      <c r="BI126" s="473"/>
      <c r="BJ126" s="222"/>
      <c r="BK126" s="474"/>
      <c r="BL126" s="474"/>
      <c r="BM126" s="474"/>
      <c r="BN126" s="220"/>
      <c r="BO126" s="220"/>
      <c r="BP126" s="221"/>
      <c r="BQ126" s="220"/>
      <c r="BR126" s="220"/>
      <c r="BS126" s="221"/>
      <c r="BT126" s="220"/>
      <c r="BU126" s="220"/>
      <c r="BV126" s="473"/>
      <c r="BW126" s="473"/>
      <c r="BX126" s="473"/>
      <c r="BY126" s="473"/>
      <c r="BZ126" s="222"/>
      <c r="CA126" s="210"/>
      <c r="CB126" s="210"/>
    </row>
    <row r="127" spans="1:80" s="36" customFormat="1" ht="26.1" customHeight="1">
      <c r="A127" s="215">
        <v>10</v>
      </c>
      <c r="B127"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7" s="1287"/>
      <c r="D127" s="1287"/>
      <c r="E127" s="1287"/>
      <c r="F127" s="1288"/>
      <c r="G127"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7" s="1290"/>
      <c r="I127" s="1291"/>
      <c r="J127"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7" s="1289" t="str">
        <f ca="1">IF((ROW()-117)&lt;=MAX(⑦入力シート3!$AV$6:$AV$1085),IF(INDEX(⑦入力シート3!AP$6:AP$1085,MATCH(ROW()-117,⑦入力シート3!$AV$6:$AV$1085,0))=1,"基本給",IF(INDEX(⑦入力シート3!AP$6:AP$1085,MATCH(ROW()-117,⑦入力シート3!$AV$6:$AV$1085,0))=2,"手当","残")),"")</f>
        <v/>
      </c>
      <c r="L127" s="1290"/>
      <c r="M127" s="1290"/>
      <c r="N127" s="1292"/>
      <c r="O127" s="1293" t="str">
        <f ca="1">IF((ROW()-117)&lt;=MAX(⑦入力シート3!$AV$6:$AV$1085),INDEX(⑦入力シート3!AR$6:AR$1085,MATCH(ROW()-117,⑦入力シート3!$AV$6:$AV$1085,0)),"")</f>
        <v/>
      </c>
      <c r="P127" s="1294"/>
      <c r="Q127" s="1294"/>
      <c r="R127" s="186" t="s">
        <v>12</v>
      </c>
      <c r="S127" s="186" t="s">
        <v>158</v>
      </c>
      <c r="T127" s="452" t="str">
        <f ca="1">IF((ROW()-117)&lt;=MAX(⑦入力シート3!$AV$6:$AV$1085),INDEX(⑦入力シート3!AS$6:AS$1085,MATCH(ROW()-117,⑦入力シート3!$AV$6:$AV$1085,0)),"")</f>
        <v/>
      </c>
      <c r="U127" s="186" t="s">
        <v>159</v>
      </c>
      <c r="V127" s="186" t="s">
        <v>158</v>
      </c>
      <c r="W127" s="187">
        <v>1</v>
      </c>
      <c r="X127" s="186" t="s">
        <v>127</v>
      </c>
      <c r="Y127" s="186" t="s">
        <v>161</v>
      </c>
      <c r="Z127" s="1304" t="str">
        <f t="shared" ca="1" si="25"/>
        <v/>
      </c>
      <c r="AA127" s="1304"/>
      <c r="AB127" s="1304"/>
      <c r="AC127" s="1304"/>
      <c r="AD127" s="188" t="s">
        <v>12</v>
      </c>
      <c r="AE127" s="1296">
        <f>IF(①入力シート!$F$28="あり",O127,0)</f>
        <v>0</v>
      </c>
      <c r="AF127" s="1297"/>
      <c r="AG127" s="1297"/>
      <c r="AH127" s="186" t="s">
        <v>12</v>
      </c>
      <c r="AI127" s="186" t="s">
        <v>158</v>
      </c>
      <c r="AJ127" s="698">
        <f>IF(①入力シート!$F$28="あり",T127,0)</f>
        <v>0</v>
      </c>
      <c r="AK127" s="186" t="s">
        <v>159</v>
      </c>
      <c r="AL127" s="186" t="s">
        <v>158</v>
      </c>
      <c r="AM127" s="187">
        <v>1</v>
      </c>
      <c r="AN127" s="186" t="s">
        <v>127</v>
      </c>
      <c r="AO127" s="186" t="s">
        <v>161</v>
      </c>
      <c r="AP127" s="1299">
        <f t="shared" si="26"/>
        <v>0</v>
      </c>
      <c r="AQ127" s="1299"/>
      <c r="AR127" s="1299"/>
      <c r="AS127" s="1299"/>
      <c r="AT127" s="193" t="s">
        <v>12</v>
      </c>
      <c r="AU127" s="472"/>
      <c r="AV127" s="472"/>
      <c r="AW127" s="472"/>
      <c r="AX127" s="220"/>
      <c r="AY127" s="220"/>
      <c r="AZ127" s="221"/>
      <c r="BA127" s="220"/>
      <c r="BB127" s="220"/>
      <c r="BC127" s="221"/>
      <c r="BD127" s="220"/>
      <c r="BE127" s="220"/>
      <c r="BF127" s="473"/>
      <c r="BG127" s="473"/>
      <c r="BH127" s="473"/>
      <c r="BI127" s="473"/>
      <c r="BJ127" s="222"/>
      <c r="BK127" s="474"/>
      <c r="BL127" s="474"/>
      <c r="BM127" s="474"/>
      <c r="BN127" s="220"/>
      <c r="BO127" s="220"/>
      <c r="BP127" s="221"/>
      <c r="BQ127" s="220"/>
      <c r="BR127" s="220"/>
      <c r="BS127" s="221"/>
      <c r="BT127" s="220"/>
      <c r="BU127" s="220"/>
      <c r="BV127" s="473"/>
      <c r="BW127" s="473"/>
      <c r="BX127" s="473"/>
      <c r="BY127" s="473"/>
      <c r="BZ127" s="222"/>
      <c r="CA127" s="210"/>
      <c r="CB127" s="210"/>
    </row>
    <row r="128" spans="1:80" s="36" customFormat="1" ht="26.1" customHeight="1">
      <c r="A128" s="215">
        <v>11</v>
      </c>
      <c r="B128"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8" s="1287"/>
      <c r="D128" s="1287"/>
      <c r="E128" s="1287"/>
      <c r="F128" s="1288"/>
      <c r="G128"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8" s="1290"/>
      <c r="I128" s="1291"/>
      <c r="J128"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8" s="1289" t="str">
        <f ca="1">IF((ROW()-117)&lt;=MAX(⑦入力シート3!$AV$6:$AV$1085),IF(INDEX(⑦入力シート3!AP$6:AP$1085,MATCH(ROW()-117,⑦入力シート3!$AV$6:$AV$1085,0))=1,"基本給",IF(INDEX(⑦入力シート3!AP$6:AP$1085,MATCH(ROW()-117,⑦入力シート3!$AV$6:$AV$1085,0))=2,"手当","残")),"")</f>
        <v/>
      </c>
      <c r="L128" s="1290"/>
      <c r="M128" s="1290"/>
      <c r="N128" s="1292"/>
      <c r="O128" s="1293" t="str">
        <f ca="1">IF((ROW()-117)&lt;=MAX(⑦入力シート3!$AV$6:$AV$1085),INDEX(⑦入力シート3!AR$6:AR$1085,MATCH(ROW()-117,⑦入力シート3!$AV$6:$AV$1085,0)),"")</f>
        <v/>
      </c>
      <c r="P128" s="1294"/>
      <c r="Q128" s="1294"/>
      <c r="R128" s="186" t="s">
        <v>12</v>
      </c>
      <c r="S128" s="186" t="s">
        <v>158</v>
      </c>
      <c r="T128" s="452" t="str">
        <f ca="1">IF((ROW()-117)&lt;=MAX(⑦入力シート3!$AV$6:$AV$1085),INDEX(⑦入力シート3!AS$6:AS$1085,MATCH(ROW()-117,⑦入力シート3!$AV$6:$AV$1085,0)),"")</f>
        <v/>
      </c>
      <c r="U128" s="186" t="s">
        <v>159</v>
      </c>
      <c r="V128" s="186" t="s">
        <v>158</v>
      </c>
      <c r="W128" s="187">
        <v>1</v>
      </c>
      <c r="X128" s="186" t="s">
        <v>127</v>
      </c>
      <c r="Y128" s="186" t="s">
        <v>161</v>
      </c>
      <c r="Z128" s="1304" t="str">
        <f t="shared" ca="1" si="25"/>
        <v/>
      </c>
      <c r="AA128" s="1304"/>
      <c r="AB128" s="1304"/>
      <c r="AC128" s="1304"/>
      <c r="AD128" s="188" t="s">
        <v>12</v>
      </c>
      <c r="AE128" s="1296">
        <f>IF(①入力シート!$F$28="あり",O128,0)</f>
        <v>0</v>
      </c>
      <c r="AF128" s="1297"/>
      <c r="AG128" s="1297"/>
      <c r="AH128" s="186" t="s">
        <v>12</v>
      </c>
      <c r="AI128" s="186" t="s">
        <v>158</v>
      </c>
      <c r="AJ128" s="698">
        <f>IF(①入力シート!$F$28="あり",T128,0)</f>
        <v>0</v>
      </c>
      <c r="AK128" s="186" t="s">
        <v>159</v>
      </c>
      <c r="AL128" s="186" t="s">
        <v>158</v>
      </c>
      <c r="AM128" s="187">
        <v>1</v>
      </c>
      <c r="AN128" s="186" t="s">
        <v>127</v>
      </c>
      <c r="AO128" s="186" t="s">
        <v>161</v>
      </c>
      <c r="AP128" s="1299">
        <f t="shared" si="26"/>
        <v>0</v>
      </c>
      <c r="AQ128" s="1299"/>
      <c r="AR128" s="1299"/>
      <c r="AS128" s="1299"/>
      <c r="AT128" s="193" t="s">
        <v>12</v>
      </c>
      <c r="AU128" s="472"/>
      <c r="AV128" s="472"/>
      <c r="AW128" s="472"/>
      <c r="AX128" s="220"/>
      <c r="AY128" s="220"/>
      <c r="AZ128" s="221"/>
      <c r="BA128" s="220"/>
      <c r="BB128" s="220"/>
      <c r="BC128" s="221"/>
      <c r="BD128" s="220"/>
      <c r="BE128" s="220"/>
      <c r="BF128" s="473"/>
      <c r="BG128" s="473"/>
      <c r="BH128" s="473"/>
      <c r="BI128" s="473"/>
      <c r="BJ128" s="222"/>
      <c r="BK128" s="474"/>
      <c r="BL128" s="474"/>
      <c r="BM128" s="474"/>
      <c r="BN128" s="220"/>
      <c r="BO128" s="220"/>
      <c r="BP128" s="221"/>
      <c r="BQ128" s="220"/>
      <c r="BR128" s="220"/>
      <c r="BS128" s="221"/>
      <c r="BT128" s="220"/>
      <c r="BU128" s="220"/>
      <c r="BV128" s="473"/>
      <c r="BW128" s="473"/>
      <c r="BX128" s="473"/>
      <c r="BY128" s="473"/>
      <c r="BZ128" s="222"/>
      <c r="CA128" s="210"/>
      <c r="CB128" s="210"/>
    </row>
    <row r="129" spans="1:80" s="36" customFormat="1" ht="26.1" customHeight="1">
      <c r="A129" s="215">
        <v>12</v>
      </c>
      <c r="B129"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29" s="1287"/>
      <c r="D129" s="1287"/>
      <c r="E129" s="1287"/>
      <c r="F129" s="1288"/>
      <c r="G129"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29" s="1290"/>
      <c r="I129" s="1291"/>
      <c r="J129"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29" s="1289" t="str">
        <f ca="1">IF((ROW()-117)&lt;=MAX(⑦入力シート3!$AV$6:$AV$1085),IF(INDEX(⑦入力シート3!AP$6:AP$1085,MATCH(ROW()-117,⑦入力シート3!$AV$6:$AV$1085,0))=1,"基本給",IF(INDEX(⑦入力シート3!AP$6:AP$1085,MATCH(ROW()-117,⑦入力シート3!$AV$6:$AV$1085,0))=2,"手当","残")),"")</f>
        <v/>
      </c>
      <c r="L129" s="1290"/>
      <c r="M129" s="1290"/>
      <c r="N129" s="1292"/>
      <c r="O129" s="1293" t="str">
        <f ca="1">IF((ROW()-117)&lt;=MAX(⑦入力シート3!$AV$6:$AV$1085),INDEX(⑦入力シート3!AR$6:AR$1085,MATCH(ROW()-117,⑦入力シート3!$AV$6:$AV$1085,0)),"")</f>
        <v/>
      </c>
      <c r="P129" s="1294"/>
      <c r="Q129" s="1294"/>
      <c r="R129" s="186" t="s">
        <v>12</v>
      </c>
      <c r="S129" s="186" t="s">
        <v>158</v>
      </c>
      <c r="T129" s="452" t="str">
        <f ca="1">IF((ROW()-117)&lt;=MAX(⑦入力シート3!$AV$6:$AV$1085),INDEX(⑦入力シート3!AS$6:AS$1085,MATCH(ROW()-117,⑦入力シート3!$AV$6:$AV$1085,0)),"")</f>
        <v/>
      </c>
      <c r="U129" s="186" t="s">
        <v>159</v>
      </c>
      <c r="V129" s="186" t="s">
        <v>158</v>
      </c>
      <c r="W129" s="187">
        <v>1</v>
      </c>
      <c r="X129" s="186" t="s">
        <v>127</v>
      </c>
      <c r="Y129" s="186" t="s">
        <v>161</v>
      </c>
      <c r="Z129" s="1304" t="str">
        <f t="shared" ca="1" si="25"/>
        <v/>
      </c>
      <c r="AA129" s="1304"/>
      <c r="AB129" s="1304"/>
      <c r="AC129" s="1304"/>
      <c r="AD129" s="188" t="s">
        <v>12</v>
      </c>
      <c r="AE129" s="1296">
        <f>IF(①入力シート!$F$28="あり",O129,0)</f>
        <v>0</v>
      </c>
      <c r="AF129" s="1297"/>
      <c r="AG129" s="1297"/>
      <c r="AH129" s="186" t="s">
        <v>12</v>
      </c>
      <c r="AI129" s="186" t="s">
        <v>158</v>
      </c>
      <c r="AJ129" s="698">
        <f>IF(①入力シート!$F$28="あり",T129,0)</f>
        <v>0</v>
      </c>
      <c r="AK129" s="186" t="s">
        <v>159</v>
      </c>
      <c r="AL129" s="186" t="s">
        <v>158</v>
      </c>
      <c r="AM129" s="187">
        <v>1</v>
      </c>
      <c r="AN129" s="186" t="s">
        <v>127</v>
      </c>
      <c r="AO129" s="186" t="s">
        <v>161</v>
      </c>
      <c r="AP129" s="1299">
        <f t="shared" si="26"/>
        <v>0</v>
      </c>
      <c r="AQ129" s="1299"/>
      <c r="AR129" s="1299"/>
      <c r="AS129" s="1299"/>
      <c r="AT129" s="193" t="s">
        <v>12</v>
      </c>
      <c r="AU129" s="1300"/>
      <c r="AV129" s="1301"/>
      <c r="AW129" s="1301"/>
      <c r="AX129" s="220"/>
      <c r="AY129" s="220"/>
      <c r="AZ129" s="221"/>
      <c r="BA129" s="220"/>
      <c r="BB129" s="220"/>
      <c r="BC129" s="221"/>
      <c r="BD129" s="220"/>
      <c r="BE129" s="220"/>
      <c r="BF129" s="1302"/>
      <c r="BG129" s="1302"/>
      <c r="BH129" s="1302"/>
      <c r="BI129" s="1302"/>
      <c r="BJ129" s="222"/>
      <c r="BK129" s="1303"/>
      <c r="BL129" s="1303"/>
      <c r="BM129" s="1303"/>
      <c r="BN129" s="220"/>
      <c r="BO129" s="220"/>
      <c r="BP129" s="221"/>
      <c r="BQ129" s="220"/>
      <c r="BR129" s="220"/>
      <c r="BS129" s="221"/>
      <c r="BT129" s="220"/>
      <c r="BU129" s="220"/>
      <c r="BV129" s="1302"/>
      <c r="BW129" s="1302"/>
      <c r="BX129" s="1302"/>
      <c r="BY129" s="1302"/>
      <c r="BZ129" s="222"/>
      <c r="CA129" s="210"/>
      <c r="CB129" s="210"/>
    </row>
    <row r="130" spans="1:80" s="36" customFormat="1" ht="26.1" customHeight="1">
      <c r="A130" s="215">
        <v>13</v>
      </c>
      <c r="B130"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0" s="1287"/>
      <c r="D130" s="1287"/>
      <c r="E130" s="1287"/>
      <c r="F130" s="1288"/>
      <c r="G130"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0" s="1290"/>
      <c r="I130" s="1291"/>
      <c r="J130"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0" s="1289" t="str">
        <f ca="1">IF((ROW()-117)&lt;=MAX(⑦入力シート3!$AV$6:$AV$1085),IF(INDEX(⑦入力シート3!AP$6:AP$1085,MATCH(ROW()-117,⑦入力シート3!$AV$6:$AV$1085,0))=1,"基本給",IF(INDEX(⑦入力シート3!AP$6:AP$1085,MATCH(ROW()-117,⑦入力シート3!$AV$6:$AV$1085,0))=2,"手当","残")),"")</f>
        <v/>
      </c>
      <c r="L130" s="1290"/>
      <c r="M130" s="1290"/>
      <c r="N130" s="1292"/>
      <c r="O130" s="1293" t="str">
        <f ca="1">IF((ROW()-117)&lt;=MAX(⑦入力シート3!$AV$6:$AV$1085),INDEX(⑦入力シート3!AR$6:AR$1085,MATCH(ROW()-117,⑦入力シート3!$AV$6:$AV$1085,0)),"")</f>
        <v/>
      </c>
      <c r="P130" s="1294"/>
      <c r="Q130" s="1294"/>
      <c r="R130" s="186" t="s">
        <v>12</v>
      </c>
      <c r="S130" s="186" t="s">
        <v>158</v>
      </c>
      <c r="T130" s="452" t="str">
        <f ca="1">IF((ROW()-117)&lt;=MAX(⑦入力シート3!$AV$6:$AV$1085),INDEX(⑦入力シート3!AS$6:AS$1085,MATCH(ROW()-117,⑦入力シート3!$AV$6:$AV$1085,0)),"")</f>
        <v/>
      </c>
      <c r="U130" s="186" t="s">
        <v>159</v>
      </c>
      <c r="V130" s="186" t="s">
        <v>158</v>
      </c>
      <c r="W130" s="187">
        <v>1</v>
      </c>
      <c r="X130" s="186" t="s">
        <v>127</v>
      </c>
      <c r="Y130" s="186" t="s">
        <v>161</v>
      </c>
      <c r="Z130" s="1304" t="str">
        <f t="shared" ca="1" si="25"/>
        <v/>
      </c>
      <c r="AA130" s="1304"/>
      <c r="AB130" s="1304"/>
      <c r="AC130" s="1304"/>
      <c r="AD130" s="188" t="s">
        <v>12</v>
      </c>
      <c r="AE130" s="1296">
        <f>IF(①入力シート!$F$28="あり",O130,0)</f>
        <v>0</v>
      </c>
      <c r="AF130" s="1297"/>
      <c r="AG130" s="1297"/>
      <c r="AH130" s="186" t="s">
        <v>12</v>
      </c>
      <c r="AI130" s="186" t="s">
        <v>158</v>
      </c>
      <c r="AJ130" s="698">
        <f>IF(①入力シート!$F$28="あり",T130,0)</f>
        <v>0</v>
      </c>
      <c r="AK130" s="186" t="s">
        <v>159</v>
      </c>
      <c r="AL130" s="186" t="s">
        <v>158</v>
      </c>
      <c r="AM130" s="187">
        <v>1</v>
      </c>
      <c r="AN130" s="186" t="s">
        <v>127</v>
      </c>
      <c r="AO130" s="186" t="s">
        <v>161</v>
      </c>
      <c r="AP130" s="1299">
        <f t="shared" si="26"/>
        <v>0</v>
      </c>
      <c r="AQ130" s="1299"/>
      <c r="AR130" s="1299"/>
      <c r="AS130" s="1299"/>
      <c r="AT130" s="193" t="s">
        <v>12</v>
      </c>
      <c r="AU130" s="1300"/>
      <c r="AV130" s="1301"/>
      <c r="AW130" s="1301"/>
      <c r="AX130" s="220"/>
      <c r="AY130" s="220"/>
      <c r="AZ130" s="221"/>
      <c r="BA130" s="220"/>
      <c r="BB130" s="220"/>
      <c r="BC130" s="221"/>
      <c r="BD130" s="220"/>
      <c r="BE130" s="220"/>
      <c r="BF130" s="1302"/>
      <c r="BG130" s="1302"/>
      <c r="BH130" s="1302"/>
      <c r="BI130" s="1302"/>
      <c r="BJ130" s="222"/>
      <c r="BK130" s="1303"/>
      <c r="BL130" s="1303"/>
      <c r="BM130" s="1303"/>
      <c r="BN130" s="220"/>
      <c r="BO130" s="220"/>
      <c r="BP130" s="221"/>
      <c r="BQ130" s="220"/>
      <c r="BR130" s="220"/>
      <c r="BS130" s="221"/>
      <c r="BT130" s="220"/>
      <c r="BU130" s="220"/>
      <c r="BV130" s="1302"/>
      <c r="BW130" s="1302"/>
      <c r="BX130" s="1302"/>
      <c r="BY130" s="1302"/>
      <c r="BZ130" s="222"/>
      <c r="CA130" s="210"/>
      <c r="CB130" s="210"/>
    </row>
    <row r="131" spans="1:80" s="36" customFormat="1" ht="26.1" customHeight="1">
      <c r="A131" s="215">
        <v>14</v>
      </c>
      <c r="B131"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1" s="1287"/>
      <c r="D131" s="1287"/>
      <c r="E131" s="1287"/>
      <c r="F131" s="1288"/>
      <c r="G131"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1" s="1290"/>
      <c r="I131" s="1291"/>
      <c r="J131"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1" s="1289" t="str">
        <f ca="1">IF((ROW()-117)&lt;=MAX(⑦入力シート3!$AV$6:$AV$1085),IF(INDEX(⑦入力シート3!AP$6:AP$1085,MATCH(ROW()-117,⑦入力シート3!$AV$6:$AV$1085,0))=1,"基本給",IF(INDEX(⑦入力シート3!AP$6:AP$1085,MATCH(ROW()-117,⑦入力シート3!$AV$6:$AV$1085,0))=2,"手当","残")),"")</f>
        <v/>
      </c>
      <c r="L131" s="1290"/>
      <c r="M131" s="1290"/>
      <c r="N131" s="1292"/>
      <c r="O131" s="1293" t="str">
        <f ca="1">IF((ROW()-117)&lt;=MAX(⑦入力シート3!$AV$6:$AV$1085),INDEX(⑦入力シート3!AR$6:AR$1085,MATCH(ROW()-117,⑦入力シート3!$AV$6:$AV$1085,0)),"")</f>
        <v/>
      </c>
      <c r="P131" s="1294"/>
      <c r="Q131" s="1294"/>
      <c r="R131" s="186" t="s">
        <v>12</v>
      </c>
      <c r="S131" s="186" t="s">
        <v>158</v>
      </c>
      <c r="T131" s="452" t="str">
        <f ca="1">IF((ROW()-117)&lt;=MAX(⑦入力シート3!$AV$6:$AV$1085),INDEX(⑦入力シート3!AS$6:AS$1085,MATCH(ROW()-117,⑦入力シート3!$AV$6:$AV$1085,0)),"")</f>
        <v/>
      </c>
      <c r="U131" s="186" t="s">
        <v>159</v>
      </c>
      <c r="V131" s="186" t="s">
        <v>158</v>
      </c>
      <c r="W131" s="187">
        <v>1</v>
      </c>
      <c r="X131" s="186" t="s">
        <v>127</v>
      </c>
      <c r="Y131" s="186" t="s">
        <v>161</v>
      </c>
      <c r="Z131" s="1304" t="str">
        <f t="shared" ca="1" si="25"/>
        <v/>
      </c>
      <c r="AA131" s="1304"/>
      <c r="AB131" s="1304"/>
      <c r="AC131" s="1304"/>
      <c r="AD131" s="188" t="s">
        <v>12</v>
      </c>
      <c r="AE131" s="1296">
        <f>IF(①入力シート!$F$28="あり",O131,0)</f>
        <v>0</v>
      </c>
      <c r="AF131" s="1297"/>
      <c r="AG131" s="1297"/>
      <c r="AH131" s="186" t="s">
        <v>12</v>
      </c>
      <c r="AI131" s="186" t="s">
        <v>158</v>
      </c>
      <c r="AJ131" s="698">
        <f>IF(①入力シート!$F$28="あり",T131,0)</f>
        <v>0</v>
      </c>
      <c r="AK131" s="186" t="s">
        <v>159</v>
      </c>
      <c r="AL131" s="186" t="s">
        <v>158</v>
      </c>
      <c r="AM131" s="187">
        <v>1</v>
      </c>
      <c r="AN131" s="186" t="s">
        <v>127</v>
      </c>
      <c r="AO131" s="186" t="s">
        <v>161</v>
      </c>
      <c r="AP131" s="1299">
        <f t="shared" si="26"/>
        <v>0</v>
      </c>
      <c r="AQ131" s="1299"/>
      <c r="AR131" s="1299"/>
      <c r="AS131" s="1299"/>
      <c r="AT131" s="193" t="s">
        <v>12</v>
      </c>
      <c r="AU131" s="1300"/>
      <c r="AV131" s="1301"/>
      <c r="AW131" s="1301"/>
      <c r="AX131" s="220"/>
      <c r="AY131" s="220"/>
      <c r="AZ131" s="221"/>
      <c r="BA131" s="220"/>
      <c r="BB131" s="220"/>
      <c r="BC131" s="221"/>
      <c r="BD131" s="220"/>
      <c r="BE131" s="220"/>
      <c r="BF131" s="1302"/>
      <c r="BG131" s="1302"/>
      <c r="BH131" s="1302"/>
      <c r="BI131" s="1302"/>
      <c r="BJ131" s="222"/>
      <c r="BK131" s="1303"/>
      <c r="BL131" s="1303"/>
      <c r="BM131" s="1303"/>
      <c r="BN131" s="220"/>
      <c r="BO131" s="220"/>
      <c r="BP131" s="221"/>
      <c r="BQ131" s="220"/>
      <c r="BR131" s="220"/>
      <c r="BS131" s="221"/>
      <c r="BT131" s="220"/>
      <c r="BU131" s="220"/>
      <c r="BV131" s="1302"/>
      <c r="BW131" s="1302"/>
      <c r="BX131" s="1302"/>
      <c r="BY131" s="1302"/>
      <c r="BZ131" s="222"/>
      <c r="CA131" s="210"/>
      <c r="CB131" s="210"/>
    </row>
    <row r="132" spans="1:80" s="36" customFormat="1" ht="26.1" customHeight="1">
      <c r="A132" s="215">
        <v>15</v>
      </c>
      <c r="B132"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2" s="1287"/>
      <c r="D132" s="1287"/>
      <c r="E132" s="1287"/>
      <c r="F132" s="1288"/>
      <c r="G132"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2" s="1290"/>
      <c r="I132" s="1291"/>
      <c r="J132"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2" s="1289" t="str">
        <f ca="1">IF((ROW()-117)&lt;=MAX(⑦入力シート3!$AV$6:$AV$1085),IF(INDEX(⑦入力シート3!AP$6:AP$1085,MATCH(ROW()-117,⑦入力シート3!$AV$6:$AV$1085,0))=1,"基本給",IF(INDEX(⑦入力シート3!AP$6:AP$1085,MATCH(ROW()-117,⑦入力シート3!$AV$6:$AV$1085,0))=2,"手当","残")),"")</f>
        <v/>
      </c>
      <c r="L132" s="1290"/>
      <c r="M132" s="1290"/>
      <c r="N132" s="1292"/>
      <c r="O132" s="1293" t="str">
        <f ca="1">IF((ROW()-117)&lt;=MAX(⑦入力シート3!$AV$6:$AV$1085),INDEX(⑦入力シート3!AR$6:AR$1085,MATCH(ROW()-117,⑦入力シート3!$AV$6:$AV$1085,0)),"")</f>
        <v/>
      </c>
      <c r="P132" s="1294"/>
      <c r="Q132" s="1294"/>
      <c r="R132" s="186" t="s">
        <v>12</v>
      </c>
      <c r="S132" s="186" t="s">
        <v>158</v>
      </c>
      <c r="T132" s="452" t="str">
        <f ca="1">IF((ROW()-117)&lt;=MAX(⑦入力シート3!$AV$6:$AV$1085),INDEX(⑦入力シート3!AS$6:AS$1085,MATCH(ROW()-117,⑦入力シート3!$AV$6:$AV$1085,0)),"")</f>
        <v/>
      </c>
      <c r="U132" s="186" t="s">
        <v>159</v>
      </c>
      <c r="V132" s="186" t="s">
        <v>158</v>
      </c>
      <c r="W132" s="187">
        <v>1</v>
      </c>
      <c r="X132" s="186" t="s">
        <v>127</v>
      </c>
      <c r="Y132" s="186" t="s">
        <v>161</v>
      </c>
      <c r="Z132" s="1304" t="str">
        <f t="shared" ca="1" si="23"/>
        <v/>
      </c>
      <c r="AA132" s="1304"/>
      <c r="AB132" s="1304"/>
      <c r="AC132" s="1304"/>
      <c r="AD132" s="188" t="s">
        <v>12</v>
      </c>
      <c r="AE132" s="1296">
        <f>IF(①入力シート!$F$28="あり",O132,0)</f>
        <v>0</v>
      </c>
      <c r="AF132" s="1297"/>
      <c r="AG132" s="1297"/>
      <c r="AH132" s="186" t="s">
        <v>12</v>
      </c>
      <c r="AI132" s="186" t="s">
        <v>158</v>
      </c>
      <c r="AJ132" s="698">
        <f>IF(①入力シート!$F$28="あり",T132,0)</f>
        <v>0</v>
      </c>
      <c r="AK132" s="186" t="s">
        <v>159</v>
      </c>
      <c r="AL132" s="186" t="s">
        <v>158</v>
      </c>
      <c r="AM132" s="187">
        <v>1</v>
      </c>
      <c r="AN132" s="186" t="s">
        <v>127</v>
      </c>
      <c r="AO132" s="186" t="s">
        <v>161</v>
      </c>
      <c r="AP132" s="1299">
        <f t="shared" si="24"/>
        <v>0</v>
      </c>
      <c r="AQ132" s="1299"/>
      <c r="AR132" s="1299"/>
      <c r="AS132" s="1299"/>
      <c r="AT132" s="193" t="s">
        <v>12</v>
      </c>
      <c r="AU132" s="472"/>
      <c r="AV132" s="472"/>
      <c r="AW132" s="472"/>
      <c r="AX132" s="220"/>
      <c r="AY132" s="220"/>
      <c r="AZ132" s="221"/>
      <c r="BA132" s="220"/>
      <c r="BB132" s="220"/>
      <c r="BC132" s="221"/>
      <c r="BD132" s="220"/>
      <c r="BE132" s="220"/>
      <c r="BF132" s="473"/>
      <c r="BG132" s="473"/>
      <c r="BH132" s="473"/>
      <c r="BI132" s="473"/>
      <c r="BJ132" s="222"/>
      <c r="BK132" s="474"/>
      <c r="BL132" s="474"/>
      <c r="BM132" s="474"/>
      <c r="BN132" s="220"/>
      <c r="BO132" s="220"/>
      <c r="BP132" s="221"/>
      <c r="BQ132" s="220"/>
      <c r="BR132" s="220"/>
      <c r="BS132" s="221"/>
      <c r="BT132" s="220"/>
      <c r="BU132" s="220"/>
      <c r="BV132" s="473"/>
      <c r="BW132" s="473"/>
      <c r="BX132" s="473"/>
      <c r="BY132" s="473"/>
      <c r="BZ132" s="222"/>
      <c r="CA132" s="210"/>
      <c r="CB132" s="210"/>
    </row>
    <row r="133" spans="1:80" s="36" customFormat="1" ht="26.1" customHeight="1">
      <c r="A133" s="215">
        <v>16</v>
      </c>
      <c r="B133"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3" s="1287"/>
      <c r="D133" s="1287"/>
      <c r="E133" s="1287"/>
      <c r="F133" s="1288"/>
      <c r="G133"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3" s="1290"/>
      <c r="I133" s="1291"/>
      <c r="J133"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3" s="1289" t="str">
        <f ca="1">IF((ROW()-117)&lt;=MAX(⑦入力シート3!$AV$6:$AV$1085),IF(INDEX(⑦入力シート3!AP$6:AP$1085,MATCH(ROW()-117,⑦入力シート3!$AV$6:$AV$1085,0))=1,"基本給",IF(INDEX(⑦入力シート3!AP$6:AP$1085,MATCH(ROW()-117,⑦入力シート3!$AV$6:$AV$1085,0))=2,"手当","残")),"")</f>
        <v/>
      </c>
      <c r="L133" s="1290"/>
      <c r="M133" s="1290"/>
      <c r="N133" s="1292"/>
      <c r="O133" s="1293" t="str">
        <f ca="1">IF((ROW()-117)&lt;=MAX(⑦入力シート3!$AV$6:$AV$1085),INDEX(⑦入力シート3!AR$6:AR$1085,MATCH(ROW()-117,⑦入力シート3!$AV$6:$AV$1085,0)),"")</f>
        <v/>
      </c>
      <c r="P133" s="1294"/>
      <c r="Q133" s="1294"/>
      <c r="R133" s="186" t="s">
        <v>12</v>
      </c>
      <c r="S133" s="186" t="s">
        <v>158</v>
      </c>
      <c r="T133" s="452" t="str">
        <f ca="1">IF((ROW()-117)&lt;=MAX(⑦入力シート3!$AV$6:$AV$1085),INDEX(⑦入力シート3!AS$6:AS$1085,MATCH(ROW()-117,⑦入力シート3!$AV$6:$AV$1085,0)),"")</f>
        <v/>
      </c>
      <c r="U133" s="186" t="s">
        <v>159</v>
      </c>
      <c r="V133" s="186" t="s">
        <v>158</v>
      </c>
      <c r="W133" s="187">
        <v>1</v>
      </c>
      <c r="X133" s="186" t="s">
        <v>127</v>
      </c>
      <c r="Y133" s="186" t="s">
        <v>161</v>
      </c>
      <c r="Z133" s="1304" t="str">
        <f t="shared" ca="1" si="23"/>
        <v/>
      </c>
      <c r="AA133" s="1304"/>
      <c r="AB133" s="1304"/>
      <c r="AC133" s="1304"/>
      <c r="AD133" s="188" t="s">
        <v>12</v>
      </c>
      <c r="AE133" s="1296">
        <f>IF(①入力シート!$F$28="あり",O133,0)</f>
        <v>0</v>
      </c>
      <c r="AF133" s="1297"/>
      <c r="AG133" s="1297"/>
      <c r="AH133" s="186" t="s">
        <v>12</v>
      </c>
      <c r="AI133" s="186" t="s">
        <v>158</v>
      </c>
      <c r="AJ133" s="698">
        <f>IF(①入力シート!$F$28="あり",T133,0)</f>
        <v>0</v>
      </c>
      <c r="AK133" s="186" t="s">
        <v>159</v>
      </c>
      <c r="AL133" s="186" t="s">
        <v>158</v>
      </c>
      <c r="AM133" s="187">
        <v>1</v>
      </c>
      <c r="AN133" s="186" t="s">
        <v>127</v>
      </c>
      <c r="AO133" s="186" t="s">
        <v>161</v>
      </c>
      <c r="AP133" s="1299">
        <f t="shared" si="24"/>
        <v>0</v>
      </c>
      <c r="AQ133" s="1299"/>
      <c r="AR133" s="1299"/>
      <c r="AS133" s="1299"/>
      <c r="AT133" s="193" t="s">
        <v>12</v>
      </c>
      <c r="AU133" s="472"/>
      <c r="AV133" s="472"/>
      <c r="AW133" s="472"/>
      <c r="AX133" s="220"/>
      <c r="AY133" s="220"/>
      <c r="AZ133" s="221"/>
      <c r="BA133" s="220"/>
      <c r="BB133" s="220"/>
      <c r="BC133" s="221"/>
      <c r="BD133" s="220"/>
      <c r="BE133" s="220"/>
      <c r="BF133" s="473"/>
      <c r="BG133" s="473"/>
      <c r="BH133" s="473"/>
      <c r="BI133" s="473"/>
      <c r="BJ133" s="222"/>
      <c r="BK133" s="474"/>
      <c r="BL133" s="474"/>
      <c r="BM133" s="474"/>
      <c r="BN133" s="220"/>
      <c r="BO133" s="220"/>
      <c r="BP133" s="221"/>
      <c r="BQ133" s="220"/>
      <c r="BR133" s="220"/>
      <c r="BS133" s="221"/>
      <c r="BT133" s="220"/>
      <c r="BU133" s="220"/>
      <c r="BV133" s="473"/>
      <c r="BW133" s="473"/>
      <c r="BX133" s="473"/>
      <c r="BY133" s="473"/>
      <c r="BZ133" s="222"/>
      <c r="CA133" s="210"/>
      <c r="CB133" s="210"/>
    </row>
    <row r="134" spans="1:80" s="36" customFormat="1" ht="26.1" customHeight="1">
      <c r="A134" s="215">
        <v>17</v>
      </c>
      <c r="B134"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4" s="1287"/>
      <c r="D134" s="1287"/>
      <c r="E134" s="1287"/>
      <c r="F134" s="1288"/>
      <c r="G134"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4" s="1290"/>
      <c r="I134" s="1291"/>
      <c r="J134"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4" s="1289" t="str">
        <f ca="1">IF((ROW()-117)&lt;=MAX(⑦入力シート3!$AV$6:$AV$1085),IF(INDEX(⑦入力シート3!AP$6:AP$1085,MATCH(ROW()-117,⑦入力シート3!$AV$6:$AV$1085,0))=1,"基本給",IF(INDEX(⑦入力シート3!AP$6:AP$1085,MATCH(ROW()-117,⑦入力シート3!$AV$6:$AV$1085,0))=2,"手当","残")),"")</f>
        <v/>
      </c>
      <c r="L134" s="1290"/>
      <c r="M134" s="1290"/>
      <c r="N134" s="1292"/>
      <c r="O134" s="1293" t="str">
        <f ca="1">IF((ROW()-117)&lt;=MAX(⑦入力シート3!$AV$6:$AV$1085),INDEX(⑦入力シート3!AR$6:AR$1085,MATCH(ROW()-117,⑦入力シート3!$AV$6:$AV$1085,0)),"")</f>
        <v/>
      </c>
      <c r="P134" s="1294"/>
      <c r="Q134" s="1294"/>
      <c r="R134" s="186" t="s">
        <v>12</v>
      </c>
      <c r="S134" s="186" t="s">
        <v>158</v>
      </c>
      <c r="T134" s="452" t="str">
        <f ca="1">IF((ROW()-117)&lt;=MAX(⑦入力シート3!$AV$6:$AV$1085),INDEX(⑦入力シート3!AS$6:AS$1085,MATCH(ROW()-117,⑦入力シート3!$AV$6:$AV$1085,0)),"")</f>
        <v/>
      </c>
      <c r="U134" s="186" t="s">
        <v>159</v>
      </c>
      <c r="V134" s="186" t="s">
        <v>158</v>
      </c>
      <c r="W134" s="187">
        <v>1</v>
      </c>
      <c r="X134" s="186" t="s">
        <v>127</v>
      </c>
      <c r="Y134" s="186" t="s">
        <v>161</v>
      </c>
      <c r="Z134" s="1304" t="str">
        <f t="shared" ca="1" si="23"/>
        <v/>
      </c>
      <c r="AA134" s="1304"/>
      <c r="AB134" s="1304"/>
      <c r="AC134" s="1304"/>
      <c r="AD134" s="188" t="s">
        <v>12</v>
      </c>
      <c r="AE134" s="1296">
        <f>IF(①入力シート!$F$28="あり",O134,0)</f>
        <v>0</v>
      </c>
      <c r="AF134" s="1297"/>
      <c r="AG134" s="1297"/>
      <c r="AH134" s="186" t="s">
        <v>12</v>
      </c>
      <c r="AI134" s="186" t="s">
        <v>158</v>
      </c>
      <c r="AJ134" s="698">
        <f>IF(①入力シート!$F$28="あり",T134,0)</f>
        <v>0</v>
      </c>
      <c r="AK134" s="186" t="s">
        <v>159</v>
      </c>
      <c r="AL134" s="186" t="s">
        <v>158</v>
      </c>
      <c r="AM134" s="187">
        <v>1</v>
      </c>
      <c r="AN134" s="186" t="s">
        <v>127</v>
      </c>
      <c r="AO134" s="186" t="s">
        <v>161</v>
      </c>
      <c r="AP134" s="1299">
        <f t="shared" si="24"/>
        <v>0</v>
      </c>
      <c r="AQ134" s="1299"/>
      <c r="AR134" s="1299"/>
      <c r="AS134" s="1299"/>
      <c r="AT134" s="193" t="s">
        <v>12</v>
      </c>
      <c r="AU134" s="472"/>
      <c r="AV134" s="472"/>
      <c r="AW134" s="472"/>
      <c r="AX134" s="220"/>
      <c r="AY134" s="220"/>
      <c r="AZ134" s="221"/>
      <c r="BA134" s="220"/>
      <c r="BB134" s="220"/>
      <c r="BC134" s="221"/>
      <c r="BD134" s="220"/>
      <c r="BE134" s="220"/>
      <c r="BF134" s="473"/>
      <c r="BG134" s="473"/>
      <c r="BH134" s="473"/>
      <c r="BI134" s="473"/>
      <c r="BJ134" s="222"/>
      <c r="BK134" s="474"/>
      <c r="BL134" s="474"/>
      <c r="BM134" s="474"/>
      <c r="BN134" s="220"/>
      <c r="BO134" s="220"/>
      <c r="BP134" s="221"/>
      <c r="BQ134" s="220"/>
      <c r="BR134" s="220"/>
      <c r="BS134" s="221"/>
      <c r="BT134" s="220"/>
      <c r="BU134" s="220"/>
      <c r="BV134" s="473"/>
      <c r="BW134" s="473"/>
      <c r="BX134" s="473"/>
      <c r="BY134" s="473"/>
      <c r="BZ134" s="222"/>
      <c r="CA134" s="210"/>
      <c r="CB134" s="210"/>
    </row>
    <row r="135" spans="1:80" s="36" customFormat="1" ht="26.1" customHeight="1">
      <c r="A135" s="215">
        <v>18</v>
      </c>
      <c r="B135"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5" s="1287"/>
      <c r="D135" s="1287"/>
      <c r="E135" s="1287"/>
      <c r="F135" s="1288"/>
      <c r="G135"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5" s="1290"/>
      <c r="I135" s="1291"/>
      <c r="J135"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5" s="1289" t="str">
        <f ca="1">IF((ROW()-117)&lt;=MAX(⑦入力シート3!$AV$6:$AV$1085),IF(INDEX(⑦入力シート3!AP$6:AP$1085,MATCH(ROW()-117,⑦入力シート3!$AV$6:$AV$1085,0))=1,"基本給",IF(INDEX(⑦入力シート3!AP$6:AP$1085,MATCH(ROW()-117,⑦入力シート3!$AV$6:$AV$1085,0))=2,"手当","残")),"")</f>
        <v/>
      </c>
      <c r="L135" s="1290"/>
      <c r="M135" s="1290"/>
      <c r="N135" s="1292"/>
      <c r="O135" s="1293" t="str">
        <f ca="1">IF((ROW()-117)&lt;=MAX(⑦入力シート3!$AV$6:$AV$1085),INDEX(⑦入力シート3!AR$6:AR$1085,MATCH(ROW()-117,⑦入力シート3!$AV$6:$AV$1085,0)),"")</f>
        <v/>
      </c>
      <c r="P135" s="1294"/>
      <c r="Q135" s="1294"/>
      <c r="R135" s="186" t="s">
        <v>12</v>
      </c>
      <c r="S135" s="186" t="s">
        <v>158</v>
      </c>
      <c r="T135" s="452" t="str">
        <f ca="1">IF((ROW()-117)&lt;=MAX(⑦入力シート3!$AV$6:$AV$1085),INDEX(⑦入力シート3!AS$6:AS$1085,MATCH(ROW()-117,⑦入力シート3!$AV$6:$AV$1085,0)),"")</f>
        <v/>
      </c>
      <c r="U135" s="186" t="s">
        <v>159</v>
      </c>
      <c r="V135" s="186" t="s">
        <v>158</v>
      </c>
      <c r="W135" s="187">
        <v>1</v>
      </c>
      <c r="X135" s="186" t="s">
        <v>127</v>
      </c>
      <c r="Y135" s="186" t="s">
        <v>161</v>
      </c>
      <c r="Z135" s="1304" t="str">
        <f t="shared" ca="1" si="23"/>
        <v/>
      </c>
      <c r="AA135" s="1304"/>
      <c r="AB135" s="1304"/>
      <c r="AC135" s="1304"/>
      <c r="AD135" s="188" t="s">
        <v>12</v>
      </c>
      <c r="AE135" s="1296">
        <f>IF(①入力シート!$F$28="あり",O135,0)</f>
        <v>0</v>
      </c>
      <c r="AF135" s="1297"/>
      <c r="AG135" s="1297"/>
      <c r="AH135" s="186" t="s">
        <v>12</v>
      </c>
      <c r="AI135" s="186" t="s">
        <v>158</v>
      </c>
      <c r="AJ135" s="698">
        <f>IF(①入力シート!$F$28="あり",T135,0)</f>
        <v>0</v>
      </c>
      <c r="AK135" s="186" t="s">
        <v>159</v>
      </c>
      <c r="AL135" s="186" t="s">
        <v>158</v>
      </c>
      <c r="AM135" s="187">
        <v>1</v>
      </c>
      <c r="AN135" s="186" t="s">
        <v>127</v>
      </c>
      <c r="AO135" s="186" t="s">
        <v>161</v>
      </c>
      <c r="AP135" s="1299">
        <f t="shared" si="24"/>
        <v>0</v>
      </c>
      <c r="AQ135" s="1299"/>
      <c r="AR135" s="1299"/>
      <c r="AS135" s="1299"/>
      <c r="AT135" s="193" t="s">
        <v>12</v>
      </c>
      <c r="AU135" s="472"/>
      <c r="AV135" s="472"/>
      <c r="AW135" s="472"/>
      <c r="AX135" s="220"/>
      <c r="AY135" s="220"/>
      <c r="AZ135" s="221"/>
      <c r="BA135" s="220"/>
      <c r="BB135" s="220"/>
      <c r="BC135" s="221"/>
      <c r="BD135" s="220"/>
      <c r="BE135" s="220"/>
      <c r="BF135" s="473"/>
      <c r="BG135" s="473"/>
      <c r="BH135" s="473"/>
      <c r="BI135" s="473"/>
      <c r="BJ135" s="222"/>
      <c r="BK135" s="474"/>
      <c r="BL135" s="474"/>
      <c r="BM135" s="474"/>
      <c r="BN135" s="220"/>
      <c r="BO135" s="220"/>
      <c r="BP135" s="221"/>
      <c r="BQ135" s="220"/>
      <c r="BR135" s="220"/>
      <c r="BS135" s="221"/>
      <c r="BT135" s="220"/>
      <c r="BU135" s="220"/>
      <c r="BV135" s="473"/>
      <c r="BW135" s="473"/>
      <c r="BX135" s="473"/>
      <c r="BY135" s="473"/>
      <c r="BZ135" s="222"/>
      <c r="CA135" s="210"/>
      <c r="CB135" s="210"/>
    </row>
    <row r="136" spans="1:80" s="36" customFormat="1" ht="26.1" customHeight="1">
      <c r="A136" s="215">
        <v>19</v>
      </c>
      <c r="B136"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6" s="1287"/>
      <c r="D136" s="1287"/>
      <c r="E136" s="1287"/>
      <c r="F136" s="1288"/>
      <c r="G136"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6" s="1290"/>
      <c r="I136" s="1291"/>
      <c r="J136"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6" s="1289" t="str">
        <f ca="1">IF((ROW()-117)&lt;=MAX(⑦入力シート3!$AV$6:$AV$1085),IF(INDEX(⑦入力シート3!AP$6:AP$1085,MATCH(ROW()-117,⑦入力シート3!$AV$6:$AV$1085,0))=1,"基本給",IF(INDEX(⑦入力シート3!AP$6:AP$1085,MATCH(ROW()-117,⑦入力シート3!$AV$6:$AV$1085,0))=2,"手当","残")),"")</f>
        <v/>
      </c>
      <c r="L136" s="1290"/>
      <c r="M136" s="1290"/>
      <c r="N136" s="1292"/>
      <c r="O136" s="1293" t="str">
        <f ca="1">IF((ROW()-117)&lt;=MAX(⑦入力シート3!$AV$6:$AV$1085),INDEX(⑦入力シート3!AR$6:AR$1085,MATCH(ROW()-117,⑦入力シート3!$AV$6:$AV$1085,0)),"")</f>
        <v/>
      </c>
      <c r="P136" s="1294"/>
      <c r="Q136" s="1294"/>
      <c r="R136" s="186" t="s">
        <v>12</v>
      </c>
      <c r="S136" s="186" t="s">
        <v>158</v>
      </c>
      <c r="T136" s="452" t="str">
        <f ca="1">IF((ROW()-117)&lt;=MAX(⑦入力シート3!$AV$6:$AV$1085),INDEX(⑦入力シート3!AS$6:AS$1085,MATCH(ROW()-117,⑦入力シート3!$AV$6:$AV$1085,0)),"")</f>
        <v/>
      </c>
      <c r="U136" s="186" t="s">
        <v>159</v>
      </c>
      <c r="V136" s="186" t="s">
        <v>158</v>
      </c>
      <c r="W136" s="187">
        <v>1</v>
      </c>
      <c r="X136" s="186" t="s">
        <v>127</v>
      </c>
      <c r="Y136" s="186" t="s">
        <v>161</v>
      </c>
      <c r="Z136" s="1304" t="str">
        <f t="shared" ca="1" si="23"/>
        <v/>
      </c>
      <c r="AA136" s="1304"/>
      <c r="AB136" s="1304"/>
      <c r="AC136" s="1304"/>
      <c r="AD136" s="188" t="s">
        <v>12</v>
      </c>
      <c r="AE136" s="1296">
        <f>IF(①入力シート!$F$28="あり",O136,0)</f>
        <v>0</v>
      </c>
      <c r="AF136" s="1297"/>
      <c r="AG136" s="1297"/>
      <c r="AH136" s="186" t="s">
        <v>12</v>
      </c>
      <c r="AI136" s="186" t="s">
        <v>158</v>
      </c>
      <c r="AJ136" s="698">
        <f>IF(①入力シート!$F$28="あり",T136,0)</f>
        <v>0</v>
      </c>
      <c r="AK136" s="186" t="s">
        <v>159</v>
      </c>
      <c r="AL136" s="186" t="s">
        <v>158</v>
      </c>
      <c r="AM136" s="187">
        <v>1</v>
      </c>
      <c r="AN136" s="186" t="s">
        <v>127</v>
      </c>
      <c r="AO136" s="186" t="s">
        <v>161</v>
      </c>
      <c r="AP136" s="1299">
        <f t="shared" si="24"/>
        <v>0</v>
      </c>
      <c r="AQ136" s="1299"/>
      <c r="AR136" s="1299"/>
      <c r="AS136" s="1299"/>
      <c r="AT136" s="193" t="s">
        <v>12</v>
      </c>
      <c r="AU136" s="472"/>
      <c r="AV136" s="472"/>
      <c r="AW136" s="472"/>
      <c r="AX136" s="220"/>
      <c r="AY136" s="220"/>
      <c r="AZ136" s="221"/>
      <c r="BA136" s="220"/>
      <c r="BB136" s="220"/>
      <c r="BC136" s="221"/>
      <c r="BD136" s="220"/>
      <c r="BE136" s="220"/>
      <c r="BF136" s="473"/>
      <c r="BG136" s="473"/>
      <c r="BH136" s="473"/>
      <c r="BI136" s="473"/>
      <c r="BJ136" s="222"/>
      <c r="BK136" s="474"/>
      <c r="BL136" s="474"/>
      <c r="BM136" s="474"/>
      <c r="BN136" s="220"/>
      <c r="BO136" s="220"/>
      <c r="BP136" s="221"/>
      <c r="BQ136" s="220"/>
      <c r="BR136" s="220"/>
      <c r="BS136" s="221"/>
      <c r="BT136" s="220"/>
      <c r="BU136" s="220"/>
      <c r="BV136" s="473"/>
      <c r="BW136" s="473"/>
      <c r="BX136" s="473"/>
      <c r="BY136" s="473"/>
      <c r="BZ136" s="222"/>
      <c r="CA136" s="210"/>
      <c r="CB136" s="210"/>
    </row>
    <row r="137" spans="1:80" s="36" customFormat="1" ht="26.1" customHeight="1">
      <c r="A137" s="215">
        <v>20</v>
      </c>
      <c r="B137"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7" s="1287"/>
      <c r="D137" s="1287"/>
      <c r="E137" s="1287"/>
      <c r="F137" s="1288"/>
      <c r="G137"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7" s="1290"/>
      <c r="I137" s="1291"/>
      <c r="J137"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7" s="1289" t="str">
        <f ca="1">IF((ROW()-117)&lt;=MAX(⑦入力シート3!$AV$6:$AV$1085),IF(INDEX(⑦入力シート3!AP$6:AP$1085,MATCH(ROW()-117,⑦入力シート3!$AV$6:$AV$1085,0))=1,"基本給",IF(INDEX(⑦入力シート3!AP$6:AP$1085,MATCH(ROW()-117,⑦入力シート3!$AV$6:$AV$1085,0))=2,"手当","残")),"")</f>
        <v/>
      </c>
      <c r="L137" s="1290"/>
      <c r="M137" s="1290"/>
      <c r="N137" s="1292"/>
      <c r="O137" s="1293" t="str">
        <f ca="1">IF((ROW()-117)&lt;=MAX(⑦入力シート3!$AV$6:$AV$1085),INDEX(⑦入力シート3!AR$6:AR$1085,MATCH(ROW()-117,⑦入力シート3!$AV$6:$AV$1085,0)),"")</f>
        <v/>
      </c>
      <c r="P137" s="1294"/>
      <c r="Q137" s="1294"/>
      <c r="R137" s="186" t="s">
        <v>12</v>
      </c>
      <c r="S137" s="186" t="s">
        <v>158</v>
      </c>
      <c r="T137" s="452" t="str">
        <f ca="1">IF((ROW()-117)&lt;=MAX(⑦入力シート3!$AV$6:$AV$1085),INDEX(⑦入力シート3!AS$6:AS$1085,MATCH(ROW()-117,⑦入力シート3!$AV$6:$AV$1085,0)),"")</f>
        <v/>
      </c>
      <c r="U137" s="186" t="s">
        <v>159</v>
      </c>
      <c r="V137" s="186" t="s">
        <v>158</v>
      </c>
      <c r="W137" s="187">
        <v>1</v>
      </c>
      <c r="X137" s="186" t="s">
        <v>127</v>
      </c>
      <c r="Y137" s="186" t="s">
        <v>161</v>
      </c>
      <c r="Z137" s="1304" t="str">
        <f t="shared" ca="1" si="23"/>
        <v/>
      </c>
      <c r="AA137" s="1304"/>
      <c r="AB137" s="1304"/>
      <c r="AC137" s="1304"/>
      <c r="AD137" s="188" t="s">
        <v>12</v>
      </c>
      <c r="AE137" s="1296">
        <f>IF(①入力シート!$F$28="あり",O137,0)</f>
        <v>0</v>
      </c>
      <c r="AF137" s="1297"/>
      <c r="AG137" s="1297"/>
      <c r="AH137" s="186" t="s">
        <v>12</v>
      </c>
      <c r="AI137" s="186" t="s">
        <v>158</v>
      </c>
      <c r="AJ137" s="698">
        <f>IF(①入力シート!$F$28="あり",T137,0)</f>
        <v>0</v>
      </c>
      <c r="AK137" s="186" t="s">
        <v>159</v>
      </c>
      <c r="AL137" s="186" t="s">
        <v>158</v>
      </c>
      <c r="AM137" s="187">
        <v>1</v>
      </c>
      <c r="AN137" s="186" t="s">
        <v>127</v>
      </c>
      <c r="AO137" s="186" t="s">
        <v>161</v>
      </c>
      <c r="AP137" s="1299">
        <f t="shared" si="24"/>
        <v>0</v>
      </c>
      <c r="AQ137" s="1299"/>
      <c r="AR137" s="1299"/>
      <c r="AS137" s="1299"/>
      <c r="AT137" s="193" t="s">
        <v>12</v>
      </c>
      <c r="AU137" s="472"/>
      <c r="AV137" s="472"/>
      <c r="AW137" s="472"/>
      <c r="AX137" s="220"/>
      <c r="AY137" s="220"/>
      <c r="AZ137" s="221"/>
      <c r="BA137" s="220"/>
      <c r="BB137" s="220"/>
      <c r="BC137" s="221"/>
      <c r="BD137" s="220"/>
      <c r="BE137" s="220"/>
      <c r="BF137" s="473"/>
      <c r="BG137" s="473"/>
      <c r="BH137" s="473"/>
      <c r="BI137" s="473"/>
      <c r="BJ137" s="222"/>
      <c r="BK137" s="474"/>
      <c r="BL137" s="474"/>
      <c r="BM137" s="474"/>
      <c r="BN137" s="220"/>
      <c r="BO137" s="220"/>
      <c r="BP137" s="221"/>
      <c r="BQ137" s="220"/>
      <c r="BR137" s="220"/>
      <c r="BS137" s="221"/>
      <c r="BT137" s="220"/>
      <c r="BU137" s="220"/>
      <c r="BV137" s="473"/>
      <c r="BW137" s="473"/>
      <c r="BX137" s="473"/>
      <c r="BY137" s="473"/>
      <c r="BZ137" s="222"/>
      <c r="CA137" s="210"/>
      <c r="CB137" s="210"/>
    </row>
    <row r="138" spans="1:80" s="36" customFormat="1" ht="26.1" customHeight="1">
      <c r="A138" s="215">
        <v>21</v>
      </c>
      <c r="B138"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8" s="1287"/>
      <c r="D138" s="1287"/>
      <c r="E138" s="1287"/>
      <c r="F138" s="1288"/>
      <c r="G138"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8" s="1290"/>
      <c r="I138" s="1291"/>
      <c r="J138"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8" s="1289" t="str">
        <f ca="1">IF((ROW()-117)&lt;=MAX(⑦入力シート3!$AV$6:$AV$1085),IF(INDEX(⑦入力シート3!AP$6:AP$1085,MATCH(ROW()-117,⑦入力シート3!$AV$6:$AV$1085,0))=1,"基本給",IF(INDEX(⑦入力シート3!AP$6:AP$1085,MATCH(ROW()-117,⑦入力シート3!$AV$6:$AV$1085,0))=2,"手当","残")),"")</f>
        <v/>
      </c>
      <c r="L138" s="1290"/>
      <c r="M138" s="1290"/>
      <c r="N138" s="1292"/>
      <c r="O138" s="1293" t="str">
        <f ca="1">IF((ROW()-117)&lt;=MAX(⑦入力シート3!$AV$6:$AV$1085),INDEX(⑦入力シート3!AR$6:AR$1085,MATCH(ROW()-117,⑦入力シート3!$AV$6:$AV$1085,0)),"")</f>
        <v/>
      </c>
      <c r="P138" s="1294"/>
      <c r="Q138" s="1294"/>
      <c r="R138" s="186" t="s">
        <v>12</v>
      </c>
      <c r="S138" s="186" t="s">
        <v>158</v>
      </c>
      <c r="T138" s="452" t="str">
        <f ca="1">IF((ROW()-117)&lt;=MAX(⑦入力シート3!$AV$6:$AV$1085),INDEX(⑦入力シート3!AS$6:AS$1085,MATCH(ROW()-117,⑦入力シート3!$AV$6:$AV$1085,0)),"")</f>
        <v/>
      </c>
      <c r="U138" s="186" t="s">
        <v>159</v>
      </c>
      <c r="V138" s="186" t="s">
        <v>158</v>
      </c>
      <c r="W138" s="187">
        <v>1</v>
      </c>
      <c r="X138" s="186" t="s">
        <v>127</v>
      </c>
      <c r="Y138" s="186" t="s">
        <v>161</v>
      </c>
      <c r="Z138" s="1304" t="str">
        <f t="shared" ca="1" si="23"/>
        <v/>
      </c>
      <c r="AA138" s="1304"/>
      <c r="AB138" s="1304"/>
      <c r="AC138" s="1304"/>
      <c r="AD138" s="188" t="s">
        <v>12</v>
      </c>
      <c r="AE138" s="1296">
        <f>IF(①入力シート!$F$28="あり",O138,0)</f>
        <v>0</v>
      </c>
      <c r="AF138" s="1297"/>
      <c r="AG138" s="1297"/>
      <c r="AH138" s="186" t="s">
        <v>12</v>
      </c>
      <c r="AI138" s="186" t="s">
        <v>158</v>
      </c>
      <c r="AJ138" s="698">
        <f>IF(①入力シート!$F$28="あり",T138,0)</f>
        <v>0</v>
      </c>
      <c r="AK138" s="186" t="s">
        <v>159</v>
      </c>
      <c r="AL138" s="186" t="s">
        <v>158</v>
      </c>
      <c r="AM138" s="187">
        <v>1</v>
      </c>
      <c r="AN138" s="186" t="s">
        <v>127</v>
      </c>
      <c r="AO138" s="186" t="s">
        <v>161</v>
      </c>
      <c r="AP138" s="1299">
        <f t="shared" si="24"/>
        <v>0</v>
      </c>
      <c r="AQ138" s="1299"/>
      <c r="AR138" s="1299"/>
      <c r="AS138" s="1299"/>
      <c r="AT138" s="193" t="s">
        <v>12</v>
      </c>
      <c r="AU138" s="472"/>
      <c r="AV138" s="472"/>
      <c r="AW138" s="472"/>
      <c r="AX138" s="220"/>
      <c r="AY138" s="220"/>
      <c r="AZ138" s="221"/>
      <c r="BA138" s="220"/>
      <c r="BB138" s="220"/>
      <c r="BC138" s="221"/>
      <c r="BD138" s="220"/>
      <c r="BE138" s="220"/>
      <c r="BF138" s="473"/>
      <c r="BG138" s="473"/>
      <c r="BH138" s="473"/>
      <c r="BI138" s="473"/>
      <c r="BJ138" s="222"/>
      <c r="BK138" s="474"/>
      <c r="BL138" s="474"/>
      <c r="BM138" s="474"/>
      <c r="BN138" s="220"/>
      <c r="BO138" s="220"/>
      <c r="BP138" s="221"/>
      <c r="BQ138" s="220"/>
      <c r="BR138" s="220"/>
      <c r="BS138" s="221"/>
      <c r="BT138" s="220"/>
      <c r="BU138" s="220"/>
      <c r="BV138" s="473"/>
      <c r="BW138" s="473"/>
      <c r="BX138" s="473"/>
      <c r="BY138" s="473"/>
      <c r="BZ138" s="222"/>
      <c r="CA138" s="210"/>
      <c r="CB138" s="210"/>
    </row>
    <row r="139" spans="1:80" s="36" customFormat="1" ht="26.1" customHeight="1">
      <c r="A139" s="215">
        <v>22</v>
      </c>
      <c r="B139"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39" s="1287"/>
      <c r="D139" s="1287"/>
      <c r="E139" s="1287"/>
      <c r="F139" s="1288"/>
      <c r="G139"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39" s="1290"/>
      <c r="I139" s="1291"/>
      <c r="J139"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39" s="1289" t="str">
        <f ca="1">IF((ROW()-117)&lt;=MAX(⑦入力シート3!$AV$6:$AV$1085),IF(INDEX(⑦入力シート3!AP$6:AP$1085,MATCH(ROW()-117,⑦入力シート3!$AV$6:$AV$1085,0))=1,"基本給",IF(INDEX(⑦入力シート3!AP$6:AP$1085,MATCH(ROW()-117,⑦入力シート3!$AV$6:$AV$1085,0))=2,"手当","残")),"")</f>
        <v/>
      </c>
      <c r="L139" s="1290"/>
      <c r="M139" s="1290"/>
      <c r="N139" s="1292"/>
      <c r="O139" s="1293" t="str">
        <f ca="1">IF((ROW()-117)&lt;=MAX(⑦入力シート3!$AV$6:$AV$1085),INDEX(⑦入力シート3!AR$6:AR$1085,MATCH(ROW()-117,⑦入力シート3!$AV$6:$AV$1085,0)),"")</f>
        <v/>
      </c>
      <c r="P139" s="1294"/>
      <c r="Q139" s="1294"/>
      <c r="R139" s="186" t="s">
        <v>12</v>
      </c>
      <c r="S139" s="186" t="s">
        <v>162</v>
      </c>
      <c r="T139" s="452" t="str">
        <f ca="1">IF((ROW()-117)&lt;=MAX(⑦入力シート3!$AV$6:$AV$1085),INDEX(⑦入力シート3!AS$6:AS$1085,MATCH(ROW()-117,⑦入力シート3!$AV$6:$AV$1085,0)),"")</f>
        <v/>
      </c>
      <c r="U139" s="186" t="s">
        <v>159</v>
      </c>
      <c r="V139" s="186" t="s">
        <v>162</v>
      </c>
      <c r="W139" s="187">
        <v>1</v>
      </c>
      <c r="X139" s="186" t="s">
        <v>127</v>
      </c>
      <c r="Y139" s="186" t="s">
        <v>164</v>
      </c>
      <c r="Z139" s="1304" t="str">
        <f t="shared" ca="1" si="23"/>
        <v/>
      </c>
      <c r="AA139" s="1304"/>
      <c r="AB139" s="1304"/>
      <c r="AC139" s="1304"/>
      <c r="AD139" s="188" t="s">
        <v>12</v>
      </c>
      <c r="AE139" s="1296">
        <f>IF(①入力シート!$F$28="あり",O139,0)</f>
        <v>0</v>
      </c>
      <c r="AF139" s="1297"/>
      <c r="AG139" s="1297"/>
      <c r="AH139" s="186" t="s">
        <v>12</v>
      </c>
      <c r="AI139" s="186" t="s">
        <v>162</v>
      </c>
      <c r="AJ139" s="698">
        <f>IF(①入力シート!$F$28="あり",T139,0)</f>
        <v>0</v>
      </c>
      <c r="AK139" s="186" t="s">
        <v>159</v>
      </c>
      <c r="AL139" s="186" t="s">
        <v>162</v>
      </c>
      <c r="AM139" s="187">
        <v>1</v>
      </c>
      <c r="AN139" s="186" t="s">
        <v>127</v>
      </c>
      <c r="AO139" s="186" t="s">
        <v>164</v>
      </c>
      <c r="AP139" s="1299">
        <f t="shared" si="24"/>
        <v>0</v>
      </c>
      <c r="AQ139" s="1299"/>
      <c r="AR139" s="1299"/>
      <c r="AS139" s="1299"/>
      <c r="AT139" s="193" t="s">
        <v>12</v>
      </c>
      <c r="AU139" s="1300"/>
      <c r="AV139" s="1301"/>
      <c r="AW139" s="1301"/>
      <c r="AX139" s="220"/>
      <c r="AY139" s="220"/>
      <c r="AZ139" s="221"/>
      <c r="BA139" s="220"/>
      <c r="BB139" s="220"/>
      <c r="BC139" s="221"/>
      <c r="BD139" s="220"/>
      <c r="BE139" s="220"/>
      <c r="BF139" s="1302"/>
      <c r="BG139" s="1302"/>
      <c r="BH139" s="1302"/>
      <c r="BI139" s="1302"/>
      <c r="BJ139" s="222"/>
      <c r="BK139" s="1303"/>
      <c r="BL139" s="1303"/>
      <c r="BM139" s="1303"/>
      <c r="BN139" s="220"/>
      <c r="BO139" s="220"/>
      <c r="BP139" s="221"/>
      <c r="BQ139" s="220"/>
      <c r="BR139" s="220"/>
      <c r="BS139" s="221"/>
      <c r="BT139" s="220"/>
      <c r="BU139" s="220"/>
      <c r="BV139" s="1302"/>
      <c r="BW139" s="1302"/>
      <c r="BX139" s="1302"/>
      <c r="BY139" s="1302"/>
      <c r="BZ139" s="222"/>
      <c r="CA139" s="210"/>
      <c r="CB139" s="210"/>
    </row>
    <row r="140" spans="1:80" s="36" customFormat="1" ht="26.1" customHeight="1">
      <c r="A140" s="215">
        <v>23</v>
      </c>
      <c r="B140"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0" s="1287"/>
      <c r="D140" s="1287"/>
      <c r="E140" s="1287"/>
      <c r="F140" s="1288"/>
      <c r="G140"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0" s="1290"/>
      <c r="I140" s="1291"/>
      <c r="J140"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0" s="1289" t="str">
        <f ca="1">IF((ROW()-117)&lt;=MAX(⑦入力シート3!$AV$6:$AV$1085),IF(INDEX(⑦入力シート3!AP$6:AP$1085,MATCH(ROW()-117,⑦入力シート3!$AV$6:$AV$1085,0))=1,"基本給",IF(INDEX(⑦入力シート3!AP$6:AP$1085,MATCH(ROW()-117,⑦入力シート3!$AV$6:$AV$1085,0))=2,"手当","残")),"")</f>
        <v/>
      </c>
      <c r="L140" s="1290"/>
      <c r="M140" s="1290"/>
      <c r="N140" s="1292"/>
      <c r="O140" s="1293" t="str">
        <f ca="1">IF((ROW()-117)&lt;=MAX(⑦入力シート3!$AV$6:$AV$1085),INDEX(⑦入力シート3!AR$6:AR$1085,MATCH(ROW()-117,⑦入力シート3!$AV$6:$AV$1085,0)),"")</f>
        <v/>
      </c>
      <c r="P140" s="1294"/>
      <c r="Q140" s="1294"/>
      <c r="R140" s="186" t="s">
        <v>12</v>
      </c>
      <c r="S140" s="186" t="s">
        <v>169</v>
      </c>
      <c r="T140" s="452" t="str">
        <f ca="1">IF((ROW()-117)&lt;=MAX(⑦入力シート3!$AV$6:$AV$1085),INDEX(⑦入力シート3!AS$6:AS$1085,MATCH(ROW()-117,⑦入力シート3!$AV$6:$AV$1085,0)),"")</f>
        <v/>
      </c>
      <c r="U140" s="186" t="s">
        <v>159</v>
      </c>
      <c r="V140" s="186" t="s">
        <v>163</v>
      </c>
      <c r="W140" s="187">
        <v>1</v>
      </c>
      <c r="X140" s="186" t="s">
        <v>127</v>
      </c>
      <c r="Y140" s="186" t="s">
        <v>164</v>
      </c>
      <c r="Z140" s="1304" t="str">
        <f t="shared" ca="1" si="23"/>
        <v/>
      </c>
      <c r="AA140" s="1304"/>
      <c r="AB140" s="1304"/>
      <c r="AC140" s="1304"/>
      <c r="AD140" s="188" t="s">
        <v>12</v>
      </c>
      <c r="AE140" s="1296">
        <f>IF(①入力シート!$F$28="あり",O140,0)</f>
        <v>0</v>
      </c>
      <c r="AF140" s="1297"/>
      <c r="AG140" s="1297"/>
      <c r="AH140" s="186" t="s">
        <v>12</v>
      </c>
      <c r="AI140" s="186" t="s">
        <v>162</v>
      </c>
      <c r="AJ140" s="698">
        <f>IF(①入力シート!$F$28="あり",T140,0)</f>
        <v>0</v>
      </c>
      <c r="AK140" s="186" t="s">
        <v>159</v>
      </c>
      <c r="AL140" s="186" t="s">
        <v>169</v>
      </c>
      <c r="AM140" s="187">
        <v>1</v>
      </c>
      <c r="AN140" s="186" t="s">
        <v>127</v>
      </c>
      <c r="AO140" s="186" t="s">
        <v>161</v>
      </c>
      <c r="AP140" s="1299">
        <f t="shared" si="24"/>
        <v>0</v>
      </c>
      <c r="AQ140" s="1299"/>
      <c r="AR140" s="1299"/>
      <c r="AS140" s="1299"/>
      <c r="AT140" s="193" t="s">
        <v>12</v>
      </c>
      <c r="AU140" s="1300"/>
      <c r="AV140" s="1301"/>
      <c r="AW140" s="1301"/>
      <c r="AX140" s="220"/>
      <c r="AY140" s="220"/>
      <c r="AZ140" s="221"/>
      <c r="BA140" s="220"/>
      <c r="BB140" s="220"/>
      <c r="BC140" s="221"/>
      <c r="BD140" s="220"/>
      <c r="BE140" s="220"/>
      <c r="BF140" s="1302"/>
      <c r="BG140" s="1302"/>
      <c r="BH140" s="1302"/>
      <c r="BI140" s="1302"/>
      <c r="BJ140" s="222"/>
      <c r="BK140" s="1303"/>
      <c r="BL140" s="1303"/>
      <c r="BM140" s="1303"/>
      <c r="BN140" s="220"/>
      <c r="BO140" s="220"/>
      <c r="BP140" s="221"/>
      <c r="BQ140" s="220"/>
      <c r="BR140" s="220"/>
      <c r="BS140" s="221"/>
      <c r="BT140" s="220"/>
      <c r="BU140" s="220"/>
      <c r="BV140" s="1302"/>
      <c r="BW140" s="1302"/>
      <c r="BX140" s="1302"/>
      <c r="BY140" s="1302"/>
      <c r="BZ140" s="222"/>
      <c r="CA140" s="210"/>
      <c r="CB140" s="210"/>
    </row>
    <row r="141" spans="1:80" s="36" customFormat="1" ht="26.1" customHeight="1">
      <c r="A141" s="215">
        <v>24</v>
      </c>
      <c r="B141"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1" s="1287"/>
      <c r="D141" s="1287"/>
      <c r="E141" s="1287"/>
      <c r="F141" s="1288"/>
      <c r="G141"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1" s="1290"/>
      <c r="I141" s="1291"/>
      <c r="J141"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1" s="1289" t="str">
        <f ca="1">IF((ROW()-117)&lt;=MAX(⑦入力シート3!$AV$6:$AV$1085),IF(INDEX(⑦入力シート3!AP$6:AP$1085,MATCH(ROW()-117,⑦入力シート3!$AV$6:$AV$1085,0))=1,"基本給",IF(INDEX(⑦入力シート3!AP$6:AP$1085,MATCH(ROW()-117,⑦入力シート3!$AV$6:$AV$1085,0))=2,"手当","残")),"")</f>
        <v/>
      </c>
      <c r="L141" s="1290"/>
      <c r="M141" s="1290"/>
      <c r="N141" s="1292"/>
      <c r="O141" s="1293" t="str">
        <f ca="1">IF((ROW()-117)&lt;=MAX(⑦入力シート3!$AV$6:$AV$1085),INDEX(⑦入力シート3!AR$6:AR$1085,MATCH(ROW()-117,⑦入力シート3!$AV$6:$AV$1085,0)),"")</f>
        <v/>
      </c>
      <c r="P141" s="1294"/>
      <c r="Q141" s="1294"/>
      <c r="R141" s="186" t="s">
        <v>12</v>
      </c>
      <c r="S141" s="186" t="s">
        <v>162</v>
      </c>
      <c r="T141" s="452" t="str">
        <f ca="1">IF((ROW()-117)&lt;=MAX(⑦入力シート3!$AV$6:$AV$1085),INDEX(⑦入力シート3!AS$6:AS$1085,MATCH(ROW()-117,⑦入力シート3!$AV$6:$AV$1085,0)),"")</f>
        <v/>
      </c>
      <c r="U141" s="186" t="s">
        <v>159</v>
      </c>
      <c r="V141" s="186" t="s">
        <v>162</v>
      </c>
      <c r="W141" s="187">
        <v>1</v>
      </c>
      <c r="X141" s="186" t="s">
        <v>127</v>
      </c>
      <c r="Y141" s="186" t="s">
        <v>164</v>
      </c>
      <c r="Z141" s="1304" t="str">
        <f t="shared" ca="1" si="23"/>
        <v/>
      </c>
      <c r="AA141" s="1304"/>
      <c r="AB141" s="1304"/>
      <c r="AC141" s="1304"/>
      <c r="AD141" s="188" t="s">
        <v>12</v>
      </c>
      <c r="AE141" s="1296">
        <f>IF(①入力シート!$F$28="あり",O141,0)</f>
        <v>0</v>
      </c>
      <c r="AF141" s="1297"/>
      <c r="AG141" s="1297"/>
      <c r="AH141" s="186" t="s">
        <v>12</v>
      </c>
      <c r="AI141" s="186" t="s">
        <v>169</v>
      </c>
      <c r="AJ141" s="698">
        <f>IF(①入力シート!$F$28="あり",T141,0)</f>
        <v>0</v>
      </c>
      <c r="AK141" s="186" t="s">
        <v>159</v>
      </c>
      <c r="AL141" s="186" t="s">
        <v>162</v>
      </c>
      <c r="AM141" s="187">
        <v>1</v>
      </c>
      <c r="AN141" s="186" t="s">
        <v>127</v>
      </c>
      <c r="AO141" s="186" t="s">
        <v>164</v>
      </c>
      <c r="AP141" s="1299">
        <f t="shared" si="24"/>
        <v>0</v>
      </c>
      <c r="AQ141" s="1299"/>
      <c r="AR141" s="1299"/>
      <c r="AS141" s="1299"/>
      <c r="AT141" s="193" t="s">
        <v>12</v>
      </c>
      <c r="AU141" s="1300"/>
      <c r="AV141" s="1301"/>
      <c r="AW141" s="1301"/>
      <c r="AX141" s="220"/>
      <c r="AY141" s="220"/>
      <c r="AZ141" s="221"/>
      <c r="BA141" s="220"/>
      <c r="BB141" s="220"/>
      <c r="BC141" s="221"/>
      <c r="BD141" s="220"/>
      <c r="BE141" s="220"/>
      <c r="BF141" s="1302"/>
      <c r="BG141" s="1302"/>
      <c r="BH141" s="1302"/>
      <c r="BI141" s="1302"/>
      <c r="BJ141" s="222"/>
      <c r="BK141" s="1303"/>
      <c r="BL141" s="1303"/>
      <c r="BM141" s="1303"/>
      <c r="BN141" s="220"/>
      <c r="BO141" s="220"/>
      <c r="BP141" s="221"/>
      <c r="BQ141" s="220"/>
      <c r="BR141" s="220"/>
      <c r="BS141" s="221"/>
      <c r="BT141" s="220"/>
      <c r="BU141" s="220"/>
      <c r="BV141" s="1302"/>
      <c r="BW141" s="1302"/>
      <c r="BX141" s="1302"/>
      <c r="BY141" s="1302"/>
      <c r="BZ141" s="222"/>
      <c r="CA141" s="210"/>
      <c r="CB141" s="210"/>
    </row>
    <row r="142" spans="1:80" s="36" customFormat="1" ht="26.1" customHeight="1">
      <c r="A142" s="215">
        <v>25</v>
      </c>
      <c r="B142"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2" s="1287"/>
      <c r="D142" s="1287"/>
      <c r="E142" s="1287"/>
      <c r="F142" s="1288"/>
      <c r="G142"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2" s="1290"/>
      <c r="I142" s="1291"/>
      <c r="J142"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2" s="1289" t="str">
        <f ca="1">IF((ROW()-117)&lt;=MAX(⑦入力シート3!$AV$6:$AV$1085),IF(INDEX(⑦入力シート3!AP$6:AP$1085,MATCH(ROW()-117,⑦入力シート3!$AV$6:$AV$1085,0))=1,"基本給",IF(INDEX(⑦入力シート3!AP$6:AP$1085,MATCH(ROW()-117,⑦入力シート3!$AV$6:$AV$1085,0))=2,"手当","残")),"")</f>
        <v/>
      </c>
      <c r="L142" s="1290"/>
      <c r="M142" s="1290"/>
      <c r="N142" s="1292"/>
      <c r="O142" s="1293" t="str">
        <f ca="1">IF((ROW()-117)&lt;=MAX(⑦入力シート3!$AV$6:$AV$1085),INDEX(⑦入力シート3!AR$6:AR$1085,MATCH(ROW()-117,⑦入力シート3!$AV$6:$AV$1085,0)),"")</f>
        <v/>
      </c>
      <c r="P142" s="1294"/>
      <c r="Q142" s="1294"/>
      <c r="R142" s="186" t="s">
        <v>12</v>
      </c>
      <c r="S142" s="186" t="s">
        <v>162</v>
      </c>
      <c r="T142" s="452" t="str">
        <f ca="1">IF((ROW()-117)&lt;=MAX(⑦入力シート3!$AV$6:$AV$1085),INDEX(⑦入力シート3!AS$6:AS$1085,MATCH(ROW()-117,⑦入力シート3!$AV$6:$AV$1085,0)),"")</f>
        <v/>
      </c>
      <c r="U142" s="186" t="s">
        <v>159</v>
      </c>
      <c r="V142" s="186" t="s">
        <v>162</v>
      </c>
      <c r="W142" s="187">
        <v>1</v>
      </c>
      <c r="X142" s="186" t="s">
        <v>127</v>
      </c>
      <c r="Y142" s="186" t="s">
        <v>164</v>
      </c>
      <c r="Z142" s="1304" t="str">
        <f t="shared" ca="1" si="23"/>
        <v/>
      </c>
      <c r="AA142" s="1304"/>
      <c r="AB142" s="1304"/>
      <c r="AC142" s="1304"/>
      <c r="AD142" s="188" t="s">
        <v>12</v>
      </c>
      <c r="AE142" s="1296">
        <f>IF(①入力シート!$F$28="あり",O142,0)</f>
        <v>0</v>
      </c>
      <c r="AF142" s="1297"/>
      <c r="AG142" s="1297"/>
      <c r="AH142" s="186" t="s">
        <v>12</v>
      </c>
      <c r="AI142" s="186" t="s">
        <v>163</v>
      </c>
      <c r="AJ142" s="698">
        <f>IF(①入力シート!$F$28="あり",T142,0)</f>
        <v>0</v>
      </c>
      <c r="AK142" s="186" t="s">
        <v>159</v>
      </c>
      <c r="AL142" s="186" t="s">
        <v>163</v>
      </c>
      <c r="AM142" s="187">
        <v>1</v>
      </c>
      <c r="AN142" s="186" t="s">
        <v>127</v>
      </c>
      <c r="AO142" s="186" t="s">
        <v>170</v>
      </c>
      <c r="AP142" s="1299">
        <f t="shared" si="24"/>
        <v>0</v>
      </c>
      <c r="AQ142" s="1299"/>
      <c r="AR142" s="1299"/>
      <c r="AS142" s="1299"/>
      <c r="AT142" s="193" t="s">
        <v>12</v>
      </c>
      <c r="AU142" s="1300"/>
      <c r="AV142" s="1301"/>
      <c r="AW142" s="1301"/>
      <c r="AX142" s="220"/>
      <c r="AY142" s="220"/>
      <c r="AZ142" s="221"/>
      <c r="BA142" s="220"/>
      <c r="BB142" s="220"/>
      <c r="BC142" s="221"/>
      <c r="BD142" s="220"/>
      <c r="BE142" s="220"/>
      <c r="BF142" s="1302"/>
      <c r="BG142" s="1302"/>
      <c r="BH142" s="1302"/>
      <c r="BI142" s="1302"/>
      <c r="BJ142" s="222"/>
      <c r="BK142" s="1303"/>
      <c r="BL142" s="1303"/>
      <c r="BM142" s="1303"/>
      <c r="BN142" s="220"/>
      <c r="BO142" s="220"/>
      <c r="BP142" s="221"/>
      <c r="BQ142" s="220"/>
      <c r="BR142" s="220"/>
      <c r="BS142" s="221"/>
      <c r="BT142" s="220"/>
      <c r="BU142" s="220"/>
      <c r="BV142" s="1302"/>
      <c r="BW142" s="1302"/>
      <c r="BX142" s="1302"/>
      <c r="BY142" s="1302"/>
      <c r="BZ142" s="222"/>
      <c r="CA142" s="210"/>
      <c r="CB142" s="210"/>
    </row>
    <row r="143" spans="1:80" s="36" customFormat="1" ht="26.1" customHeight="1">
      <c r="A143" s="215">
        <v>26</v>
      </c>
      <c r="B143"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3" s="1287"/>
      <c r="D143" s="1287"/>
      <c r="E143" s="1287"/>
      <c r="F143" s="1288"/>
      <c r="G143"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3" s="1290"/>
      <c r="I143" s="1291"/>
      <c r="J143"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3" s="1289" t="str">
        <f ca="1">IF((ROW()-117)&lt;=MAX(⑦入力シート3!$AV$6:$AV$1085),IF(INDEX(⑦入力シート3!AP$6:AP$1085,MATCH(ROW()-117,⑦入力シート3!$AV$6:$AV$1085,0))=1,"基本給",IF(INDEX(⑦入力シート3!AP$6:AP$1085,MATCH(ROW()-117,⑦入力シート3!$AV$6:$AV$1085,0))=2,"手当","残")),"")</f>
        <v/>
      </c>
      <c r="L143" s="1290"/>
      <c r="M143" s="1290"/>
      <c r="N143" s="1292"/>
      <c r="O143" s="1293" t="str">
        <f ca="1">IF((ROW()-117)&lt;=MAX(⑦入力シート3!$AV$6:$AV$1085),INDEX(⑦入力シート3!AR$6:AR$1085,MATCH(ROW()-117,⑦入力シート3!$AV$6:$AV$1085,0)),"")</f>
        <v/>
      </c>
      <c r="P143" s="1294"/>
      <c r="Q143" s="1294"/>
      <c r="R143" s="186" t="s">
        <v>12</v>
      </c>
      <c r="S143" s="186" t="s">
        <v>162</v>
      </c>
      <c r="T143" s="452" t="str">
        <f ca="1">IF((ROW()-117)&lt;=MAX(⑦入力シート3!$AV$6:$AV$1085),INDEX(⑦入力シート3!AS$6:AS$1085,MATCH(ROW()-117,⑦入力シート3!$AV$6:$AV$1085,0)),"")</f>
        <v/>
      </c>
      <c r="U143" s="186" t="s">
        <v>159</v>
      </c>
      <c r="V143" s="186" t="s">
        <v>162</v>
      </c>
      <c r="W143" s="187">
        <v>1</v>
      </c>
      <c r="X143" s="186" t="s">
        <v>127</v>
      </c>
      <c r="Y143" s="186" t="s">
        <v>164</v>
      </c>
      <c r="Z143" s="1304" t="str">
        <f t="shared" ca="1" si="23"/>
        <v/>
      </c>
      <c r="AA143" s="1304"/>
      <c r="AB143" s="1304"/>
      <c r="AC143" s="1304"/>
      <c r="AD143" s="188" t="s">
        <v>12</v>
      </c>
      <c r="AE143" s="1296">
        <f>IF(①入力シート!$F$28="あり",O143,0)</f>
        <v>0</v>
      </c>
      <c r="AF143" s="1297"/>
      <c r="AG143" s="1297"/>
      <c r="AH143" s="186" t="s">
        <v>12</v>
      </c>
      <c r="AI143" s="186" t="s">
        <v>162</v>
      </c>
      <c r="AJ143" s="698">
        <f>IF(①入力シート!$F$28="あり",T143,0)</f>
        <v>0</v>
      </c>
      <c r="AK143" s="186" t="s">
        <v>159</v>
      </c>
      <c r="AL143" s="186" t="s">
        <v>162</v>
      </c>
      <c r="AM143" s="187">
        <v>1</v>
      </c>
      <c r="AN143" s="186" t="s">
        <v>127</v>
      </c>
      <c r="AO143" s="186" t="s">
        <v>164</v>
      </c>
      <c r="AP143" s="1299">
        <f t="shared" si="24"/>
        <v>0</v>
      </c>
      <c r="AQ143" s="1299"/>
      <c r="AR143" s="1299"/>
      <c r="AS143" s="1299"/>
      <c r="AT143" s="193" t="s">
        <v>12</v>
      </c>
      <c r="AU143" s="1300"/>
      <c r="AV143" s="1301"/>
      <c r="AW143" s="1301"/>
      <c r="AX143" s="220"/>
      <c r="AY143" s="220"/>
      <c r="AZ143" s="221"/>
      <c r="BA143" s="220"/>
      <c r="BB143" s="220"/>
      <c r="BC143" s="221"/>
      <c r="BD143" s="220"/>
      <c r="BE143" s="220"/>
      <c r="BF143" s="1302"/>
      <c r="BG143" s="1302"/>
      <c r="BH143" s="1302"/>
      <c r="BI143" s="1302"/>
      <c r="BJ143" s="222"/>
      <c r="BK143" s="1303"/>
      <c r="BL143" s="1303"/>
      <c r="BM143" s="1303"/>
      <c r="BN143" s="220"/>
      <c r="BO143" s="220"/>
      <c r="BP143" s="221"/>
      <c r="BQ143" s="220"/>
      <c r="BR143" s="220"/>
      <c r="BS143" s="221"/>
      <c r="BT143" s="220"/>
      <c r="BU143" s="220"/>
      <c r="BV143" s="1302"/>
      <c r="BW143" s="1302"/>
      <c r="BX143" s="1302"/>
      <c r="BY143" s="1302"/>
      <c r="BZ143" s="222"/>
      <c r="CA143" s="210"/>
      <c r="CB143" s="210"/>
    </row>
    <row r="144" spans="1:80" s="36" customFormat="1" ht="26.1" customHeight="1">
      <c r="A144" s="215">
        <v>27</v>
      </c>
      <c r="B144"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4" s="1287"/>
      <c r="D144" s="1287"/>
      <c r="E144" s="1287"/>
      <c r="F144" s="1288"/>
      <c r="G144"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4" s="1290"/>
      <c r="I144" s="1291"/>
      <c r="J144"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4" s="1289" t="str">
        <f ca="1">IF((ROW()-117)&lt;=MAX(⑦入力シート3!$AV$6:$AV$1085),IF(INDEX(⑦入力シート3!AP$6:AP$1085,MATCH(ROW()-117,⑦入力シート3!$AV$6:$AV$1085,0))=1,"基本給",IF(INDEX(⑦入力シート3!AP$6:AP$1085,MATCH(ROW()-117,⑦入力シート3!$AV$6:$AV$1085,0))=2,"手当","残")),"")</f>
        <v/>
      </c>
      <c r="L144" s="1290"/>
      <c r="M144" s="1290"/>
      <c r="N144" s="1292"/>
      <c r="O144" s="1293" t="str">
        <f ca="1">IF((ROW()-117)&lt;=MAX(⑦入力シート3!$AV$6:$AV$1085),INDEX(⑦入力シート3!AR$6:AR$1085,MATCH(ROW()-117,⑦入力シート3!$AV$6:$AV$1085,0)),"")</f>
        <v/>
      </c>
      <c r="P144" s="1294"/>
      <c r="Q144" s="1294"/>
      <c r="R144" s="186" t="s">
        <v>12</v>
      </c>
      <c r="S144" s="186" t="s">
        <v>162</v>
      </c>
      <c r="T144" s="452" t="str">
        <f ca="1">IF((ROW()-117)&lt;=MAX(⑦入力シート3!$AV$6:$AV$1085),INDEX(⑦入力シート3!AS$6:AS$1085,MATCH(ROW()-117,⑦入力シート3!$AV$6:$AV$1085,0)),"")</f>
        <v/>
      </c>
      <c r="U144" s="186" t="s">
        <v>159</v>
      </c>
      <c r="V144" s="186" t="s">
        <v>163</v>
      </c>
      <c r="W144" s="187">
        <v>1</v>
      </c>
      <c r="X144" s="186" t="s">
        <v>127</v>
      </c>
      <c r="Y144" s="186" t="s">
        <v>164</v>
      </c>
      <c r="Z144" s="1304" t="str">
        <f t="shared" ca="1" si="23"/>
        <v/>
      </c>
      <c r="AA144" s="1304"/>
      <c r="AB144" s="1304"/>
      <c r="AC144" s="1304"/>
      <c r="AD144" s="188" t="s">
        <v>12</v>
      </c>
      <c r="AE144" s="1296">
        <f>IF(①入力シート!$F$28="あり",O144,0)</f>
        <v>0</v>
      </c>
      <c r="AF144" s="1297"/>
      <c r="AG144" s="1297"/>
      <c r="AH144" s="186" t="s">
        <v>12</v>
      </c>
      <c r="AI144" s="186" t="s">
        <v>162</v>
      </c>
      <c r="AJ144" s="698">
        <f>IF(①入力シート!$F$28="あり",T144,0)</f>
        <v>0</v>
      </c>
      <c r="AK144" s="186" t="s">
        <v>159</v>
      </c>
      <c r="AL144" s="186" t="s">
        <v>163</v>
      </c>
      <c r="AM144" s="187">
        <v>1</v>
      </c>
      <c r="AN144" s="186" t="s">
        <v>127</v>
      </c>
      <c r="AO144" s="186" t="s">
        <v>164</v>
      </c>
      <c r="AP144" s="1299">
        <f t="shared" si="24"/>
        <v>0</v>
      </c>
      <c r="AQ144" s="1299"/>
      <c r="AR144" s="1299"/>
      <c r="AS144" s="1299"/>
      <c r="AT144" s="193" t="s">
        <v>12</v>
      </c>
      <c r="AU144" s="1300"/>
      <c r="AV144" s="1301"/>
      <c r="AW144" s="1301"/>
      <c r="AX144" s="220"/>
      <c r="AY144" s="220"/>
      <c r="AZ144" s="221"/>
      <c r="BA144" s="220"/>
      <c r="BB144" s="220"/>
      <c r="BC144" s="221"/>
      <c r="BD144" s="220"/>
      <c r="BE144" s="220"/>
      <c r="BF144" s="1302"/>
      <c r="BG144" s="1302"/>
      <c r="BH144" s="1302"/>
      <c r="BI144" s="1302"/>
      <c r="BJ144" s="222"/>
      <c r="BK144" s="1303"/>
      <c r="BL144" s="1303"/>
      <c r="BM144" s="1303"/>
      <c r="BN144" s="220"/>
      <c r="BO144" s="220"/>
      <c r="BP144" s="221"/>
      <c r="BQ144" s="220"/>
      <c r="BR144" s="220"/>
      <c r="BS144" s="221"/>
      <c r="BT144" s="220"/>
      <c r="BU144" s="220"/>
      <c r="BV144" s="1302"/>
      <c r="BW144" s="1302"/>
      <c r="BX144" s="1302"/>
      <c r="BY144" s="1302"/>
      <c r="BZ144" s="222"/>
      <c r="CA144" s="210"/>
      <c r="CB144" s="210"/>
    </row>
    <row r="145" spans="1:80" s="36" customFormat="1" ht="26.1" customHeight="1">
      <c r="A145" s="215">
        <v>28</v>
      </c>
      <c r="B145"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5" s="1287"/>
      <c r="D145" s="1287"/>
      <c r="E145" s="1287"/>
      <c r="F145" s="1288"/>
      <c r="G145"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5" s="1290"/>
      <c r="I145" s="1291"/>
      <c r="J145"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5" s="1289" t="str">
        <f ca="1">IF((ROW()-117)&lt;=MAX(⑦入力シート3!$AV$6:$AV$1085),IF(INDEX(⑦入力シート3!AP$6:AP$1085,MATCH(ROW()-117,⑦入力シート3!$AV$6:$AV$1085,0))=1,"基本給",IF(INDEX(⑦入力シート3!AP$6:AP$1085,MATCH(ROW()-117,⑦入力シート3!$AV$6:$AV$1085,0))=2,"手当","残")),"")</f>
        <v/>
      </c>
      <c r="L145" s="1290"/>
      <c r="M145" s="1290"/>
      <c r="N145" s="1292"/>
      <c r="O145" s="1293" t="str">
        <f ca="1">IF((ROW()-117)&lt;=MAX(⑦入力シート3!$AV$6:$AV$1085),INDEX(⑦入力シート3!AR$6:AR$1085,MATCH(ROW()-117,⑦入力シート3!$AV$6:$AV$1085,0)),"")</f>
        <v/>
      </c>
      <c r="P145" s="1294"/>
      <c r="Q145" s="1294"/>
      <c r="R145" s="186" t="s">
        <v>12</v>
      </c>
      <c r="S145" s="186" t="s">
        <v>163</v>
      </c>
      <c r="T145" s="452" t="str">
        <f ca="1">IF((ROW()-117)&lt;=MAX(⑦入力シート3!$AV$6:$AV$1085),INDEX(⑦入力シート3!AS$6:AS$1085,MATCH(ROW()-117,⑦入力シート3!$AV$6:$AV$1085,0)),"")</f>
        <v/>
      </c>
      <c r="U145" s="186" t="s">
        <v>159</v>
      </c>
      <c r="V145" s="186" t="s">
        <v>163</v>
      </c>
      <c r="W145" s="187">
        <v>1</v>
      </c>
      <c r="X145" s="186" t="s">
        <v>127</v>
      </c>
      <c r="Y145" s="186" t="s">
        <v>164</v>
      </c>
      <c r="Z145" s="1304" t="str">
        <f t="shared" ca="1" si="23"/>
        <v/>
      </c>
      <c r="AA145" s="1304"/>
      <c r="AB145" s="1304"/>
      <c r="AC145" s="1304"/>
      <c r="AD145" s="188" t="s">
        <v>12</v>
      </c>
      <c r="AE145" s="1296">
        <f>IF(①入力シート!$F$28="あり",O145,0)</f>
        <v>0</v>
      </c>
      <c r="AF145" s="1297"/>
      <c r="AG145" s="1297"/>
      <c r="AH145" s="186" t="s">
        <v>12</v>
      </c>
      <c r="AI145" s="186" t="s">
        <v>162</v>
      </c>
      <c r="AJ145" s="698">
        <f>IF(①入力シート!$F$28="あり",T145,0)</f>
        <v>0</v>
      </c>
      <c r="AK145" s="186" t="s">
        <v>159</v>
      </c>
      <c r="AL145" s="186" t="s">
        <v>163</v>
      </c>
      <c r="AM145" s="187">
        <v>1</v>
      </c>
      <c r="AN145" s="186" t="s">
        <v>127</v>
      </c>
      <c r="AO145" s="186" t="s">
        <v>161</v>
      </c>
      <c r="AP145" s="1299">
        <f t="shared" si="24"/>
        <v>0</v>
      </c>
      <c r="AQ145" s="1299"/>
      <c r="AR145" s="1299"/>
      <c r="AS145" s="1299"/>
      <c r="AT145" s="193" t="s">
        <v>12</v>
      </c>
      <c r="AU145" s="1300"/>
      <c r="AV145" s="1301"/>
      <c r="AW145" s="1301"/>
      <c r="AX145" s="220"/>
      <c r="AY145" s="220"/>
      <c r="AZ145" s="221"/>
      <c r="BA145" s="220"/>
      <c r="BB145" s="220"/>
      <c r="BC145" s="221"/>
      <c r="BD145" s="220"/>
      <c r="BE145" s="220"/>
      <c r="BF145" s="1302"/>
      <c r="BG145" s="1302"/>
      <c r="BH145" s="1302"/>
      <c r="BI145" s="1302"/>
      <c r="BJ145" s="222"/>
      <c r="BK145" s="1303"/>
      <c r="BL145" s="1303"/>
      <c r="BM145" s="1303"/>
      <c r="BN145" s="220"/>
      <c r="BO145" s="220"/>
      <c r="BP145" s="221"/>
      <c r="BQ145" s="220"/>
      <c r="BR145" s="220"/>
      <c r="BS145" s="221"/>
      <c r="BT145" s="220"/>
      <c r="BU145" s="220"/>
      <c r="BV145" s="1302"/>
      <c r="BW145" s="1302"/>
      <c r="BX145" s="1302"/>
      <c r="BY145" s="1302"/>
      <c r="BZ145" s="222"/>
      <c r="CA145" s="210"/>
      <c r="CB145" s="210"/>
    </row>
    <row r="146" spans="1:80" s="36" customFormat="1" ht="26.1" customHeight="1">
      <c r="A146" s="215">
        <v>29</v>
      </c>
      <c r="B146"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6" s="1287"/>
      <c r="D146" s="1287"/>
      <c r="E146" s="1287"/>
      <c r="F146" s="1288"/>
      <c r="G146"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6" s="1290"/>
      <c r="I146" s="1291"/>
      <c r="J146"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6" s="1289" t="str">
        <f ca="1">IF((ROW()-117)&lt;=MAX(⑦入力シート3!$AV$6:$AV$1085),IF(INDEX(⑦入力シート3!AP$6:AP$1085,MATCH(ROW()-117,⑦入力シート3!$AV$6:$AV$1085,0))=1,"基本給",IF(INDEX(⑦入力シート3!AP$6:AP$1085,MATCH(ROW()-117,⑦入力シート3!$AV$6:$AV$1085,0))=2,"手当","残")),"")</f>
        <v/>
      </c>
      <c r="L146" s="1290"/>
      <c r="M146" s="1290"/>
      <c r="N146" s="1292"/>
      <c r="O146" s="1293" t="str">
        <f ca="1">IF((ROW()-117)&lt;=MAX(⑦入力シート3!$AV$6:$AV$1085),INDEX(⑦入力シート3!AR$6:AR$1085,MATCH(ROW()-117,⑦入力シート3!$AV$6:$AV$1085,0)),"")</f>
        <v/>
      </c>
      <c r="P146" s="1294"/>
      <c r="Q146" s="1294"/>
      <c r="R146" s="186" t="s">
        <v>12</v>
      </c>
      <c r="S146" s="186" t="s">
        <v>169</v>
      </c>
      <c r="T146" s="452" t="str">
        <f ca="1">IF((ROW()-117)&lt;=MAX(⑦入力シート3!$AV$6:$AV$1085),INDEX(⑦入力シート3!AS$6:AS$1085,MATCH(ROW()-117,⑦入力シート3!$AV$6:$AV$1085,0)),"")</f>
        <v/>
      </c>
      <c r="U146" s="186" t="s">
        <v>159</v>
      </c>
      <c r="V146" s="186" t="s">
        <v>163</v>
      </c>
      <c r="W146" s="187">
        <v>1</v>
      </c>
      <c r="X146" s="186" t="s">
        <v>127</v>
      </c>
      <c r="Y146" s="186" t="s">
        <v>161</v>
      </c>
      <c r="Z146" s="1304" t="str">
        <f t="shared" ca="1" si="23"/>
        <v/>
      </c>
      <c r="AA146" s="1304"/>
      <c r="AB146" s="1304"/>
      <c r="AC146" s="1304"/>
      <c r="AD146" s="188" t="s">
        <v>12</v>
      </c>
      <c r="AE146" s="1296">
        <f>IF(①入力シート!$F$28="あり",O146,0)</f>
        <v>0</v>
      </c>
      <c r="AF146" s="1297"/>
      <c r="AG146" s="1297"/>
      <c r="AH146" s="186" t="s">
        <v>12</v>
      </c>
      <c r="AI146" s="186" t="s">
        <v>162</v>
      </c>
      <c r="AJ146" s="698">
        <f>IF(①入力シート!$F$28="あり",T146,0)</f>
        <v>0</v>
      </c>
      <c r="AK146" s="186" t="s">
        <v>159</v>
      </c>
      <c r="AL146" s="186" t="s">
        <v>162</v>
      </c>
      <c r="AM146" s="187">
        <v>1</v>
      </c>
      <c r="AN146" s="186" t="s">
        <v>127</v>
      </c>
      <c r="AO146" s="186" t="s">
        <v>164</v>
      </c>
      <c r="AP146" s="1299">
        <f t="shared" si="24"/>
        <v>0</v>
      </c>
      <c r="AQ146" s="1299"/>
      <c r="AR146" s="1299"/>
      <c r="AS146" s="1299"/>
      <c r="AT146" s="193" t="s">
        <v>12</v>
      </c>
      <c r="AU146" s="1300"/>
      <c r="AV146" s="1301"/>
      <c r="AW146" s="1301"/>
      <c r="AX146" s="220"/>
      <c r="AY146" s="220"/>
      <c r="AZ146" s="221"/>
      <c r="BA146" s="220"/>
      <c r="BB146" s="220"/>
      <c r="BC146" s="221"/>
      <c r="BD146" s="220"/>
      <c r="BE146" s="220"/>
      <c r="BF146" s="1302"/>
      <c r="BG146" s="1302"/>
      <c r="BH146" s="1302"/>
      <c r="BI146" s="1302"/>
      <c r="BJ146" s="222"/>
      <c r="BK146" s="1303"/>
      <c r="BL146" s="1303"/>
      <c r="BM146" s="1303"/>
      <c r="BN146" s="220"/>
      <c r="BO146" s="220"/>
      <c r="BP146" s="221"/>
      <c r="BQ146" s="220"/>
      <c r="BR146" s="220"/>
      <c r="BS146" s="221"/>
      <c r="BT146" s="220"/>
      <c r="BU146" s="220"/>
      <c r="BV146" s="1302"/>
      <c r="BW146" s="1302"/>
      <c r="BX146" s="1302"/>
      <c r="BY146" s="1302"/>
      <c r="BZ146" s="222"/>
      <c r="CA146" s="210"/>
      <c r="CB146" s="210"/>
    </row>
    <row r="147" spans="1:80" s="36" customFormat="1" ht="26.1" customHeight="1" thickBot="1">
      <c r="A147" s="215">
        <v>30</v>
      </c>
      <c r="B147" s="1286" t="str">
        <f ca="1">IF((ROW()-117)&lt;=MAX(⑦入力シート3!$AV$6:$AV$1085),IF(INDIRECT("⑦入力シート3!C"&amp;(INDEX(⑦入力シート3!AO$6:AO$1085,MATCH(ROW()-117,⑦入力シート3!$AV$6:$AV$1085,0))+1)*3)="","",INDIRECT("⑦入力シート3!C"&amp;(INDEX(⑦入力シート3!AO$6:AO$1085,MATCH(ROW()-117,⑦入力シート3!$AV$6:$AV$1085,0))+1)*3)),"")</f>
        <v/>
      </c>
      <c r="C147" s="1287"/>
      <c r="D147" s="1287"/>
      <c r="E147" s="1287"/>
      <c r="F147" s="1288"/>
      <c r="G147" s="1289" t="str">
        <f ca="1">IF((ROW()-117)&lt;=MAX(⑦入力シート3!$AV$6:$AV$1085),IF(INDIRECT("⑦入力シート3!E"&amp;(INDEX(⑦入力シート3!AO$6:AO$1085,MATCH(ROW()-117,⑦入力シート3!$AV$6:$AV$1085,0))+1)*3)="","",INDIRECT("⑦入力シート3!E"&amp;(INDEX(⑦入力シート3!AO$6:AO$1085,MATCH(ROW()-117,⑦入力シート3!$AV$6:$AV$1085,0))+1)*3)),"")</f>
        <v/>
      </c>
      <c r="H147" s="1290"/>
      <c r="I147" s="1291"/>
      <c r="J147" s="451" t="str">
        <f ca="1">IF((ROW()-117)&lt;=MAX(⑦入力シート3!$AV$6:$AV$1085),IF(INDIRECT("⑦入力シート3!F"&amp;(INDEX(⑦入力シート3!AO$6:AO$1085,MATCH(ROW()-117,⑦入力シート3!$AV$6:$AV$1085,0))+1)*3)="","",INDIRECT("⑦入力シート3!F"&amp;(INDEX(⑦入力シート3!AO$6:AO$1085,MATCH(ROW()-117,⑦入力シート3!$AV$6:$AV$1085,0))+1)*3)),"")</f>
        <v/>
      </c>
      <c r="K147" s="1289" t="str">
        <f ca="1">IF((ROW()-117)&lt;=MAX(⑦入力シート3!$AV$6:$AV$1085),IF(INDEX(⑦入力シート3!AP$6:AP$1085,MATCH(ROW()-117,⑦入力シート3!$AV$6:$AV$1085,0))=1,"基本給",IF(INDEX(⑦入力シート3!AP$6:AP$1085,MATCH(ROW()-117,⑦入力シート3!$AV$6:$AV$1085,0))=2,"手当","残")),"")</f>
        <v/>
      </c>
      <c r="L147" s="1290"/>
      <c r="M147" s="1290"/>
      <c r="N147" s="1292"/>
      <c r="O147" s="1293" t="str">
        <f ca="1">IF((ROW()-117)&lt;=MAX(⑦入力シート3!$AV$6:$AV$1085),INDEX(⑦入力シート3!AR$6:AR$1085,MATCH(ROW()-117,⑦入力シート3!$AV$6:$AV$1085,0)),"")</f>
        <v/>
      </c>
      <c r="P147" s="1294"/>
      <c r="Q147" s="1294"/>
      <c r="R147" s="224" t="s">
        <v>12</v>
      </c>
      <c r="S147" s="224" t="s">
        <v>162</v>
      </c>
      <c r="T147" s="452" t="str">
        <f ca="1">IF((ROW()-117)&lt;=MAX(⑦入力シート3!$AV$6:$AV$1085),INDEX(⑦入力シート3!AS$6:AS$1085,MATCH(ROW()-117,⑦入力シート3!$AV$6:$AV$1085,0)),"")</f>
        <v/>
      </c>
      <c r="U147" s="224" t="s">
        <v>159</v>
      </c>
      <c r="V147" s="224" t="s">
        <v>169</v>
      </c>
      <c r="W147" s="187">
        <v>1</v>
      </c>
      <c r="X147" s="224" t="s">
        <v>127</v>
      </c>
      <c r="Y147" s="224" t="s">
        <v>164</v>
      </c>
      <c r="Z147" s="1314" t="str">
        <f t="shared" ca="1" si="23"/>
        <v/>
      </c>
      <c r="AA147" s="1314"/>
      <c r="AB147" s="1314"/>
      <c r="AC147" s="1314"/>
      <c r="AD147" s="225" t="s">
        <v>12</v>
      </c>
      <c r="AE147" s="1296">
        <f>IF(①入力シート!$F$28="あり",O147,0)</f>
        <v>0</v>
      </c>
      <c r="AF147" s="1297"/>
      <c r="AG147" s="1297"/>
      <c r="AH147" s="224" t="s">
        <v>12</v>
      </c>
      <c r="AI147" s="224" t="s">
        <v>169</v>
      </c>
      <c r="AJ147" s="698">
        <f>IF(①入力シート!$F$28="あり",T147,0)</f>
        <v>0</v>
      </c>
      <c r="AK147" s="224" t="s">
        <v>159</v>
      </c>
      <c r="AL147" s="224" t="s">
        <v>163</v>
      </c>
      <c r="AM147" s="187">
        <v>1</v>
      </c>
      <c r="AN147" s="224" t="s">
        <v>127</v>
      </c>
      <c r="AO147" s="224" t="s">
        <v>164</v>
      </c>
      <c r="AP147" s="1315">
        <f t="shared" si="24"/>
        <v>0</v>
      </c>
      <c r="AQ147" s="1315"/>
      <c r="AR147" s="1315"/>
      <c r="AS147" s="1315"/>
      <c r="AT147" s="226" t="s">
        <v>12</v>
      </c>
      <c r="AU147" s="1300"/>
      <c r="AV147" s="1301"/>
      <c r="AW147" s="1301"/>
      <c r="AX147" s="220"/>
      <c r="AY147" s="220"/>
      <c r="AZ147" s="221"/>
      <c r="BA147" s="220"/>
      <c r="BB147" s="220"/>
      <c r="BC147" s="221"/>
      <c r="BD147" s="220"/>
      <c r="BE147" s="220"/>
      <c r="BF147" s="1302"/>
      <c r="BG147" s="1302"/>
      <c r="BH147" s="1302"/>
      <c r="BI147" s="1302"/>
      <c r="BJ147" s="222"/>
      <c r="BK147" s="1303"/>
      <c r="BL147" s="1303"/>
      <c r="BM147" s="1303"/>
      <c r="BN147" s="220"/>
      <c r="BO147" s="220"/>
      <c r="BP147" s="221"/>
      <c r="BQ147" s="220"/>
      <c r="BR147" s="220"/>
      <c r="BS147" s="221"/>
      <c r="BT147" s="220"/>
      <c r="BU147" s="220"/>
      <c r="BV147" s="1302"/>
      <c r="BW147" s="1302"/>
      <c r="BX147" s="1302"/>
      <c r="BY147" s="1302"/>
      <c r="BZ147" s="222"/>
      <c r="CA147" s="210"/>
      <c r="CB147" s="210"/>
    </row>
    <row r="148" spans="1:80" s="37" customFormat="1" ht="26.1" customHeight="1">
      <c r="A148" s="1310" t="s">
        <v>342</v>
      </c>
      <c r="B148" s="1311"/>
      <c r="C148" s="1311"/>
      <c r="D148" s="1311"/>
      <c r="E148" s="1311"/>
      <c r="F148" s="1311"/>
      <c r="G148" s="1311"/>
      <c r="H148" s="1311"/>
      <c r="I148" s="1311"/>
      <c r="J148" s="1311"/>
      <c r="K148" s="1311"/>
      <c r="L148" s="1311"/>
      <c r="M148" s="1311"/>
      <c r="N148" s="1311"/>
      <c r="O148" s="1312">
        <f ca="1">SUM(Z118:AC147)</f>
        <v>0</v>
      </c>
      <c r="P148" s="1313"/>
      <c r="Q148" s="1313"/>
      <c r="R148" s="1313"/>
      <c r="S148" s="1313"/>
      <c r="T148" s="1313"/>
      <c r="U148" s="1313"/>
      <c r="V148" s="1313"/>
      <c r="W148" s="1313"/>
      <c r="X148" s="1313"/>
      <c r="Y148" s="1313"/>
      <c r="Z148" s="1313"/>
      <c r="AA148" s="1313"/>
      <c r="AB148" s="1313"/>
      <c r="AC148" s="1313"/>
      <c r="AD148" s="227" t="s">
        <v>12</v>
      </c>
      <c r="AE148" s="1312">
        <f>SUM(AP118:AS147)</f>
        <v>0</v>
      </c>
      <c r="AF148" s="1313"/>
      <c r="AG148" s="1313"/>
      <c r="AH148" s="1313"/>
      <c r="AI148" s="1313"/>
      <c r="AJ148" s="1313"/>
      <c r="AK148" s="1313"/>
      <c r="AL148" s="1313"/>
      <c r="AM148" s="1313"/>
      <c r="AN148" s="1313"/>
      <c r="AO148" s="1313"/>
      <c r="AP148" s="1313"/>
      <c r="AQ148" s="1313"/>
      <c r="AR148" s="1313"/>
      <c r="AS148" s="1313"/>
      <c r="AT148" s="228" t="s">
        <v>12</v>
      </c>
      <c r="AU148" s="1302"/>
      <c r="AV148" s="1302"/>
      <c r="AW148" s="1302"/>
      <c r="AX148" s="1302"/>
      <c r="AY148" s="1302"/>
      <c r="AZ148" s="1302"/>
      <c r="BA148" s="1302"/>
      <c r="BB148" s="1302"/>
      <c r="BC148" s="1302"/>
      <c r="BD148" s="1302"/>
      <c r="BE148" s="1302"/>
      <c r="BF148" s="1302"/>
      <c r="BG148" s="1302"/>
      <c r="BH148" s="1302"/>
      <c r="BI148" s="1302"/>
      <c r="BJ148" s="229"/>
      <c r="BK148" s="1302"/>
      <c r="BL148" s="1302"/>
      <c r="BM148" s="1302"/>
      <c r="BN148" s="1302"/>
      <c r="BO148" s="1302"/>
      <c r="BP148" s="1302"/>
      <c r="BQ148" s="1302"/>
      <c r="BR148" s="1302"/>
      <c r="BS148" s="1302"/>
      <c r="BT148" s="1302"/>
      <c r="BU148" s="1302"/>
      <c r="BV148" s="1302"/>
      <c r="BW148" s="1302"/>
      <c r="BX148" s="1302"/>
      <c r="BY148" s="1302"/>
      <c r="BZ148" s="229"/>
      <c r="CA148" s="210"/>
      <c r="CB148" s="210"/>
    </row>
    <row r="149" spans="1:80" s="35" customFormat="1" ht="26.1" customHeight="1">
      <c r="A149" s="1316" t="s">
        <v>180</v>
      </c>
      <c r="B149" s="1317"/>
      <c r="C149" s="1317"/>
      <c r="D149" s="1317"/>
      <c r="E149" s="1317"/>
      <c r="F149" s="1317"/>
      <c r="G149" s="1317"/>
      <c r="H149" s="1317"/>
      <c r="I149" s="1317"/>
      <c r="J149" s="1317"/>
      <c r="K149" s="1317"/>
      <c r="L149" s="1317"/>
      <c r="M149" s="1317"/>
      <c r="N149" s="1318"/>
      <c r="O149" s="1319" t="str">
        <f ca="1">IFERROR(O148*①入力シート!M45,"")</f>
        <v/>
      </c>
      <c r="P149" s="1320"/>
      <c r="Q149" s="1320"/>
      <c r="R149" s="1320"/>
      <c r="S149" s="1320"/>
      <c r="T149" s="1320"/>
      <c r="U149" s="1320"/>
      <c r="V149" s="1320"/>
      <c r="W149" s="1320"/>
      <c r="X149" s="1320"/>
      <c r="Y149" s="1320"/>
      <c r="Z149" s="1320"/>
      <c r="AA149" s="1320"/>
      <c r="AB149" s="1320"/>
      <c r="AC149" s="1320"/>
      <c r="AD149" s="230" t="s">
        <v>12</v>
      </c>
      <c r="AE149" s="231"/>
      <c r="AF149" s="232"/>
      <c r="AG149" s="232"/>
      <c r="AH149" s="232"/>
      <c r="AI149" s="232"/>
      <c r="AJ149" s="232"/>
      <c r="AK149" s="232"/>
      <c r="AL149" s="232"/>
      <c r="AM149" s="232"/>
      <c r="AN149" s="232"/>
      <c r="AO149" s="232"/>
      <c r="AP149" s="232"/>
      <c r="AQ149" s="232"/>
      <c r="AR149" s="232"/>
      <c r="AS149" s="232"/>
      <c r="AT149" s="233"/>
      <c r="AU149" s="1302"/>
      <c r="AV149" s="1302"/>
      <c r="AW149" s="1302"/>
      <c r="AX149" s="1302"/>
      <c r="AY149" s="1302"/>
      <c r="AZ149" s="1302"/>
      <c r="BA149" s="1302"/>
      <c r="BB149" s="1302"/>
      <c r="BC149" s="1302"/>
      <c r="BD149" s="1302"/>
      <c r="BE149" s="1302"/>
      <c r="BF149" s="1302"/>
      <c r="BG149" s="1302"/>
      <c r="BH149" s="1302"/>
      <c r="BI149" s="1302"/>
      <c r="BJ149" s="229"/>
      <c r="BK149" s="473"/>
      <c r="BL149" s="473"/>
      <c r="BM149" s="473"/>
      <c r="BN149" s="473"/>
      <c r="BO149" s="473"/>
      <c r="BP149" s="473"/>
      <c r="BQ149" s="473"/>
      <c r="BR149" s="473"/>
      <c r="BS149" s="473"/>
      <c r="BT149" s="473"/>
      <c r="BU149" s="473"/>
      <c r="BV149" s="473"/>
      <c r="BW149" s="473"/>
      <c r="BX149" s="473"/>
      <c r="BY149" s="473"/>
      <c r="BZ149" s="229"/>
      <c r="CA149" s="180"/>
      <c r="CB149" s="180"/>
    </row>
    <row r="150" spans="1:80" s="35" customFormat="1" ht="26.1" customHeight="1" thickBot="1">
      <c r="A150" s="1305" t="s">
        <v>181</v>
      </c>
      <c r="B150" s="1306"/>
      <c r="C150" s="1306"/>
      <c r="D150" s="1306"/>
      <c r="E150" s="1306"/>
      <c r="F150" s="1306"/>
      <c r="G150" s="1306"/>
      <c r="H150" s="1306"/>
      <c r="I150" s="1306"/>
      <c r="J150" s="1306"/>
      <c r="K150" s="1306"/>
      <c r="L150" s="1306"/>
      <c r="M150" s="1306"/>
      <c r="N150" s="1307"/>
      <c r="O150" s="1308" t="str">
        <f ca="1">IFERROR(O148+O149,"")</f>
        <v/>
      </c>
      <c r="P150" s="1309"/>
      <c r="Q150" s="1309"/>
      <c r="R150" s="1309"/>
      <c r="S150" s="1309"/>
      <c r="T150" s="1309"/>
      <c r="U150" s="1309"/>
      <c r="V150" s="1309"/>
      <c r="W150" s="1309"/>
      <c r="X150" s="1309"/>
      <c r="Y150" s="1309"/>
      <c r="Z150" s="1309"/>
      <c r="AA150" s="1309"/>
      <c r="AB150" s="1309"/>
      <c r="AC150" s="1309"/>
      <c r="AD150" s="234" t="s">
        <v>12</v>
      </c>
      <c r="AE150" s="235"/>
      <c r="AF150" s="236"/>
      <c r="AG150" s="236"/>
      <c r="AH150" s="236"/>
      <c r="AI150" s="236"/>
      <c r="AJ150" s="236"/>
      <c r="AK150" s="236"/>
      <c r="AL150" s="236"/>
      <c r="AM150" s="236"/>
      <c r="AN150" s="236"/>
      <c r="AO150" s="236"/>
      <c r="AP150" s="236"/>
      <c r="AQ150" s="236"/>
      <c r="AR150" s="236"/>
      <c r="AS150" s="236"/>
      <c r="AT150" s="237"/>
      <c r="AU150" s="1302"/>
      <c r="AV150" s="1302"/>
      <c r="AW150" s="1302"/>
      <c r="AX150" s="1302"/>
      <c r="AY150" s="1302"/>
      <c r="AZ150" s="1302"/>
      <c r="BA150" s="1302"/>
      <c r="BB150" s="1302"/>
      <c r="BC150" s="1302"/>
      <c r="BD150" s="1302"/>
      <c r="BE150" s="1302"/>
      <c r="BF150" s="1302"/>
      <c r="BG150" s="1302"/>
      <c r="BH150" s="1302"/>
      <c r="BI150" s="1302"/>
      <c r="BJ150" s="229"/>
      <c r="BK150" s="473"/>
      <c r="BL150" s="473"/>
      <c r="BM150" s="473"/>
      <c r="BN150" s="473"/>
      <c r="BO150" s="473"/>
      <c r="BP150" s="473"/>
      <c r="BQ150" s="473"/>
      <c r="BR150" s="473"/>
      <c r="BS150" s="473"/>
      <c r="BT150" s="473"/>
      <c r="BU150" s="473"/>
      <c r="BV150" s="473"/>
      <c r="BW150" s="473"/>
      <c r="BX150" s="473"/>
      <c r="BY150" s="473"/>
      <c r="BZ150" s="229"/>
      <c r="CA150" s="180"/>
      <c r="CB150" s="180"/>
    </row>
    <row r="151" spans="1:80" ht="13.5">
      <c r="A151" s="180"/>
      <c r="B151" s="180"/>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c r="BF151" s="180"/>
      <c r="BG151" s="180"/>
      <c r="BH151" s="180"/>
      <c r="BI151" s="180"/>
      <c r="BJ151" s="180"/>
      <c r="BK151" s="180"/>
      <c r="BL151" s="180"/>
      <c r="BM151" s="180"/>
      <c r="BN151" s="180"/>
      <c r="BO151" s="180"/>
      <c r="BP151" s="180"/>
      <c r="BQ151" s="180"/>
      <c r="BR151" s="180"/>
      <c r="BS151" s="180"/>
      <c r="BT151" s="180"/>
      <c r="BU151" s="180"/>
      <c r="BV151" s="180"/>
      <c r="BW151" s="180"/>
      <c r="BX151" s="180"/>
      <c r="BY151" s="180"/>
      <c r="BZ151" s="180"/>
      <c r="CA151" s="180"/>
      <c r="CB151" s="180"/>
    </row>
    <row r="152" spans="1:80" ht="13.5">
      <c r="A152" s="180"/>
      <c r="B152" s="180"/>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c r="BF152" s="180"/>
      <c r="BG152" s="180"/>
      <c r="BH152" s="180"/>
      <c r="BI152" s="180"/>
      <c r="BJ152" s="180"/>
      <c r="BK152" s="180"/>
      <c r="BL152" s="180"/>
      <c r="BM152" s="180"/>
      <c r="BN152" s="180"/>
      <c r="BO152" s="180"/>
      <c r="BP152" s="180"/>
      <c r="BQ152" s="180"/>
      <c r="BR152" s="180"/>
      <c r="BS152" s="180"/>
      <c r="BT152" s="180"/>
      <c r="BU152" s="180"/>
      <c r="BV152" s="180"/>
      <c r="BW152" s="180"/>
      <c r="BX152" s="180"/>
      <c r="BY152" s="180"/>
      <c r="BZ152" s="180"/>
      <c r="CA152" s="180"/>
      <c r="CB152" s="180"/>
    </row>
    <row r="153" spans="1:80" ht="13.5">
      <c r="J153" s="32"/>
    </row>
  </sheetData>
  <sheetProtection algorithmName="SHA-512" hashValue="Wc8SW4yitw/7xhP2/ChsmdCeeJmwPVKTj1WCeo+mpupMGMkm+MUzRAaMQreIDdHBL+sP+h8bNIEXWvfHKQ689w==" saltValue="byBLmPkA/XN/03cN802D0Q==" spinCount="100000" sheet="1" objects="1" scenarios="1"/>
  <mergeCells count="1465">
    <mergeCell ref="B107:F107"/>
    <mergeCell ref="G107:I107"/>
    <mergeCell ref="K107:N107"/>
    <mergeCell ref="O107:Q107"/>
    <mergeCell ref="Z107:AC107"/>
    <mergeCell ref="AE107:AG107"/>
    <mergeCell ref="AP107:AS107"/>
    <mergeCell ref="AU107:AW107"/>
    <mergeCell ref="BF107:BI107"/>
    <mergeCell ref="BK107:BM107"/>
    <mergeCell ref="BV107:BY107"/>
    <mergeCell ref="B108:F108"/>
    <mergeCell ref="G108:I108"/>
    <mergeCell ref="K108:N108"/>
    <mergeCell ref="O108:Q108"/>
    <mergeCell ref="Z108:AC108"/>
    <mergeCell ref="AE108:AG108"/>
    <mergeCell ref="AP108:AS108"/>
    <mergeCell ref="AU108:AW108"/>
    <mergeCell ref="BF108:BI108"/>
    <mergeCell ref="BK108:BM108"/>
    <mergeCell ref="BV108:BY108"/>
    <mergeCell ref="B105:F105"/>
    <mergeCell ref="G105:I105"/>
    <mergeCell ref="K105:N105"/>
    <mergeCell ref="O105:Q105"/>
    <mergeCell ref="Z105:AC105"/>
    <mergeCell ref="AE105:AG105"/>
    <mergeCell ref="AP105:AS105"/>
    <mergeCell ref="AU105:AW105"/>
    <mergeCell ref="BF105:BI105"/>
    <mergeCell ref="BK105:BM105"/>
    <mergeCell ref="BV105:BY105"/>
    <mergeCell ref="B106:F106"/>
    <mergeCell ref="G106:I106"/>
    <mergeCell ref="K106:N106"/>
    <mergeCell ref="O106:Q106"/>
    <mergeCell ref="Z106:AC106"/>
    <mergeCell ref="AE106:AG106"/>
    <mergeCell ref="AP106:AS106"/>
    <mergeCell ref="AU106:AW106"/>
    <mergeCell ref="BF106:BI106"/>
    <mergeCell ref="BK106:BM106"/>
    <mergeCell ref="BV106:BY106"/>
    <mergeCell ref="B103:F103"/>
    <mergeCell ref="G103:I103"/>
    <mergeCell ref="K103:N103"/>
    <mergeCell ref="O103:Q103"/>
    <mergeCell ref="Z103:AC103"/>
    <mergeCell ref="AE103:AG103"/>
    <mergeCell ref="AP103:AS103"/>
    <mergeCell ref="AU103:AW103"/>
    <mergeCell ref="BF103:BI103"/>
    <mergeCell ref="BK103:BM103"/>
    <mergeCell ref="BV103:BY103"/>
    <mergeCell ref="B104:F104"/>
    <mergeCell ref="G104:I104"/>
    <mergeCell ref="K104:N104"/>
    <mergeCell ref="O104:Q104"/>
    <mergeCell ref="Z104:AC104"/>
    <mergeCell ref="AE104:AG104"/>
    <mergeCell ref="AP104:AS104"/>
    <mergeCell ref="AU104:AW104"/>
    <mergeCell ref="BF104:BI104"/>
    <mergeCell ref="BK104:BM104"/>
    <mergeCell ref="BV104:BY104"/>
    <mergeCell ref="B101:F101"/>
    <mergeCell ref="G101:I101"/>
    <mergeCell ref="K101:N101"/>
    <mergeCell ref="O101:Q101"/>
    <mergeCell ref="Z101:AC101"/>
    <mergeCell ref="AE101:AG101"/>
    <mergeCell ref="AP101:AS101"/>
    <mergeCell ref="AU101:AW101"/>
    <mergeCell ref="BF101:BI101"/>
    <mergeCell ref="BK101:BM101"/>
    <mergeCell ref="BV101:BY101"/>
    <mergeCell ref="B102:F102"/>
    <mergeCell ref="G102:I102"/>
    <mergeCell ref="K102:N102"/>
    <mergeCell ref="O102:Q102"/>
    <mergeCell ref="Z102:AC102"/>
    <mergeCell ref="AE102:AG102"/>
    <mergeCell ref="AP102:AS102"/>
    <mergeCell ref="AU102:AW102"/>
    <mergeCell ref="BF102:BI102"/>
    <mergeCell ref="BK102:BM102"/>
    <mergeCell ref="BV102:BY102"/>
    <mergeCell ref="B99:F99"/>
    <mergeCell ref="G99:I99"/>
    <mergeCell ref="K99:N99"/>
    <mergeCell ref="O99:Q99"/>
    <mergeCell ref="Z99:AC99"/>
    <mergeCell ref="AE99:AG99"/>
    <mergeCell ref="AP99:AS99"/>
    <mergeCell ref="AU99:AW99"/>
    <mergeCell ref="BF99:BI99"/>
    <mergeCell ref="BK99:BM99"/>
    <mergeCell ref="BV99:BY99"/>
    <mergeCell ref="B100:F100"/>
    <mergeCell ref="G100:I100"/>
    <mergeCell ref="K100:N100"/>
    <mergeCell ref="O100:Q100"/>
    <mergeCell ref="Z100:AC100"/>
    <mergeCell ref="AE100:AG100"/>
    <mergeCell ref="AP100:AS100"/>
    <mergeCell ref="AU100:AW100"/>
    <mergeCell ref="BF100:BI100"/>
    <mergeCell ref="BK100:BM100"/>
    <mergeCell ref="BV100:BY100"/>
    <mergeCell ref="B97:F97"/>
    <mergeCell ref="G97:I97"/>
    <mergeCell ref="K97:N97"/>
    <mergeCell ref="O97:Q97"/>
    <mergeCell ref="Z97:AC97"/>
    <mergeCell ref="AE97:AG97"/>
    <mergeCell ref="AP97:AS97"/>
    <mergeCell ref="AU97:AW97"/>
    <mergeCell ref="BF97:BI97"/>
    <mergeCell ref="BK97:BM97"/>
    <mergeCell ref="BV97:BY97"/>
    <mergeCell ref="B98:F98"/>
    <mergeCell ref="G98:I98"/>
    <mergeCell ref="K98:N98"/>
    <mergeCell ref="O98:Q98"/>
    <mergeCell ref="Z98:AC98"/>
    <mergeCell ref="AE98:AG98"/>
    <mergeCell ref="AP98:AS98"/>
    <mergeCell ref="AU98:AW98"/>
    <mergeCell ref="BF98:BI98"/>
    <mergeCell ref="BK98:BM98"/>
    <mergeCell ref="BV98:BY98"/>
    <mergeCell ref="B95:F95"/>
    <mergeCell ref="G95:I95"/>
    <mergeCell ref="K95:N95"/>
    <mergeCell ref="O95:Q95"/>
    <mergeCell ref="Z95:AC95"/>
    <mergeCell ref="AE95:AG95"/>
    <mergeCell ref="AP95:AS95"/>
    <mergeCell ref="AU95:AW95"/>
    <mergeCell ref="BF95:BI95"/>
    <mergeCell ref="BK95:BM95"/>
    <mergeCell ref="BV95:BY95"/>
    <mergeCell ref="B96:F96"/>
    <mergeCell ref="G96:I96"/>
    <mergeCell ref="K96:N96"/>
    <mergeCell ref="O96:Q96"/>
    <mergeCell ref="Z96:AC96"/>
    <mergeCell ref="AE96:AG96"/>
    <mergeCell ref="AP96:AS96"/>
    <mergeCell ref="AU96:AW96"/>
    <mergeCell ref="BF96:BI96"/>
    <mergeCell ref="BK96:BM96"/>
    <mergeCell ref="BV96:BY96"/>
    <mergeCell ref="B93:F93"/>
    <mergeCell ref="G93:I93"/>
    <mergeCell ref="K93:N93"/>
    <mergeCell ref="O93:Q93"/>
    <mergeCell ref="Z93:AC93"/>
    <mergeCell ref="AE93:AG93"/>
    <mergeCell ref="AP93:AS93"/>
    <mergeCell ref="AU93:AW93"/>
    <mergeCell ref="BF93:BI93"/>
    <mergeCell ref="BK93:BM93"/>
    <mergeCell ref="BV93:BY93"/>
    <mergeCell ref="B94:F94"/>
    <mergeCell ref="G94:I94"/>
    <mergeCell ref="K94:N94"/>
    <mergeCell ref="O94:Q94"/>
    <mergeCell ref="Z94:AC94"/>
    <mergeCell ref="AE94:AG94"/>
    <mergeCell ref="AP94:AS94"/>
    <mergeCell ref="AU94:AW94"/>
    <mergeCell ref="BF94:BI94"/>
    <mergeCell ref="BK94:BM94"/>
    <mergeCell ref="BV94:BY94"/>
    <mergeCell ref="B91:F91"/>
    <mergeCell ref="G91:I91"/>
    <mergeCell ref="K91:N91"/>
    <mergeCell ref="O91:Q91"/>
    <mergeCell ref="Z91:AC91"/>
    <mergeCell ref="AE91:AG91"/>
    <mergeCell ref="AP91:AS91"/>
    <mergeCell ref="AU91:AW91"/>
    <mergeCell ref="BF91:BI91"/>
    <mergeCell ref="BK91:BM91"/>
    <mergeCell ref="BV91:BY91"/>
    <mergeCell ref="B92:F92"/>
    <mergeCell ref="G92:I92"/>
    <mergeCell ref="K92:N92"/>
    <mergeCell ref="O92:Q92"/>
    <mergeCell ref="Z92:AC92"/>
    <mergeCell ref="AE92:AG92"/>
    <mergeCell ref="AP92:AS92"/>
    <mergeCell ref="AU92:AW92"/>
    <mergeCell ref="BF92:BI92"/>
    <mergeCell ref="BK92:BM92"/>
    <mergeCell ref="BV92:BY92"/>
    <mergeCell ref="B89:F89"/>
    <mergeCell ref="G89:I89"/>
    <mergeCell ref="K89:N89"/>
    <mergeCell ref="O89:Q89"/>
    <mergeCell ref="Z89:AC89"/>
    <mergeCell ref="AE89:AG89"/>
    <mergeCell ref="AP89:AS89"/>
    <mergeCell ref="AU89:AW89"/>
    <mergeCell ref="BF89:BI89"/>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7:F87"/>
    <mergeCell ref="G87:I87"/>
    <mergeCell ref="K87:N87"/>
    <mergeCell ref="O87:Q87"/>
    <mergeCell ref="Z87:AC87"/>
    <mergeCell ref="AE87:AG87"/>
    <mergeCell ref="AP87:AS87"/>
    <mergeCell ref="AU87:AW87"/>
    <mergeCell ref="BF87:BI87"/>
    <mergeCell ref="BK87:BM87"/>
    <mergeCell ref="BV87:BY87"/>
    <mergeCell ref="B88:F88"/>
    <mergeCell ref="G88:I88"/>
    <mergeCell ref="K88:N88"/>
    <mergeCell ref="O88:Q88"/>
    <mergeCell ref="Z88:AC88"/>
    <mergeCell ref="AE88:AG88"/>
    <mergeCell ref="AP88:AS88"/>
    <mergeCell ref="AU88:AW88"/>
    <mergeCell ref="BF88:BI88"/>
    <mergeCell ref="BK88:BM88"/>
    <mergeCell ref="BV88:BY88"/>
    <mergeCell ref="B85:F85"/>
    <mergeCell ref="G85:I85"/>
    <mergeCell ref="K85:N85"/>
    <mergeCell ref="O85:Q85"/>
    <mergeCell ref="Z85:AC85"/>
    <mergeCell ref="AE85:AG85"/>
    <mergeCell ref="AP85:AS85"/>
    <mergeCell ref="AU85:AW85"/>
    <mergeCell ref="BF85:BI85"/>
    <mergeCell ref="BK85:BM85"/>
    <mergeCell ref="BV85:BY85"/>
    <mergeCell ref="B86:F86"/>
    <mergeCell ref="G86:I86"/>
    <mergeCell ref="K86:N86"/>
    <mergeCell ref="O86:Q86"/>
    <mergeCell ref="Z86:AC86"/>
    <mergeCell ref="AE86:AG86"/>
    <mergeCell ref="AP86:AS86"/>
    <mergeCell ref="AU86:AW86"/>
    <mergeCell ref="BF86:BI86"/>
    <mergeCell ref="BK86:BM86"/>
    <mergeCell ref="BV86:BY86"/>
    <mergeCell ref="B83:F83"/>
    <mergeCell ref="G83:I83"/>
    <mergeCell ref="K83:N83"/>
    <mergeCell ref="O83:Q83"/>
    <mergeCell ref="Z83:AC83"/>
    <mergeCell ref="AE83:AG83"/>
    <mergeCell ref="AP83:AS83"/>
    <mergeCell ref="AU83:AW83"/>
    <mergeCell ref="BF83:BI83"/>
    <mergeCell ref="BK83:BM83"/>
    <mergeCell ref="BV83:BY83"/>
    <mergeCell ref="B84:F84"/>
    <mergeCell ref="G84:I84"/>
    <mergeCell ref="K84:N84"/>
    <mergeCell ref="O84:Q84"/>
    <mergeCell ref="Z84:AC84"/>
    <mergeCell ref="AE84:AG84"/>
    <mergeCell ref="AP84:AS84"/>
    <mergeCell ref="AU84:AW84"/>
    <mergeCell ref="BF84:BI84"/>
    <mergeCell ref="BK84:BM84"/>
    <mergeCell ref="BV84:BY84"/>
    <mergeCell ref="B81:F81"/>
    <mergeCell ref="G81:I81"/>
    <mergeCell ref="K81:N81"/>
    <mergeCell ref="O81:Q81"/>
    <mergeCell ref="Z81:AC81"/>
    <mergeCell ref="AE81:AG81"/>
    <mergeCell ref="AP81:AS81"/>
    <mergeCell ref="AU81:AW81"/>
    <mergeCell ref="BF81:BI81"/>
    <mergeCell ref="BK81:BM81"/>
    <mergeCell ref="BV81:BY81"/>
    <mergeCell ref="B82:F82"/>
    <mergeCell ref="G82:I82"/>
    <mergeCell ref="K82:N82"/>
    <mergeCell ref="O82:Q82"/>
    <mergeCell ref="Z82:AC82"/>
    <mergeCell ref="AE82:AG82"/>
    <mergeCell ref="AP82:AS82"/>
    <mergeCell ref="AU82:AW82"/>
    <mergeCell ref="BF82:BI82"/>
    <mergeCell ref="BK82:BM82"/>
    <mergeCell ref="BV82:BY82"/>
    <mergeCell ref="B79:F79"/>
    <mergeCell ref="G79:I79"/>
    <mergeCell ref="K79:N79"/>
    <mergeCell ref="O79:Q79"/>
    <mergeCell ref="Z79:AC79"/>
    <mergeCell ref="AE79:AG79"/>
    <mergeCell ref="AP79:AS79"/>
    <mergeCell ref="AU79:AW79"/>
    <mergeCell ref="BF79:BI79"/>
    <mergeCell ref="BK79:BM79"/>
    <mergeCell ref="BV79:BY79"/>
    <mergeCell ref="B80:F80"/>
    <mergeCell ref="G80:I80"/>
    <mergeCell ref="K80:N80"/>
    <mergeCell ref="O80:Q80"/>
    <mergeCell ref="Z80:AC80"/>
    <mergeCell ref="AE80:AG80"/>
    <mergeCell ref="AP80:AS80"/>
    <mergeCell ref="AU80:AW80"/>
    <mergeCell ref="BF80:BI80"/>
    <mergeCell ref="BK80:BM80"/>
    <mergeCell ref="BV80:BY80"/>
    <mergeCell ref="B77:F77"/>
    <mergeCell ref="G77:I77"/>
    <mergeCell ref="K77:N77"/>
    <mergeCell ref="O77:Q77"/>
    <mergeCell ref="Z77:AC77"/>
    <mergeCell ref="AE77:AG77"/>
    <mergeCell ref="AP77:AS77"/>
    <mergeCell ref="AU77:AW77"/>
    <mergeCell ref="BF77:BI77"/>
    <mergeCell ref="BK77:BM77"/>
    <mergeCell ref="BV77:BY77"/>
    <mergeCell ref="B78:F78"/>
    <mergeCell ref="G78:I78"/>
    <mergeCell ref="K78:N78"/>
    <mergeCell ref="O78:Q78"/>
    <mergeCell ref="Z78:AC78"/>
    <mergeCell ref="AE78:AG78"/>
    <mergeCell ref="AP78:AS78"/>
    <mergeCell ref="AU78:AW78"/>
    <mergeCell ref="BF78:BI78"/>
    <mergeCell ref="BK78:BM78"/>
    <mergeCell ref="BV78:BY78"/>
    <mergeCell ref="B75:F75"/>
    <mergeCell ref="G75:I75"/>
    <mergeCell ref="K75:N75"/>
    <mergeCell ref="O75:Q75"/>
    <mergeCell ref="Z75:AC75"/>
    <mergeCell ref="AE75:AG75"/>
    <mergeCell ref="AP75:AS75"/>
    <mergeCell ref="AU75:AW75"/>
    <mergeCell ref="BF75:BI75"/>
    <mergeCell ref="BK75:BM75"/>
    <mergeCell ref="BV75:BY75"/>
    <mergeCell ref="B76:F76"/>
    <mergeCell ref="G76:I76"/>
    <mergeCell ref="K76:N76"/>
    <mergeCell ref="O76:Q76"/>
    <mergeCell ref="Z76:AC76"/>
    <mergeCell ref="AE76:AG76"/>
    <mergeCell ref="AP76:AS76"/>
    <mergeCell ref="AU76:AW76"/>
    <mergeCell ref="BF76:BI76"/>
    <mergeCell ref="BK76:BM76"/>
    <mergeCell ref="BV76:BY76"/>
    <mergeCell ref="B73:F73"/>
    <mergeCell ref="G73:I73"/>
    <mergeCell ref="K73:N73"/>
    <mergeCell ref="O73:Q73"/>
    <mergeCell ref="Z73:AC73"/>
    <mergeCell ref="AE73:AG73"/>
    <mergeCell ref="AP73:AS73"/>
    <mergeCell ref="AU73:AW73"/>
    <mergeCell ref="BF73:BI73"/>
    <mergeCell ref="BK73:BM73"/>
    <mergeCell ref="BV73:BY73"/>
    <mergeCell ref="B74:F74"/>
    <mergeCell ref="G74:I74"/>
    <mergeCell ref="K74:N74"/>
    <mergeCell ref="O74:Q74"/>
    <mergeCell ref="Z74:AC74"/>
    <mergeCell ref="AE74:AG74"/>
    <mergeCell ref="AP74:AS74"/>
    <mergeCell ref="AU74:AW74"/>
    <mergeCell ref="BF74:BI74"/>
    <mergeCell ref="BK74:BM74"/>
    <mergeCell ref="BV74:BY74"/>
    <mergeCell ref="B71:F71"/>
    <mergeCell ref="G71:I71"/>
    <mergeCell ref="K71:N71"/>
    <mergeCell ref="O71:Q71"/>
    <mergeCell ref="Z71:AC71"/>
    <mergeCell ref="AE71:AG71"/>
    <mergeCell ref="AP71:AS71"/>
    <mergeCell ref="AU71:AW71"/>
    <mergeCell ref="BF71:BI71"/>
    <mergeCell ref="BK71:BM71"/>
    <mergeCell ref="BV71:BY71"/>
    <mergeCell ref="B72:F72"/>
    <mergeCell ref="G72:I72"/>
    <mergeCell ref="K72:N72"/>
    <mergeCell ref="O72:Q72"/>
    <mergeCell ref="Z72:AC72"/>
    <mergeCell ref="AE72:AG72"/>
    <mergeCell ref="AP72:AS72"/>
    <mergeCell ref="AU72:AW72"/>
    <mergeCell ref="BF72:BI72"/>
    <mergeCell ref="BK72:BM72"/>
    <mergeCell ref="BV72:BY72"/>
    <mergeCell ref="B69:F69"/>
    <mergeCell ref="G69:I69"/>
    <mergeCell ref="K69:N69"/>
    <mergeCell ref="O69:Q69"/>
    <mergeCell ref="Z69:AC69"/>
    <mergeCell ref="AE69:AG69"/>
    <mergeCell ref="AP69:AS69"/>
    <mergeCell ref="AU69:AW69"/>
    <mergeCell ref="BF69:BI69"/>
    <mergeCell ref="BK69:BM69"/>
    <mergeCell ref="BV69:BY69"/>
    <mergeCell ref="B70:F70"/>
    <mergeCell ref="G70:I70"/>
    <mergeCell ref="K70:N70"/>
    <mergeCell ref="O70:Q70"/>
    <mergeCell ref="Z70:AC70"/>
    <mergeCell ref="AE70:AG70"/>
    <mergeCell ref="AP70:AS70"/>
    <mergeCell ref="AU70:AW70"/>
    <mergeCell ref="BF70:BI70"/>
    <mergeCell ref="BK70:BM70"/>
    <mergeCell ref="BV70:BY70"/>
    <mergeCell ref="AU129:AW129"/>
    <mergeCell ref="AP126:AS126"/>
    <mergeCell ref="BK131:BM131"/>
    <mergeCell ref="BV131:BY131"/>
    <mergeCell ref="B131:F131"/>
    <mergeCell ref="G131:I131"/>
    <mergeCell ref="K131:N131"/>
    <mergeCell ref="O131:Q131"/>
    <mergeCell ref="Z131:AC131"/>
    <mergeCell ref="AE131:AG131"/>
    <mergeCell ref="AP131:AS131"/>
    <mergeCell ref="AU131:AW131"/>
    <mergeCell ref="BF131:BI131"/>
    <mergeCell ref="BK129:BM129"/>
    <mergeCell ref="BV129:BY129"/>
    <mergeCell ref="B130:F130"/>
    <mergeCell ref="G130:I130"/>
    <mergeCell ref="K130:N130"/>
    <mergeCell ref="O130:Q130"/>
    <mergeCell ref="Z130:AC130"/>
    <mergeCell ref="AE130:AG130"/>
    <mergeCell ref="AP130:AS130"/>
    <mergeCell ref="AU130:AW130"/>
    <mergeCell ref="BF130:BI130"/>
    <mergeCell ref="BK130:BM130"/>
    <mergeCell ref="BV130:BY130"/>
    <mergeCell ref="B129:F129"/>
    <mergeCell ref="G129:I129"/>
    <mergeCell ref="K129:N129"/>
    <mergeCell ref="O129:Q129"/>
    <mergeCell ref="Z129:AC129"/>
    <mergeCell ref="AE129:AG129"/>
    <mergeCell ref="AP129:AS129"/>
    <mergeCell ref="Z21:AC21"/>
    <mergeCell ref="AE21:AG21"/>
    <mergeCell ref="AP21:AS21"/>
    <mergeCell ref="AU21:AW21"/>
    <mergeCell ref="BF129:BI129"/>
    <mergeCell ref="B127:F127"/>
    <mergeCell ref="G127:I127"/>
    <mergeCell ref="K127:N127"/>
    <mergeCell ref="O127:Q127"/>
    <mergeCell ref="Z127:AC127"/>
    <mergeCell ref="AE127:AG127"/>
    <mergeCell ref="AP127:AS127"/>
    <mergeCell ref="B128:F128"/>
    <mergeCell ref="G128:I128"/>
    <mergeCell ref="K128:N128"/>
    <mergeCell ref="O128:Q128"/>
    <mergeCell ref="Z128:AC128"/>
    <mergeCell ref="AE128:AG128"/>
    <mergeCell ref="AP128:AS128"/>
    <mergeCell ref="B125:F125"/>
    <mergeCell ref="G125:I125"/>
    <mergeCell ref="K125:N125"/>
    <mergeCell ref="O125:Q125"/>
    <mergeCell ref="Z125:AC125"/>
    <mergeCell ref="AE125:AG125"/>
    <mergeCell ref="AP125:AS125"/>
    <mergeCell ref="B126:F126"/>
    <mergeCell ref="G126:I126"/>
    <mergeCell ref="K126:N126"/>
    <mergeCell ref="O126:Q126"/>
    <mergeCell ref="Z126:AC126"/>
    <mergeCell ref="O124:Q124"/>
    <mergeCell ref="Z124:AC124"/>
    <mergeCell ref="AE124:AG124"/>
    <mergeCell ref="AP124:AS12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137:F137"/>
    <mergeCell ref="G137:I137"/>
    <mergeCell ref="K137:N137"/>
    <mergeCell ref="O137:Q137"/>
    <mergeCell ref="Z137:AC137"/>
    <mergeCell ref="AE137:AG137"/>
    <mergeCell ref="AP137:AS137"/>
    <mergeCell ref="B138:F138"/>
    <mergeCell ref="G138:I138"/>
    <mergeCell ref="K138:N138"/>
    <mergeCell ref="O138:Q138"/>
    <mergeCell ref="Z138:AC138"/>
    <mergeCell ref="AE138:AG138"/>
    <mergeCell ref="AP138:AS138"/>
    <mergeCell ref="B135:F135"/>
    <mergeCell ref="G135:I135"/>
    <mergeCell ref="K135:N135"/>
    <mergeCell ref="O135:Q135"/>
    <mergeCell ref="Z135:AC135"/>
    <mergeCell ref="AE135:AG135"/>
    <mergeCell ref="AP135:AS135"/>
    <mergeCell ref="B136:F136"/>
    <mergeCell ref="G136:I136"/>
    <mergeCell ref="K136:N136"/>
    <mergeCell ref="O136:Q136"/>
    <mergeCell ref="Z136:AC136"/>
    <mergeCell ref="AE136:AG136"/>
    <mergeCell ref="AP136:AS136"/>
    <mergeCell ref="B133:F133"/>
    <mergeCell ref="G133:I133"/>
    <mergeCell ref="K133:N133"/>
    <mergeCell ref="O133:Q133"/>
    <mergeCell ref="Z133:AC133"/>
    <mergeCell ref="AE133:AG133"/>
    <mergeCell ref="AP133:AS133"/>
    <mergeCell ref="B134:F134"/>
    <mergeCell ref="G134:I134"/>
    <mergeCell ref="K134:N134"/>
    <mergeCell ref="O134:Q134"/>
    <mergeCell ref="Z134:AC134"/>
    <mergeCell ref="AE134:AG134"/>
    <mergeCell ref="AP134:AS134"/>
    <mergeCell ref="B121:F121"/>
    <mergeCell ref="G121:I121"/>
    <mergeCell ref="K121:N121"/>
    <mergeCell ref="O121:Q121"/>
    <mergeCell ref="Z121:AC121"/>
    <mergeCell ref="AE121:AG121"/>
    <mergeCell ref="AP121:AS121"/>
    <mergeCell ref="B132:F132"/>
    <mergeCell ref="G132:I132"/>
    <mergeCell ref="K132:N132"/>
    <mergeCell ref="O132:Q132"/>
    <mergeCell ref="Z132:AC132"/>
    <mergeCell ref="AE132:AG132"/>
    <mergeCell ref="AP132:AS132"/>
    <mergeCell ref="B122:F122"/>
    <mergeCell ref="G122:I122"/>
    <mergeCell ref="K122:N122"/>
    <mergeCell ref="O122:Q122"/>
    <mergeCell ref="Z122:AC122"/>
    <mergeCell ref="AE122:AG122"/>
    <mergeCell ref="AP122:AS122"/>
    <mergeCell ref="B123:F123"/>
    <mergeCell ref="G123:I123"/>
    <mergeCell ref="K123:N123"/>
    <mergeCell ref="AE126:AG126"/>
    <mergeCell ref="O123:Q123"/>
    <mergeCell ref="Z123:AC123"/>
    <mergeCell ref="AE123:AG123"/>
    <mergeCell ref="AP123:AS123"/>
    <mergeCell ref="B124:F124"/>
    <mergeCell ref="G124:I124"/>
    <mergeCell ref="K124:N124"/>
    <mergeCell ref="A149:N149"/>
    <mergeCell ref="O149:AC149"/>
    <mergeCell ref="AU149:BI149"/>
    <mergeCell ref="AE146:AG146"/>
    <mergeCell ref="AP146:AS146"/>
    <mergeCell ref="AU146:AW146"/>
    <mergeCell ref="BF146:BI146"/>
    <mergeCell ref="AE144:AG144"/>
    <mergeCell ref="AP144:AS144"/>
    <mergeCell ref="AU144:AW144"/>
    <mergeCell ref="BF144:BI144"/>
    <mergeCell ref="AE142:AG142"/>
    <mergeCell ref="AP142:AS142"/>
    <mergeCell ref="AU142:AW142"/>
    <mergeCell ref="BF142:BI142"/>
    <mergeCell ref="AE140:AG140"/>
    <mergeCell ref="AP140:AS140"/>
    <mergeCell ref="AU140:AW140"/>
    <mergeCell ref="A150:N150"/>
    <mergeCell ref="O150:AC150"/>
    <mergeCell ref="AU150:BI150"/>
    <mergeCell ref="BK147:BM147"/>
    <mergeCell ref="BV147:BY147"/>
    <mergeCell ref="A148:N148"/>
    <mergeCell ref="O148:AC148"/>
    <mergeCell ref="AE148:AS148"/>
    <mergeCell ref="AU148:BI148"/>
    <mergeCell ref="BK148:BY148"/>
    <mergeCell ref="B147:F147"/>
    <mergeCell ref="G147:I147"/>
    <mergeCell ref="K147:N147"/>
    <mergeCell ref="O147:Q147"/>
    <mergeCell ref="Z147:AC147"/>
    <mergeCell ref="AE147:AG147"/>
    <mergeCell ref="BF147:BI147"/>
    <mergeCell ref="AU147:AW147"/>
    <mergeCell ref="AP147:AS147"/>
    <mergeCell ref="BK146:BM146"/>
    <mergeCell ref="BV146:BY146"/>
    <mergeCell ref="AP145:AS145"/>
    <mergeCell ref="AU145:AW145"/>
    <mergeCell ref="BF145:BI145"/>
    <mergeCell ref="BK145:BM145"/>
    <mergeCell ref="BV145:BY145"/>
    <mergeCell ref="AE145:AG145"/>
    <mergeCell ref="B146:F146"/>
    <mergeCell ref="G146:I146"/>
    <mergeCell ref="K146:N146"/>
    <mergeCell ref="O146:Q146"/>
    <mergeCell ref="Z146:AC146"/>
    <mergeCell ref="B145:F145"/>
    <mergeCell ref="G145:I145"/>
    <mergeCell ref="K145:N145"/>
    <mergeCell ref="O145:Q145"/>
    <mergeCell ref="Z145:AC145"/>
    <mergeCell ref="BK144:BM144"/>
    <mergeCell ref="BV144:BY144"/>
    <mergeCell ref="AP143:AS143"/>
    <mergeCell ref="AU143:AW143"/>
    <mergeCell ref="BF143:BI143"/>
    <mergeCell ref="BK143:BM143"/>
    <mergeCell ref="BV143:BY143"/>
    <mergeCell ref="AE143:AG143"/>
    <mergeCell ref="B144:F144"/>
    <mergeCell ref="G144:I144"/>
    <mergeCell ref="K144:N144"/>
    <mergeCell ref="O144:Q144"/>
    <mergeCell ref="Z144:AC144"/>
    <mergeCell ref="B143:F143"/>
    <mergeCell ref="G143:I143"/>
    <mergeCell ref="K143:N143"/>
    <mergeCell ref="O143:Q143"/>
    <mergeCell ref="Z143:AC143"/>
    <mergeCell ref="BK142:BM142"/>
    <mergeCell ref="BV142:BY142"/>
    <mergeCell ref="AP141:AS141"/>
    <mergeCell ref="AU141:AW141"/>
    <mergeCell ref="BF141:BI141"/>
    <mergeCell ref="BK141:BM141"/>
    <mergeCell ref="BV141:BY141"/>
    <mergeCell ref="AE141:AG141"/>
    <mergeCell ref="B142:F142"/>
    <mergeCell ref="G142:I142"/>
    <mergeCell ref="K142:N142"/>
    <mergeCell ref="O142:Q142"/>
    <mergeCell ref="Z142:AC142"/>
    <mergeCell ref="B141:F141"/>
    <mergeCell ref="G141:I141"/>
    <mergeCell ref="K141:N141"/>
    <mergeCell ref="O141:Q141"/>
    <mergeCell ref="Z141:AC141"/>
    <mergeCell ref="BF140:BI140"/>
    <mergeCell ref="BK140:BM140"/>
    <mergeCell ref="BV140:BY140"/>
    <mergeCell ref="AP139:AS139"/>
    <mergeCell ref="AU139:AW139"/>
    <mergeCell ref="BF139:BI139"/>
    <mergeCell ref="BK139:BM139"/>
    <mergeCell ref="BV139:BY139"/>
    <mergeCell ref="AE139:AG139"/>
    <mergeCell ref="B140:F140"/>
    <mergeCell ref="G140:I140"/>
    <mergeCell ref="K140:N140"/>
    <mergeCell ref="O140:Q140"/>
    <mergeCell ref="Z140:AC140"/>
    <mergeCell ref="B139:F139"/>
    <mergeCell ref="G139:I139"/>
    <mergeCell ref="K139:N139"/>
    <mergeCell ref="O139:Q139"/>
    <mergeCell ref="Z139:AC139"/>
    <mergeCell ref="AE120:AG120"/>
    <mergeCell ref="AP120:AS120"/>
    <mergeCell ref="AU120:AW120"/>
    <mergeCell ref="BF120:BI120"/>
    <mergeCell ref="BK120:BM120"/>
    <mergeCell ref="BV120:BY120"/>
    <mergeCell ref="AP119:AS119"/>
    <mergeCell ref="AU119:AW119"/>
    <mergeCell ref="BF119:BI119"/>
    <mergeCell ref="BK119:BM119"/>
    <mergeCell ref="BV119:BY119"/>
    <mergeCell ref="AE119:AG119"/>
    <mergeCell ref="B120:F120"/>
    <mergeCell ref="G120:I120"/>
    <mergeCell ref="K120:N120"/>
    <mergeCell ref="O120:Q120"/>
    <mergeCell ref="Z120:AC120"/>
    <mergeCell ref="B119:F119"/>
    <mergeCell ref="G119:I119"/>
    <mergeCell ref="K119:N119"/>
    <mergeCell ref="O119:Q119"/>
    <mergeCell ref="Z119:AC119"/>
    <mergeCell ref="BF116:BI116"/>
    <mergeCell ref="BK116:BM116"/>
    <mergeCell ref="BV116:BY116"/>
    <mergeCell ref="B117:F117"/>
    <mergeCell ref="G117:I117"/>
    <mergeCell ref="K117:N117"/>
    <mergeCell ref="O117:Q117"/>
    <mergeCell ref="Z117:AC117"/>
    <mergeCell ref="AE117:AG117"/>
    <mergeCell ref="B116:F116"/>
    <mergeCell ref="G116:I116"/>
    <mergeCell ref="K116:N116"/>
    <mergeCell ref="O116:Q116"/>
    <mergeCell ref="Z116:AC116"/>
    <mergeCell ref="AE116:AG116"/>
    <mergeCell ref="AP116:AS116"/>
    <mergeCell ref="B118:F118"/>
    <mergeCell ref="G118:I118"/>
    <mergeCell ref="K118:N118"/>
    <mergeCell ref="O118:Q118"/>
    <mergeCell ref="Z118:AC118"/>
    <mergeCell ref="AE118:AG118"/>
    <mergeCell ref="AP118:AS118"/>
    <mergeCell ref="AU118:AW118"/>
    <mergeCell ref="BF118:BI118"/>
    <mergeCell ref="BK118:BM118"/>
    <mergeCell ref="BV118:BY118"/>
    <mergeCell ref="AP117:AS117"/>
    <mergeCell ref="AU117:AW117"/>
    <mergeCell ref="BF117:BI117"/>
    <mergeCell ref="BK117:BM117"/>
    <mergeCell ref="BV117:BY117"/>
    <mergeCell ref="A111:N111"/>
    <mergeCell ref="O111:AC111"/>
    <mergeCell ref="AU111:BI111"/>
    <mergeCell ref="A113:AT113"/>
    <mergeCell ref="A114:A115"/>
    <mergeCell ref="B114:F115"/>
    <mergeCell ref="G114:I115"/>
    <mergeCell ref="J114:J115"/>
    <mergeCell ref="K114:N115"/>
    <mergeCell ref="O114:AT114"/>
    <mergeCell ref="AU114:BZ114"/>
    <mergeCell ref="AE115:AT115"/>
    <mergeCell ref="BK115:BZ115"/>
    <mergeCell ref="A109:N109"/>
    <mergeCell ref="O109:AC109"/>
    <mergeCell ref="AE109:AS109"/>
    <mergeCell ref="AU109:BI109"/>
    <mergeCell ref="BK109:BY109"/>
    <mergeCell ref="A110:N110"/>
    <mergeCell ref="O110:AC110"/>
    <mergeCell ref="AU110:BI110"/>
    <mergeCell ref="AU116:AW11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s>
  <phoneticPr fontId="12"/>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111" max="16383" man="1"/>
  </rowBreaks>
  <colBreaks count="1" manualBreakCount="1">
    <brk id="46" max="11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①入力シート</vt:lpstr>
      <vt:lpstr>②第４号様式の３ </vt:lpstr>
      <vt:lpstr>③第４号様式の２（内訳表）</vt:lpstr>
      <vt:lpstr>④第４号様式の１</vt:lpstr>
      <vt:lpstr>⑤第７号様式添付書類２</vt:lpstr>
      <vt:lpstr>⑥入力シート2</vt:lpstr>
      <vt:lpstr>⑦入力シート3</vt:lpstr>
      <vt:lpstr>マスタ</vt:lpstr>
      <vt:lpstr>⑧第７号様式添付書類</vt:lpstr>
      <vt:lpstr>⑨第７号様式</vt:lpstr>
      <vt:lpstr>⑩第10様式添付書類１</vt:lpstr>
      <vt:lpstr>⑪第10号様式添付書類２</vt:lpstr>
      <vt:lpstr>⑫第10号様式</vt:lpstr>
      <vt:lpstr>⑬第２号様式の３</vt:lpstr>
      <vt:lpstr>①入力シート!Print_Area</vt:lpstr>
      <vt:lpstr>'②第４号様式の３ '!Print_Area</vt:lpstr>
      <vt:lpstr>'③第４号様式の２（内訳表）'!Print_Area</vt:lpstr>
      <vt:lpstr>④第４号様式の１!Print_Area</vt:lpstr>
      <vt:lpstr>⑤第７号様式添付書類２!Print_Area</vt:lpstr>
      <vt:lpstr>⑥入力シート2!Print_Area</vt:lpstr>
      <vt:lpstr>⑦入力シート3!Print_Area</vt:lpstr>
      <vt:lpstr>⑧第７号様式添付書類!Print_Area</vt:lpstr>
      <vt:lpstr>⑨第７号様式!Print_Area</vt:lpstr>
      <vt:lpstr>⑩第10様式添付書類１!Print_Area</vt:lpstr>
      <vt:lpstr>⑪第10号様式添付書類２!Print_Area</vt:lpstr>
      <vt:lpstr>⑫第10号様式!Print_Area</vt:lpstr>
      <vt:lpstr>⑬第２号様式の３!Print_Area</vt:lpstr>
      <vt:lpstr>⑥入力シート2!Print_Titles</vt:lpstr>
      <vt:lpstr>⑦入力シート3!Print_Titles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2023-09-04T06:53:57Z</cp:lastPrinted>
  <dcterms:created xsi:type="dcterms:W3CDTF">2020-09-07T07:26:49Z</dcterms:created>
  <dcterms:modified xsi:type="dcterms:W3CDTF">2023-10-20T02:00:23Z</dcterms:modified>
</cp:coreProperties>
</file>