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9-00021585\給付担当\06 処遇改善\R3\140_事務改善に向けた取組\050_Ｒ３処遇計画様式検討\積算表\"/>
    </mc:Choice>
  </mc:AlternateContent>
  <workbookProtection workbookAlgorithmName="SHA-512" workbookHashValue="UU8u5aTqXViJDUruPGUscVeqiQTi8vkyu6dJ4LwmcMJQNglH4f/Q3+h/aLhMBSs9qvAbISfv+59gXdUTzGLekg==" workbookSaltValue="bgPCrDGRNPnsunE7djI6UA==" workbookSpinCount="100000" lockStructure="1"/>
  <bookViews>
    <workbookView xWindow="0" yWindow="0" windowWidth="20490" windowHeight="6960" tabRatio="601"/>
  </bookViews>
  <sheets>
    <sheet name="積算表" sheetId="2" r:id="rId1"/>
    <sheet name="加算区分" sheetId="3" state="hidden" r:id="rId2"/>
    <sheet name="保育単価表（Ｃ型）" sheetId="8" state="hidden" r:id="rId3"/>
    <sheet name="保育単価表（Ｃ型）②" sheetId="10" state="hidden" r:id="rId4"/>
  </sheets>
  <definedNames>
    <definedName name="_Fill" localSheetId="1" hidden="1">#REF!</definedName>
    <definedName name="_Fill" hidden="1">#REF!</definedName>
    <definedName name="_xlnm._FilterDatabase" localSheetId="2" hidden="1">'保育単価表（Ｃ型）'!$B$4:$WWZ$14</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積算表!$A$1:$AJ$50</definedName>
    <definedName name="_xlnm.Print_Area" localSheetId="2">'保育単価表（Ｃ型）'!$A$1:$AU$14</definedName>
    <definedName name="_xlnm.Print_Titles" localSheetId="2">'保育単価表（Ｃ型）'!$B:$D,'保育単価表（Ｃ型）'!$1:$6</definedName>
    <definedName name="資格">'保育単価表（Ｃ型）'!$P$7:$S$14</definedName>
    <definedName name="資格人数">積算表!$AV$1:$AW$6</definedName>
    <definedName name="単価表">'保育単価表（Ｃ型）'!$A$6:$AU$14</definedName>
    <definedName name="定員">積算表!$AS$2:$AT$19</definedName>
    <definedName name="定員Ⅱ">積算表!#REF!</definedName>
    <definedName name="平均勤続年数">加算区分!$B$3:$F$14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24" i="2" l="1"/>
  <c r="AI40" i="2" l="1"/>
  <c r="AG40" i="2"/>
  <c r="AE40" i="2"/>
  <c r="AC40" i="2"/>
  <c r="AA40" i="2"/>
  <c r="Y40" i="2"/>
  <c r="W40" i="2"/>
  <c r="U40" i="2"/>
  <c r="S40" i="2"/>
  <c r="Q40" i="2"/>
  <c r="O40" i="2"/>
  <c r="M40" i="2"/>
  <c r="O41" i="2" l="1"/>
  <c r="Q41" i="2"/>
  <c r="S41" i="2"/>
  <c r="U41" i="2"/>
  <c r="W41" i="2"/>
  <c r="Y41" i="2"/>
  <c r="AA41" i="2"/>
  <c r="AC41" i="2"/>
  <c r="AE41" i="2"/>
  <c r="AG41" i="2"/>
  <c r="AI41" i="2"/>
  <c r="AE1" i="2" l="1"/>
  <c r="M43" i="2" l="1"/>
  <c r="M44" i="2" s="1"/>
  <c r="AI39" i="2"/>
  <c r="AG39" i="2"/>
  <c r="AE39" i="2"/>
  <c r="AC39" i="2"/>
  <c r="AA39" i="2"/>
  <c r="Y39" i="2"/>
  <c r="W39" i="2"/>
  <c r="U39" i="2"/>
  <c r="S39" i="2"/>
  <c r="Q39" i="2"/>
  <c r="O39" i="2"/>
  <c r="M39" i="2"/>
  <c r="S21" i="2" l="1"/>
  <c r="M21" i="2"/>
  <c r="AE16" i="2" l="1"/>
  <c r="AA36" i="2" l="1"/>
  <c r="AE34" i="2"/>
  <c r="W34" i="2"/>
  <c r="AG34" i="2"/>
  <c r="Q36" i="2"/>
  <c r="AC34" i="2"/>
  <c r="Y36" i="2"/>
  <c r="Q34" i="2"/>
  <c r="Y34" i="2"/>
  <c r="AI34" i="2"/>
  <c r="AG36" i="2"/>
  <c r="M34" i="2"/>
  <c r="AI36" i="2"/>
  <c r="S36" i="2"/>
  <c r="S34" i="2"/>
  <c r="AA34" i="2"/>
  <c r="O34" i="2"/>
  <c r="U34" i="2"/>
  <c r="AW6" i="2"/>
  <c r="AW2" i="2"/>
  <c r="AW4" i="2"/>
  <c r="AW3" i="2"/>
  <c r="Q38" i="2" l="1"/>
  <c r="AG38" i="2"/>
  <c r="S38" i="2"/>
  <c r="U38" i="2"/>
  <c r="AI38" i="2"/>
  <c r="AC38" i="2"/>
  <c r="AE38" i="2"/>
  <c r="AA38" i="2"/>
  <c r="W38" i="2"/>
  <c r="O38" i="2"/>
  <c r="Y38" i="2"/>
  <c r="M38" i="2"/>
  <c r="U35" i="2"/>
  <c r="AC35" i="2"/>
  <c r="S35" i="2"/>
  <c r="Y35" i="2"/>
  <c r="O35" i="2"/>
  <c r="AI35" i="2"/>
  <c r="W35" i="2"/>
  <c r="AE35" i="2"/>
  <c r="Q35" i="2"/>
  <c r="AG35" i="2"/>
  <c r="AA35" i="2"/>
  <c r="M35" i="2"/>
  <c r="M37" i="2" s="1"/>
  <c r="M41" i="2" s="1"/>
  <c r="M42" i="2" s="1"/>
  <c r="M45" i="2" s="1"/>
  <c r="M46" i="2" s="1"/>
  <c r="U37" i="2" l="1"/>
  <c r="U42" i="2" s="1"/>
  <c r="W37" i="2"/>
  <c r="W42" i="2" s="1"/>
  <c r="AE37" i="2"/>
  <c r="AE42" i="2" s="1"/>
  <c r="AE45" i="2" l="1"/>
  <c r="W45" i="2"/>
  <c r="U45" i="2"/>
  <c r="AC37" i="2"/>
  <c r="F14" i="3"/>
  <c r="F13" i="3"/>
  <c r="F12" i="3"/>
  <c r="F11" i="3"/>
  <c r="F10" i="3"/>
  <c r="F9" i="3"/>
  <c r="F8" i="3"/>
  <c r="F7" i="3"/>
  <c r="F6" i="3"/>
  <c r="F5" i="3"/>
  <c r="F4" i="3"/>
  <c r="F3" i="3"/>
  <c r="O37" i="2"/>
  <c r="AC42" i="2" l="1"/>
  <c r="AC45" i="2" s="1"/>
  <c r="O42" i="2"/>
  <c r="O45" i="2" s="1"/>
  <c r="O46" i="2" s="1"/>
  <c r="Q37" i="2"/>
  <c r="S37" i="2"/>
  <c r="AE46" i="2"/>
  <c r="Q42" i="2" l="1"/>
  <c r="Q45" i="2" s="1"/>
  <c r="Q46" i="2" s="1"/>
  <c r="S42" i="2"/>
  <c r="S45" i="2" s="1"/>
  <c r="S46" i="2" s="1"/>
  <c r="Y37" i="2"/>
  <c r="Y42" i="2" s="1"/>
  <c r="AA37" i="2"/>
  <c r="AA42" i="2" s="1"/>
  <c r="AI37" i="2"/>
  <c r="AI42" i="2" s="1"/>
  <c r="AG37" i="2"/>
  <c r="AG42" i="2" s="1"/>
  <c r="W46" i="2"/>
  <c r="AC46" i="2"/>
  <c r="U46" i="2"/>
  <c r="AA45" i="2" l="1"/>
  <c r="AA46" i="2" s="1"/>
  <c r="AG45" i="2"/>
  <c r="AG46" i="2" s="1"/>
  <c r="Y45" i="2"/>
  <c r="Y46" i="2" s="1"/>
  <c r="AI45" i="2"/>
  <c r="AI46" i="2" s="1"/>
  <c r="M50" i="2" l="1"/>
  <c r="M27" i="2" s="1"/>
  <c r="M48" i="2"/>
  <c r="M49" i="2"/>
  <c r="M26" i="2" s="1"/>
  <c r="M47" i="2" l="1"/>
</calcChain>
</file>

<file path=xl/sharedStrings.xml><?xml version="1.0" encoding="utf-8"?>
<sst xmlns="http://schemas.openxmlformats.org/spreadsheetml/2006/main" count="286" uniqueCount="219">
  <si>
    <t>定員</t>
    <rPh sb="0" eb="2">
      <t>テイイン</t>
    </rPh>
    <phoneticPr fontId="5"/>
  </si>
  <si>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</si>
  <si>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</si>
  <si>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１歳児</t>
    <rPh sb="1" eb="2">
      <t>サイ</t>
    </rPh>
    <rPh sb="2" eb="3">
      <t>ジ</t>
    </rPh>
    <phoneticPr fontId="8"/>
  </si>
  <si>
    <t>乳児</t>
    <rPh sb="0" eb="2">
      <t>ニュウジ</t>
    </rPh>
    <phoneticPr fontId="8"/>
  </si>
  <si>
    <t>※黄欄には加算見込額が表示されます。賃金改善計画書に加算見込額の数字をそのまま記入してください。</t>
    <phoneticPr fontId="4"/>
  </si>
  <si>
    <t>※必ず賃金改善計画書と一緒に送付してください。</t>
    <rPh sb="1" eb="2">
      <t>カナラ</t>
    </rPh>
    <rPh sb="3" eb="5">
      <t>チンギン</t>
    </rPh>
    <rPh sb="5" eb="7">
      <t>カイゼン</t>
    </rPh>
    <rPh sb="7" eb="9">
      <t>ケイカク</t>
    </rPh>
    <rPh sb="9" eb="10">
      <t>ショ</t>
    </rPh>
    <rPh sb="11" eb="13">
      <t>イッショ</t>
    </rPh>
    <rPh sb="14" eb="16">
      <t>ソウフ</t>
    </rPh>
    <phoneticPr fontId="4"/>
  </si>
  <si>
    <t>利用定員</t>
    <rPh sb="0" eb="2">
      <t>リヨウ</t>
    </rPh>
    <rPh sb="2" eb="4">
      <t>テイイン</t>
    </rPh>
    <phoneticPr fontId="8"/>
  </si>
  <si>
    <t>定員区分</t>
    <rPh sb="0" eb="2">
      <t>テイイン</t>
    </rPh>
    <rPh sb="2" eb="4">
      <t>クブン</t>
    </rPh>
    <phoneticPr fontId="8"/>
  </si>
  <si>
    <t>実施月数
（通常12月）</t>
    <phoneticPr fontId="4"/>
  </si>
  <si>
    <t>基礎分</t>
    <rPh sb="0" eb="2">
      <t>キソ</t>
    </rPh>
    <rPh sb="2" eb="3">
      <t>ブン</t>
    </rPh>
    <phoneticPr fontId="4"/>
  </si>
  <si>
    <t>賃金改善要件分</t>
    <rPh sb="0" eb="2">
      <t>チンギン</t>
    </rPh>
    <rPh sb="2" eb="4">
      <t>カイゼン</t>
    </rPh>
    <rPh sb="4" eb="6">
      <t>ヨウケン</t>
    </rPh>
    <rPh sb="6" eb="7">
      <t>ブン</t>
    </rPh>
    <phoneticPr fontId="8"/>
  </si>
  <si>
    <t>うちｷｬﾘｱﾊﾟｽ要件</t>
    <rPh sb="9" eb="11">
      <t>ヨウケン</t>
    </rPh>
    <phoneticPr fontId="8"/>
  </si>
  <si>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</si>
  <si>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</si>
  <si>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</si>
  <si>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標準時間</t>
    <rPh sb="0" eb="2">
      <t>ヒョウジュン</t>
    </rPh>
    <rPh sb="2" eb="4">
      <t>ジカン</t>
    </rPh>
    <phoneticPr fontId="8"/>
  </si>
  <si>
    <t>短時間</t>
    <rPh sb="0" eb="3">
      <t>タンジカン</t>
    </rPh>
    <phoneticPr fontId="8"/>
  </si>
  <si>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</si>
  <si>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</si>
  <si>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</si>
  <si>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</si>
  <si>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処遇改善等加算Ⅰ</t>
    <rPh sb="0" eb="2">
      <t>ショグウ</t>
    </rPh>
    <rPh sb="2" eb="4">
      <t>カイゼン</t>
    </rPh>
    <rPh sb="4" eb="5">
      <t>ナド</t>
    </rPh>
    <rPh sb="5" eb="7">
      <t>カサン</t>
    </rPh>
    <phoneticPr fontId="8"/>
  </si>
  <si>
    <t>②合計</t>
    <rPh sb="1" eb="3">
      <t>ゴウケイ</t>
    </rPh>
    <phoneticPr fontId="4"/>
  </si>
  <si>
    <t>加減調整部分③</t>
    <rPh sb="0" eb="2">
      <t>カゲン</t>
    </rPh>
    <rPh sb="2" eb="4">
      <t>チョウセイ</t>
    </rPh>
    <rPh sb="4" eb="6">
      <t>ブブン</t>
    </rPh>
    <phoneticPr fontId="4"/>
  </si>
  <si>
    <t>定員を恒常的に超過する場合</t>
    <rPh sb="0" eb="2">
      <t>テイイン</t>
    </rPh>
    <rPh sb="3" eb="6">
      <t>コウジョウテキ</t>
    </rPh>
    <rPh sb="7" eb="9">
      <t>チョウカ</t>
    </rPh>
    <rPh sb="11" eb="13">
      <t>バアイ</t>
    </rPh>
    <phoneticPr fontId="8"/>
  </si>
  <si>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</si>
  <si>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</si>
  <si>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8"/>
  </si>
  <si>
    <t>合計</t>
    <rPh sb="0" eb="2">
      <t>ゴウケイ</t>
    </rPh>
    <phoneticPr fontId="4"/>
  </si>
  <si>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</si>
  <si>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</si>
  <si>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</si>
  <si>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</si>
  <si>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</si>
  <si>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</si>
  <si>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</si>
  <si>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</si>
  <si>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</si>
  <si>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</si>
  <si>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</si>
  <si>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１１年以上１２年未満</t>
    <phoneticPr fontId="8"/>
  </si>
  <si>
    <t>地域
区分</t>
    <rPh sb="0" eb="2">
      <t>チイキ</t>
    </rPh>
    <rPh sb="3" eb="5">
      <t>クブン</t>
    </rPh>
    <phoneticPr fontId="8"/>
  </si>
  <si>
    <t>定員
区分</t>
    <rPh sb="0" eb="2">
      <t>テイイン</t>
    </rPh>
    <rPh sb="3" eb="5">
      <t>クブン</t>
    </rPh>
    <phoneticPr fontId="8"/>
  </si>
  <si>
    <t>認定
区分</t>
    <rPh sb="0" eb="2">
      <t>ニンテイ</t>
    </rPh>
    <rPh sb="3" eb="5">
      <t>クブン</t>
    </rPh>
    <phoneticPr fontId="5"/>
  </si>
  <si>
    <t>管理者設置加算</t>
    <rPh sb="0" eb="3">
      <t>カンリシャ</t>
    </rPh>
    <rPh sb="3" eb="5">
      <t>セッチ</t>
    </rPh>
    <rPh sb="5" eb="7">
      <t>カサン</t>
    </rPh>
    <phoneticPr fontId="5"/>
  </si>
  <si>
    <t>減価償却費加算</t>
    <rPh sb="0" eb="2">
      <t>ゲンカ</t>
    </rPh>
    <rPh sb="2" eb="5">
      <t>ショウキャクヒ</t>
    </rPh>
    <rPh sb="5" eb="7">
      <t>カサン</t>
    </rPh>
    <phoneticPr fontId="5"/>
  </si>
  <si>
    <t>賃借料加算</t>
    <rPh sb="0" eb="3">
      <t>チンシャクリョウ</t>
    </rPh>
    <rPh sb="3" eb="5">
      <t>カサン</t>
    </rPh>
    <phoneticPr fontId="5"/>
  </si>
  <si>
    <t>基本分
単価</t>
    <rPh sb="0" eb="3">
      <t>キホンブン</t>
    </rPh>
    <rPh sb="4" eb="6">
      <t>タンカ</t>
    </rPh>
    <phoneticPr fontId="5"/>
  </si>
  <si>
    <t>所長</t>
    <rPh sb="0" eb="2">
      <t>ショチョウ</t>
    </rPh>
    <phoneticPr fontId="5"/>
  </si>
  <si>
    <t>保育標準時間認定</t>
    <rPh sb="0" eb="2">
      <t>ホイク</t>
    </rPh>
    <rPh sb="2" eb="4">
      <t>ヒョウジュン</t>
    </rPh>
    <rPh sb="4" eb="6">
      <t>ジカン</t>
    </rPh>
    <rPh sb="6" eb="8">
      <t>ニンテイ</t>
    </rPh>
    <phoneticPr fontId="5"/>
  </si>
  <si>
    <t>保育短時間認定</t>
    <rPh sb="0" eb="2">
      <t>ホイク</t>
    </rPh>
    <rPh sb="2" eb="3">
      <t>タン</t>
    </rPh>
    <rPh sb="3" eb="5">
      <t>ジカン</t>
    </rPh>
    <rPh sb="5" eb="7">
      <t>ニンテイ</t>
    </rPh>
    <phoneticPr fontId="5"/>
  </si>
  <si>
    <t>基本分単価</t>
    <rPh sb="0" eb="2">
      <t>キホン</t>
    </rPh>
    <rPh sb="2" eb="3">
      <t>ブン</t>
    </rPh>
    <rPh sb="3" eb="4">
      <t>タン</t>
    </rPh>
    <rPh sb="4" eb="5">
      <t>アタイ</t>
    </rPh>
    <phoneticPr fontId="8"/>
  </si>
  <si>
    <t>処遇改善等加算Ⅰ</t>
    <rPh sb="0" eb="2">
      <t>ショグウ</t>
    </rPh>
    <rPh sb="2" eb="4">
      <t>カイゼン</t>
    </rPh>
    <rPh sb="4" eb="5">
      <t>トウ</t>
    </rPh>
    <rPh sb="5" eb="7">
      <t>カサン</t>
    </rPh>
    <phoneticPr fontId="8"/>
  </si>
  <si>
    <t>加算額</t>
    <rPh sb="0" eb="3">
      <t>カサンガク</t>
    </rPh>
    <phoneticPr fontId="5"/>
  </si>
  <si>
    <t>標　準</t>
    <rPh sb="0" eb="1">
      <t>シルベ</t>
    </rPh>
    <rPh sb="2" eb="3">
      <t>ジュン</t>
    </rPh>
    <phoneticPr fontId="5"/>
  </si>
  <si>
    <t>都市部</t>
    <rPh sb="0" eb="3">
      <t>トシブ</t>
    </rPh>
    <phoneticPr fontId="5"/>
  </si>
  <si>
    <t>③</t>
    <phoneticPr fontId="5"/>
  </si>
  <si>
    <t>3号</t>
    <rPh sb="1" eb="2">
      <t>ゴウ</t>
    </rPh>
    <phoneticPr fontId="5"/>
  </si>
  <si>
    <t>×加算率</t>
    <rPh sb="1" eb="3">
      <t>カサン</t>
    </rPh>
    <rPh sb="3" eb="4">
      <t>リツ</t>
    </rPh>
    <phoneticPr fontId="5"/>
  </si>
  <si>
    <t>＋</t>
    <phoneticPr fontId="5"/>
  </si>
  <si>
    <t>加算部分２</t>
    <rPh sb="0" eb="2">
      <t>カサン</t>
    </rPh>
    <rPh sb="2" eb="4">
      <t>ブブン</t>
    </rPh>
    <phoneticPr fontId="5"/>
  </si>
  <si>
    <t>処遇改善等加算Ⅱ</t>
    <rPh sb="0" eb="2">
      <t>ショグウ</t>
    </rPh>
    <rPh sb="2" eb="4">
      <t>カイゼン</t>
    </rPh>
    <rPh sb="4" eb="5">
      <t>トウ</t>
    </rPh>
    <rPh sb="5" eb="7">
      <t>カサン</t>
    </rPh>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</si>
  <si>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</si>
  <si>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 xml:space="preserve">※１　各月初日の利用子どもの単価に加算
※２　人数Ａ及び人数Ｂについては、別に定める
</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</si>
  <si>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冷暖房費加算</t>
    <rPh sb="0" eb="3">
      <t>レイダンボウ</t>
    </rPh>
    <rPh sb="3" eb="4">
      <t>ヒ</t>
    </rPh>
    <rPh sb="4" eb="6">
      <t>カサン</t>
    </rPh>
    <phoneticPr fontId="8"/>
  </si>
  <si>
    <t>１級地</t>
    <rPh sb="1" eb="3">
      <t>キュウチ</t>
    </rPh>
    <phoneticPr fontId="8"/>
  </si>
  <si>
    <t>４級地</t>
    <rPh sb="1" eb="3">
      <t>キュウチ</t>
    </rPh>
    <phoneticPr fontId="8"/>
  </si>
  <si>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8"/>
  </si>
  <si>
    <t>２級地</t>
    <rPh sb="1" eb="3">
      <t>キュウチ</t>
    </rPh>
    <phoneticPr fontId="8"/>
  </si>
  <si>
    <t>その他地域</t>
    <rPh sb="2" eb="3">
      <t>タ</t>
    </rPh>
    <rPh sb="3" eb="5">
      <t>チイキ</t>
    </rPh>
    <phoneticPr fontId="8"/>
  </si>
  <si>
    <t>３級地</t>
    <rPh sb="1" eb="3">
      <t>キュウチ</t>
    </rPh>
    <phoneticPr fontId="8"/>
  </si>
  <si>
    <t>除雪費加算</t>
    <rPh sb="0" eb="2">
      <t>ジョセツ</t>
    </rPh>
    <rPh sb="2" eb="3">
      <t>ヒ</t>
    </rPh>
    <rPh sb="3" eb="5">
      <t>カサン</t>
    </rPh>
    <phoneticPr fontId="8"/>
  </si>
  <si>
    <t>※３月初日の利用子どもの単価に加算</t>
    <rPh sb="3" eb="5">
      <t>ショニチ</t>
    </rPh>
    <rPh sb="6" eb="8">
      <t>リヨウ</t>
    </rPh>
    <rPh sb="8" eb="9">
      <t>コ</t>
    </rPh>
    <phoneticPr fontId="8"/>
  </si>
  <si>
    <t>降灰除去費加算</t>
    <rPh sb="0" eb="2">
      <t>コウカイ</t>
    </rPh>
    <rPh sb="2" eb="4">
      <t>ジョキョ</t>
    </rPh>
    <rPh sb="4" eb="5">
      <t>ヒ</t>
    </rPh>
    <rPh sb="5" eb="7">
      <t>カサン</t>
    </rPh>
    <phoneticPr fontId="8"/>
  </si>
  <si>
    <t>施設機能強化推進費加算</t>
    <rPh sb="0" eb="2">
      <t>シセツ</t>
    </rPh>
    <rPh sb="2" eb="4">
      <t>キノウ</t>
    </rPh>
    <rPh sb="4" eb="6">
      <t>キョウカ</t>
    </rPh>
    <rPh sb="6" eb="8">
      <t>スイシン</t>
    </rPh>
    <rPh sb="8" eb="9">
      <t>ヒ</t>
    </rPh>
    <rPh sb="9" eb="11">
      <t>カサン</t>
    </rPh>
    <phoneticPr fontId="8"/>
  </si>
  <si>
    <t>　</t>
    <phoneticPr fontId="8"/>
  </si>
  <si>
    <t>第三者評価受審加算</t>
    <rPh sb="0" eb="3">
      <t>ダイサンシャ</t>
    </rPh>
    <rPh sb="3" eb="5">
      <t>ヒョウカ</t>
    </rPh>
    <rPh sb="5" eb="7">
      <t>ジュシン</t>
    </rPh>
    <rPh sb="7" eb="9">
      <t>カサン</t>
    </rPh>
    <phoneticPr fontId="8"/>
  </si>
  <si>
    <t>乳児（障害児）</t>
    <rPh sb="0" eb="2">
      <t>ニュウジ</t>
    </rPh>
    <rPh sb="3" eb="5">
      <t>ショウガイ</t>
    </rPh>
    <rPh sb="5" eb="6">
      <t>ジ</t>
    </rPh>
    <phoneticPr fontId="8"/>
  </si>
  <si>
    <t>1歳児（障害児）</t>
    <rPh sb="1" eb="2">
      <t>サイ</t>
    </rPh>
    <rPh sb="2" eb="3">
      <t>ジ</t>
    </rPh>
    <rPh sb="4" eb="6">
      <t>ショウガイ</t>
    </rPh>
    <rPh sb="6" eb="7">
      <t>ジ</t>
    </rPh>
    <phoneticPr fontId="8"/>
  </si>
  <si>
    <t>2歳児（障害児）</t>
    <rPh sb="1" eb="2">
      <t>サイ</t>
    </rPh>
    <rPh sb="2" eb="3">
      <t>ジ</t>
    </rPh>
    <rPh sb="4" eb="6">
      <t>ショウガイ</t>
    </rPh>
    <rPh sb="6" eb="7">
      <t>ジ</t>
    </rPh>
    <phoneticPr fontId="8"/>
  </si>
  <si>
    <t>2歳児</t>
    <rPh sb="1" eb="2">
      <t>サイ</t>
    </rPh>
    <rPh sb="2" eb="3">
      <t>ジ</t>
    </rPh>
    <phoneticPr fontId="8"/>
  </si>
  <si>
    <t>障害児保育加算</t>
    <rPh sb="0" eb="2">
      <t>ショウガイ</t>
    </rPh>
    <rPh sb="2" eb="3">
      <t>ジ</t>
    </rPh>
    <rPh sb="3" eb="5">
      <t>ホイク</t>
    </rPh>
    <rPh sb="5" eb="7">
      <t>カサン</t>
    </rPh>
    <phoneticPr fontId="8"/>
  </si>
  <si>
    <t>加算見込額（処遇改善等加算【国】（1,000円未満切り捨て））</t>
    <rPh sb="0" eb="2">
      <t>カサン</t>
    </rPh>
    <rPh sb="2" eb="4">
      <t>ミコミ</t>
    </rPh>
    <rPh sb="4" eb="5">
      <t>ガク</t>
    </rPh>
    <phoneticPr fontId="4"/>
  </si>
  <si>
    <t>連携施設を設定しない場合</t>
    <phoneticPr fontId="5"/>
  </si>
  <si>
    <t>保育必要量区分④</t>
    <rPh sb="0" eb="2">
      <t>ホイク</t>
    </rPh>
    <rPh sb="2" eb="5">
      <t>ヒツヨウリョウ</t>
    </rPh>
    <rPh sb="5" eb="7">
      <t>クブン</t>
    </rPh>
    <phoneticPr fontId="5"/>
  </si>
  <si>
    <t>処遇改善等加算Ⅰ</t>
    <phoneticPr fontId="5"/>
  </si>
  <si>
    <t>資格保有者加算</t>
    <rPh sb="0" eb="2">
      <t>シカク</t>
    </rPh>
    <rPh sb="2" eb="5">
      <t>ホユウシャ</t>
    </rPh>
    <rPh sb="5" eb="7">
      <t>カサン</t>
    </rPh>
    <phoneticPr fontId="5"/>
  </si>
  <si>
    <r>
      <t>　障害児保育加算
　</t>
    </r>
    <r>
      <rPr>
        <sz val="7"/>
        <rFont val="HGｺﾞｼｯｸM"/>
        <family val="3"/>
        <charset val="128"/>
      </rPr>
      <t>※特別な支援が必要な利用
    子どもの単価に加算</t>
    </r>
    <rPh sb="1" eb="4">
      <t>ショウガイジ</t>
    </rPh>
    <rPh sb="4" eb="6">
      <t>ホイク</t>
    </rPh>
    <rPh sb="6" eb="8">
      <t>カサン</t>
    </rPh>
    <rPh sb="11" eb="13">
      <t>トクベツ</t>
    </rPh>
    <rPh sb="14" eb="16">
      <t>シエン</t>
    </rPh>
    <rPh sb="17" eb="19">
      <t>ヒツヨウ</t>
    </rPh>
    <rPh sb="20" eb="22">
      <t>リヨウ</t>
    </rPh>
    <rPh sb="27" eb="28">
      <t>コ</t>
    </rPh>
    <rPh sb="31" eb="33">
      <t>タンカ</t>
    </rPh>
    <rPh sb="34" eb="36">
      <t>カサン</t>
    </rPh>
    <phoneticPr fontId="5"/>
  </si>
  <si>
    <t>食事の搬入について自園調理又は連携施設等からの搬入以外の方法による場合</t>
    <phoneticPr fontId="5"/>
  </si>
  <si>
    <t>定員を恒常的に超過する場合</t>
    <rPh sb="0" eb="2">
      <t>テイイン</t>
    </rPh>
    <rPh sb="3" eb="6">
      <t>コウジョウテキ</t>
    </rPh>
    <rPh sb="7" eb="9">
      <t>チョウカ</t>
    </rPh>
    <rPh sb="11" eb="13">
      <t>バアイ</t>
    </rPh>
    <phoneticPr fontId="5"/>
  </si>
  <si>
    <t>処遇改善等
加算Ⅰ</t>
    <phoneticPr fontId="5"/>
  </si>
  <si>
    <t>処遇改善等
加算Ⅰ</t>
    <phoneticPr fontId="5"/>
  </si>
  <si>
    <t>①</t>
    <phoneticPr fontId="5"/>
  </si>
  <si>
    <t>②</t>
    <phoneticPr fontId="5"/>
  </si>
  <si>
    <t>⑤</t>
    <phoneticPr fontId="5"/>
  </si>
  <si>
    <t>⑤</t>
    <phoneticPr fontId="5"/>
  </si>
  <si>
    <t>⑥</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</si>
  <si>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</si>
  <si>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</si>
  <si>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</si>
  <si>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</si>
  <si>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</si>
  <si>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</si>
  <si>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</si>
  <si>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</si>
  <si>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</si>
  <si>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⑮</t>
    <phoneticPr fontId="5"/>
  </si>
  <si>
    <t xml:space="preserve"> 6人
　から
10人
　まで</t>
    <rPh sb="2" eb="3">
      <t>ニン</t>
    </rPh>
    <rPh sb="10" eb="11">
      <t>ニン</t>
    </rPh>
    <phoneticPr fontId="8"/>
  </si>
  <si>
    <t>＋</t>
    <phoneticPr fontId="5"/>
  </si>
  <si>
    <t>＋</t>
    <phoneticPr fontId="5"/>
  </si>
  <si>
    <t>Ａ地域</t>
  </si>
  <si>
    <t>ａ地域</t>
    <rPh sb="1" eb="3">
      <t>チイキ</t>
    </rPh>
    <phoneticPr fontId="5"/>
  </si>
  <si>
    <t>－</t>
    <phoneticPr fontId="5"/>
  </si>
  <si>
    <t>Ｂ地域</t>
  </si>
  <si>
    <t>ｂ地域</t>
    <rPh sb="1" eb="3">
      <t>チイキ</t>
    </rPh>
    <phoneticPr fontId="5"/>
  </si>
  <si>
    <t>Ｃ地域</t>
  </si>
  <si>
    <t>ｃ地域</t>
    <rPh sb="1" eb="3">
      <t>チイキ</t>
    </rPh>
    <phoneticPr fontId="5"/>
  </si>
  <si>
    <t>Ｄ地域</t>
  </si>
  <si>
    <t>ｄ地域</t>
    <rPh sb="1" eb="3">
      <t>チイキ</t>
    </rPh>
    <phoneticPr fontId="5"/>
  </si>
  <si>
    <t>11人
　から
15人
　まで</t>
    <rPh sb="2" eb="3">
      <t>ニン</t>
    </rPh>
    <rPh sb="10" eb="11">
      <t>ニン</t>
    </rPh>
    <phoneticPr fontId="8"/>
  </si>
  <si>
    <t>－</t>
    <phoneticPr fontId="5"/>
  </si>
  <si>
    <t>16/100
地域</t>
    <phoneticPr fontId="8"/>
  </si>
  <si>
    <t>(⑤＋⑥)</t>
  </si>
  <si>
    <t>(⑤～⑭)</t>
    <phoneticPr fontId="5"/>
  </si>
  <si>
    <t>⑯</t>
    <phoneticPr fontId="5"/>
  </si>
  <si>
    <t>⑰</t>
    <phoneticPr fontId="8"/>
  </si>
  <si>
    <t>⑱</t>
    <phoneticPr fontId="8"/>
  </si>
  <si>
    <t>⑲</t>
    <phoneticPr fontId="8"/>
  </si>
  <si>
    <t>⑳</t>
    <phoneticPr fontId="8"/>
  </si>
  <si>
    <t>㉒</t>
    <phoneticPr fontId="8"/>
  </si>
  <si>
    <t>10人以下</t>
    <rPh sb="2" eb="3">
      <t>ニン</t>
    </rPh>
    <rPh sb="3" eb="5">
      <t>イカ</t>
    </rPh>
    <phoneticPr fontId="1"/>
  </si>
  <si>
    <t>15人以下</t>
    <rPh sb="2" eb="3">
      <t>ニン</t>
    </rPh>
    <rPh sb="3" eb="5">
      <t>イカ</t>
    </rPh>
    <phoneticPr fontId="1"/>
  </si>
  <si>
    <t>資格保有者加算</t>
    <rPh sb="0" eb="2">
      <t>シカク</t>
    </rPh>
    <rPh sb="2" eb="5">
      <t>ホユウシャ</t>
    </rPh>
    <rPh sb="5" eb="7">
      <t>カサン</t>
    </rPh>
    <phoneticPr fontId="1"/>
  </si>
  <si>
    <t>10人以下</t>
    <rPh sb="2" eb="5">
      <t>ニンイカ</t>
    </rPh>
    <phoneticPr fontId="1"/>
  </si>
  <si>
    <t>15人以下</t>
    <rPh sb="2" eb="5">
      <t>ニンイカ</t>
    </rPh>
    <phoneticPr fontId="1"/>
  </si>
  <si>
    <t>１人</t>
    <rPh sb="1" eb="2">
      <t>ニン</t>
    </rPh>
    <phoneticPr fontId="8"/>
  </si>
  <si>
    <t>２人</t>
    <rPh sb="1" eb="2">
      <t>ニン</t>
    </rPh>
    <phoneticPr fontId="1"/>
  </si>
  <si>
    <t>２人以上</t>
    <rPh sb="1" eb="2">
      <t>ニン</t>
    </rPh>
    <rPh sb="2" eb="4">
      <t>イジョウ</t>
    </rPh>
    <phoneticPr fontId="1"/>
  </si>
  <si>
    <t>３人以上</t>
    <rPh sb="1" eb="2">
      <t>ニン</t>
    </rPh>
    <rPh sb="2" eb="4">
      <t>イジョウ</t>
    </rPh>
    <phoneticPr fontId="1"/>
  </si>
  <si>
    <t>資格人数</t>
    <rPh sb="0" eb="2">
      <t>シカク</t>
    </rPh>
    <rPh sb="2" eb="4">
      <t>ニンズウ</t>
    </rPh>
    <phoneticPr fontId="1"/>
  </si>
  <si>
    <t>基礎分（②+③）</t>
    <rPh sb="0" eb="2">
      <t>キソ</t>
    </rPh>
    <rPh sb="2" eb="3">
      <t>ブン</t>
    </rPh>
    <phoneticPr fontId="4"/>
  </si>
  <si>
    <t>賃金改善要件分（②+③）</t>
    <rPh sb="0" eb="2">
      <t>チンギン</t>
    </rPh>
    <rPh sb="2" eb="4">
      <t>カイゼン</t>
    </rPh>
    <rPh sb="4" eb="6">
      <t>ヨウケン</t>
    </rPh>
    <rPh sb="6" eb="7">
      <t>ブン</t>
    </rPh>
    <phoneticPr fontId="4"/>
  </si>
  <si>
    <t>小規模
C型</t>
    <rPh sb="0" eb="3">
      <t>ショウキボ</t>
    </rPh>
    <rPh sb="5" eb="6">
      <t>ガタ</t>
    </rPh>
    <phoneticPr fontId="4"/>
  </si>
  <si>
    <t>平均経験年数</t>
    <rPh sb="0" eb="2">
      <t>ヘイキン</t>
    </rPh>
    <rPh sb="2" eb="4">
      <t>ケイケン</t>
    </rPh>
    <rPh sb="4" eb="6">
      <t>ネンスウ</t>
    </rPh>
    <phoneticPr fontId="8"/>
  </si>
  <si>
    <t>※青色欄を記入してください。</t>
    <rPh sb="1" eb="3">
      <t>アオイロ</t>
    </rPh>
    <rPh sb="3" eb="4">
      <t>ラン</t>
    </rPh>
    <rPh sb="5" eb="7">
      <t>キニュウ</t>
    </rPh>
    <phoneticPr fontId="4"/>
  </si>
  <si>
    <t>処遇改善等加算Ⅰ</t>
    <rPh sb="0" eb="2">
      <t>ショグウ</t>
    </rPh>
    <rPh sb="2" eb="4">
      <t>カイゼン</t>
    </rPh>
    <rPh sb="4" eb="5">
      <t>トウ</t>
    </rPh>
    <rPh sb="5" eb="7">
      <t>カサン</t>
    </rPh>
    <phoneticPr fontId="1"/>
  </si>
  <si>
    <t>＋</t>
    <phoneticPr fontId="5"/>
  </si>
  <si>
    <t>＋</t>
    <phoneticPr fontId="5"/>
  </si>
  <si>
    <t>・処遇改善等加算Ⅱ－①</t>
    <phoneticPr fontId="5"/>
  </si>
  <si>
    <t xml:space="preserve">× 人数Ａ </t>
    <phoneticPr fontId="5"/>
  </si>
  <si>
    <t>・処遇改善等加算Ⅱ－②</t>
    <phoneticPr fontId="5"/>
  </si>
  <si>
    <t>× 人数Ｂ</t>
    <phoneticPr fontId="5"/>
  </si>
  <si>
    <t>管理者を配置していない場合</t>
    <rPh sb="0" eb="3">
      <t>カンリシャ</t>
    </rPh>
    <rPh sb="4" eb="6">
      <t>ハイチ</t>
    </rPh>
    <rPh sb="11" eb="13">
      <t>バアイ</t>
    </rPh>
    <phoneticPr fontId="5"/>
  </si>
  <si>
    <t>土曜日に閉所する場合</t>
    <phoneticPr fontId="5"/>
  </si>
  <si>
    <t>月に１日土曜日を閉所する場合</t>
    <rPh sb="0" eb="1">
      <t>ツキ</t>
    </rPh>
    <rPh sb="3" eb="4">
      <t>ニチ</t>
    </rPh>
    <rPh sb="4" eb="7">
      <t>ドヨウビ</t>
    </rPh>
    <rPh sb="8" eb="10">
      <t>ヘイショ</t>
    </rPh>
    <rPh sb="12" eb="14">
      <t>バアイ</t>
    </rPh>
    <phoneticPr fontId="5"/>
  </si>
  <si>
    <t>月に２日土曜日を閉所する場合</t>
    <rPh sb="0" eb="1">
      <t>ツキ</t>
    </rPh>
    <rPh sb="3" eb="4">
      <t>ニチ</t>
    </rPh>
    <rPh sb="4" eb="7">
      <t>ドヨウビ</t>
    </rPh>
    <rPh sb="8" eb="10">
      <t>ヘイショ</t>
    </rPh>
    <rPh sb="12" eb="14">
      <t>バアイ</t>
    </rPh>
    <phoneticPr fontId="5"/>
  </si>
  <si>
    <t>月に３日以上
土曜日を閉所する場合</t>
    <rPh sb="0" eb="1">
      <t>ツキ</t>
    </rPh>
    <rPh sb="3" eb="4">
      <t>ニチ</t>
    </rPh>
    <rPh sb="4" eb="6">
      <t>イジョウ</t>
    </rPh>
    <rPh sb="7" eb="10">
      <t>ドヨウビ</t>
    </rPh>
    <rPh sb="11" eb="13">
      <t>ヘイショ</t>
    </rPh>
    <rPh sb="15" eb="17">
      <t>バアイ</t>
    </rPh>
    <phoneticPr fontId="5"/>
  </si>
  <si>
    <t>全ての土曜日を閉所する場合</t>
    <rPh sb="0" eb="1">
      <t>スベ</t>
    </rPh>
    <rPh sb="3" eb="6">
      <t>ドヨウビ</t>
    </rPh>
    <rPh sb="7" eb="9">
      <t>ヘイショ</t>
    </rPh>
    <rPh sb="11" eb="13">
      <t>バアイ</t>
    </rPh>
    <phoneticPr fontId="5"/>
  </si>
  <si>
    <t>(⑤＋⑥＋⑧)</t>
  </si>
  <si>
    <t>栄養管理加算</t>
    <rPh sb="0" eb="2">
      <t>エイヨウ</t>
    </rPh>
    <rPh sb="2" eb="4">
      <t>カンリ</t>
    </rPh>
    <rPh sb="4" eb="6">
      <t>カサン</t>
    </rPh>
    <phoneticPr fontId="5"/>
  </si>
  <si>
    <t>㉑</t>
    <phoneticPr fontId="5"/>
  </si>
  <si>
    <t>Ａ</t>
    <phoneticPr fontId="8"/>
  </si>
  <si>
    <t>基本額</t>
    <phoneticPr fontId="8"/>
  </si>
  <si>
    <t>処遇改善等加算Ⅰ</t>
    <phoneticPr fontId="8"/>
  </si>
  <si>
    <t>※以下の区分に応じて、各月初日の利用子どもの単価に加算
　Ａ：Bを除き栄養士を雇用契約等により配置している施設
　Ｂ：基本分単価及び他の加算の認定に当たって求められる
　　　職員が栄養士を兼務している施設
　Ｃ：A又はBを除き、栄養士を嘱託等している施設</t>
    <phoneticPr fontId="5"/>
  </si>
  <si>
    <t>（</t>
    <phoneticPr fontId="8"/>
  </si>
  <si>
    <t>＋</t>
    <phoneticPr fontId="8"/>
  </si>
  <si>
    <t>）</t>
    <phoneticPr fontId="8"/>
  </si>
  <si>
    <t>÷各月初日の利用子ども数</t>
    <phoneticPr fontId="8"/>
  </si>
  <si>
    <t>Ｂ</t>
    <phoneticPr fontId="5"/>
  </si>
  <si>
    <t>Ｃ</t>
    <phoneticPr fontId="8"/>
  </si>
  <si>
    <t>÷各月初日の利用子ども数</t>
  </si>
  <si>
    <t>食事の搬入について自園調理又は連携施設等からの搬入以外の方法による場合</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</si>
  <si>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管理者を配置していない場合</t>
    <rPh sb="0" eb="3">
      <t>カンリシャ</t>
    </rPh>
    <rPh sb="4" eb="6">
      <t>ハイチ</t>
    </rPh>
    <rPh sb="11" eb="13">
      <t>バアイ</t>
    </rPh>
    <phoneticPr fontId="1"/>
  </si>
  <si>
    <t>土曜日に閉所する場合</t>
    <rPh sb="0" eb="3">
      <t>ドヨウビ</t>
    </rPh>
    <rPh sb="4" eb="6">
      <t>ヘイショ</t>
    </rPh>
    <rPh sb="8" eb="10">
      <t>バアイ</t>
    </rPh>
    <phoneticPr fontId="1"/>
  </si>
  <si>
    <t>3日以上</t>
    <rPh sb="1" eb="2">
      <t>ニチ</t>
    </rPh>
    <rPh sb="2" eb="4">
      <t>イジョウ</t>
    </rPh>
    <phoneticPr fontId="1"/>
  </si>
  <si>
    <t>全て</t>
    <rPh sb="0" eb="1">
      <t>スベ</t>
    </rPh>
    <phoneticPr fontId="1"/>
  </si>
  <si>
    <t>③合計</t>
    <rPh sb="1" eb="3">
      <t>ゴウケイ</t>
    </rPh>
    <phoneticPr fontId="4"/>
  </si>
  <si>
    <t>栄養管理加算</t>
    <rPh sb="0" eb="2">
      <t>エイヨウ</t>
    </rPh>
    <rPh sb="2" eb="4">
      <t>カンリ</t>
    </rPh>
    <rPh sb="4" eb="6">
      <t>カサン</t>
    </rPh>
    <phoneticPr fontId="8"/>
  </si>
  <si>
    <t>④合計</t>
    <rPh sb="1" eb="3">
      <t>ゴウケイ</t>
    </rPh>
    <phoneticPr fontId="4"/>
  </si>
  <si>
    <t>栄養管理加算</t>
    <rPh sb="0" eb="2">
      <t>エイヨウ</t>
    </rPh>
    <rPh sb="2" eb="4">
      <t>カンリ</t>
    </rPh>
    <rPh sb="4" eb="6">
      <t>カサン</t>
    </rPh>
    <phoneticPr fontId="1"/>
  </si>
  <si>
    <t>配置</t>
    <rPh sb="0" eb="2">
      <t>ハイチ</t>
    </rPh>
    <phoneticPr fontId="1"/>
  </si>
  <si>
    <t>兼務</t>
    <rPh sb="0" eb="2">
      <t>ケンム</t>
    </rPh>
    <phoneticPr fontId="2"/>
  </si>
  <si>
    <t>処遇改善等加算の単価の合計額(②＋③＋④)</t>
    <rPh sb="0" eb="2">
      <t>ショグウ</t>
    </rPh>
    <rPh sb="2" eb="4">
      <t>カイゼン</t>
    </rPh>
    <rPh sb="4" eb="5">
      <t>トウ</t>
    </rPh>
    <rPh sb="5" eb="7">
      <t>カサン</t>
    </rPh>
    <rPh sb="8" eb="10">
      <t>タンカ</t>
    </rPh>
    <rPh sb="11" eb="13">
      <t>ゴウケイ</t>
    </rPh>
    <rPh sb="13" eb="14">
      <t>ガク</t>
    </rPh>
    <phoneticPr fontId="4"/>
  </si>
  <si>
    <t>⑤</t>
    <phoneticPr fontId="4"/>
  </si>
  <si>
    <t>平均利用子ども数①×⑤</t>
    <rPh sb="0" eb="2">
      <t>ヘイキン</t>
    </rPh>
    <rPh sb="2" eb="4">
      <t>リヨウ</t>
    </rPh>
    <rPh sb="4" eb="5">
      <t>コ</t>
    </rPh>
    <rPh sb="7" eb="8">
      <t>スウ</t>
    </rPh>
    <phoneticPr fontId="4"/>
  </si>
  <si>
    <t>市町村</t>
    <rPh sb="0" eb="3">
      <t>シチョウソン</t>
    </rPh>
    <phoneticPr fontId="8"/>
  </si>
  <si>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</si>
  <si>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</si>
  <si>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t>横浜市</t>
    <rPh sb="0" eb="3">
      <t>ヨコハマシ</t>
    </rPh>
    <phoneticPr fontId="1"/>
  </si>
  <si>
    <t>区</t>
    <rPh sb="0" eb="1">
      <t>ク</t>
    </rPh>
    <phoneticPr fontId="1"/>
  </si>
  <si>
    <t>新規事由</t>
    <rPh sb="0" eb="2">
      <t>シンキ</t>
    </rPh>
    <rPh sb="2" eb="4">
      <t>ジユウ</t>
    </rPh>
    <phoneticPr fontId="1"/>
  </si>
  <si>
    <t>基準年度</t>
    <rPh sb="0" eb="2">
      <t>キジュン</t>
    </rPh>
    <rPh sb="2" eb="4">
      <t>ネンド</t>
    </rPh>
    <phoneticPr fontId="1"/>
  </si>
  <si>
    <t>基準年度の
賃金改善要件分</t>
    <rPh sb="0" eb="2">
      <t>キジュン</t>
    </rPh>
    <rPh sb="2" eb="4">
      <t>ネンド</t>
    </rPh>
    <rPh sb="6" eb="8">
      <t>チンギン</t>
    </rPh>
    <rPh sb="8" eb="10">
      <t>カイゼン</t>
    </rPh>
    <rPh sb="10" eb="12">
      <t>ヨウケン</t>
    </rPh>
    <rPh sb="12" eb="13">
      <t>ブン</t>
    </rPh>
    <phoneticPr fontId="1"/>
  </si>
  <si>
    <t>新規事由に係る
加算率</t>
    <rPh sb="0" eb="2">
      <t>シンキ</t>
    </rPh>
    <rPh sb="2" eb="4">
      <t>ジユウ</t>
    </rPh>
    <rPh sb="5" eb="6">
      <t>カカ</t>
    </rPh>
    <rPh sb="8" eb="10">
      <t>カサン</t>
    </rPh>
    <rPh sb="10" eb="11">
      <t>リツ</t>
    </rPh>
    <phoneticPr fontId="1"/>
  </si>
  <si>
    <t>小規模保育事業（Ｃ型）</t>
    <rPh sb="0" eb="3">
      <t>ショウキボ</t>
    </rPh>
    <rPh sb="3" eb="5">
      <t>ホイク</t>
    </rPh>
    <rPh sb="5" eb="7">
      <t>ジギョウ</t>
    </rPh>
    <rPh sb="9" eb="10">
      <t>ガタ</t>
    </rPh>
    <phoneticPr fontId="1"/>
  </si>
  <si>
    <t>年度</t>
    <rPh sb="0" eb="2">
      <t>ネンド</t>
    </rPh>
    <phoneticPr fontId="1"/>
  </si>
  <si>
    <t>基準年度加算率</t>
    <rPh sb="0" eb="2">
      <t>キジュン</t>
    </rPh>
    <rPh sb="2" eb="4">
      <t>ネンド</t>
    </rPh>
    <rPh sb="4" eb="6">
      <t>カサン</t>
    </rPh>
    <rPh sb="6" eb="7">
      <t>リツ</t>
    </rPh>
    <phoneticPr fontId="1"/>
  </si>
  <si>
    <t>平成24年度</t>
    <rPh sb="0" eb="2">
      <t>ヘイセイ</t>
    </rPh>
    <rPh sb="4" eb="6">
      <t>ネンド</t>
    </rPh>
    <phoneticPr fontId="1"/>
  </si>
  <si>
    <t>平成26年度</t>
    <rPh sb="0" eb="2">
      <t>ヘイセイ</t>
    </rPh>
    <rPh sb="4" eb="6">
      <t>ネンド</t>
    </rPh>
    <phoneticPr fontId="1"/>
  </si>
  <si>
    <t>平成27年度</t>
    <rPh sb="0" eb="2">
      <t>ヘイセイ</t>
    </rPh>
    <rPh sb="4" eb="6">
      <t>ネンド</t>
    </rPh>
    <phoneticPr fontId="1"/>
  </si>
  <si>
    <t>平成28年度</t>
    <rPh sb="0" eb="2">
      <t>ヘイセイ</t>
    </rPh>
    <rPh sb="4" eb="6">
      <t>ネンド</t>
    </rPh>
    <phoneticPr fontId="1"/>
  </si>
  <si>
    <t>平成29年度</t>
    <rPh sb="0" eb="2">
      <t>ヘイセイ</t>
    </rPh>
    <rPh sb="4" eb="6">
      <t>ネンド</t>
    </rPh>
    <phoneticPr fontId="1"/>
  </si>
  <si>
    <t>平成30年度</t>
    <rPh sb="0" eb="2">
      <t>ヘイセイ</t>
    </rPh>
    <rPh sb="4" eb="6">
      <t>ネンド</t>
    </rPh>
    <phoneticPr fontId="1"/>
  </si>
  <si>
    <t>令和元年度</t>
    <rPh sb="0" eb="2">
      <t>レイワ</t>
    </rPh>
    <rPh sb="2" eb="4">
      <t>ガンネン</t>
    </rPh>
    <rPh sb="4" eb="5">
      <t>ド</t>
    </rPh>
    <phoneticPr fontId="1"/>
  </si>
  <si>
    <t>10人以下１人</t>
    <rPh sb="2" eb="5">
      <t>ニンイカ</t>
    </rPh>
    <rPh sb="6" eb="7">
      <t>ニン</t>
    </rPh>
    <phoneticPr fontId="5"/>
  </si>
  <si>
    <t>10人以下２人以上</t>
    <rPh sb="2" eb="5">
      <t>ニンイカ</t>
    </rPh>
    <rPh sb="6" eb="7">
      <t>ニン</t>
    </rPh>
    <rPh sb="7" eb="9">
      <t>イジョウ</t>
    </rPh>
    <phoneticPr fontId="5"/>
  </si>
  <si>
    <t>15人以下１人</t>
    <rPh sb="2" eb="3">
      <t>ニン</t>
    </rPh>
    <rPh sb="3" eb="5">
      <t>イカ</t>
    </rPh>
    <rPh sb="5" eb="7">
      <t>ヒトリ</t>
    </rPh>
    <rPh sb="6" eb="7">
      <t>ニン</t>
    </rPh>
    <phoneticPr fontId="5"/>
  </si>
  <si>
    <t>15人以下２人</t>
    <rPh sb="2" eb="3">
      <t>ニン</t>
    </rPh>
    <rPh sb="3" eb="5">
      <t>イカ</t>
    </rPh>
    <rPh sb="5" eb="7">
      <t>フタリ</t>
    </rPh>
    <rPh sb="6" eb="7">
      <t>ニン</t>
    </rPh>
    <phoneticPr fontId="5"/>
  </si>
  <si>
    <t>15人以下３人以上</t>
    <rPh sb="2" eb="3">
      <t>ニン</t>
    </rPh>
    <rPh sb="3" eb="5">
      <t>イカ</t>
    </rPh>
    <rPh sb="6" eb="7">
      <t>ニン</t>
    </rPh>
    <rPh sb="7" eb="9">
      <t>イジョウ</t>
    </rPh>
    <phoneticPr fontId="5"/>
  </si>
  <si>
    <t>うち特定加算見込額分</t>
    <phoneticPr fontId="1"/>
  </si>
  <si>
    <t>1日</t>
    <rPh sb="1" eb="2">
      <t>ニチ</t>
    </rPh>
    <phoneticPr fontId="1"/>
  </si>
  <si>
    <t>2日</t>
    <rPh sb="1" eb="2">
      <t>ニチ</t>
    </rPh>
    <phoneticPr fontId="1"/>
  </si>
  <si>
    <t>―</t>
    <phoneticPr fontId="1"/>
  </si>
  <si>
    <t>特定加算見込額（処遇改善等加算【国】（1,000円未満切り捨て））</t>
    <rPh sb="0" eb="2">
      <t>トクテイ</t>
    </rPh>
    <rPh sb="2" eb="4">
      <t>カサン</t>
    </rPh>
    <rPh sb="4" eb="6">
      <t>ミコミ</t>
    </rPh>
    <rPh sb="6" eb="7">
      <t>ガク</t>
    </rPh>
    <phoneticPr fontId="4"/>
  </si>
  <si>
    <t>○</t>
  </si>
  <si>
    <t>令和２年度</t>
    <rPh sb="0" eb="2">
      <t>レイワ</t>
    </rPh>
    <rPh sb="3" eb="5">
      <t>ネンド</t>
    </rPh>
    <phoneticPr fontId="1"/>
  </si>
  <si>
    <t>令和３年度 処遇改善等加算Ⅰ加算見込額積算表</t>
    <rPh sb="0" eb="2">
      <t>レイワ</t>
    </rPh>
    <rPh sb="3" eb="5">
      <t>ネンド</t>
    </rPh>
    <rPh sb="5" eb="7">
      <t>ヘイネンド</t>
    </rPh>
    <rPh sb="6" eb="8">
      <t>ショグウ</t>
    </rPh>
    <rPh sb="8" eb="10">
      <t>カイゼン</t>
    </rPh>
    <rPh sb="10" eb="11">
      <t>トウ</t>
    </rPh>
    <rPh sb="11" eb="13">
      <t>カサン</t>
    </rPh>
    <rPh sb="14" eb="16">
      <t>カサン</t>
    </rPh>
    <rPh sb="16" eb="18">
      <t>ミコ</t>
    </rPh>
    <rPh sb="18" eb="19">
      <t>ガク</t>
    </rPh>
    <rPh sb="19" eb="21">
      <t>セキサン</t>
    </rPh>
    <rPh sb="21" eb="22">
      <t>ヒョウ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</si>
</sst>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76" formatCode="[$-411]ggge&quot;年&quot;m&quot;月&quot;d&quot;日&quot;;@"/>
    <numFmt numFmtId="177" formatCode="0_);[Red]\(0\)"/>
    <numFmt numFmtId="178" formatCode="0&quot; 年&quot;"/>
    <numFmt numFmtId="179" formatCode="0&quot;人&quot;"/>
    <numFmt numFmtId="180" formatCode="0&quot; 月&quot;"/>
    <numFmt numFmtId="181" formatCode="##&quot;％&quot;"/>
    <numFmt numFmtId="182" formatCode="0.0"/>
    <numFmt numFmtId="183" formatCode="#,##0;[Red]#,##0"/>
    <numFmt numFmtId="184" formatCode="###,###&quot;円&quot;"/>
    <numFmt numFmtId="185" formatCode="\(#,##0\)"/>
    <numFmt numFmtId="186" formatCode="#,##0;&quot;▲ &quot;#,##0"/>
    <numFmt numFmtId="187" formatCode="#,##0\×&quot;加&quot;&quot;算&quot;&quot;率&quot;"/>
    <numFmt numFmtId="188" formatCode="&quot;＋ &quot;#,##0;&quot;▲ &quot;#,##0"/>
    <numFmt numFmtId="189" formatCode="&quot;×&quot;#\ ?/100"/>
    <numFmt numFmtId="190" formatCode="#,##0&quot;÷３月初日の利用子ども数&quot;"/>
    <numFmt numFmtId="191" formatCode="#,##0&quot;（限度額）÷３月初日の利用子ども数&quot;"/>
    <numFmt numFmtId="192" formatCode="#,##0&quot;×加算率&quot;"/>
    <numFmt numFmtId="193" formatCode="0&quot;％&quot;"/>
    <numFmt numFmtId="194" formatCode="#,##0_ "/>
  </numFmts>
  <fonts count="3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b/>
      <sz val="28"/>
      <name val="HGPｺﾞｼｯｸM"/>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0"/>
      <color theme="1"/>
      <name val="ＭＳ Ｐゴシック"/>
      <family val="3"/>
      <charset val="128"/>
      <scheme val="minor"/>
    </font>
    <font>
      <sz val="11"/>
      <name val="HGP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11"/>
      <name val="明朝"/>
      <family val="3"/>
      <charset val="128"/>
    </font>
    <font>
      <b/>
      <sz val="16"/>
      <name val="HGｺﾞｼｯｸM"/>
      <family val="3"/>
      <charset val="128"/>
    </font>
    <font>
      <sz val="11"/>
      <color rgb="FFFF0000"/>
      <name val="ＭＳ Ｐゴシック"/>
      <family val="2"/>
      <charset val="128"/>
      <scheme val="minor"/>
    </font>
    <font>
      <sz val="11"/>
      <color theme="1"/>
      <name val="HGPｺﾞｼｯｸM"/>
      <family val="3"/>
      <charset val="128"/>
    </font>
    <font>
      <sz val="12"/>
      <color theme="1"/>
      <name val="Arial Unicode MS"/>
      <family val="3"/>
      <charset val="128"/>
    </font>
    <font>
      <sz val="11"/>
      <color rgb="FFFF0000"/>
      <name val="HGｺﾞｼｯｸM"/>
      <family val="3"/>
      <charset val="128"/>
    </font>
    <font>
      <b/>
      <sz val="18"/>
      <color rgb="FFFF0000"/>
      <name val="HGｺﾞｼｯｸM"/>
      <family val="3"/>
      <charset val="128"/>
    </font>
    <font>
      <sz val="11"/>
      <name val="ＭＳ Ｐゴシック"/>
      <family val="2"/>
      <charset val="128"/>
      <scheme val="minor"/>
    </font>
  </fonts>
  <fills count="8">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0"/>
        <bgColor indexed="64"/>
      </patternFill>
    </fill>
    <fill>
      <patternFill patternType="solid">
        <fgColor rgb="FF99FF99"/>
        <bgColor indexed="64"/>
      </patternFill>
    </fill>
    <fill>
      <patternFill patternType="solid">
        <fgColor theme="5" tint="0.59999389629810485"/>
        <bgColor indexed="64"/>
      </patternFill>
    </fill>
  </fills>
  <borders count="124">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hair">
        <color auto="1"/>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auto="1"/>
      </left>
      <right style="hair">
        <color auto="1"/>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thin">
        <color indexed="64"/>
      </right>
      <top/>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double">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thin">
        <color auto="1"/>
      </left>
      <right style="hair">
        <color auto="1"/>
      </right>
      <top style="hair">
        <color auto="1"/>
      </top>
      <bottom style="double">
        <color indexed="64"/>
      </bottom>
      <diagonal/>
    </border>
    <border>
      <left style="hair">
        <color indexed="64"/>
      </left>
      <right/>
      <top style="hair">
        <color indexed="64"/>
      </top>
      <bottom style="hair">
        <color indexed="64"/>
      </bottom>
      <diagonal/>
    </border>
    <border>
      <left style="thin">
        <color auto="1"/>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auto="1"/>
      </right>
      <top style="double">
        <color indexed="64"/>
      </top>
      <bottom style="thin">
        <color indexed="64"/>
      </bottom>
      <diagonal/>
    </border>
    <border>
      <left style="thin">
        <color indexed="64"/>
      </left>
      <right style="hair">
        <color indexed="64"/>
      </right>
      <top style="hair">
        <color indexed="64"/>
      </top>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right style="medium">
        <color auto="1"/>
      </right>
      <top style="hair">
        <color indexed="64"/>
      </top>
      <bottom style="double">
        <color indexed="64"/>
      </bottom>
      <diagonal/>
    </border>
    <border>
      <left style="thin">
        <color indexed="64"/>
      </left>
      <right style="hair">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thin">
        <color indexed="64"/>
      </right>
      <top style="medium">
        <color auto="1"/>
      </top>
      <bottom style="hair">
        <color indexed="64"/>
      </bottom>
      <diagonal/>
    </border>
    <border>
      <left style="thin">
        <color indexed="64"/>
      </left>
      <right style="hair">
        <color indexed="64"/>
      </right>
      <top style="thin">
        <color indexed="64"/>
      </top>
      <bottom style="hair">
        <color indexed="64"/>
      </bottom>
      <diagonal/>
    </border>
    <border>
      <left style="hair">
        <color auto="1"/>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style="medium">
        <color indexed="64"/>
      </bottom>
      <diagonal/>
    </border>
    <border>
      <left/>
      <right style="hair">
        <color auto="1"/>
      </right>
      <top style="medium">
        <color auto="1"/>
      </top>
      <bottom style="hair">
        <color indexed="64"/>
      </bottom>
      <diagonal/>
    </border>
    <border>
      <left style="hair">
        <color indexed="64"/>
      </left>
      <right/>
      <top style="medium">
        <color auto="1"/>
      </top>
      <bottom style="hair">
        <color indexed="64"/>
      </bottom>
      <diagonal/>
    </border>
    <border>
      <left style="medium">
        <color indexed="64"/>
      </left>
      <right/>
      <top/>
      <bottom style="thin">
        <color indexed="64"/>
      </bottom>
      <diagonal/>
    </border>
    <border>
      <left/>
      <right style="medium">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thin">
        <color indexed="64"/>
      </top>
      <bottom/>
      <diagonal/>
    </border>
    <border>
      <left style="medium">
        <color indexed="64"/>
      </left>
      <right/>
      <top style="hair">
        <color indexed="64"/>
      </top>
      <bottom style="double">
        <color indexed="64"/>
      </bottom>
      <diagonal/>
    </border>
    <border>
      <left/>
      <right/>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double">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s>
  <cellStyleXfs count="9">
    <xf numFmtId="0" fontId="0" fillId="0" borderId="0">
      <alignment vertical="center"/>
    </xf>
    <xf numFmtId="0" fontId="2" fillId="0" borderId="0"/>
    <xf numFmtId="0" fontId="10" fillId="0" borderId="0">
      <alignment vertical="center"/>
    </xf>
    <xf numFmtId="9" fontId="2"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 fillId="0" borderId="0">
      <alignment vertical="center"/>
    </xf>
    <xf numFmtId="0" fontId="27" fillId="0" borderId="0"/>
    <xf numFmtId="0" fontId="27" fillId="0" borderId="0"/>
  </cellStyleXfs>
  <cellXfs count="543">
    <xf numFmtId="0" fontId="0" fillId="0" borderId="0" xfId="0">
      <alignment vertical="center"/>
    </xf>
    <xf numFmtId="0" fontId="2" fillId="0" borderId="0" xfId="1" applyProtection="1"/>
    <xf numFmtId="0" fontId="3" fillId="0" borderId="0" xfId="1" applyFont="1" applyProtection="1"/>
    <xf numFmtId="0" fontId="10" fillId="0" borderId="0" xfId="2" applyProtection="1">
      <alignment vertical="center"/>
    </xf>
    <xf numFmtId="0" fontId="11" fillId="0" borderId="0" xfId="2" applyFont="1" applyFill="1" applyBorder="1" applyAlignment="1" applyProtection="1">
      <alignment horizontal="distributed" vertical="center"/>
    </xf>
    <xf numFmtId="0" fontId="3" fillId="0" borderId="0" xfId="1" applyFont="1" applyBorder="1" applyProtection="1"/>
    <xf numFmtId="0" fontId="12" fillId="0" borderId="27" xfId="1" applyFont="1" applyFill="1" applyBorder="1" applyAlignment="1" applyProtection="1">
      <alignment horizontal="left" vertical="center"/>
    </xf>
    <xf numFmtId="0" fontId="10" fillId="0" borderId="0" xfId="2" applyAlignment="1">
      <alignment horizontal="center" vertical="center" wrapText="1"/>
    </xf>
    <xf numFmtId="0" fontId="10" fillId="0" borderId="0" xfId="2">
      <alignment vertical="center"/>
    </xf>
    <xf numFmtId="0" fontId="22" fillId="0" borderId="0" xfId="2" applyFont="1" applyBorder="1" applyAlignment="1">
      <alignment horizontal="center" vertical="center" wrapText="1"/>
    </xf>
    <xf numFmtId="0" fontId="22" fillId="0" borderId="35" xfId="2" applyFont="1" applyBorder="1" applyAlignment="1">
      <alignment horizontal="center" vertical="center" wrapText="1"/>
    </xf>
    <xf numFmtId="0" fontId="22" fillId="0" borderId="35" xfId="2" applyFont="1" applyFill="1" applyBorder="1" applyAlignment="1">
      <alignment horizontal="center" vertical="center" wrapText="1"/>
    </xf>
    <xf numFmtId="0" fontId="22" fillId="0" borderId="0" xfId="2" applyFont="1" applyBorder="1" applyAlignment="1">
      <alignment horizontal="center" vertical="center"/>
    </xf>
    <xf numFmtId="0" fontId="22" fillId="0" borderId="35" xfId="2" applyFont="1" applyBorder="1" applyAlignment="1">
      <alignment horizontal="center" vertical="center"/>
    </xf>
    <xf numFmtId="0" fontId="23" fillId="0" borderId="35" xfId="2" applyFont="1" applyBorder="1" applyAlignment="1">
      <alignment horizontal="center" vertical="center"/>
    </xf>
    <xf numFmtId="38" fontId="24" fillId="0" borderId="35" xfId="2" applyNumberFormat="1" applyFont="1" applyBorder="1">
      <alignment vertical="center"/>
    </xf>
    <xf numFmtId="181" fontId="10" fillId="0" borderId="35" xfId="2" applyNumberFormat="1" applyBorder="1">
      <alignment vertical="center"/>
    </xf>
    <xf numFmtId="3" fontId="13" fillId="0" borderId="0" xfId="6" applyNumberFormat="1" applyFont="1" applyFill="1" applyAlignment="1">
      <alignment horizontal="left" vertical="center"/>
    </xf>
    <xf numFmtId="3" fontId="25" fillId="0" borderId="27" xfId="6" applyNumberFormat="1" applyFont="1" applyFill="1" applyBorder="1" applyAlignment="1">
      <alignment horizontal="center" vertical="center" wrapText="1"/>
    </xf>
    <xf numFmtId="185" fontId="25" fillId="0" borderId="0" xfId="6" applyNumberFormat="1" applyFont="1" applyFill="1" applyBorder="1" applyAlignment="1">
      <alignment horizontal="center" vertical="center" wrapText="1"/>
    </xf>
    <xf numFmtId="186" fontId="25" fillId="0" borderId="27" xfId="6" applyNumberFormat="1" applyFont="1" applyFill="1" applyBorder="1" applyAlignment="1">
      <alignment horizontal="center" vertical="center" wrapText="1"/>
    </xf>
    <xf numFmtId="3" fontId="25" fillId="0" borderId="28" xfId="6" applyNumberFormat="1" applyFont="1" applyFill="1" applyBorder="1" applyAlignment="1">
      <alignment horizontal="center" vertical="center" wrapText="1"/>
    </xf>
    <xf numFmtId="186" fontId="25" fillId="0" borderId="0" xfId="6" applyNumberFormat="1" applyFont="1" applyFill="1" applyBorder="1" applyAlignment="1">
      <alignment horizontal="center" vertical="center" wrapText="1"/>
    </xf>
    <xf numFmtId="186" fontId="25" fillId="0" borderId="0" xfId="6" applyNumberFormat="1" applyFont="1" applyFill="1" applyBorder="1" applyAlignment="1">
      <alignment vertical="center" wrapText="1"/>
    </xf>
    <xf numFmtId="0" fontId="3" fillId="0" borderId="0" xfId="6" applyFont="1" applyFill="1">
      <alignment vertical="center"/>
    </xf>
    <xf numFmtId="0" fontId="13" fillId="0" borderId="0" xfId="6" applyFont="1" applyFill="1">
      <alignment vertical="center"/>
    </xf>
    <xf numFmtId="186" fontId="25" fillId="0" borderId="62" xfId="6" applyNumberFormat="1" applyFont="1" applyFill="1" applyBorder="1" applyAlignment="1">
      <alignment horizontal="center" vertical="center" wrapText="1"/>
    </xf>
    <xf numFmtId="186" fontId="25" fillId="0" borderId="63" xfId="6" applyNumberFormat="1" applyFont="1" applyFill="1" applyBorder="1" applyAlignment="1">
      <alignment horizontal="center" vertical="center" wrapText="1"/>
    </xf>
    <xf numFmtId="3" fontId="25" fillId="0" borderId="13" xfId="6" applyNumberFormat="1" applyFont="1" applyFill="1" applyBorder="1" applyAlignment="1">
      <alignment vertical="center" wrapText="1"/>
    </xf>
    <xf numFmtId="0" fontId="3" fillId="0" borderId="0" xfId="6" applyFont="1" applyFill="1" applyBorder="1">
      <alignment vertical="center"/>
    </xf>
    <xf numFmtId="0" fontId="13" fillId="0" borderId="0" xfId="6" applyFont="1" applyFill="1" applyBorder="1">
      <alignment vertical="center"/>
    </xf>
    <xf numFmtId="3" fontId="25" fillId="0" borderId="27" xfId="6" applyNumberFormat="1" applyFont="1" applyFill="1" applyBorder="1" applyAlignment="1">
      <alignment horizontal="distributed" vertical="center"/>
    </xf>
    <xf numFmtId="3" fontId="25" fillId="0" borderId="0" xfId="6" applyNumberFormat="1" applyFont="1" applyFill="1" applyAlignment="1">
      <alignment vertical="center"/>
    </xf>
    <xf numFmtId="186" fontId="25" fillId="0" borderId="0" xfId="6" applyNumberFormat="1" applyFont="1" applyFill="1" applyAlignment="1">
      <alignment vertical="center"/>
    </xf>
    <xf numFmtId="186" fontId="3" fillId="0" borderId="0" xfId="6" applyNumberFormat="1" applyFont="1" applyFill="1" applyAlignment="1">
      <alignment vertical="center"/>
    </xf>
    <xf numFmtId="185" fontId="25" fillId="0" borderId="0" xfId="6" applyNumberFormat="1" applyFont="1" applyFill="1" applyAlignment="1">
      <alignment horizontal="center" vertical="center"/>
    </xf>
    <xf numFmtId="187" fontId="25" fillId="0" borderId="0" xfId="6" applyNumberFormat="1" applyFont="1" applyFill="1" applyAlignment="1">
      <alignment vertical="center"/>
    </xf>
    <xf numFmtId="186" fontId="25" fillId="0" borderId="0" xfId="6" applyNumberFormat="1" applyFont="1" applyFill="1" applyAlignment="1">
      <alignment horizontal="center" vertical="center"/>
    </xf>
    <xf numFmtId="3" fontId="3" fillId="0" borderId="0" xfId="6" applyNumberFormat="1" applyFont="1" applyFill="1" applyAlignment="1">
      <alignment vertical="center"/>
    </xf>
    <xf numFmtId="186" fontId="28" fillId="0" borderId="0" xfId="7" applyNumberFormat="1" applyFont="1" applyFill="1" applyBorder="1" applyAlignment="1">
      <alignment vertical="center"/>
    </xf>
    <xf numFmtId="186" fontId="3" fillId="0" borderId="0" xfId="7" applyNumberFormat="1" applyFont="1" applyFill="1" applyBorder="1" applyAlignment="1">
      <alignment vertical="center"/>
    </xf>
    <xf numFmtId="186" fontId="3" fillId="0" borderId="0" xfId="7" applyNumberFormat="1" applyFont="1" applyFill="1" applyAlignment="1">
      <alignment vertical="center"/>
    </xf>
    <xf numFmtId="0" fontId="3" fillId="0" borderId="0" xfId="7" applyFont="1" applyFill="1" applyAlignment="1">
      <alignment horizontal="center" vertical="center"/>
    </xf>
    <xf numFmtId="0" fontId="3" fillId="0" borderId="0" xfId="7" applyFont="1" applyFill="1" applyAlignment="1">
      <alignment horizontal="distributed" vertical="center"/>
    </xf>
    <xf numFmtId="0" fontId="3" fillId="0" borderId="0" xfId="7" applyFont="1" applyFill="1" applyAlignment="1">
      <alignment horizontal="right" vertical="center"/>
    </xf>
    <xf numFmtId="0" fontId="3" fillId="0" borderId="0" xfId="7" applyFont="1" applyFill="1" applyAlignment="1">
      <alignment vertical="center"/>
    </xf>
    <xf numFmtId="0" fontId="3" fillId="0" borderId="15" xfId="7" applyFont="1" applyFill="1" applyBorder="1" applyAlignment="1">
      <alignment vertical="center" wrapText="1"/>
    </xf>
    <xf numFmtId="0" fontId="3" fillId="0" borderId="14" xfId="7" applyFont="1" applyFill="1" applyBorder="1" applyAlignment="1">
      <alignment vertical="center" wrapText="1"/>
    </xf>
    <xf numFmtId="0" fontId="13" fillId="0" borderId="35" xfId="7" applyFont="1" applyFill="1" applyBorder="1" applyAlignment="1">
      <alignment vertical="center"/>
    </xf>
    <xf numFmtId="0" fontId="13" fillId="0" borderId="0" xfId="7" applyFont="1" applyFill="1" applyAlignment="1">
      <alignment horizontal="center" vertical="center"/>
    </xf>
    <xf numFmtId="0" fontId="13" fillId="0" borderId="0" xfId="7" applyFont="1" applyFill="1" applyBorder="1" applyAlignment="1">
      <alignment vertical="center"/>
    </xf>
    <xf numFmtId="186" fontId="13" fillId="0" borderId="0" xfId="7" applyNumberFormat="1" applyFont="1" applyFill="1" applyAlignment="1">
      <alignment vertical="center"/>
    </xf>
    <xf numFmtId="0" fontId="12" fillId="0" borderId="13" xfId="1" applyFont="1" applyFill="1" applyBorder="1" applyAlignment="1" applyProtection="1">
      <alignment horizontal="right" vertical="center"/>
    </xf>
    <xf numFmtId="185" fontId="25" fillId="0" borderId="35" xfId="6" applyNumberFormat="1" applyFont="1" applyFill="1" applyBorder="1" applyAlignment="1">
      <alignment horizontal="center" vertical="center"/>
    </xf>
    <xf numFmtId="3" fontId="25" fillId="0" borderId="0" xfId="6" applyNumberFormat="1" applyFont="1" applyFill="1" applyBorder="1" applyAlignment="1">
      <alignment vertical="center"/>
    </xf>
    <xf numFmtId="3" fontId="25" fillId="0" borderId="28" xfId="6" applyNumberFormat="1" applyFont="1" applyFill="1" applyBorder="1" applyAlignment="1">
      <alignment vertical="center"/>
    </xf>
    <xf numFmtId="3" fontId="25" fillId="0" borderId="69" xfId="6" applyNumberFormat="1" applyFont="1" applyFill="1" applyBorder="1" applyAlignment="1">
      <alignment horizontal="center" vertical="center" wrapText="1"/>
    </xf>
    <xf numFmtId="185" fontId="25" fillId="0" borderId="28" xfId="6" applyNumberFormat="1" applyFont="1" applyFill="1" applyBorder="1" applyAlignment="1">
      <alignment horizontal="center" vertical="center"/>
    </xf>
    <xf numFmtId="186" fontId="25" fillId="0" borderId="66" xfId="6" applyNumberFormat="1" applyFont="1" applyFill="1" applyBorder="1" applyAlignment="1">
      <alignment vertical="center"/>
    </xf>
    <xf numFmtId="186" fontId="25" fillId="0" borderId="27" xfId="6" applyNumberFormat="1" applyFont="1" applyFill="1" applyBorder="1" applyAlignment="1">
      <alignment vertical="center" wrapText="1"/>
    </xf>
    <xf numFmtId="186" fontId="25" fillId="0" borderId="66" xfId="6" applyNumberFormat="1" applyFont="1" applyFill="1" applyBorder="1" applyAlignment="1">
      <alignment vertical="center" wrapText="1"/>
    </xf>
    <xf numFmtId="186" fontId="25" fillId="0" borderId="24" xfId="6" applyNumberFormat="1" applyFont="1" applyFill="1" applyBorder="1" applyAlignment="1">
      <alignment horizontal="center" vertical="center" wrapText="1"/>
    </xf>
    <xf numFmtId="189" fontId="25" fillId="0" borderId="0" xfId="6" applyNumberFormat="1" applyFont="1" applyFill="1" applyBorder="1" applyAlignment="1">
      <alignment vertical="top" wrapText="1"/>
    </xf>
    <xf numFmtId="189" fontId="25" fillId="0" borderId="30" xfId="6" applyNumberFormat="1" applyFont="1" applyFill="1" applyBorder="1" applyAlignment="1">
      <alignment vertical="top" wrapText="1"/>
    </xf>
    <xf numFmtId="186" fontId="25" fillId="0" borderId="0" xfId="6" applyNumberFormat="1" applyFont="1" applyFill="1" applyBorder="1" applyAlignment="1">
      <alignment horizontal="center" vertical="center"/>
    </xf>
    <xf numFmtId="0" fontId="0" fillId="0" borderId="0" xfId="0" applyProtection="1">
      <alignment vertical="center"/>
    </xf>
    <xf numFmtId="186" fontId="25" fillId="4" borderId="27" xfId="6" applyNumberFormat="1" applyFont="1" applyFill="1" applyBorder="1" applyAlignment="1">
      <alignment horizontal="center" vertical="center" wrapText="1"/>
    </xf>
    <xf numFmtId="3" fontId="25" fillId="4" borderId="28" xfId="6" applyNumberFormat="1" applyFont="1" applyFill="1" applyBorder="1" applyAlignment="1">
      <alignment horizontal="center" vertical="center" wrapText="1"/>
    </xf>
    <xf numFmtId="186" fontId="25" fillId="4" borderId="27" xfId="6" applyNumberFormat="1" applyFont="1" applyFill="1" applyBorder="1" applyAlignment="1">
      <alignment vertical="center" wrapText="1"/>
    </xf>
    <xf numFmtId="185" fontId="25" fillId="4" borderId="28" xfId="6" applyNumberFormat="1" applyFont="1" applyFill="1" applyBorder="1" applyAlignment="1">
      <alignment horizontal="center" vertical="center"/>
    </xf>
    <xf numFmtId="0" fontId="13" fillId="0" borderId="0" xfId="7" applyFont="1" applyFill="1" applyAlignment="1">
      <alignment vertical="center"/>
    </xf>
    <xf numFmtId="186" fontId="3" fillId="0" borderId="0" xfId="8" applyNumberFormat="1" applyFont="1" applyFill="1" applyAlignment="1">
      <alignment vertical="center"/>
    </xf>
    <xf numFmtId="0" fontId="0" fillId="0" borderId="0" xfId="0" applyAlignment="1" applyProtection="1">
      <alignment horizontal="left" vertical="center"/>
    </xf>
    <xf numFmtId="0" fontId="12" fillId="5" borderId="110" xfId="1" applyFont="1" applyFill="1" applyBorder="1" applyAlignment="1" applyProtection="1">
      <alignment vertical="center"/>
    </xf>
    <xf numFmtId="0" fontId="12" fillId="5" borderId="110" xfId="1" applyFont="1" applyFill="1" applyBorder="1" applyAlignment="1" applyProtection="1">
      <alignment horizontal="right" vertical="center"/>
    </xf>
    <xf numFmtId="0" fontId="12" fillId="5" borderId="30" xfId="1" applyFont="1" applyFill="1" applyBorder="1" applyAlignment="1" applyProtection="1">
      <alignment vertical="center"/>
    </xf>
    <xf numFmtId="0" fontId="12" fillId="5" borderId="30" xfId="1" applyFont="1" applyFill="1" applyBorder="1" applyAlignment="1" applyProtection="1">
      <alignment horizontal="right" vertical="center"/>
    </xf>
    <xf numFmtId="0" fontId="29" fillId="0" borderId="0" xfId="0" applyFont="1" applyProtection="1">
      <alignment vertical="center"/>
    </xf>
    <xf numFmtId="0" fontId="0" fillId="0" borderId="0" xfId="0" applyAlignment="1" applyProtection="1">
      <alignment horizontal="right" vertical="center"/>
    </xf>
    <xf numFmtId="0" fontId="2" fillId="5" borderId="0" xfId="1" applyFill="1" applyProtection="1"/>
    <xf numFmtId="176" fontId="2" fillId="5" borderId="0" xfId="1" applyNumberFormat="1" applyFont="1" applyFill="1" applyBorder="1" applyAlignment="1" applyProtection="1"/>
    <xf numFmtId="0" fontId="2" fillId="5" borderId="0" xfId="1" applyFont="1" applyFill="1" applyProtection="1"/>
    <xf numFmtId="0" fontId="0" fillId="5" borderId="0" xfId="0" applyFill="1" applyProtection="1">
      <alignment vertical="center"/>
    </xf>
    <xf numFmtId="0" fontId="12" fillId="5" borderId="0" xfId="1" applyFont="1" applyFill="1" applyBorder="1" applyAlignment="1" applyProtection="1">
      <alignment vertical="center" shrinkToFit="1"/>
    </xf>
    <xf numFmtId="0" fontId="9" fillId="5" borderId="0" xfId="1" applyFont="1" applyFill="1" applyBorder="1" applyAlignment="1" applyProtection="1">
      <alignment vertical="center" shrinkToFit="1"/>
    </xf>
    <xf numFmtId="0" fontId="3" fillId="5" borderId="24" xfId="1" applyFont="1" applyFill="1" applyBorder="1" applyAlignment="1" applyProtection="1">
      <alignment horizontal="left" vertical="center"/>
    </xf>
    <xf numFmtId="0" fontId="3" fillId="5" borderId="25" xfId="1" applyFont="1" applyFill="1" applyBorder="1" applyProtection="1"/>
    <xf numFmtId="0" fontId="14" fillId="5" borderId="25" xfId="1" applyFont="1" applyFill="1" applyBorder="1" applyAlignment="1" applyProtection="1">
      <alignment horizontal="center" vertical="center"/>
    </xf>
    <xf numFmtId="1" fontId="12" fillId="5" borderId="25" xfId="1" applyNumberFormat="1" applyFont="1" applyFill="1" applyBorder="1" applyAlignment="1" applyProtection="1">
      <alignment horizontal="right" vertical="center"/>
    </xf>
    <xf numFmtId="0" fontId="2" fillId="5" borderId="25" xfId="1" applyFont="1" applyFill="1" applyBorder="1" applyProtection="1"/>
    <xf numFmtId="0" fontId="3" fillId="5" borderId="25" xfId="1" applyFont="1" applyFill="1" applyBorder="1" applyAlignment="1" applyProtection="1">
      <alignment horizontal="right"/>
    </xf>
    <xf numFmtId="0" fontId="3" fillId="5" borderId="26" xfId="1" applyFont="1" applyFill="1" applyBorder="1" applyProtection="1"/>
    <xf numFmtId="0" fontId="3" fillId="5" borderId="29" xfId="1" applyFont="1" applyFill="1" applyBorder="1" applyAlignment="1" applyProtection="1">
      <alignment horizontal="left" vertical="center"/>
    </xf>
    <xf numFmtId="0" fontId="3" fillId="5" borderId="30" xfId="1" applyFont="1" applyFill="1" applyBorder="1" applyProtection="1"/>
    <xf numFmtId="0" fontId="2" fillId="5" borderId="30" xfId="1" applyFont="1" applyFill="1" applyBorder="1" applyProtection="1"/>
    <xf numFmtId="1" fontId="12" fillId="5" borderId="30" xfId="1" applyNumberFormat="1" applyFont="1" applyFill="1" applyBorder="1" applyAlignment="1" applyProtection="1">
      <alignment horizontal="right" vertical="center"/>
    </xf>
    <xf numFmtId="0" fontId="3" fillId="5" borderId="30" xfId="1" applyFont="1" applyFill="1" applyBorder="1" applyAlignment="1" applyProtection="1">
      <alignment horizontal="right"/>
    </xf>
    <xf numFmtId="0" fontId="3" fillId="5" borderId="31" xfId="1" applyFont="1" applyFill="1" applyBorder="1" applyProtection="1"/>
    <xf numFmtId="9" fontId="12" fillId="5" borderId="25" xfId="3" applyFont="1" applyFill="1" applyBorder="1" applyAlignment="1" applyProtection="1">
      <alignment vertical="center"/>
    </xf>
    <xf numFmtId="9" fontId="16" fillId="5" borderId="25" xfId="3" applyFont="1" applyFill="1" applyBorder="1" applyAlignment="1" applyProtection="1">
      <alignment vertical="center" wrapText="1"/>
    </xf>
    <xf numFmtId="9" fontId="16" fillId="5" borderId="13" xfId="3" applyFont="1" applyFill="1" applyBorder="1" applyAlignment="1" applyProtection="1">
      <alignment vertical="center" wrapText="1"/>
    </xf>
    <xf numFmtId="9" fontId="16" fillId="5" borderId="14" xfId="3" applyFont="1" applyFill="1" applyBorder="1" applyAlignment="1" applyProtection="1">
      <alignment vertical="center" wrapText="1"/>
    </xf>
    <xf numFmtId="0" fontId="3" fillId="5" borderId="0" xfId="1" applyFont="1" applyFill="1" applyProtection="1"/>
    <xf numFmtId="0" fontId="3" fillId="5" borderId="0" xfId="1" applyFont="1" applyFill="1" applyBorder="1" applyAlignment="1" applyProtection="1">
      <alignment horizontal="right"/>
    </xf>
    <xf numFmtId="0" fontId="3" fillId="5" borderId="0" xfId="1" applyFont="1" applyFill="1" applyBorder="1" applyProtection="1"/>
    <xf numFmtId="0" fontId="12" fillId="5" borderId="48" xfId="1" applyFont="1" applyFill="1" applyBorder="1" applyAlignment="1" applyProtection="1">
      <alignment vertical="center"/>
    </xf>
    <xf numFmtId="0" fontId="12" fillId="5" borderId="51" xfId="1" applyFont="1" applyFill="1" applyBorder="1" applyAlignment="1" applyProtection="1">
      <alignment vertical="center"/>
    </xf>
    <xf numFmtId="0" fontId="12" fillId="5" borderId="68" xfId="1" applyFont="1" applyFill="1" applyBorder="1" applyAlignment="1" applyProtection="1">
      <alignment vertical="center"/>
    </xf>
    <xf numFmtId="0" fontId="12" fillId="5" borderId="67" xfId="1" applyFont="1" applyFill="1" applyBorder="1" applyAlignment="1" applyProtection="1">
      <alignment vertical="center"/>
    </xf>
    <xf numFmtId="0" fontId="12" fillId="5" borderId="94" xfId="1" applyFont="1" applyFill="1" applyBorder="1" applyAlignment="1" applyProtection="1">
      <alignment vertical="center"/>
    </xf>
    <xf numFmtId="181" fontId="15" fillId="5" borderId="0" xfId="4" applyNumberFormat="1" applyFont="1" applyFill="1" applyBorder="1" applyAlignment="1" applyProtection="1">
      <alignment horizontal="center" vertical="center"/>
    </xf>
    <xf numFmtId="0" fontId="12" fillId="0" borderId="66" xfId="1" applyFont="1" applyFill="1" applyBorder="1" applyAlignment="1" applyProtection="1">
      <alignment horizontal="left" vertical="center"/>
    </xf>
    <xf numFmtId="0" fontId="0" fillId="5" borderId="69" xfId="0" applyFill="1" applyBorder="1" applyProtection="1">
      <alignment vertical="center"/>
    </xf>
    <xf numFmtId="0" fontId="30" fillId="5" borderId="29" xfId="0" applyFont="1" applyFill="1" applyBorder="1" applyAlignment="1" applyProtection="1">
      <alignment vertical="center"/>
    </xf>
    <xf numFmtId="0" fontId="3" fillId="6" borderId="0" xfId="1" applyFont="1" applyFill="1" applyProtection="1"/>
    <xf numFmtId="185" fontId="25" fillId="0" borderId="0" xfId="6" applyNumberFormat="1" applyFont="1" applyFill="1" applyBorder="1" applyAlignment="1">
      <alignment horizontal="center" vertical="center"/>
    </xf>
    <xf numFmtId="187" fontId="25" fillId="0" borderId="0" xfId="6" applyNumberFormat="1" applyFont="1" applyFill="1" applyBorder="1" applyAlignment="1">
      <alignment vertical="center"/>
    </xf>
    <xf numFmtId="3" fontId="25" fillId="0" borderId="36" xfId="6" applyNumberFormat="1" applyFont="1" applyFill="1" applyBorder="1" applyAlignment="1">
      <alignment horizontal="center" vertical="center" wrapText="1"/>
    </xf>
    <xf numFmtId="3" fontId="25" fillId="0" borderId="66" xfId="6" applyNumberFormat="1" applyFont="1" applyFill="1" applyBorder="1" applyAlignment="1">
      <alignment horizontal="center" vertical="center" wrapText="1"/>
    </xf>
    <xf numFmtId="3" fontId="25" fillId="0" borderId="0" xfId="6" applyNumberFormat="1" applyFont="1" applyFill="1" applyBorder="1" applyAlignment="1">
      <alignment horizontal="center" vertical="center"/>
    </xf>
    <xf numFmtId="3" fontId="25" fillId="0" borderId="0" xfId="6" applyNumberFormat="1" applyFont="1" applyFill="1" applyBorder="1" applyAlignment="1">
      <alignment horizontal="center" vertical="center" wrapText="1"/>
    </xf>
    <xf numFmtId="3" fontId="25" fillId="0" borderId="24" xfId="6" applyNumberFormat="1" applyFont="1" applyFill="1" applyBorder="1" applyAlignment="1">
      <alignment horizontal="center" vertical="center" wrapText="1"/>
    </xf>
    <xf numFmtId="186" fontId="25" fillId="0" borderId="69" xfId="6" applyNumberFormat="1" applyFont="1" applyFill="1" applyBorder="1" applyAlignment="1">
      <alignment horizontal="center" vertical="center" wrapText="1"/>
    </xf>
    <xf numFmtId="3" fontId="25" fillId="0" borderId="35" xfId="6" applyNumberFormat="1" applyFont="1" applyFill="1" applyBorder="1" applyAlignment="1">
      <alignment horizontal="center" vertical="center"/>
    </xf>
    <xf numFmtId="186" fontId="25" fillId="0" borderId="29" xfId="6" applyNumberFormat="1" applyFont="1" applyFill="1" applyBorder="1" applyAlignment="1">
      <alignment horizontal="center" vertical="center" wrapText="1"/>
    </xf>
    <xf numFmtId="0" fontId="32" fillId="0" borderId="0" xfId="1" applyFont="1" applyProtection="1"/>
    <xf numFmtId="0" fontId="34" fillId="0" borderId="0" xfId="0" applyFont="1" applyProtection="1">
      <alignment vertical="center"/>
    </xf>
    <xf numFmtId="186" fontId="25" fillId="0" borderId="31" xfId="6" applyNumberFormat="1" applyFont="1" applyFill="1" applyBorder="1" applyAlignment="1">
      <alignment vertical="center"/>
    </xf>
    <xf numFmtId="187" fontId="25" fillId="0" borderId="69" xfId="6" applyNumberFormat="1" applyFont="1" applyFill="1" applyBorder="1" applyAlignment="1">
      <alignment horizontal="center" vertical="center"/>
    </xf>
    <xf numFmtId="186" fontId="25" fillId="0" borderId="24" xfId="6" applyNumberFormat="1" applyFont="1" applyFill="1" applyBorder="1" applyAlignment="1">
      <alignment vertical="center"/>
    </xf>
    <xf numFmtId="186" fontId="25" fillId="0" borderId="27" xfId="6" applyNumberFormat="1" applyFont="1" applyFill="1" applyBorder="1" applyAlignment="1">
      <alignment vertical="center"/>
    </xf>
    <xf numFmtId="186" fontId="25" fillId="0" borderId="29" xfId="6" applyNumberFormat="1" applyFont="1" applyFill="1" applyBorder="1" applyAlignment="1">
      <alignment vertical="center"/>
    </xf>
    <xf numFmtId="3" fontId="25" fillId="4" borderId="13" xfId="6" applyNumberFormat="1" applyFont="1" applyFill="1" applyBorder="1" applyAlignment="1">
      <alignment vertical="center" wrapText="1"/>
    </xf>
    <xf numFmtId="0" fontId="13" fillId="4" borderId="0" xfId="6" applyFont="1" applyFill="1" applyBorder="1">
      <alignment vertical="center"/>
    </xf>
    <xf numFmtId="186" fontId="25" fillId="7" borderId="26" xfId="6" applyNumberFormat="1" applyFont="1" applyFill="1" applyBorder="1" applyAlignment="1">
      <alignment vertical="center"/>
    </xf>
    <xf numFmtId="186" fontId="25" fillId="7" borderId="28" xfId="6" applyNumberFormat="1" applyFont="1" applyFill="1" applyBorder="1" applyAlignment="1">
      <alignment vertical="center"/>
    </xf>
    <xf numFmtId="186" fontId="25" fillId="7" borderId="31" xfId="6" applyNumberFormat="1" applyFont="1" applyFill="1" applyBorder="1" applyAlignment="1">
      <alignment vertical="center"/>
    </xf>
    <xf numFmtId="187" fontId="25" fillId="7" borderId="36" xfId="6" applyNumberFormat="1" applyFont="1" applyFill="1" applyBorder="1" applyAlignment="1">
      <alignment horizontal="center" vertical="center"/>
    </xf>
    <xf numFmtId="187" fontId="25" fillId="7" borderId="66" xfId="6" applyNumberFormat="1" applyFont="1" applyFill="1" applyBorder="1" applyAlignment="1">
      <alignment horizontal="center" vertical="center"/>
    </xf>
    <xf numFmtId="187" fontId="25" fillId="7" borderId="69" xfId="6" applyNumberFormat="1" applyFont="1" applyFill="1" applyBorder="1" applyAlignment="1">
      <alignment horizontal="center" vertical="center"/>
    </xf>
    <xf numFmtId="186" fontId="25" fillId="7" borderId="25" xfId="6" applyNumberFormat="1" applyFont="1" applyFill="1" applyBorder="1" applyAlignment="1">
      <alignment horizontal="right" vertical="center" wrapText="1"/>
    </xf>
    <xf numFmtId="186" fontId="25" fillId="7" borderId="26" xfId="6" applyNumberFormat="1" applyFont="1" applyFill="1" applyBorder="1" applyAlignment="1">
      <alignment horizontal="right" vertical="center" wrapText="1"/>
    </xf>
    <xf numFmtId="186" fontId="25" fillId="7" borderId="0" xfId="6" applyNumberFormat="1" applyFont="1" applyFill="1" applyBorder="1" applyAlignment="1">
      <alignment horizontal="right" vertical="center" wrapText="1"/>
    </xf>
    <xf numFmtId="186" fontId="25" fillId="7" borderId="28" xfId="6" applyNumberFormat="1" applyFont="1" applyFill="1" applyBorder="1" applyAlignment="1">
      <alignment horizontal="right" vertical="center" wrapText="1"/>
    </xf>
    <xf numFmtId="186" fontId="25" fillId="7" borderId="30" xfId="6" applyNumberFormat="1" applyFont="1" applyFill="1" applyBorder="1" applyAlignment="1">
      <alignment horizontal="right" vertical="center" wrapText="1"/>
    </xf>
    <xf numFmtId="186" fontId="25" fillId="7" borderId="31" xfId="6" applyNumberFormat="1" applyFont="1" applyFill="1" applyBorder="1" applyAlignment="1">
      <alignment horizontal="right" vertical="center" wrapText="1"/>
    </xf>
    <xf numFmtId="0" fontId="27" fillId="7" borderId="25" xfId="7" applyFont="1" applyFill="1" applyBorder="1" applyAlignment="1">
      <alignment wrapText="1"/>
    </xf>
    <xf numFmtId="186" fontId="3" fillId="7" borderId="25" xfId="8" applyNumberFormat="1" applyFont="1" applyFill="1" applyBorder="1" applyAlignment="1">
      <alignment vertical="center"/>
    </xf>
    <xf numFmtId="186" fontId="3" fillId="7" borderId="26" xfId="8" applyNumberFormat="1" applyFont="1" applyFill="1" applyBorder="1" applyAlignment="1">
      <alignment vertical="center"/>
    </xf>
    <xf numFmtId="186" fontId="3" fillId="7" borderId="0" xfId="8" applyNumberFormat="1" applyFont="1" applyFill="1" applyBorder="1" applyAlignment="1">
      <alignment vertical="center"/>
    </xf>
    <xf numFmtId="0" fontId="3" fillId="7" borderId="0" xfId="8" applyFont="1" applyFill="1" applyBorder="1" applyAlignment="1">
      <alignment horizontal="left" vertical="center"/>
    </xf>
    <xf numFmtId="186" fontId="3" fillId="7" borderId="28" xfId="8" applyNumberFormat="1" applyFont="1" applyFill="1" applyBorder="1" applyAlignment="1">
      <alignment vertical="center"/>
    </xf>
    <xf numFmtId="186" fontId="3" fillId="7" borderId="30" xfId="8" applyNumberFormat="1" applyFont="1" applyFill="1" applyBorder="1" applyAlignment="1">
      <alignment vertical="center"/>
    </xf>
    <xf numFmtId="0" fontId="27" fillId="7" borderId="30" xfId="7" applyFont="1" applyFill="1" applyBorder="1" applyAlignment="1">
      <alignment vertical="center"/>
    </xf>
    <xf numFmtId="0" fontId="3" fillId="7" borderId="25" xfId="7" applyFont="1" applyFill="1" applyBorder="1" applyAlignment="1">
      <alignment horizontal="center" vertical="center"/>
    </xf>
    <xf numFmtId="0" fontId="3" fillId="7" borderId="26" xfId="7" applyFont="1" applyFill="1" applyBorder="1" applyAlignment="1">
      <alignment horizontal="center" vertical="center"/>
    </xf>
    <xf numFmtId="0" fontId="30" fillId="5" borderId="117" xfId="0" applyFont="1" applyFill="1" applyBorder="1" applyAlignment="1" applyProtection="1">
      <alignment horizontal="left" vertical="center"/>
    </xf>
    <xf numFmtId="0" fontId="30" fillId="5" borderId="118" xfId="0" applyFont="1" applyFill="1" applyBorder="1" applyAlignment="1" applyProtection="1">
      <alignment horizontal="left" vertical="center"/>
    </xf>
    <xf numFmtId="0" fontId="30" fillId="5" borderId="119" xfId="0" applyFont="1" applyFill="1" applyBorder="1" applyAlignment="1" applyProtection="1">
      <alignment horizontal="left" vertical="center"/>
    </xf>
    <xf numFmtId="3" fontId="19" fillId="0" borderId="102" xfId="1" applyNumberFormat="1" applyFont="1" applyFill="1" applyBorder="1" applyAlignment="1" applyProtection="1">
      <alignment horizontal="right" vertical="center" shrinkToFit="1"/>
    </xf>
    <xf numFmtId="3" fontId="19" fillId="0" borderId="103" xfId="1" applyNumberFormat="1" applyFont="1" applyFill="1" applyBorder="1" applyAlignment="1" applyProtection="1">
      <alignment horizontal="right" vertical="center" shrinkToFit="1"/>
    </xf>
    <xf numFmtId="177" fontId="9" fillId="5" borderId="24" xfId="1" applyNumberFormat="1" applyFont="1" applyFill="1" applyBorder="1" applyAlignment="1" applyProtection="1">
      <alignment horizontal="center" vertical="center" shrinkToFit="1"/>
      <protection locked="0"/>
    </xf>
    <xf numFmtId="177" fontId="9" fillId="5" borderId="25" xfId="1" applyNumberFormat="1" applyFont="1" applyFill="1" applyBorder="1" applyAlignment="1" applyProtection="1">
      <alignment horizontal="center" vertical="center" shrinkToFit="1"/>
      <protection locked="0"/>
    </xf>
    <xf numFmtId="177" fontId="9" fillId="5" borderId="105" xfId="1" applyNumberFormat="1" applyFont="1" applyFill="1" applyBorder="1" applyAlignment="1" applyProtection="1">
      <alignment horizontal="center" vertical="center" shrinkToFit="1"/>
      <protection locked="0"/>
    </xf>
    <xf numFmtId="177" fontId="9" fillId="5" borderId="29" xfId="1" applyNumberFormat="1" applyFont="1" applyFill="1" applyBorder="1" applyAlignment="1" applyProtection="1">
      <alignment horizontal="center" vertical="center" shrinkToFit="1"/>
      <protection locked="0"/>
    </xf>
    <xf numFmtId="177" fontId="9" fillId="5" borderId="30" xfId="1" applyNumberFormat="1" applyFont="1" applyFill="1" applyBorder="1" applyAlignment="1" applyProtection="1">
      <alignment horizontal="center" vertical="center" shrinkToFit="1"/>
      <protection locked="0"/>
    </xf>
    <xf numFmtId="177" fontId="9" fillId="5" borderId="8" xfId="1" applyNumberFormat="1" applyFont="1" applyFill="1" applyBorder="1" applyAlignment="1" applyProtection="1">
      <alignment horizontal="center" vertical="center" shrinkToFit="1"/>
    </xf>
    <xf numFmtId="177" fontId="9" fillId="5" borderId="6" xfId="1" applyNumberFormat="1" applyFont="1" applyFill="1" applyBorder="1" applyAlignment="1" applyProtection="1">
      <alignment horizontal="center" vertical="center" shrinkToFit="1"/>
    </xf>
    <xf numFmtId="177" fontId="9" fillId="5" borderId="6" xfId="1" applyNumberFormat="1" applyFont="1" applyFill="1" applyBorder="1" applyAlignment="1" applyProtection="1">
      <alignment horizontal="center" vertical="center" shrinkToFit="1"/>
      <protection locked="0"/>
    </xf>
    <xf numFmtId="177" fontId="9" fillId="5" borderId="9" xfId="1" applyNumberFormat="1" applyFont="1" applyFill="1" applyBorder="1" applyAlignment="1" applyProtection="1">
      <alignment horizontal="center" vertical="center" shrinkToFit="1"/>
    </xf>
    <xf numFmtId="184" fontId="15" fillId="2" borderId="35" xfId="5" applyNumberFormat="1" applyFont="1" applyFill="1" applyBorder="1" applyAlignment="1" applyProtection="1">
      <alignment horizontal="right" vertical="center" indent="3" shrinkToFit="1"/>
    </xf>
    <xf numFmtId="3" fontId="19" fillId="0" borderId="95" xfId="1" applyNumberFormat="1" applyFont="1" applyFill="1" applyBorder="1" applyAlignment="1" applyProtection="1">
      <alignment horizontal="right" vertical="center" shrinkToFit="1"/>
    </xf>
    <xf numFmtId="3" fontId="19" fillId="0" borderId="96" xfId="1" applyNumberFormat="1" applyFont="1" applyFill="1" applyBorder="1" applyAlignment="1" applyProtection="1">
      <alignment horizontal="right" vertical="center" shrinkToFit="1"/>
    </xf>
    <xf numFmtId="3" fontId="19" fillId="0" borderId="97" xfId="1" applyNumberFormat="1" applyFont="1" applyFill="1" applyBorder="1" applyAlignment="1" applyProtection="1">
      <alignment horizontal="right" vertical="center" shrinkToFit="1"/>
    </xf>
    <xf numFmtId="0" fontId="9" fillId="5" borderId="22" xfId="1" applyFont="1" applyFill="1" applyBorder="1" applyAlignment="1" applyProtection="1">
      <alignment horizontal="left" vertical="center" shrinkToFit="1"/>
      <protection locked="0"/>
    </xf>
    <xf numFmtId="0" fontId="9" fillId="5" borderId="20" xfId="1" applyFont="1" applyFill="1" applyBorder="1" applyAlignment="1" applyProtection="1">
      <alignment horizontal="left" vertical="center" shrinkToFit="1"/>
      <protection locked="0"/>
    </xf>
    <xf numFmtId="0" fontId="9" fillId="5" borderId="23" xfId="1" applyFont="1" applyFill="1" applyBorder="1" applyAlignment="1" applyProtection="1">
      <alignment horizontal="left" vertical="center" shrinkToFit="1"/>
      <protection locked="0"/>
    </xf>
    <xf numFmtId="0" fontId="16" fillId="5" borderId="36" xfId="1" applyFont="1" applyFill="1" applyBorder="1" applyAlignment="1" applyProtection="1">
      <alignment horizontal="center" vertical="center" shrinkToFit="1"/>
    </xf>
    <xf numFmtId="0" fontId="12" fillId="5" borderId="13" xfId="1" applyFont="1" applyFill="1" applyBorder="1" applyAlignment="1" applyProtection="1">
      <alignment horizontal="right" vertical="center"/>
    </xf>
    <xf numFmtId="0" fontId="12" fillId="0" borderId="40" xfId="1" applyFont="1" applyBorder="1" applyAlignment="1" applyProtection="1">
      <alignment horizontal="center" vertical="center" shrinkToFit="1"/>
    </xf>
    <xf numFmtId="0" fontId="12" fillId="0" borderId="21" xfId="1" applyFont="1" applyBorder="1" applyAlignment="1" applyProtection="1">
      <alignment horizontal="center" vertical="center" shrinkToFit="1"/>
    </xf>
    <xf numFmtId="0" fontId="12" fillId="0" borderId="22" xfId="1" applyFont="1" applyBorder="1" applyAlignment="1" applyProtection="1">
      <alignment horizontal="center" vertical="center" shrinkToFit="1"/>
    </xf>
    <xf numFmtId="0" fontId="12" fillId="0" borderId="101" xfId="1" applyFont="1" applyBorder="1" applyAlignment="1" applyProtection="1">
      <alignment horizontal="center" vertical="center" shrinkToFit="1"/>
    </xf>
    <xf numFmtId="182" fontId="18" fillId="0" borderId="46" xfId="1" applyNumberFormat="1" applyFont="1" applyFill="1" applyBorder="1" applyAlignment="1" applyProtection="1">
      <alignment horizontal="right" vertical="center" shrinkToFit="1"/>
      <protection locked="0"/>
    </xf>
    <xf numFmtId="182" fontId="18" fillId="0" borderId="42" xfId="1" applyNumberFormat="1" applyFont="1" applyFill="1" applyBorder="1" applyAlignment="1" applyProtection="1">
      <alignment horizontal="right" vertical="center" shrinkToFit="1"/>
      <protection locked="0"/>
    </xf>
    <xf numFmtId="182" fontId="18" fillId="0" borderId="47" xfId="1" applyNumberFormat="1" applyFont="1" applyFill="1" applyBorder="1" applyAlignment="1" applyProtection="1">
      <alignment horizontal="right" vertical="center" shrinkToFit="1"/>
      <protection locked="0"/>
    </xf>
    <xf numFmtId="0" fontId="12" fillId="0" borderId="35" xfId="1" applyFont="1" applyBorder="1" applyAlignment="1" applyProtection="1">
      <alignment horizontal="center" vertical="center"/>
    </xf>
    <xf numFmtId="3" fontId="12" fillId="5" borderId="0" xfId="1" applyNumberFormat="1" applyFont="1" applyFill="1" applyBorder="1" applyAlignment="1" applyProtection="1">
      <alignment horizontal="right" vertical="center" shrinkToFit="1"/>
    </xf>
    <xf numFmtId="0" fontId="12" fillId="5" borderId="0" xfId="1" applyFont="1" applyFill="1" applyBorder="1" applyAlignment="1" applyProtection="1">
      <alignment horizontal="right" vertical="center" shrinkToFit="1"/>
    </xf>
    <xf numFmtId="3" fontId="19" fillId="0" borderId="86" xfId="1" applyNumberFormat="1" applyFont="1" applyFill="1" applyBorder="1" applyAlignment="1" applyProtection="1">
      <alignment horizontal="right" vertical="center" shrinkToFit="1"/>
    </xf>
    <xf numFmtId="3" fontId="19" fillId="0" borderId="87" xfId="1" applyNumberFormat="1" applyFont="1" applyFill="1" applyBorder="1" applyAlignment="1" applyProtection="1">
      <alignment horizontal="right" vertical="center" shrinkToFit="1"/>
    </xf>
    <xf numFmtId="3" fontId="19" fillId="0" borderId="88" xfId="1" applyNumberFormat="1" applyFont="1" applyFill="1" applyBorder="1" applyAlignment="1" applyProtection="1">
      <alignment horizontal="right" vertical="center" shrinkToFit="1"/>
    </xf>
    <xf numFmtId="0" fontId="2" fillId="5" borderId="0" xfId="1" applyFill="1" applyBorder="1" applyAlignment="1" applyProtection="1">
      <alignment horizontal="center"/>
    </xf>
    <xf numFmtId="0" fontId="7" fillId="5" borderId="5" xfId="1" applyFont="1" applyFill="1" applyBorder="1" applyAlignment="1" applyProtection="1">
      <alignment horizontal="center" vertical="center" shrinkToFit="1"/>
      <protection hidden="1"/>
    </xf>
    <xf numFmtId="0" fontId="7" fillId="5" borderId="6" xfId="1" applyFont="1" applyFill="1" applyBorder="1" applyAlignment="1" applyProtection="1">
      <alignment horizontal="center" vertical="center" shrinkToFit="1"/>
      <protection hidden="1"/>
    </xf>
    <xf numFmtId="0" fontId="7" fillId="5" borderId="7" xfId="1" applyFont="1" applyFill="1" applyBorder="1" applyAlignment="1" applyProtection="1">
      <alignment horizontal="center" vertical="center" shrinkToFit="1"/>
      <protection hidden="1"/>
    </xf>
    <xf numFmtId="0" fontId="7" fillId="5" borderId="12" xfId="1" applyFont="1" applyFill="1" applyBorder="1" applyAlignment="1" applyProtection="1">
      <alignment horizontal="center" vertical="center" shrinkToFit="1"/>
      <protection hidden="1"/>
    </xf>
    <xf numFmtId="0" fontId="7" fillId="5" borderId="13" xfId="1" applyFont="1" applyFill="1" applyBorder="1" applyAlignment="1" applyProtection="1">
      <alignment horizontal="center" vertical="center" shrinkToFit="1"/>
      <protection hidden="1"/>
    </xf>
    <xf numFmtId="0" fontId="7" fillId="5" borderId="14" xfId="1" applyFont="1" applyFill="1" applyBorder="1" applyAlignment="1" applyProtection="1">
      <alignment horizontal="center" vertical="center" shrinkToFit="1"/>
      <protection hidden="1"/>
    </xf>
    <xf numFmtId="177" fontId="9" fillId="5" borderId="15" xfId="1" applyNumberFormat="1" applyFont="1" applyFill="1" applyBorder="1" applyAlignment="1" applyProtection="1">
      <alignment horizontal="center" vertical="center" shrinkToFit="1"/>
    </xf>
    <xf numFmtId="177" fontId="9" fillId="5" borderId="13" xfId="1" applyNumberFormat="1" applyFont="1" applyFill="1" applyBorder="1" applyAlignment="1" applyProtection="1">
      <alignment horizontal="center" vertical="center" shrinkToFit="1"/>
    </xf>
    <xf numFmtId="177" fontId="9" fillId="5" borderId="16" xfId="1" applyNumberFormat="1" applyFont="1" applyFill="1" applyBorder="1" applyAlignment="1" applyProtection="1">
      <alignment horizontal="center" vertical="center" shrinkToFit="1"/>
    </xf>
    <xf numFmtId="0" fontId="12" fillId="0" borderId="15" xfId="1" applyFont="1" applyBorder="1" applyAlignment="1" applyProtection="1">
      <alignment horizontal="center" vertical="center" shrinkToFit="1"/>
    </xf>
    <xf numFmtId="0" fontId="12" fillId="0" borderId="13" xfId="1" applyFont="1" applyBorder="1" applyAlignment="1" applyProtection="1">
      <alignment horizontal="center" vertical="center" shrinkToFit="1"/>
    </xf>
    <xf numFmtId="0" fontId="12" fillId="0" borderId="14" xfId="1" applyFont="1" applyBorder="1" applyAlignment="1" applyProtection="1">
      <alignment horizontal="center" vertical="center" shrinkToFit="1"/>
    </xf>
    <xf numFmtId="0" fontId="12" fillId="5" borderId="10" xfId="1" applyFont="1" applyFill="1" applyBorder="1" applyAlignment="1" applyProtection="1">
      <alignment horizontal="center" vertical="center" shrinkToFit="1"/>
      <protection hidden="1"/>
    </xf>
    <xf numFmtId="0" fontId="12" fillId="5" borderId="0" xfId="1" applyFont="1" applyFill="1" applyBorder="1" applyAlignment="1" applyProtection="1">
      <alignment horizontal="center" vertical="center" shrinkToFit="1"/>
      <protection hidden="1"/>
    </xf>
    <xf numFmtId="0" fontId="12" fillId="5" borderId="28" xfId="1" applyFont="1" applyFill="1" applyBorder="1" applyAlignment="1" applyProtection="1">
      <alignment horizontal="center" vertical="center" shrinkToFit="1"/>
      <protection hidden="1"/>
    </xf>
    <xf numFmtId="0" fontId="12" fillId="5" borderId="104" xfId="1" applyFont="1" applyFill="1" applyBorder="1" applyAlignment="1" applyProtection="1">
      <alignment horizontal="center" vertical="center" shrinkToFit="1"/>
      <protection hidden="1"/>
    </xf>
    <xf numFmtId="0" fontId="12" fillId="5" borderId="30" xfId="1" applyFont="1" applyFill="1" applyBorder="1" applyAlignment="1" applyProtection="1">
      <alignment horizontal="center" vertical="center" shrinkToFit="1"/>
      <protection hidden="1"/>
    </xf>
    <xf numFmtId="0" fontId="12" fillId="5" borderId="31" xfId="1" applyFont="1" applyFill="1" applyBorder="1" applyAlignment="1" applyProtection="1">
      <alignment horizontal="center" vertical="center" shrinkToFit="1"/>
      <protection hidden="1"/>
    </xf>
    <xf numFmtId="176" fontId="2" fillId="5" borderId="0" xfId="1" applyNumberFormat="1" applyFont="1" applyFill="1" applyBorder="1" applyAlignment="1" applyProtection="1">
      <alignment horizontal="center"/>
    </xf>
    <xf numFmtId="182" fontId="18" fillId="0" borderId="41" xfId="1" applyNumberFormat="1" applyFont="1" applyFill="1" applyBorder="1" applyAlignment="1" applyProtection="1">
      <alignment horizontal="right" vertical="center" shrinkToFit="1"/>
      <protection locked="0"/>
    </xf>
    <xf numFmtId="182" fontId="18" fillId="0" borderId="43" xfId="1" applyNumberFormat="1" applyFont="1" applyFill="1" applyBorder="1" applyAlignment="1" applyProtection="1">
      <alignment horizontal="right" vertical="center" shrinkToFit="1"/>
      <protection locked="0"/>
    </xf>
    <xf numFmtId="182" fontId="18" fillId="0" borderId="44" xfId="1" applyNumberFormat="1" applyFont="1" applyFill="1" applyBorder="1" applyAlignment="1" applyProtection="1">
      <alignment horizontal="right" vertical="center" shrinkToFit="1"/>
      <protection locked="0"/>
    </xf>
    <xf numFmtId="0" fontId="12" fillId="5" borderId="35" xfId="1" applyFont="1" applyFill="1" applyBorder="1" applyAlignment="1" applyProtection="1">
      <alignment horizontal="center" vertical="center" textRotation="255"/>
    </xf>
    <xf numFmtId="0" fontId="16" fillId="5" borderId="14" xfId="1" applyFont="1" applyFill="1" applyBorder="1" applyAlignment="1" applyProtection="1">
      <alignment horizontal="center" vertical="center" textRotation="255"/>
    </xf>
    <xf numFmtId="0" fontId="18" fillId="5" borderId="49" xfId="1" applyFont="1" applyFill="1" applyBorder="1" applyAlignment="1" applyProtection="1">
      <alignment horizontal="center" vertical="center"/>
    </xf>
    <xf numFmtId="0" fontId="18" fillId="5" borderId="50" xfId="1" applyFont="1" applyFill="1" applyBorder="1" applyAlignment="1" applyProtection="1">
      <alignment horizontal="center" vertical="center"/>
    </xf>
    <xf numFmtId="3" fontId="19" fillId="0" borderId="98" xfId="1" quotePrefix="1" applyNumberFormat="1" applyFont="1" applyFill="1" applyBorder="1" applyAlignment="1" applyProtection="1">
      <alignment vertical="center" shrinkToFit="1"/>
    </xf>
    <xf numFmtId="3" fontId="19" fillId="0" borderId="99" xfId="1" quotePrefix="1" applyNumberFormat="1" applyFont="1" applyFill="1" applyBorder="1" applyAlignment="1" applyProtection="1">
      <alignment vertical="center" shrinkToFit="1"/>
    </xf>
    <xf numFmtId="3" fontId="19" fillId="0" borderId="115" xfId="1" quotePrefix="1" applyNumberFormat="1" applyFont="1" applyFill="1" applyBorder="1" applyAlignment="1" applyProtection="1">
      <alignment vertical="center" shrinkToFit="1"/>
    </xf>
    <xf numFmtId="3" fontId="19" fillId="0" borderId="59" xfId="1" quotePrefix="1" applyNumberFormat="1" applyFont="1" applyFill="1" applyBorder="1" applyAlignment="1" applyProtection="1">
      <alignment vertical="center" shrinkToFit="1"/>
    </xf>
    <xf numFmtId="3" fontId="19" fillId="0" borderId="54" xfId="1" quotePrefix="1" applyNumberFormat="1" applyFont="1" applyFill="1" applyBorder="1" applyAlignment="1" applyProtection="1">
      <alignment vertical="center" shrinkToFit="1"/>
    </xf>
    <xf numFmtId="3" fontId="19" fillId="0" borderId="56" xfId="1" quotePrefix="1" applyNumberFormat="1" applyFont="1" applyFill="1" applyBorder="1" applyAlignment="1" applyProtection="1">
      <alignment vertical="center" shrinkToFit="1"/>
    </xf>
    <xf numFmtId="3" fontId="19" fillId="0" borderId="57" xfId="1" quotePrefix="1" applyNumberFormat="1" applyFont="1" applyFill="1" applyBorder="1" applyAlignment="1" applyProtection="1">
      <alignment vertical="center" shrinkToFit="1"/>
    </xf>
    <xf numFmtId="3" fontId="19" fillId="0" borderId="55" xfId="1" quotePrefix="1" applyNumberFormat="1" applyFont="1" applyFill="1" applyBorder="1" applyAlignment="1" applyProtection="1">
      <alignment vertical="center" shrinkToFit="1"/>
    </xf>
    <xf numFmtId="3" fontId="12" fillId="5" borderId="29" xfId="1" applyNumberFormat="1" applyFont="1" applyFill="1" applyBorder="1" applyAlignment="1" applyProtection="1">
      <alignment horizontal="right" vertical="center" shrinkToFit="1"/>
    </xf>
    <xf numFmtId="3" fontId="12" fillId="5" borderId="30" xfId="1" applyNumberFormat="1" applyFont="1" applyFill="1" applyBorder="1" applyAlignment="1" applyProtection="1">
      <alignment horizontal="right" vertical="center" shrinkToFit="1"/>
    </xf>
    <xf numFmtId="3" fontId="12" fillId="5" borderId="31" xfId="1" applyNumberFormat="1" applyFont="1" applyFill="1" applyBorder="1" applyAlignment="1" applyProtection="1">
      <alignment horizontal="right" vertical="center" shrinkToFit="1"/>
    </xf>
    <xf numFmtId="3" fontId="19" fillId="0" borderId="57" xfId="1" applyNumberFormat="1" applyFont="1" applyFill="1" applyBorder="1" applyAlignment="1" applyProtection="1">
      <alignment horizontal="right" vertical="center" shrinkToFit="1"/>
    </xf>
    <xf numFmtId="3" fontId="19" fillId="0" borderId="55" xfId="1" applyNumberFormat="1" applyFont="1" applyFill="1" applyBorder="1" applyAlignment="1" applyProtection="1">
      <alignment horizontal="right" vertical="center" shrinkToFit="1"/>
    </xf>
    <xf numFmtId="3" fontId="19" fillId="0" borderId="56" xfId="1" applyNumberFormat="1" applyFont="1" applyFill="1" applyBorder="1" applyAlignment="1" applyProtection="1">
      <alignment horizontal="right" vertical="center" shrinkToFit="1"/>
    </xf>
    <xf numFmtId="0" fontId="12" fillId="5" borderId="67" xfId="1" applyFont="1" applyFill="1" applyBorder="1" applyAlignment="1" applyProtection="1">
      <alignment horizontal="left" vertical="center" shrinkToFit="1"/>
    </xf>
    <xf numFmtId="0" fontId="18" fillId="5" borderId="92" xfId="1" applyFont="1" applyFill="1" applyBorder="1" applyAlignment="1" applyProtection="1">
      <alignment horizontal="center" vertical="center"/>
      <protection locked="0"/>
    </xf>
    <xf numFmtId="0" fontId="18" fillId="5" borderId="93" xfId="1" applyFont="1" applyFill="1" applyBorder="1" applyAlignment="1" applyProtection="1">
      <alignment horizontal="center" vertical="center"/>
      <protection locked="0"/>
    </xf>
    <xf numFmtId="3" fontId="19" fillId="0" borderId="109" xfId="1" applyNumberFormat="1" applyFont="1" applyFill="1" applyBorder="1" applyAlignment="1" applyProtection="1">
      <alignment vertical="center" shrinkToFit="1"/>
    </xf>
    <xf numFmtId="3" fontId="19" fillId="0" borderId="67" xfId="1" applyNumberFormat="1" applyFont="1" applyFill="1" applyBorder="1" applyAlignment="1" applyProtection="1">
      <alignment vertical="center" shrinkToFit="1"/>
    </xf>
    <xf numFmtId="3" fontId="19" fillId="0" borderId="83" xfId="1" applyNumberFormat="1" applyFont="1" applyFill="1" applyBorder="1" applyAlignment="1" applyProtection="1">
      <alignment vertical="center" shrinkToFit="1"/>
    </xf>
    <xf numFmtId="3" fontId="19" fillId="0" borderId="116" xfId="1" applyNumberFormat="1" applyFont="1" applyFill="1" applyBorder="1" applyAlignment="1" applyProtection="1">
      <alignment vertical="center" shrinkToFit="1"/>
    </xf>
    <xf numFmtId="3" fontId="19" fillId="0" borderId="84" xfId="1" applyNumberFormat="1" applyFont="1" applyFill="1" applyBorder="1" applyAlignment="1" applyProtection="1">
      <alignment vertical="center" shrinkToFit="1"/>
    </xf>
    <xf numFmtId="0" fontId="12" fillId="5" borderId="51" xfId="1" applyFont="1" applyFill="1" applyBorder="1" applyAlignment="1" applyProtection="1">
      <alignment horizontal="left" vertical="center" wrapText="1" shrinkToFit="1"/>
    </xf>
    <xf numFmtId="0" fontId="18" fillId="5" borderId="52" xfId="1" applyFont="1" applyFill="1" applyBorder="1" applyAlignment="1" applyProtection="1">
      <alignment horizontal="center" vertical="center"/>
      <protection locked="0"/>
    </xf>
    <xf numFmtId="0" fontId="18" fillId="5" borderId="53" xfId="1" applyFont="1" applyFill="1" applyBorder="1" applyAlignment="1" applyProtection="1">
      <alignment horizontal="center" vertical="center"/>
      <protection locked="0"/>
    </xf>
    <xf numFmtId="3" fontId="19" fillId="3" borderId="64" xfId="1" applyNumberFormat="1" applyFont="1" applyFill="1" applyBorder="1" applyAlignment="1" applyProtection="1">
      <alignment horizontal="right" vertical="center" shrinkToFit="1"/>
    </xf>
    <xf numFmtId="3" fontId="19" fillId="3" borderId="60" xfId="1" applyNumberFormat="1" applyFont="1" applyFill="1" applyBorder="1" applyAlignment="1" applyProtection="1">
      <alignment horizontal="right" vertical="center" shrinkToFit="1"/>
    </xf>
    <xf numFmtId="3" fontId="19" fillId="3" borderId="85" xfId="1" applyNumberFormat="1" applyFont="1" applyFill="1" applyBorder="1" applyAlignment="1" applyProtection="1">
      <alignment horizontal="right" vertical="center" shrinkToFit="1"/>
    </xf>
    <xf numFmtId="3" fontId="19" fillId="0" borderId="84" xfId="1" applyNumberFormat="1" applyFont="1" applyFill="1" applyBorder="1" applyAlignment="1" applyProtection="1">
      <alignment horizontal="right" vertical="center" shrinkToFit="1"/>
    </xf>
    <xf numFmtId="3" fontId="19" fillId="0" borderId="80" xfId="1" applyNumberFormat="1" applyFont="1" applyFill="1" applyBorder="1" applyAlignment="1" applyProtection="1">
      <alignment horizontal="right" vertical="center" shrinkToFit="1"/>
    </xf>
    <xf numFmtId="3" fontId="19" fillId="0" borderId="83" xfId="1" applyNumberFormat="1" applyFont="1" applyFill="1" applyBorder="1" applyAlignment="1" applyProtection="1">
      <alignment horizontal="right" vertical="center" shrinkToFit="1"/>
    </xf>
    <xf numFmtId="3" fontId="19" fillId="0" borderId="89" xfId="1" applyNumberFormat="1" applyFont="1" applyFill="1" applyBorder="1" applyAlignment="1" applyProtection="1">
      <alignment horizontal="right" vertical="center" shrinkToFit="1"/>
    </xf>
    <xf numFmtId="0" fontId="18" fillId="5" borderId="52" xfId="1" applyFont="1" applyFill="1" applyBorder="1" applyAlignment="1" applyProtection="1">
      <alignment horizontal="center" vertical="center" shrinkToFit="1"/>
      <protection locked="0"/>
    </xf>
    <xf numFmtId="0" fontId="18" fillId="5" borderId="53" xfId="1" applyFont="1" applyFill="1" applyBorder="1" applyAlignment="1" applyProtection="1">
      <alignment horizontal="center" vertical="center" shrinkToFit="1"/>
      <protection locked="0"/>
    </xf>
    <xf numFmtId="3" fontId="19" fillId="0" borderId="54" xfId="1" applyNumberFormat="1" applyFont="1" applyFill="1" applyBorder="1" applyAlignment="1" applyProtection="1">
      <alignment horizontal="right" vertical="center" shrinkToFit="1"/>
    </xf>
    <xf numFmtId="3" fontId="19" fillId="0" borderId="58" xfId="1" applyNumberFormat="1" applyFont="1" applyFill="1" applyBorder="1" applyAlignment="1" applyProtection="1">
      <alignment horizontal="right" vertical="center" shrinkToFit="1"/>
    </xf>
    <xf numFmtId="0" fontId="12" fillId="0" borderId="15" xfId="1" applyFont="1" applyFill="1" applyBorder="1" applyAlignment="1" applyProtection="1">
      <alignment horizontal="left" vertical="center"/>
    </xf>
    <xf numFmtId="0" fontId="12" fillId="0" borderId="13" xfId="1" applyFont="1" applyFill="1" applyBorder="1" applyAlignment="1" applyProtection="1">
      <alignment horizontal="left" vertical="center"/>
    </xf>
    <xf numFmtId="0" fontId="12" fillId="0" borderId="14" xfId="1" applyFont="1" applyFill="1" applyBorder="1" applyAlignment="1" applyProtection="1">
      <alignment horizontal="left" vertical="center"/>
    </xf>
    <xf numFmtId="183" fontId="21" fillId="0" borderId="15" xfId="1" applyNumberFormat="1" applyFont="1" applyFill="1" applyBorder="1" applyAlignment="1" applyProtection="1">
      <alignment horizontal="center" vertical="center" shrinkToFit="1"/>
    </xf>
    <xf numFmtId="183" fontId="21" fillId="0" borderId="13" xfId="1" applyNumberFormat="1" applyFont="1" applyFill="1" applyBorder="1" applyAlignment="1" applyProtection="1">
      <alignment horizontal="center" vertical="center" shrinkToFit="1"/>
    </xf>
    <xf numFmtId="183" fontId="21" fillId="0" borderId="14" xfId="1" applyNumberFormat="1" applyFont="1" applyFill="1" applyBorder="1" applyAlignment="1" applyProtection="1">
      <alignment horizontal="center" vertical="center" shrinkToFit="1"/>
    </xf>
    <xf numFmtId="0" fontId="12" fillId="0" borderId="24" xfId="1" applyFont="1" applyFill="1" applyBorder="1" applyAlignment="1" applyProtection="1">
      <alignment horizontal="left" vertical="center"/>
    </xf>
    <xf numFmtId="0" fontId="12" fillId="0" borderId="25" xfId="1" applyFont="1" applyFill="1" applyBorder="1" applyAlignment="1" applyProtection="1">
      <alignment horizontal="left" vertical="center"/>
    </xf>
    <xf numFmtId="0" fontId="12" fillId="0" borderId="26" xfId="1" applyFont="1" applyFill="1" applyBorder="1" applyAlignment="1" applyProtection="1">
      <alignment horizontal="left" vertical="center"/>
    </xf>
    <xf numFmtId="183" fontId="21" fillId="0" borderId="24" xfId="1" applyNumberFormat="1" applyFont="1" applyFill="1" applyBorder="1" applyAlignment="1" applyProtection="1">
      <alignment horizontal="center" vertical="center" shrinkToFit="1"/>
    </xf>
    <xf numFmtId="183" fontId="21" fillId="0" borderId="25" xfId="1" applyNumberFormat="1" applyFont="1" applyFill="1" applyBorder="1" applyAlignment="1" applyProtection="1">
      <alignment horizontal="center" vertical="center" shrinkToFit="1"/>
    </xf>
    <xf numFmtId="183" fontId="21" fillId="0" borderId="26" xfId="1" applyNumberFormat="1" applyFont="1" applyFill="1" applyBorder="1" applyAlignment="1" applyProtection="1">
      <alignment horizontal="center" vertical="center" shrinkToFit="1"/>
    </xf>
    <xf numFmtId="38" fontId="21" fillId="0" borderId="65" xfId="5" applyFont="1" applyFill="1" applyBorder="1" applyAlignment="1" applyProtection="1">
      <alignment horizontal="right" vertical="center" shrinkToFit="1"/>
    </xf>
    <xf numFmtId="38" fontId="21" fillId="0" borderId="78" xfId="5" applyFont="1" applyFill="1" applyBorder="1" applyAlignment="1" applyProtection="1">
      <alignment horizontal="right" vertical="center" shrinkToFit="1"/>
    </xf>
    <xf numFmtId="38" fontId="21" fillId="0" borderId="81" xfId="5" applyFont="1" applyFill="1" applyBorder="1" applyAlignment="1" applyProtection="1">
      <alignment horizontal="right" vertical="center" shrinkToFit="1"/>
    </xf>
    <xf numFmtId="38" fontId="21" fillId="0" borderId="77" xfId="5" applyFont="1" applyFill="1" applyBorder="1" applyAlignment="1" applyProtection="1">
      <alignment horizontal="right" vertical="center" shrinkToFit="1"/>
    </xf>
    <xf numFmtId="38" fontId="21" fillId="0" borderId="79" xfId="5" applyFont="1" applyFill="1" applyBorder="1" applyAlignment="1" applyProtection="1">
      <alignment horizontal="right" vertical="center" shrinkToFit="1"/>
    </xf>
    <xf numFmtId="0" fontId="12" fillId="0" borderId="15" xfId="1" applyFont="1" applyFill="1" applyBorder="1" applyAlignment="1" applyProtection="1">
      <alignment horizontal="left" vertical="center" shrinkToFit="1"/>
    </xf>
    <xf numFmtId="0" fontId="12" fillId="0" borderId="13" xfId="1" applyFont="1" applyFill="1" applyBorder="1" applyAlignment="1" applyProtection="1">
      <alignment horizontal="left" vertical="center" shrinkToFit="1"/>
    </xf>
    <xf numFmtId="0" fontId="7" fillId="5" borderId="35" xfId="1" applyFont="1" applyFill="1" applyBorder="1" applyAlignment="1" applyProtection="1">
      <alignment horizontal="center" vertical="center"/>
    </xf>
    <xf numFmtId="0" fontId="7" fillId="5" borderId="15" xfId="1" applyFont="1" applyFill="1" applyBorder="1" applyAlignment="1" applyProtection="1">
      <alignment horizontal="center" vertical="center"/>
    </xf>
    <xf numFmtId="178" fontId="15" fillId="5" borderId="37" xfId="1" applyNumberFormat="1" applyFont="1" applyFill="1" applyBorder="1" applyAlignment="1" applyProtection="1">
      <alignment horizontal="center" vertical="center"/>
      <protection locked="0"/>
    </xf>
    <xf numFmtId="178" fontId="15" fillId="5" borderId="38" xfId="1" applyNumberFormat="1" applyFont="1" applyFill="1" applyBorder="1" applyAlignment="1" applyProtection="1">
      <alignment horizontal="center" vertical="center"/>
      <protection locked="0"/>
    </xf>
    <xf numFmtId="178" fontId="15" fillId="5" borderId="39" xfId="1" applyNumberFormat="1" applyFont="1" applyFill="1" applyBorder="1" applyAlignment="1" applyProtection="1">
      <alignment horizontal="center" vertical="center"/>
      <protection locked="0"/>
    </xf>
    <xf numFmtId="0" fontId="7" fillId="5" borderId="14" xfId="1" applyFont="1" applyFill="1" applyBorder="1" applyAlignment="1" applyProtection="1">
      <alignment horizontal="center" vertical="center"/>
    </xf>
    <xf numFmtId="0" fontId="12" fillId="5" borderId="19" xfId="1" applyFont="1" applyFill="1" applyBorder="1" applyAlignment="1" applyProtection="1">
      <alignment horizontal="center" vertical="center" shrinkToFit="1"/>
      <protection hidden="1"/>
    </xf>
    <xf numFmtId="0" fontId="12" fillId="5" borderId="20" xfId="1" applyFont="1" applyFill="1" applyBorder="1" applyAlignment="1" applyProtection="1">
      <alignment horizontal="center" vertical="center" shrinkToFit="1"/>
      <protection hidden="1"/>
    </xf>
    <xf numFmtId="0" fontId="12" fillId="5" borderId="21" xfId="1" applyFont="1" applyFill="1" applyBorder="1" applyAlignment="1" applyProtection="1">
      <alignment horizontal="center" vertical="center" shrinkToFit="1"/>
      <protection hidden="1"/>
    </xf>
    <xf numFmtId="182" fontId="18" fillId="0" borderId="45" xfId="1" applyNumberFormat="1" applyFont="1" applyFill="1" applyBorder="1" applyAlignment="1" applyProtection="1">
      <alignment horizontal="right" vertical="center" shrinkToFit="1"/>
      <protection locked="0"/>
    </xf>
    <xf numFmtId="0" fontId="33" fillId="5" borderId="0" xfId="1" applyFont="1" applyFill="1" applyAlignment="1" applyProtection="1">
      <alignment horizontal="center" vertical="center"/>
    </xf>
    <xf numFmtId="0" fontId="3" fillId="5" borderId="27" xfId="1" applyFont="1" applyFill="1" applyBorder="1" applyAlignment="1" applyProtection="1">
      <alignment horizontal="left" vertical="center" shrinkToFit="1"/>
    </xf>
    <xf numFmtId="0" fontId="3" fillId="5" borderId="0" xfId="1" applyFont="1" applyFill="1" applyBorder="1" applyAlignment="1" applyProtection="1">
      <alignment horizontal="left" vertical="center" shrinkToFit="1"/>
    </xf>
    <xf numFmtId="0" fontId="3" fillId="5" borderId="28" xfId="1" applyFont="1" applyFill="1" applyBorder="1" applyAlignment="1" applyProtection="1">
      <alignment horizontal="left" vertical="center" shrinkToFit="1"/>
    </xf>
    <xf numFmtId="9" fontId="17" fillId="5" borderId="32" xfId="3" applyFont="1" applyFill="1" applyBorder="1" applyAlignment="1" applyProtection="1">
      <alignment horizontal="center" vertical="center"/>
      <protection locked="0"/>
    </xf>
    <xf numFmtId="9" fontId="17" fillId="5" borderId="33" xfId="3" applyFont="1" applyFill="1" applyBorder="1" applyAlignment="1" applyProtection="1">
      <alignment horizontal="center" vertical="center"/>
      <protection locked="0"/>
    </xf>
    <xf numFmtId="9" fontId="17" fillId="5" borderId="34" xfId="3" applyFont="1" applyFill="1" applyBorder="1" applyAlignment="1" applyProtection="1">
      <alignment horizontal="center" vertical="center"/>
      <protection locked="0"/>
    </xf>
    <xf numFmtId="0" fontId="12" fillId="5" borderId="24" xfId="1" applyFont="1" applyFill="1" applyBorder="1" applyAlignment="1" applyProtection="1">
      <alignment horizontal="center" vertical="center" wrapText="1"/>
    </xf>
    <xf numFmtId="0" fontId="12" fillId="5" borderId="26" xfId="1" applyFont="1" applyFill="1" applyBorder="1" applyAlignment="1" applyProtection="1">
      <alignment horizontal="center" vertical="center" wrapText="1"/>
    </xf>
    <xf numFmtId="0" fontId="12" fillId="5" borderId="27" xfId="1" applyFont="1" applyFill="1" applyBorder="1" applyAlignment="1" applyProtection="1">
      <alignment horizontal="center" vertical="center" wrapText="1"/>
    </xf>
    <xf numFmtId="0" fontId="12" fillId="5" borderId="28" xfId="1" applyFont="1" applyFill="1" applyBorder="1" applyAlignment="1" applyProtection="1">
      <alignment horizontal="center" vertical="center" wrapText="1"/>
    </xf>
    <xf numFmtId="179" fontId="15" fillId="5" borderId="37" xfId="1" applyNumberFormat="1" applyFont="1" applyFill="1" applyBorder="1" applyAlignment="1" applyProtection="1">
      <alignment horizontal="center" vertical="center" shrinkToFit="1"/>
      <protection locked="0"/>
    </xf>
    <xf numFmtId="179" fontId="15" fillId="5" borderId="38" xfId="1" applyNumberFormat="1" applyFont="1" applyFill="1" applyBorder="1" applyAlignment="1" applyProtection="1">
      <alignment horizontal="center" vertical="center" shrinkToFit="1"/>
      <protection locked="0"/>
    </xf>
    <xf numFmtId="179" fontId="15" fillId="5" borderId="39" xfId="1" applyNumberFormat="1" applyFont="1" applyFill="1" applyBorder="1" applyAlignment="1" applyProtection="1">
      <alignment horizontal="center" vertical="center" shrinkToFit="1"/>
      <protection locked="0"/>
    </xf>
    <xf numFmtId="0" fontId="15" fillId="5" borderId="35" xfId="1" applyFont="1" applyFill="1" applyBorder="1" applyAlignment="1" applyProtection="1">
      <alignment horizontal="center" vertical="center"/>
    </xf>
    <xf numFmtId="0" fontId="16" fillId="5" borderId="35" xfId="1" applyFont="1" applyFill="1" applyBorder="1" applyAlignment="1" applyProtection="1">
      <alignment horizontal="center" vertical="center" wrapText="1"/>
    </xf>
    <xf numFmtId="0" fontId="16" fillId="5" borderId="36" xfId="1" applyFont="1" applyFill="1" applyBorder="1" applyAlignment="1" applyProtection="1">
      <alignment horizontal="center" vertical="center" wrapText="1"/>
    </xf>
    <xf numFmtId="180" fontId="15" fillId="5" borderId="37" xfId="1" applyNumberFormat="1" applyFont="1" applyFill="1" applyBorder="1" applyAlignment="1" applyProtection="1">
      <alignment horizontal="center" vertical="center"/>
    </xf>
    <xf numFmtId="180" fontId="15" fillId="5" borderId="38" xfId="1" applyNumberFormat="1" applyFont="1" applyFill="1" applyBorder="1" applyAlignment="1" applyProtection="1">
      <alignment horizontal="center" vertical="center"/>
    </xf>
    <xf numFmtId="180" fontId="15" fillId="5" borderId="39" xfId="1" applyNumberFormat="1" applyFont="1" applyFill="1" applyBorder="1" applyAlignment="1" applyProtection="1">
      <alignment horizontal="center" vertical="center"/>
    </xf>
    <xf numFmtId="0" fontId="12" fillId="5" borderId="15" xfId="1" applyFont="1" applyFill="1" applyBorder="1" applyAlignment="1" applyProtection="1">
      <alignment horizontal="left" vertical="center"/>
    </xf>
    <xf numFmtId="0" fontId="12" fillId="5" borderId="13" xfId="1" applyFont="1" applyFill="1" applyBorder="1" applyAlignment="1" applyProtection="1">
      <alignment horizontal="left" vertical="center"/>
    </xf>
    <xf numFmtId="0" fontId="12" fillId="5" borderId="24" xfId="1" applyFont="1" applyFill="1" applyBorder="1" applyAlignment="1" applyProtection="1">
      <alignment horizontal="center" vertical="center"/>
    </xf>
    <xf numFmtId="0" fontId="12" fillId="5" borderId="25" xfId="1" applyFont="1" applyFill="1" applyBorder="1" applyAlignment="1" applyProtection="1">
      <alignment horizontal="center" vertical="center"/>
    </xf>
    <xf numFmtId="0" fontId="12" fillId="5" borderId="27" xfId="1" applyFont="1" applyFill="1" applyBorder="1" applyAlignment="1" applyProtection="1">
      <alignment horizontal="center" vertical="center"/>
    </xf>
    <xf numFmtId="0" fontId="12" fillId="5" borderId="0" xfId="1" applyFont="1" applyFill="1" applyBorder="1" applyAlignment="1" applyProtection="1">
      <alignment horizontal="center" vertical="center"/>
    </xf>
    <xf numFmtId="0" fontId="12" fillId="5" borderId="29" xfId="1" applyFont="1" applyFill="1" applyBorder="1" applyAlignment="1" applyProtection="1">
      <alignment horizontal="center" vertical="center"/>
    </xf>
    <xf numFmtId="0" fontId="12" fillId="5" borderId="30" xfId="1" applyFont="1" applyFill="1" applyBorder="1" applyAlignment="1" applyProtection="1">
      <alignment horizontal="center" vertical="center"/>
    </xf>
    <xf numFmtId="38" fontId="21" fillId="0" borderId="70" xfId="5" applyFont="1" applyFill="1" applyBorder="1" applyAlignment="1" applyProtection="1">
      <alignment horizontal="right" vertical="center" shrinkToFit="1"/>
    </xf>
    <xf numFmtId="38" fontId="21" fillId="0" borderId="71" xfId="5" applyFont="1" applyFill="1" applyBorder="1" applyAlignment="1" applyProtection="1">
      <alignment horizontal="right" vertical="center" shrinkToFit="1"/>
    </xf>
    <xf numFmtId="38" fontId="21" fillId="0" borderId="73" xfId="5" applyFont="1" applyFill="1" applyBorder="1" applyAlignment="1" applyProtection="1">
      <alignment horizontal="right" vertical="center" shrinkToFit="1"/>
    </xf>
    <xf numFmtId="3" fontId="19" fillId="0" borderId="80" xfId="1" applyNumberFormat="1" applyFont="1" applyFill="1" applyBorder="1" applyAlignment="1" applyProtection="1">
      <alignment vertical="center" shrinkToFit="1"/>
    </xf>
    <xf numFmtId="0" fontId="12" fillId="5" borderId="30" xfId="1" applyFont="1" applyFill="1" applyBorder="1" applyAlignment="1" applyProtection="1">
      <alignment horizontal="right" vertical="center" shrinkToFit="1"/>
    </xf>
    <xf numFmtId="0" fontId="12" fillId="5" borderId="31" xfId="1" applyFont="1" applyFill="1" applyBorder="1" applyAlignment="1" applyProtection="1">
      <alignment horizontal="right" vertical="center" shrinkToFit="1"/>
    </xf>
    <xf numFmtId="3" fontId="19" fillId="5" borderId="113" xfId="1" applyNumberFormat="1" applyFont="1" applyFill="1" applyBorder="1" applyAlignment="1" applyProtection="1">
      <alignment horizontal="center" vertical="center" shrinkToFit="1"/>
    </xf>
    <xf numFmtId="3" fontId="19" fillId="5" borderId="114" xfId="1" applyNumberFormat="1" applyFont="1" applyFill="1" applyBorder="1" applyAlignment="1" applyProtection="1">
      <alignment horizontal="center" vertical="center" shrinkToFit="1"/>
    </xf>
    <xf numFmtId="3" fontId="19" fillId="5" borderId="122" xfId="1" applyNumberFormat="1" applyFont="1" applyFill="1" applyBorder="1" applyAlignment="1" applyProtection="1">
      <alignment horizontal="center" vertical="center" shrinkToFit="1"/>
    </xf>
    <xf numFmtId="38" fontId="21" fillId="0" borderId="72" xfId="5" applyFont="1" applyFill="1" applyBorder="1" applyAlignment="1" applyProtection="1">
      <alignment horizontal="right" vertical="center" shrinkToFit="1"/>
    </xf>
    <xf numFmtId="38" fontId="21" fillId="0" borderId="74" xfId="5" applyFont="1" applyFill="1" applyBorder="1" applyAlignment="1" applyProtection="1">
      <alignment horizontal="right" vertical="center" shrinkToFit="1"/>
    </xf>
    <xf numFmtId="3" fontId="19" fillId="0" borderId="60" xfId="1" quotePrefix="1" applyNumberFormat="1" applyFont="1" applyFill="1" applyBorder="1" applyAlignment="1" applyProtection="1">
      <alignment vertical="center" shrinkToFit="1"/>
    </xf>
    <xf numFmtId="3" fontId="19" fillId="0" borderId="61" xfId="1" quotePrefix="1" applyNumberFormat="1" applyFont="1" applyFill="1" applyBorder="1" applyAlignment="1" applyProtection="1">
      <alignment vertical="center" shrinkToFit="1"/>
    </xf>
    <xf numFmtId="3" fontId="19" fillId="0" borderId="90" xfId="1" applyNumberFormat="1" applyFont="1" applyFill="1" applyBorder="1" applyAlignment="1" applyProtection="1">
      <alignment horizontal="right" vertical="center" shrinkToFit="1"/>
    </xf>
    <xf numFmtId="3" fontId="19" fillId="0" borderId="51" xfId="1" quotePrefix="1" applyNumberFormat="1" applyFont="1" applyFill="1" applyBorder="1" applyAlignment="1" applyProtection="1">
      <alignment vertical="center" shrinkToFit="1"/>
    </xf>
    <xf numFmtId="0" fontId="20" fillId="5" borderId="36" xfId="1" applyFont="1" applyFill="1" applyBorder="1" applyAlignment="1" applyProtection="1">
      <alignment horizontal="center" vertical="center" textRotation="255" wrapText="1"/>
    </xf>
    <xf numFmtId="0" fontId="20" fillId="5" borderId="66" xfId="1" applyFont="1" applyFill="1" applyBorder="1" applyAlignment="1" applyProtection="1">
      <alignment horizontal="center" vertical="center" textRotation="255" wrapText="1"/>
    </xf>
    <xf numFmtId="0" fontId="18" fillId="5" borderId="2" xfId="1" applyFont="1" applyFill="1" applyBorder="1" applyAlignment="1" applyProtection="1">
      <alignment horizontal="center" vertical="center"/>
      <protection locked="0"/>
    </xf>
    <xf numFmtId="0" fontId="18" fillId="5" borderId="4" xfId="1" applyFont="1" applyFill="1" applyBorder="1" applyAlignment="1" applyProtection="1">
      <alignment horizontal="center" vertical="center"/>
      <protection locked="0"/>
    </xf>
    <xf numFmtId="3" fontId="19" fillId="0" borderId="100" xfId="1" quotePrefix="1" applyNumberFormat="1" applyFont="1" applyFill="1" applyBorder="1" applyAlignment="1" applyProtection="1">
      <alignment vertical="center" shrinkToFit="1"/>
    </xf>
    <xf numFmtId="0" fontId="12" fillId="5" borderId="35" xfId="1" applyFont="1" applyFill="1" applyBorder="1" applyAlignment="1" applyProtection="1">
      <alignment horizontal="center" vertical="center" wrapText="1"/>
    </xf>
    <xf numFmtId="0" fontId="12" fillId="5" borderId="15" xfId="1" applyFont="1" applyFill="1" applyBorder="1" applyAlignment="1" applyProtection="1">
      <alignment horizontal="center" vertical="center" wrapText="1"/>
    </xf>
    <xf numFmtId="181" fontId="15" fillId="5" borderId="14" xfId="4" applyNumberFormat="1" applyFont="1" applyFill="1" applyBorder="1" applyAlignment="1" applyProtection="1">
      <alignment horizontal="center" vertical="center"/>
    </xf>
    <xf numFmtId="181" fontId="15" fillId="5" borderId="35" xfId="4" applyNumberFormat="1" applyFont="1" applyFill="1" applyBorder="1" applyAlignment="1" applyProtection="1">
      <alignment horizontal="center" vertical="center"/>
    </xf>
    <xf numFmtId="9" fontId="16" fillId="5" borderId="24" xfId="3" applyFont="1" applyFill="1" applyBorder="1" applyAlignment="1" applyProtection="1">
      <alignment horizontal="center" vertical="center" wrapText="1"/>
    </xf>
    <xf numFmtId="9" fontId="16" fillId="5" borderId="25" xfId="3" applyFont="1" applyFill="1" applyBorder="1" applyAlignment="1" applyProtection="1">
      <alignment horizontal="center" vertical="center" wrapText="1"/>
    </xf>
    <xf numFmtId="9" fontId="16" fillId="5" borderId="29" xfId="3" applyFont="1" applyFill="1" applyBorder="1" applyAlignment="1" applyProtection="1">
      <alignment horizontal="center" vertical="center" wrapText="1"/>
    </xf>
    <xf numFmtId="9" fontId="16" fillId="5" borderId="30" xfId="3" applyFont="1" applyFill="1" applyBorder="1" applyAlignment="1" applyProtection="1">
      <alignment horizontal="center" vertical="center" wrapText="1"/>
    </xf>
    <xf numFmtId="181" fontId="15" fillId="5" borderId="69" xfId="4" applyNumberFormat="1" applyFont="1" applyFill="1" applyBorder="1" applyAlignment="1" applyProtection="1">
      <alignment horizontal="center" vertical="center"/>
    </xf>
    <xf numFmtId="181" fontId="15" fillId="5" borderId="29" xfId="4" applyNumberFormat="1" applyFont="1" applyFill="1" applyBorder="1" applyAlignment="1" applyProtection="1">
      <alignment horizontal="center" vertical="center"/>
    </xf>
    <xf numFmtId="180" fontId="16" fillId="5" borderId="36" xfId="1" applyNumberFormat="1" applyFont="1" applyFill="1" applyBorder="1" applyAlignment="1" applyProtection="1">
      <alignment horizontal="center" vertical="center"/>
    </xf>
    <xf numFmtId="181" fontId="16" fillId="5" borderId="36" xfId="4" applyNumberFormat="1" applyFont="1" applyFill="1" applyBorder="1" applyAlignment="1" applyProtection="1">
      <alignment horizontal="center" vertical="center"/>
    </xf>
    <xf numFmtId="181" fontId="16" fillId="5" borderId="36" xfId="4" applyNumberFormat="1" applyFont="1" applyFill="1" applyBorder="1" applyAlignment="1" applyProtection="1">
      <alignment horizontal="center" vertical="center" wrapText="1"/>
    </xf>
    <xf numFmtId="181" fontId="16" fillId="5" borderId="24" xfId="4" applyNumberFormat="1" applyFont="1" applyFill="1" applyBorder="1" applyAlignment="1" applyProtection="1">
      <alignment horizontal="center" vertical="center"/>
    </xf>
    <xf numFmtId="181" fontId="16" fillId="5" borderId="35" xfId="4" applyNumberFormat="1" applyFont="1" applyFill="1" applyBorder="1" applyAlignment="1" applyProtection="1">
      <alignment horizontal="center" vertical="center" wrapText="1"/>
    </xf>
    <xf numFmtId="181" fontId="16" fillId="5" borderId="35" xfId="4" applyNumberFormat="1" applyFont="1" applyFill="1" applyBorder="1" applyAlignment="1" applyProtection="1">
      <alignment horizontal="center" vertical="center"/>
    </xf>
    <xf numFmtId="180" fontId="15" fillId="5" borderId="37" xfId="1" applyNumberFormat="1" applyFont="1" applyFill="1" applyBorder="1" applyAlignment="1" applyProtection="1">
      <alignment horizontal="center" vertical="center"/>
      <protection locked="0"/>
    </xf>
    <xf numFmtId="180" fontId="15" fillId="5" borderId="38" xfId="1" applyNumberFormat="1" applyFont="1" applyFill="1" applyBorder="1" applyAlignment="1" applyProtection="1">
      <alignment horizontal="center" vertical="center"/>
      <protection locked="0"/>
    </xf>
    <xf numFmtId="0" fontId="15" fillId="5" borderId="37" xfId="1" applyNumberFormat="1" applyFont="1" applyFill="1" applyBorder="1" applyAlignment="1" applyProtection="1">
      <alignment horizontal="center" vertical="center" shrinkToFit="1"/>
      <protection locked="0"/>
    </xf>
    <xf numFmtId="0" fontId="15" fillId="5" borderId="38" xfId="1" applyNumberFormat="1" applyFont="1" applyFill="1" applyBorder="1" applyAlignment="1" applyProtection="1">
      <alignment horizontal="center" vertical="center" shrinkToFit="1"/>
      <protection locked="0"/>
    </xf>
    <xf numFmtId="0" fontId="15" fillId="5" borderId="39" xfId="1" applyNumberFormat="1" applyFont="1" applyFill="1" applyBorder="1" applyAlignment="1" applyProtection="1">
      <alignment horizontal="center" vertical="center" shrinkToFit="1"/>
      <protection locked="0"/>
    </xf>
    <xf numFmtId="193" fontId="15" fillId="5" borderId="37" xfId="1" applyNumberFormat="1" applyFont="1" applyFill="1" applyBorder="1" applyAlignment="1" applyProtection="1">
      <alignment horizontal="center" vertical="center"/>
      <protection locked="0"/>
    </xf>
    <xf numFmtId="193" fontId="15" fillId="5" borderId="38" xfId="1" applyNumberFormat="1" applyFont="1" applyFill="1" applyBorder="1" applyAlignment="1" applyProtection="1">
      <alignment horizontal="center" vertical="center"/>
      <protection locked="0"/>
    </xf>
    <xf numFmtId="193" fontId="15" fillId="5" borderId="39" xfId="1" applyNumberFormat="1" applyFont="1" applyFill="1" applyBorder="1" applyAlignment="1" applyProtection="1">
      <alignment horizontal="center" vertical="center"/>
      <protection locked="0"/>
    </xf>
    <xf numFmtId="181" fontId="16" fillId="5" borderId="14" xfId="4" applyNumberFormat="1" applyFont="1" applyFill="1" applyBorder="1" applyAlignment="1" applyProtection="1">
      <alignment horizontal="center" vertical="center"/>
    </xf>
    <xf numFmtId="0" fontId="12" fillId="6" borderId="35" xfId="1" applyFont="1" applyFill="1" applyBorder="1" applyAlignment="1" applyProtection="1">
      <alignment horizontal="left" vertical="center" wrapText="1"/>
    </xf>
    <xf numFmtId="184" fontId="15" fillId="6" borderId="35" xfId="5" applyNumberFormat="1" applyFont="1" applyFill="1" applyBorder="1" applyAlignment="1" applyProtection="1">
      <alignment horizontal="right" vertical="center" indent="3" shrinkToFit="1"/>
    </xf>
    <xf numFmtId="184" fontId="15" fillId="6" borderId="123" xfId="5" applyNumberFormat="1" applyFont="1" applyFill="1" applyBorder="1" applyAlignment="1" applyProtection="1">
      <alignment horizontal="right" vertical="center" indent="3" shrinkToFit="1"/>
    </xf>
    <xf numFmtId="0" fontId="12" fillId="5" borderId="82" xfId="1" applyFont="1" applyFill="1" applyBorder="1" applyAlignment="1" applyProtection="1">
      <alignment horizontal="left" vertical="center" wrapText="1" shrinkToFit="1"/>
    </xf>
    <xf numFmtId="0" fontId="18" fillId="5" borderId="52" xfId="1" applyFont="1" applyFill="1" applyBorder="1" applyAlignment="1" applyProtection="1">
      <alignment horizontal="center" vertical="center" wrapText="1"/>
      <protection locked="0"/>
    </xf>
    <xf numFmtId="0" fontId="18" fillId="5" borderId="53" xfId="1" applyFont="1" applyFill="1" applyBorder="1" applyAlignment="1" applyProtection="1">
      <alignment horizontal="center" vertical="center" wrapText="1"/>
      <protection locked="0"/>
    </xf>
    <xf numFmtId="3" fontId="19" fillId="0" borderId="58" xfId="1" quotePrefix="1" applyNumberFormat="1" applyFont="1" applyFill="1" applyBorder="1" applyAlignment="1" applyProtection="1">
      <alignment vertical="center" shrinkToFit="1"/>
    </xf>
    <xf numFmtId="194" fontId="31" fillId="5" borderId="120" xfId="0" applyNumberFormat="1" applyFont="1" applyFill="1" applyBorder="1" applyAlignment="1" applyProtection="1">
      <alignment horizontal="center" vertical="center"/>
    </xf>
    <xf numFmtId="194" fontId="31" fillId="5" borderId="118" xfId="0" applyNumberFormat="1" applyFont="1" applyFill="1" applyBorder="1" applyAlignment="1" applyProtection="1">
      <alignment horizontal="center" vertical="center"/>
    </xf>
    <xf numFmtId="194" fontId="31" fillId="5" borderId="119" xfId="0" applyNumberFormat="1" applyFont="1" applyFill="1" applyBorder="1" applyAlignment="1" applyProtection="1">
      <alignment horizontal="center" vertical="center"/>
    </xf>
    <xf numFmtId="0" fontId="6" fillId="5" borderId="2" xfId="1" applyFont="1" applyFill="1" applyBorder="1" applyAlignment="1" applyProtection="1">
      <alignment horizontal="center" vertical="center" wrapText="1"/>
    </xf>
    <xf numFmtId="0" fontId="6" fillId="5" borderId="3" xfId="1" applyFont="1" applyFill="1" applyBorder="1" applyAlignment="1" applyProtection="1">
      <alignment horizontal="center" vertical="center" wrapText="1"/>
    </xf>
    <xf numFmtId="0" fontId="6" fillId="5" borderId="4" xfId="1" applyFont="1" applyFill="1" applyBorder="1" applyAlignment="1" applyProtection="1">
      <alignment horizontal="center" vertical="center" wrapText="1"/>
    </xf>
    <xf numFmtId="0" fontId="6" fillId="5" borderId="10" xfId="1" applyFont="1" applyFill="1" applyBorder="1" applyAlignment="1" applyProtection="1">
      <alignment horizontal="center" vertical="center" wrapText="1"/>
    </xf>
    <xf numFmtId="0" fontId="6" fillId="5" borderId="0" xfId="1" applyFont="1" applyFill="1" applyBorder="1" applyAlignment="1" applyProtection="1">
      <alignment horizontal="center" vertical="center" wrapText="1"/>
    </xf>
    <xf numFmtId="0" fontId="6" fillId="5" borderId="11" xfId="1" applyFont="1" applyFill="1" applyBorder="1" applyAlignment="1" applyProtection="1">
      <alignment horizontal="center" vertical="center" wrapText="1"/>
    </xf>
    <xf numFmtId="0" fontId="6" fillId="5" borderId="17" xfId="1" applyFont="1" applyFill="1" applyBorder="1" applyAlignment="1" applyProtection="1">
      <alignment horizontal="center" vertical="center" wrapText="1"/>
    </xf>
    <xf numFmtId="0" fontId="6" fillId="5" borderId="1" xfId="1" applyFont="1" applyFill="1" applyBorder="1" applyAlignment="1" applyProtection="1">
      <alignment horizontal="center" vertical="center" wrapText="1"/>
    </xf>
    <xf numFmtId="0" fontId="6" fillId="5" borderId="18" xfId="1" applyFont="1" applyFill="1" applyBorder="1" applyAlignment="1" applyProtection="1">
      <alignment horizontal="center" vertical="center" wrapText="1"/>
    </xf>
    <xf numFmtId="0" fontId="12" fillId="2" borderId="35" xfId="1" applyFont="1" applyFill="1" applyBorder="1" applyAlignment="1" applyProtection="1">
      <alignment horizontal="left" vertical="center" wrapText="1"/>
    </xf>
    <xf numFmtId="0" fontId="18" fillId="5" borderId="17" xfId="1" applyFont="1" applyFill="1" applyBorder="1" applyAlignment="1" applyProtection="1">
      <alignment horizontal="center" vertical="center"/>
      <protection locked="0"/>
    </xf>
    <xf numFmtId="0" fontId="18" fillId="5" borderId="18" xfId="1" applyFont="1" applyFill="1" applyBorder="1" applyAlignment="1" applyProtection="1">
      <alignment horizontal="center" vertical="center"/>
      <protection locked="0"/>
    </xf>
    <xf numFmtId="3" fontId="19" fillId="5" borderId="111" xfId="1" applyNumberFormat="1" applyFont="1" applyFill="1" applyBorder="1" applyAlignment="1" applyProtection="1">
      <alignment horizontal="center" vertical="center" shrinkToFit="1"/>
    </xf>
    <xf numFmtId="3" fontId="19" fillId="5" borderId="112" xfId="1" applyNumberFormat="1" applyFont="1" applyFill="1" applyBorder="1" applyAlignment="1" applyProtection="1">
      <alignment horizontal="center" vertical="center" shrinkToFit="1"/>
    </xf>
    <xf numFmtId="3" fontId="19" fillId="5" borderId="121" xfId="1" applyNumberFormat="1" applyFont="1" applyFill="1" applyBorder="1" applyAlignment="1" applyProtection="1">
      <alignment horizontal="center" vertical="center" shrinkToFit="1"/>
    </xf>
    <xf numFmtId="3" fontId="19" fillId="0" borderId="52" xfId="1" quotePrefix="1" applyNumberFormat="1" applyFont="1" applyFill="1" applyBorder="1" applyAlignment="1" applyProtection="1">
      <alignment vertical="center" shrinkToFit="1"/>
    </xf>
    <xf numFmtId="186" fontId="25" fillId="0" borderId="0" xfId="6" applyNumberFormat="1" applyFont="1" applyFill="1" applyBorder="1" applyAlignment="1">
      <alignment wrapText="1"/>
    </xf>
    <xf numFmtId="189" fontId="25" fillId="0" borderId="0" xfId="6" applyNumberFormat="1" applyFont="1" applyFill="1" applyBorder="1" applyAlignment="1">
      <alignment horizontal="right" vertical="top" wrapText="1"/>
    </xf>
    <xf numFmtId="187" fontId="25" fillId="0" borderId="0" xfId="6" applyNumberFormat="1" applyFont="1" applyFill="1" applyBorder="1" applyAlignment="1">
      <alignment horizontal="center" vertical="center"/>
    </xf>
    <xf numFmtId="186" fontId="25" fillId="0" borderId="0" xfId="6" applyNumberFormat="1" applyFont="1" applyFill="1" applyBorder="1" applyAlignment="1">
      <alignment vertical="center"/>
    </xf>
    <xf numFmtId="185" fontId="25" fillId="0" borderId="0" xfId="6" applyNumberFormat="1" applyFont="1" applyFill="1" applyBorder="1" applyAlignment="1">
      <alignment horizontal="center" vertical="center"/>
    </xf>
    <xf numFmtId="187" fontId="25" fillId="0" borderId="0" xfId="6" applyNumberFormat="1" applyFont="1" applyFill="1" applyBorder="1" applyAlignment="1">
      <alignment vertical="center"/>
    </xf>
    <xf numFmtId="186" fontId="25" fillId="7" borderId="24" xfId="6" applyNumberFormat="1" applyFont="1" applyFill="1" applyBorder="1" applyAlignment="1">
      <alignment horizontal="right" vertical="center" wrapText="1"/>
    </xf>
    <xf numFmtId="186" fontId="25" fillId="7" borderId="27" xfId="6" applyNumberFormat="1" applyFont="1" applyFill="1" applyBorder="1" applyAlignment="1">
      <alignment horizontal="right" vertical="center" wrapText="1"/>
    </xf>
    <xf numFmtId="186" fontId="25" fillId="7" borderId="29" xfId="6" applyNumberFormat="1" applyFont="1" applyFill="1" applyBorder="1" applyAlignment="1">
      <alignment horizontal="right" vertical="center" wrapText="1"/>
    </xf>
    <xf numFmtId="186" fontId="25" fillId="7" borderId="26" xfId="6" applyNumberFormat="1" applyFont="1" applyFill="1" applyBorder="1" applyAlignment="1">
      <alignment horizontal="right" vertical="center" wrapText="1"/>
    </xf>
    <xf numFmtId="186" fontId="25" fillId="7" borderId="28" xfId="6" applyNumberFormat="1" applyFont="1" applyFill="1" applyBorder="1" applyAlignment="1">
      <alignment horizontal="right" vertical="center" wrapText="1"/>
    </xf>
    <xf numFmtId="186" fontId="25" fillId="7" borderId="31" xfId="6" applyNumberFormat="1" applyFont="1" applyFill="1" applyBorder="1" applyAlignment="1">
      <alignment horizontal="right" vertical="center" wrapText="1"/>
    </xf>
    <xf numFmtId="187" fontId="25" fillId="0" borderId="27" xfId="6" applyNumberFormat="1" applyFont="1" applyFill="1" applyBorder="1" applyAlignment="1">
      <alignment horizontal="center" vertical="center"/>
    </xf>
    <xf numFmtId="0" fontId="13" fillId="0" borderId="28" xfId="6" applyFont="1" applyFill="1" applyBorder="1" applyAlignment="1">
      <alignment horizontal="center" vertical="center"/>
    </xf>
    <xf numFmtId="186" fontId="25" fillId="7" borderId="36" xfId="6" applyNumberFormat="1" applyFont="1" applyFill="1" applyBorder="1" applyAlignment="1">
      <alignment vertical="center" wrapText="1"/>
    </xf>
    <xf numFmtId="186" fontId="25" fillId="7" borderId="66" xfId="6" applyNumberFormat="1" applyFont="1" applyFill="1" applyBorder="1" applyAlignment="1">
      <alignment vertical="center" wrapText="1"/>
    </xf>
    <xf numFmtId="185" fontId="25" fillId="0" borderId="66" xfId="6" applyNumberFormat="1" applyFont="1" applyFill="1" applyBorder="1" applyAlignment="1">
      <alignment horizontal="center" vertical="center"/>
    </xf>
    <xf numFmtId="186" fontId="25" fillId="7" borderId="75" xfId="6" applyNumberFormat="1" applyFont="1" applyFill="1" applyBorder="1" applyAlignment="1">
      <alignment vertical="center" wrapText="1"/>
    </xf>
    <xf numFmtId="186" fontId="25" fillId="7" borderId="76" xfId="6" applyNumberFormat="1" applyFont="1" applyFill="1" applyBorder="1" applyAlignment="1">
      <alignment vertical="center" wrapText="1"/>
    </xf>
    <xf numFmtId="188" fontId="25" fillId="7" borderId="24" xfId="6" applyNumberFormat="1" applyFont="1" applyFill="1" applyBorder="1" applyAlignment="1">
      <alignment vertical="center" wrapText="1"/>
    </xf>
    <xf numFmtId="188" fontId="25" fillId="7" borderId="27" xfId="6" applyNumberFormat="1" applyFont="1" applyFill="1" applyBorder="1" applyAlignment="1">
      <alignment vertical="center" wrapText="1"/>
    </xf>
    <xf numFmtId="185" fontId="25" fillId="0" borderId="26" xfId="6" applyNumberFormat="1" applyFont="1" applyFill="1" applyBorder="1" applyAlignment="1">
      <alignment vertical="center" wrapText="1"/>
    </xf>
    <xf numFmtId="185" fontId="25" fillId="0" borderId="28" xfId="6" applyNumberFormat="1" applyFont="1" applyFill="1" applyBorder="1" applyAlignment="1">
      <alignment vertical="center" wrapText="1"/>
    </xf>
    <xf numFmtId="187" fontId="25" fillId="0" borderId="66" xfId="6" applyNumberFormat="1" applyFont="1" applyFill="1" applyBorder="1" applyAlignment="1">
      <alignment horizontal="center" vertical="center"/>
    </xf>
    <xf numFmtId="187" fontId="25" fillId="7" borderId="36" xfId="6" applyNumberFormat="1" applyFont="1" applyFill="1" applyBorder="1" applyAlignment="1">
      <alignment vertical="center" wrapText="1"/>
    </xf>
    <xf numFmtId="187" fontId="25" fillId="7" borderId="66" xfId="6" applyNumberFormat="1" applyFont="1" applyFill="1" applyBorder="1" applyAlignment="1">
      <alignment vertical="center" wrapText="1"/>
    </xf>
    <xf numFmtId="187" fontId="25" fillId="7" borderId="69" xfId="6" applyNumberFormat="1" applyFont="1" applyFill="1" applyBorder="1" applyAlignment="1">
      <alignment vertical="center" wrapText="1"/>
    </xf>
    <xf numFmtId="186" fontId="25" fillId="7" borderId="69" xfId="6" applyNumberFormat="1" applyFont="1" applyFill="1" applyBorder="1" applyAlignment="1">
      <alignment vertical="center" wrapText="1"/>
    </xf>
    <xf numFmtId="3" fontId="25" fillId="0" borderId="36" xfId="6" applyNumberFormat="1" applyFont="1" applyFill="1" applyBorder="1" applyAlignment="1">
      <alignment horizontal="center" vertical="center" wrapText="1"/>
    </xf>
    <xf numFmtId="3" fontId="25" fillId="0" borderId="66" xfId="6" applyNumberFormat="1" applyFont="1" applyFill="1" applyBorder="1" applyAlignment="1">
      <alignment horizontal="center" vertical="center" wrapText="1"/>
    </xf>
    <xf numFmtId="3" fontId="25" fillId="0" borderId="36" xfId="6" applyNumberFormat="1" applyFont="1" applyFill="1" applyBorder="1" applyAlignment="1">
      <alignment horizontal="left" vertical="center" wrapText="1"/>
    </xf>
    <xf numFmtId="3" fontId="25" fillId="0" borderId="66" xfId="6" applyNumberFormat="1" applyFont="1" applyFill="1" applyBorder="1" applyAlignment="1">
      <alignment horizontal="left" vertical="center" wrapText="1"/>
    </xf>
    <xf numFmtId="0" fontId="25" fillId="0" borderId="36" xfId="6" applyFont="1" applyFill="1" applyBorder="1" applyAlignment="1">
      <alignment horizontal="center" vertical="center"/>
    </xf>
    <xf numFmtId="0" fontId="25" fillId="0" borderId="66" xfId="6" applyFont="1" applyFill="1" applyBorder="1" applyAlignment="1">
      <alignment horizontal="center" vertical="center"/>
    </xf>
    <xf numFmtId="186" fontId="25" fillId="7" borderId="36" xfId="6" applyNumberFormat="1" applyFont="1" applyFill="1" applyBorder="1" applyAlignment="1">
      <alignment vertical="center"/>
    </xf>
    <xf numFmtId="186" fontId="25" fillId="7" borderId="66" xfId="6" applyNumberFormat="1" applyFont="1" applyFill="1" applyBorder="1" applyAlignment="1">
      <alignment vertical="center"/>
    </xf>
    <xf numFmtId="186" fontId="25" fillId="7" borderId="69" xfId="6" applyNumberFormat="1" applyFont="1" applyFill="1" applyBorder="1" applyAlignment="1">
      <alignment vertical="center"/>
    </xf>
    <xf numFmtId="3" fontId="25" fillId="0" borderId="0" xfId="6" applyNumberFormat="1" applyFont="1" applyFill="1" applyBorder="1" applyAlignment="1">
      <alignment horizontal="center" vertical="center"/>
    </xf>
    <xf numFmtId="189" fontId="25" fillId="7" borderId="66" xfId="6" applyNumberFormat="1" applyFont="1" applyFill="1" applyBorder="1" applyAlignment="1">
      <alignment horizontal="right" vertical="center" wrapText="1"/>
    </xf>
    <xf numFmtId="189" fontId="25" fillId="7" borderId="69" xfId="6" applyNumberFormat="1" applyFont="1" applyFill="1" applyBorder="1" applyAlignment="1">
      <alignment horizontal="right" vertical="center" wrapText="1"/>
    </xf>
    <xf numFmtId="189" fontId="25" fillId="7" borderId="27" xfId="6" applyNumberFormat="1" applyFont="1" applyFill="1" applyBorder="1" applyAlignment="1">
      <alignment horizontal="center" vertical="center" wrapText="1"/>
    </xf>
    <xf numFmtId="189" fontId="25" fillId="7" borderId="106" xfId="6" applyNumberFormat="1" applyFont="1" applyFill="1" applyBorder="1" applyAlignment="1">
      <alignment horizontal="center" vertical="center" wrapText="1"/>
    </xf>
    <xf numFmtId="189" fontId="25" fillId="7" borderId="28" xfId="6" applyNumberFormat="1" applyFont="1" applyFill="1" applyBorder="1" applyAlignment="1">
      <alignment horizontal="center" vertical="center" wrapText="1"/>
    </xf>
    <xf numFmtId="186" fontId="25" fillId="7" borderId="24" xfId="6" applyNumberFormat="1" applyFont="1" applyFill="1" applyBorder="1" applyAlignment="1">
      <alignment horizontal="center" vertical="center" wrapText="1"/>
    </xf>
    <xf numFmtId="186" fontId="25" fillId="7" borderId="27" xfId="6" applyNumberFormat="1" applyFont="1" applyFill="1" applyBorder="1" applyAlignment="1">
      <alignment horizontal="center" vertical="center" wrapText="1"/>
    </xf>
    <xf numFmtId="186" fontId="25" fillId="7" borderId="108" xfId="6" applyNumberFormat="1" applyFont="1" applyFill="1" applyBorder="1" applyAlignment="1">
      <alignment horizontal="center" vertical="center" wrapText="1"/>
    </xf>
    <xf numFmtId="186" fontId="25" fillId="7" borderId="106" xfId="6" applyNumberFormat="1" applyFont="1" applyFill="1" applyBorder="1" applyAlignment="1">
      <alignment horizontal="center" vertical="center" wrapText="1"/>
    </xf>
    <xf numFmtId="186" fontId="25" fillId="7" borderId="26" xfId="6" applyNumberFormat="1" applyFont="1" applyFill="1" applyBorder="1" applyAlignment="1">
      <alignment horizontal="center" vertical="center" wrapText="1"/>
    </xf>
    <xf numFmtId="186" fontId="25" fillId="7" borderId="28" xfId="6" applyNumberFormat="1" applyFont="1" applyFill="1" applyBorder="1" applyAlignment="1">
      <alignment horizontal="center" vertical="center" wrapText="1"/>
    </xf>
    <xf numFmtId="187" fontId="25" fillId="7" borderId="36" xfId="6" applyNumberFormat="1" applyFont="1" applyFill="1" applyBorder="1" applyAlignment="1">
      <alignment vertical="center"/>
    </xf>
    <xf numFmtId="187" fontId="25" fillId="7" borderId="66" xfId="6" applyNumberFormat="1" applyFont="1" applyFill="1" applyBorder="1" applyAlignment="1">
      <alignment vertical="center"/>
    </xf>
    <xf numFmtId="3" fontId="25" fillId="0" borderId="36" xfId="6" applyNumberFormat="1" applyFont="1" applyFill="1" applyBorder="1" applyAlignment="1">
      <alignment vertical="center" wrapText="1"/>
    </xf>
    <xf numFmtId="3" fontId="25" fillId="0" borderId="66" xfId="6" applyNumberFormat="1" applyFont="1" applyFill="1" applyBorder="1" applyAlignment="1">
      <alignment vertical="center" wrapText="1"/>
    </xf>
    <xf numFmtId="186" fontId="25" fillId="4" borderId="36" xfId="6" applyNumberFormat="1" applyFont="1" applyFill="1" applyBorder="1" applyAlignment="1">
      <alignment vertical="center"/>
    </xf>
    <xf numFmtId="186" fontId="25" fillId="4" borderId="66" xfId="6" applyNumberFormat="1" applyFont="1" applyFill="1" applyBorder="1" applyAlignment="1">
      <alignment vertical="center"/>
    </xf>
    <xf numFmtId="185" fontId="25" fillId="4" borderId="66" xfId="6" applyNumberFormat="1" applyFont="1" applyFill="1" applyBorder="1" applyAlignment="1">
      <alignment horizontal="center" vertical="center"/>
    </xf>
    <xf numFmtId="187" fontId="25" fillId="4" borderId="36" xfId="6" applyNumberFormat="1" applyFont="1" applyFill="1" applyBorder="1" applyAlignment="1">
      <alignment vertical="center"/>
    </xf>
    <xf numFmtId="187" fontId="25" fillId="4" borderId="66" xfId="6" applyNumberFormat="1" applyFont="1" applyFill="1" applyBorder="1" applyAlignment="1">
      <alignment vertical="center"/>
    </xf>
    <xf numFmtId="189" fontId="25" fillId="7" borderId="29" xfId="6" applyNumberFormat="1" applyFont="1" applyFill="1" applyBorder="1" applyAlignment="1">
      <alignment horizontal="center" vertical="center" wrapText="1"/>
    </xf>
    <xf numFmtId="189" fontId="25" fillId="7" borderId="78" xfId="6" applyNumberFormat="1" applyFont="1" applyFill="1" applyBorder="1" applyAlignment="1">
      <alignment horizontal="center" vertical="center" wrapText="1"/>
    </xf>
    <xf numFmtId="189" fontId="25" fillId="7" borderId="31" xfId="6" applyNumberFormat="1" applyFont="1" applyFill="1" applyBorder="1" applyAlignment="1">
      <alignment horizontal="center" vertical="center" wrapText="1"/>
    </xf>
    <xf numFmtId="3" fontId="25" fillId="0" borderId="0" xfId="6" applyNumberFormat="1" applyFont="1" applyFill="1" applyBorder="1" applyAlignment="1">
      <alignment horizontal="center" vertical="center" wrapText="1"/>
    </xf>
    <xf numFmtId="186" fontId="25" fillId="4" borderId="69" xfId="6" applyNumberFormat="1" applyFont="1" applyFill="1" applyBorder="1" applyAlignment="1">
      <alignment horizontal="center" vertical="center" wrapText="1"/>
    </xf>
    <xf numFmtId="3" fontId="25" fillId="0" borderId="24" xfId="6" applyNumberFormat="1" applyFont="1" applyFill="1" applyBorder="1" applyAlignment="1">
      <alignment horizontal="center" vertical="center" wrapText="1"/>
    </xf>
    <xf numFmtId="3" fontId="25" fillId="0" borderId="25" xfId="6" applyNumberFormat="1" applyFont="1" applyFill="1" applyBorder="1" applyAlignment="1">
      <alignment horizontal="center" vertical="center" wrapText="1"/>
    </xf>
    <xf numFmtId="3" fontId="25" fillId="0" borderId="26" xfId="6" applyNumberFormat="1" applyFont="1" applyFill="1" applyBorder="1" applyAlignment="1">
      <alignment horizontal="center" vertical="center" wrapText="1"/>
    </xf>
    <xf numFmtId="3" fontId="25" fillId="0" borderId="91" xfId="6" applyNumberFormat="1" applyFont="1" applyFill="1" applyBorder="1" applyAlignment="1">
      <alignment horizontal="center" vertical="center" wrapText="1"/>
    </xf>
    <xf numFmtId="3" fontId="25" fillId="0" borderId="76" xfId="6" applyNumberFormat="1" applyFont="1" applyFill="1" applyBorder="1" applyAlignment="1">
      <alignment horizontal="center" vertical="center" wrapText="1"/>
    </xf>
    <xf numFmtId="3" fontId="25" fillId="0" borderId="62" xfId="6" applyNumberFormat="1" applyFont="1" applyFill="1" applyBorder="1" applyAlignment="1">
      <alignment horizontal="center" vertical="center" wrapText="1"/>
    </xf>
    <xf numFmtId="3" fontId="25" fillId="0" borderId="106" xfId="6" applyNumberFormat="1" applyFont="1" applyFill="1" applyBorder="1" applyAlignment="1">
      <alignment horizontal="center" vertical="center" wrapText="1"/>
    </xf>
    <xf numFmtId="3" fontId="25" fillId="0" borderId="24" xfId="6" applyNumberFormat="1" applyFont="1" applyFill="1" applyBorder="1" applyAlignment="1">
      <alignment horizontal="center" vertical="center"/>
    </xf>
    <xf numFmtId="3" fontId="25" fillId="0" borderId="25" xfId="6" applyNumberFormat="1" applyFont="1" applyFill="1" applyBorder="1" applyAlignment="1">
      <alignment horizontal="center" vertical="center"/>
    </xf>
    <xf numFmtId="3" fontId="25" fillId="0" borderId="26" xfId="6" applyNumberFormat="1" applyFont="1" applyFill="1" applyBorder="1" applyAlignment="1">
      <alignment horizontal="center" vertical="center"/>
    </xf>
    <xf numFmtId="3" fontId="25" fillId="0" borderId="27" xfId="6" applyNumberFormat="1" applyFont="1" applyFill="1" applyBorder="1" applyAlignment="1">
      <alignment horizontal="center" vertical="center"/>
    </xf>
    <xf numFmtId="3" fontId="25" fillId="0" borderId="28" xfId="6" applyNumberFormat="1" applyFont="1" applyFill="1" applyBorder="1" applyAlignment="1">
      <alignment horizontal="center" vertical="center"/>
    </xf>
    <xf numFmtId="186" fontId="25" fillId="0" borderId="69" xfId="6" applyNumberFormat="1" applyFont="1" applyFill="1" applyBorder="1" applyAlignment="1">
      <alignment horizontal="center" vertical="center" wrapText="1"/>
    </xf>
    <xf numFmtId="3" fontId="25" fillId="4" borderId="36" xfId="6" applyNumberFormat="1" applyFont="1" applyFill="1" applyBorder="1" applyAlignment="1">
      <alignment horizontal="center" vertical="center" wrapText="1"/>
    </xf>
    <xf numFmtId="3" fontId="25" fillId="4" borderId="66" xfId="6" applyNumberFormat="1" applyFont="1" applyFill="1" applyBorder="1" applyAlignment="1">
      <alignment horizontal="center" vertical="center" wrapText="1"/>
    </xf>
    <xf numFmtId="186" fontId="25" fillId="0" borderId="60" xfId="6" applyNumberFormat="1" applyFont="1" applyFill="1" applyBorder="1" applyAlignment="1">
      <alignment horizontal="center" vertical="center" wrapText="1"/>
    </xf>
    <xf numFmtId="186" fontId="25" fillId="0" borderId="61" xfId="6" applyNumberFormat="1" applyFont="1" applyFill="1" applyBorder="1" applyAlignment="1">
      <alignment horizontal="center" vertical="center" wrapText="1"/>
    </xf>
    <xf numFmtId="185" fontId="25" fillId="0" borderId="24" xfId="6" applyNumberFormat="1" applyFont="1" applyFill="1" applyBorder="1" applyAlignment="1">
      <alignment horizontal="center" vertical="center" shrinkToFit="1"/>
    </xf>
    <xf numFmtId="185" fontId="25" fillId="0" borderId="26" xfId="6" applyNumberFormat="1" applyFont="1" applyFill="1" applyBorder="1" applyAlignment="1">
      <alignment horizontal="center" vertical="center" shrinkToFit="1"/>
    </xf>
    <xf numFmtId="3" fontId="25" fillId="0" borderId="24" xfId="6" applyNumberFormat="1" applyFont="1" applyFill="1" applyBorder="1" applyAlignment="1">
      <alignment vertical="center" wrapText="1"/>
    </xf>
    <xf numFmtId="3" fontId="25" fillId="0" borderId="25" xfId="6" applyNumberFormat="1" applyFont="1" applyFill="1" applyBorder="1" applyAlignment="1">
      <alignment vertical="center" wrapText="1"/>
    </xf>
    <xf numFmtId="3" fontId="25" fillId="0" borderId="26" xfId="6" applyNumberFormat="1" applyFont="1" applyFill="1" applyBorder="1" applyAlignment="1">
      <alignment vertical="center" wrapText="1"/>
    </xf>
    <xf numFmtId="3" fontId="25" fillId="0" borderId="27" xfId="6" applyNumberFormat="1" applyFont="1" applyFill="1" applyBorder="1" applyAlignment="1">
      <alignment vertical="center" wrapText="1"/>
    </xf>
    <xf numFmtId="3" fontId="25" fillId="0" borderId="0" xfId="6" applyNumberFormat="1" applyFont="1" applyFill="1" applyBorder="1" applyAlignment="1">
      <alignment vertical="center" wrapText="1"/>
    </xf>
    <xf numFmtId="3" fontId="25" fillId="0" borderId="28" xfId="6" applyNumberFormat="1" applyFont="1" applyFill="1" applyBorder="1" applyAlignment="1">
      <alignment vertical="center" wrapText="1"/>
    </xf>
    <xf numFmtId="3" fontId="25" fillId="0" borderId="35" xfId="6" applyNumberFormat="1" applyFont="1" applyFill="1" applyBorder="1" applyAlignment="1">
      <alignment horizontal="center" vertical="center"/>
    </xf>
    <xf numFmtId="3" fontId="25" fillId="0" borderId="36" xfId="6" applyNumberFormat="1" applyFont="1" applyFill="1" applyBorder="1" applyAlignment="1">
      <alignment horizontal="center" vertical="center"/>
    </xf>
    <xf numFmtId="3" fontId="25" fillId="4" borderId="24" xfId="6" applyNumberFormat="1" applyFont="1" applyFill="1" applyBorder="1" applyAlignment="1">
      <alignment horizontal="center" vertical="center"/>
    </xf>
    <xf numFmtId="3" fontId="25" fillId="4" borderId="25" xfId="6" applyNumberFormat="1" applyFont="1" applyFill="1" applyBorder="1" applyAlignment="1">
      <alignment horizontal="center" vertical="center"/>
    </xf>
    <xf numFmtId="3" fontId="25" fillId="4" borderId="26" xfId="6" applyNumberFormat="1" applyFont="1" applyFill="1" applyBorder="1" applyAlignment="1">
      <alignment horizontal="center" vertical="center"/>
    </xf>
    <xf numFmtId="3" fontId="25" fillId="4" borderId="27" xfId="6" applyNumberFormat="1" applyFont="1" applyFill="1" applyBorder="1" applyAlignment="1">
      <alignment horizontal="center" vertical="center"/>
    </xf>
    <xf numFmtId="3" fontId="25" fillId="4" borderId="0" xfId="6" applyNumberFormat="1" applyFont="1" applyFill="1" applyBorder="1" applyAlignment="1">
      <alignment horizontal="center" vertical="center"/>
    </xf>
    <xf numFmtId="3" fontId="25" fillId="4" borderId="28" xfId="6" applyNumberFormat="1" applyFont="1" applyFill="1" applyBorder="1" applyAlignment="1">
      <alignment horizontal="center" vertical="center"/>
    </xf>
    <xf numFmtId="3" fontId="25" fillId="0" borderId="35" xfId="6" applyNumberFormat="1" applyFont="1" applyFill="1" applyBorder="1" applyAlignment="1">
      <alignment horizontal="center" vertical="center" wrapText="1"/>
    </xf>
    <xf numFmtId="3" fontId="25" fillId="0" borderId="63" xfId="6" applyNumberFormat="1" applyFont="1" applyFill="1" applyBorder="1" applyAlignment="1">
      <alignment horizontal="center" vertical="center" wrapText="1"/>
    </xf>
    <xf numFmtId="3" fontId="25" fillId="0" borderId="107" xfId="6" applyNumberFormat="1" applyFont="1" applyFill="1" applyBorder="1" applyAlignment="1">
      <alignment horizontal="center" vertical="center" wrapText="1"/>
    </xf>
    <xf numFmtId="186" fontId="25" fillId="0" borderId="29" xfId="6" applyNumberFormat="1" applyFont="1" applyFill="1" applyBorder="1" applyAlignment="1">
      <alignment horizontal="center" vertical="center" wrapText="1"/>
    </xf>
    <xf numFmtId="186" fontId="25" fillId="0" borderId="30" xfId="6" applyNumberFormat="1" applyFont="1" applyFill="1" applyBorder="1" applyAlignment="1">
      <alignment horizontal="center" vertical="center" wrapText="1"/>
    </xf>
    <xf numFmtId="186" fontId="25" fillId="0" borderId="31" xfId="6" applyNumberFormat="1" applyFont="1" applyFill="1" applyBorder="1" applyAlignment="1">
      <alignment horizontal="center" vertical="center" wrapText="1"/>
    </xf>
    <xf numFmtId="190" fontId="3" fillId="7" borderId="35" xfId="7" applyNumberFormat="1" applyFont="1" applyFill="1" applyBorder="1" applyAlignment="1">
      <alignment horizontal="center" vertical="center" wrapText="1"/>
    </xf>
    <xf numFmtId="190" fontId="3" fillId="7" borderId="15" xfId="7" applyNumberFormat="1" applyFont="1" applyFill="1" applyBorder="1" applyAlignment="1">
      <alignment horizontal="center" vertical="center" wrapText="1"/>
    </xf>
    <xf numFmtId="0" fontId="13" fillId="0" borderId="26" xfId="7" applyFont="1" applyFill="1" applyBorder="1" applyAlignment="1">
      <alignment vertical="center" wrapText="1"/>
    </xf>
    <xf numFmtId="0" fontId="27" fillId="0" borderId="28" xfId="7" applyFont="1" applyFill="1" applyBorder="1" applyAlignment="1">
      <alignment vertical="center" wrapText="1"/>
    </xf>
    <xf numFmtId="0" fontId="27" fillId="0" borderId="31" xfId="7" applyFont="1" applyFill="1" applyBorder="1" applyAlignment="1">
      <alignment vertical="center" wrapText="1"/>
    </xf>
    <xf numFmtId="186" fontId="3" fillId="7" borderId="0" xfId="8" applyNumberFormat="1" applyFont="1" applyFill="1" applyBorder="1" applyAlignment="1">
      <alignment horizontal="center" vertical="center"/>
    </xf>
    <xf numFmtId="192" fontId="3" fillId="7" borderId="0" xfId="8" applyNumberFormat="1" applyFont="1" applyFill="1" applyBorder="1" applyAlignment="1">
      <alignment horizontal="center" vertical="center"/>
    </xf>
    <xf numFmtId="0" fontId="3" fillId="7" borderId="30" xfId="7" applyFont="1" applyFill="1" applyBorder="1" applyAlignment="1">
      <alignment horizontal="right" vertical="center"/>
    </xf>
    <xf numFmtId="0" fontId="3" fillId="7" borderId="31" xfId="7" applyFont="1" applyFill="1" applyBorder="1" applyAlignment="1">
      <alignment horizontal="right" vertical="center"/>
    </xf>
    <xf numFmtId="0" fontId="3" fillId="0" borderId="36" xfId="7" applyFont="1" applyFill="1" applyBorder="1" applyAlignment="1">
      <alignment horizontal="center" vertical="center"/>
    </xf>
    <xf numFmtId="0" fontId="3" fillId="0" borderId="66" xfId="7" applyFont="1" applyFill="1" applyBorder="1" applyAlignment="1">
      <alignment horizontal="center" vertical="center"/>
    </xf>
    <xf numFmtId="0" fontId="3" fillId="0" borderId="69" xfId="7" applyFont="1" applyFill="1" applyBorder="1" applyAlignment="1">
      <alignment horizontal="center" vertical="center"/>
    </xf>
    <xf numFmtId="0" fontId="3" fillId="7" borderId="25" xfId="8" applyFont="1" applyFill="1" applyBorder="1" applyAlignment="1">
      <alignment horizontal="center" wrapText="1"/>
    </xf>
    <xf numFmtId="0" fontId="3" fillId="7" borderId="25" xfId="8" applyFont="1" applyFill="1" applyBorder="1" applyAlignment="1">
      <alignment horizontal="center"/>
    </xf>
    <xf numFmtId="3" fontId="3" fillId="7" borderId="35" xfId="7" applyNumberFormat="1" applyFont="1" applyFill="1" applyBorder="1" applyAlignment="1">
      <alignment horizontal="center" vertical="center" wrapText="1"/>
    </xf>
    <xf numFmtId="3" fontId="3" fillId="7" borderId="15" xfId="7" applyNumberFormat="1" applyFont="1" applyFill="1" applyBorder="1" applyAlignment="1">
      <alignment horizontal="center" vertical="center" wrapText="1"/>
    </xf>
    <xf numFmtId="191" fontId="3" fillId="7" borderId="35" xfId="7" applyNumberFormat="1" applyFont="1" applyFill="1" applyBorder="1" applyAlignment="1">
      <alignment horizontal="center" vertical="center" wrapText="1"/>
    </xf>
    <xf numFmtId="191" fontId="3" fillId="7" borderId="15" xfId="7" applyNumberFormat="1" applyFont="1" applyFill="1" applyBorder="1" applyAlignment="1">
      <alignment horizontal="center" vertical="center" wrapText="1"/>
    </xf>
    <xf numFmtId="0" fontId="3" fillId="0" borderId="24" xfId="7" applyFont="1" applyFill="1" applyBorder="1" applyAlignment="1">
      <alignment vertical="center" wrapText="1"/>
    </xf>
    <xf numFmtId="0" fontId="27" fillId="0" borderId="27" xfId="7" applyFont="1" applyFill="1" applyBorder="1" applyAlignment="1">
      <alignment vertical="center" wrapText="1"/>
    </xf>
    <xf numFmtId="0" fontId="27" fillId="0" borderId="29" xfId="7" applyFont="1" applyFill="1" applyBorder="1" applyAlignment="1">
      <alignment vertical="center" wrapText="1"/>
    </xf>
    <xf numFmtId="0" fontId="3" fillId="0" borderId="26" xfId="8" applyFont="1" applyFill="1" applyBorder="1" applyAlignment="1">
      <alignment vertical="center" wrapText="1"/>
    </xf>
    <xf numFmtId="0" fontId="3" fillId="0" borderId="28" xfId="8" applyFont="1" applyFill="1" applyBorder="1" applyAlignment="1">
      <alignment vertical="center" wrapText="1"/>
    </xf>
    <xf numFmtId="0" fontId="3" fillId="0" borderId="31" xfId="8" applyFont="1" applyFill="1" applyBorder="1" applyAlignment="1">
      <alignment vertical="center" wrapText="1"/>
    </xf>
    <xf numFmtId="0" fontId="3" fillId="7" borderId="24" xfId="8" applyFont="1" applyFill="1" applyBorder="1" applyAlignment="1">
      <alignment horizontal="center" wrapText="1"/>
    </xf>
    <xf numFmtId="186" fontId="3" fillId="7" borderId="29" xfId="8" applyNumberFormat="1" applyFont="1" applyFill="1" applyBorder="1" applyAlignment="1">
      <alignment horizontal="right" vertical="center"/>
    </xf>
    <xf numFmtId="186" fontId="3" fillId="7" borderId="30" xfId="8" applyNumberFormat="1" applyFont="1" applyFill="1" applyBorder="1" applyAlignment="1">
      <alignment horizontal="right" vertical="center"/>
    </xf>
    <xf numFmtId="0" fontId="3" fillId="7" borderId="30" xfId="7" applyFont="1" applyFill="1" applyBorder="1" applyAlignment="1">
      <alignment horizontal="left" vertical="center"/>
    </xf>
    <xf numFmtId="0" fontId="3" fillId="7" borderId="31" xfId="7" applyFont="1" applyFill="1" applyBorder="1" applyAlignment="1">
      <alignment horizontal="left" vertical="center"/>
    </xf>
    <xf numFmtId="0" fontId="13" fillId="0" borderId="35" xfId="7" applyFont="1" applyFill="1" applyBorder="1" applyAlignment="1">
      <alignment vertical="center" wrapText="1"/>
    </xf>
    <xf numFmtId="0" fontId="3" fillId="7" borderId="15" xfId="7" applyFont="1" applyFill="1" applyBorder="1" applyAlignment="1">
      <alignment horizontal="distributed" vertical="center" wrapText="1"/>
    </xf>
    <xf numFmtId="0" fontId="3" fillId="7" borderId="13" xfId="7" applyFont="1" applyFill="1" applyBorder="1" applyAlignment="1">
      <alignment horizontal="distributed" vertical="center" wrapText="1"/>
    </xf>
    <xf numFmtId="3" fontId="3" fillId="7" borderId="13" xfId="7" applyNumberFormat="1" applyFont="1" applyFill="1" applyBorder="1" applyAlignment="1">
      <alignment horizontal="right" vertical="center" wrapText="1"/>
    </xf>
    <xf numFmtId="3" fontId="3" fillId="7" borderId="14" xfId="7" applyNumberFormat="1" applyFont="1" applyFill="1" applyBorder="1" applyAlignment="1">
      <alignment horizontal="right" vertical="center" wrapText="1"/>
    </xf>
    <xf numFmtId="0" fontId="3" fillId="7" borderId="15" xfId="7" applyFont="1" applyFill="1" applyBorder="1" applyAlignment="1">
      <alignment horizontal="center" vertical="center" wrapText="1"/>
    </xf>
    <xf numFmtId="0" fontId="3" fillId="7" borderId="13" xfId="7" applyFont="1" applyFill="1" applyBorder="1" applyAlignment="1">
      <alignment horizontal="center" vertical="center" wrapText="1"/>
    </xf>
    <xf numFmtId="0" fontId="3" fillId="7" borderId="14" xfId="7" applyFont="1" applyFill="1" applyBorder="1" applyAlignment="1">
      <alignment horizontal="center" vertical="center" wrapText="1"/>
    </xf>
    <xf numFmtId="0" fontId="3" fillId="0" borderId="27" xfId="7" applyFont="1" applyFill="1" applyBorder="1" applyAlignment="1">
      <alignment vertical="center" wrapText="1"/>
    </xf>
    <xf numFmtId="0" fontId="3" fillId="0" borderId="29" xfId="7" applyFont="1" applyFill="1" applyBorder="1" applyAlignment="1">
      <alignment vertical="center" wrapText="1"/>
    </xf>
    <xf numFmtId="0" fontId="3" fillId="0" borderId="26" xfId="7" applyFont="1" applyFill="1" applyBorder="1" applyAlignment="1">
      <alignment vertical="center" wrapText="1"/>
    </xf>
    <xf numFmtId="0" fontId="3" fillId="0" borderId="28" xfId="7" applyFont="1" applyFill="1" applyBorder="1" applyAlignment="1">
      <alignment vertical="center" wrapText="1"/>
    </xf>
    <xf numFmtId="0" fontId="3" fillId="0" borderId="31" xfId="7" applyFont="1" applyFill="1" applyBorder="1" applyAlignment="1">
      <alignment vertical="center" wrapText="1"/>
    </xf>
    <xf numFmtId="0" fontId="3" fillId="7" borderId="24" xfId="7" applyFont="1" applyFill="1" applyBorder="1" applyAlignment="1">
      <alignment vertical="center" wrapText="1"/>
    </xf>
    <xf numFmtId="0" fontId="27" fillId="7" borderId="25" xfId="7" applyFont="1" applyFill="1" applyBorder="1" applyAlignment="1">
      <alignment wrapText="1"/>
    </xf>
    <xf numFmtId="0" fontId="27" fillId="7" borderId="26" xfId="7" applyFont="1" applyFill="1" applyBorder="1" applyAlignment="1">
      <alignment wrapText="1"/>
    </xf>
    <xf numFmtId="0" fontId="13" fillId="0" borderId="36" xfId="7" applyFont="1" applyFill="1" applyBorder="1" applyAlignment="1">
      <alignment vertical="center" wrapText="1"/>
    </xf>
    <xf numFmtId="0" fontId="27" fillId="0" borderId="66" xfId="7" applyFont="1" applyFill="1" applyBorder="1" applyAlignment="1">
      <alignment vertical="center" wrapText="1"/>
    </xf>
    <xf numFmtId="0" fontId="27" fillId="0" borderId="69" xfId="7" applyFont="1" applyFill="1" applyBorder="1" applyAlignment="1">
      <alignment vertical="center" wrapText="1"/>
    </xf>
    <xf numFmtId="0" fontId="3" fillId="7" borderId="27" xfId="7" applyFont="1" applyFill="1" applyBorder="1" applyAlignment="1">
      <alignment horizontal="left" vertical="center" wrapText="1"/>
    </xf>
    <xf numFmtId="0" fontId="3" fillId="7" borderId="0" xfId="7" applyFont="1" applyFill="1" applyBorder="1" applyAlignment="1">
      <alignment horizontal="left" vertical="center" wrapText="1"/>
    </xf>
    <xf numFmtId="3" fontId="3" fillId="7" borderId="0" xfId="7" applyNumberFormat="1" applyFont="1" applyFill="1" applyBorder="1" applyAlignment="1">
      <alignment horizontal="right" vertical="center" wrapText="1"/>
    </xf>
    <xf numFmtId="0" fontId="3" fillId="7" borderId="0" xfId="7" applyFont="1" applyFill="1" applyBorder="1" applyAlignment="1">
      <alignment horizontal="right" vertical="center" wrapText="1"/>
    </xf>
    <xf numFmtId="0" fontId="3" fillId="7" borderId="28" xfId="7" applyFont="1" applyFill="1" applyBorder="1" applyAlignment="1">
      <alignment horizontal="left" vertical="center" wrapText="1"/>
    </xf>
    <xf numFmtId="0" fontId="3" fillId="7" borderId="29" xfId="7" applyFont="1" applyFill="1" applyBorder="1" applyAlignment="1">
      <alignment horizontal="left" vertical="center" wrapText="1"/>
    </xf>
    <xf numFmtId="0" fontId="3" fillId="7" borderId="30" xfId="7" applyFont="1" applyFill="1" applyBorder="1" applyAlignment="1">
      <alignment horizontal="left" vertical="center" wrapText="1"/>
    </xf>
    <xf numFmtId="3" fontId="3" fillId="7" borderId="30" xfId="7" applyNumberFormat="1" applyFont="1" applyFill="1" applyBorder="1" applyAlignment="1">
      <alignment horizontal="right" vertical="center" wrapText="1"/>
    </xf>
    <xf numFmtId="0" fontId="3" fillId="7" borderId="30" xfId="7" applyFont="1" applyFill="1" applyBorder="1" applyAlignment="1">
      <alignment horizontal="right" vertical="center" wrapText="1"/>
    </xf>
    <xf numFmtId="0" fontId="3" fillId="7" borderId="31" xfId="7" applyFont="1" applyFill="1" applyBorder="1" applyAlignment="1">
      <alignment horizontal="left" vertical="center" wrapText="1"/>
    </xf>
  </cellXfs>
  <cellStyles count="9">
    <cellStyle name="パーセント 2 2" xfId="3"/>
    <cellStyle name="パーセント 3" xfId="4"/>
    <cellStyle name="桁区切り 3" xfId="5"/>
    <cellStyle name="標準" xfId="0" builtinId="0"/>
    <cellStyle name="標準 2" xfId="7"/>
    <cellStyle name="標準 2 3" xfId="8"/>
    <cellStyle name="標準 4 2" xfId="6"/>
    <cellStyle name="標準 7" xfId="2"/>
    <cellStyle name="標準 8" xfId="1"/>
  </cellStyles>
  <dxfs count="9">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Light16"/>
  <colors>
    <mruColors>
      <color rgb="FF99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277090</xdr:colOff>
      <xdr:row>0</xdr:row>
      <xdr:rowOff>138545</xdr:rowOff>
    </xdr:from>
    <xdr:to>
      <xdr:col>3</xdr:col>
      <xdr:colOff>60613</xdr:colOff>
      <xdr:row>2</xdr:row>
      <xdr:rowOff>95250</xdr:rowOff>
    </xdr:to>
    <xdr:sp macro="" textlink="">
      <xdr:nvSpPr>
        <xdr:cNvPr id="2" name="テキスト ボックス 1"/>
        <xdr:cNvSpPr txBox="1"/>
      </xdr:nvSpPr>
      <xdr:spPr>
        <a:xfrm>
          <a:off x="277090" y="138545"/>
          <a:ext cx="1307523" cy="303069"/>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rPr>
            <a:t>R3</a:t>
          </a:r>
          <a:r>
            <a:rPr kumimoji="1" lang="ja-JP" altLang="en-US" sz="1100">
              <a:solidFill>
                <a:schemeClr val="bg1"/>
              </a:solidFill>
            </a:rPr>
            <a:t>単価に更新済み</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137583</xdr:colOff>
      <xdr:row>0</xdr:row>
      <xdr:rowOff>105833</xdr:rowOff>
    </xdr:from>
    <xdr:to>
      <xdr:col>10</xdr:col>
      <xdr:colOff>37523</xdr:colOff>
      <xdr:row>1</xdr:row>
      <xdr:rowOff>80819</xdr:rowOff>
    </xdr:to>
    <xdr:sp macro="" textlink="">
      <xdr:nvSpPr>
        <xdr:cNvPr id="2" name="テキスト ボックス 1"/>
        <xdr:cNvSpPr txBox="1"/>
      </xdr:nvSpPr>
      <xdr:spPr>
        <a:xfrm>
          <a:off x="2286000" y="105833"/>
          <a:ext cx="1307523" cy="303069"/>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rPr>
            <a:t>R3</a:t>
          </a:r>
          <a:r>
            <a:rPr kumimoji="1" lang="ja-JP" altLang="en-US" sz="1100">
              <a:solidFill>
                <a:schemeClr val="bg1"/>
              </a:solidFill>
            </a:rPr>
            <a:t>単価に更新済み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50"/>
  <sheetViews>
    <sheetView tabSelected="1" view="pageBreakPreview" topLeftCell="A3" zoomScale="90" zoomScaleNormal="100" zoomScaleSheetLayoutView="90" workbookViewId="0">
      <selection activeCell="BD21" sqref="BD21"/>
    </sheetView>
  </sheetViews>
  <sheetFormatPr defaultRowHeight="13.5"/>
  <cols>
    <col min="1" max="36" width="2.75" style="65" customWidth="1"/>
    <col min="37" max="37" width="3" style="65" hidden="1" customWidth="1"/>
    <col min="38" max="53" width="9" style="65" hidden="1" customWidth="1"/>
    <col min="54" max="16384" width="9" style="65"/>
  </cols>
  <sheetData>
    <row r="1" spans="1:53" ht="14.25" thickBot="1">
      <c r="A1" s="82"/>
      <c r="B1" s="82"/>
      <c r="C1" s="82"/>
      <c r="D1" s="82"/>
      <c r="E1" s="82"/>
      <c r="F1" s="82"/>
      <c r="G1" s="82"/>
      <c r="H1" s="82"/>
      <c r="I1" s="82"/>
      <c r="J1" s="82"/>
      <c r="K1" s="82"/>
      <c r="L1" s="82"/>
      <c r="M1" s="82"/>
      <c r="N1" s="82"/>
      <c r="O1" s="82"/>
      <c r="P1" s="82"/>
      <c r="Q1" s="82"/>
      <c r="R1" s="79"/>
      <c r="S1" s="192"/>
      <c r="T1" s="192"/>
      <c r="U1" s="80"/>
      <c r="V1" s="80"/>
      <c r="W1" s="80"/>
      <c r="X1" s="80"/>
      <c r="Y1" s="80"/>
      <c r="Z1" s="80"/>
      <c r="AA1" s="80"/>
      <c r="AB1" s="81"/>
      <c r="AC1" s="81"/>
      <c r="AD1" s="81"/>
      <c r="AE1" s="211">
        <f ca="1">TODAY()</f>
        <v>44488</v>
      </c>
      <c r="AF1" s="211"/>
      <c r="AG1" s="211"/>
      <c r="AH1" s="211"/>
      <c r="AI1" s="211"/>
      <c r="AJ1" s="211"/>
      <c r="AP1" s="1"/>
      <c r="AQ1" s="2"/>
      <c r="AR1" s="2"/>
      <c r="AS1" s="1" t="s">
        <v>0</v>
      </c>
      <c r="AT1" s="1"/>
      <c r="AV1" s="65" t="s">
        <v>140</v>
      </c>
      <c r="AX1" s="65" t="s">
        <v>197</v>
      </c>
      <c r="AZ1" s="65" t="s">
        <v>198</v>
      </c>
    </row>
    <row r="2" spans="1:53" ht="14.25" customHeight="1">
      <c r="A2" s="82"/>
      <c r="B2" s="367" t="s">
        <v>143</v>
      </c>
      <c r="C2" s="368"/>
      <c r="D2" s="368"/>
      <c r="E2" s="368"/>
      <c r="F2" s="368"/>
      <c r="G2" s="368"/>
      <c r="H2" s="368"/>
      <c r="I2" s="369"/>
      <c r="J2" s="82"/>
      <c r="K2" s="82"/>
      <c r="L2" s="82"/>
      <c r="M2" s="82"/>
      <c r="N2" s="82"/>
      <c r="O2" s="82"/>
      <c r="P2" s="82"/>
      <c r="Q2" s="82"/>
      <c r="R2" s="193" t="s">
        <v>187</v>
      </c>
      <c r="S2" s="194"/>
      <c r="T2" s="194"/>
      <c r="U2" s="195"/>
      <c r="V2" s="166" t="s">
        <v>190</v>
      </c>
      <c r="W2" s="167"/>
      <c r="X2" s="167"/>
      <c r="Y2" s="167"/>
      <c r="Z2" s="168"/>
      <c r="AA2" s="168"/>
      <c r="AB2" s="168"/>
      <c r="AC2" s="168"/>
      <c r="AD2" s="168"/>
      <c r="AE2" s="168"/>
      <c r="AF2" s="168"/>
      <c r="AG2" s="168"/>
      <c r="AH2" s="168"/>
      <c r="AI2" s="167" t="s">
        <v>191</v>
      </c>
      <c r="AJ2" s="169"/>
      <c r="AP2" s="1"/>
      <c r="AQ2" s="2"/>
      <c r="AR2" s="2"/>
      <c r="AS2" s="1">
        <v>1</v>
      </c>
      <c r="AT2" s="1" t="s">
        <v>134</v>
      </c>
      <c r="AV2" s="4" t="s">
        <v>136</v>
      </c>
      <c r="AW2" s="2" t="e">
        <f>$AE$16&amp;AV2</f>
        <v>#N/A</v>
      </c>
      <c r="AY2" s="65" t="s">
        <v>199</v>
      </c>
      <c r="BA2" s="65">
        <v>0</v>
      </c>
    </row>
    <row r="3" spans="1:53" ht="14.25" customHeight="1">
      <c r="A3" s="82"/>
      <c r="B3" s="370"/>
      <c r="C3" s="371"/>
      <c r="D3" s="371"/>
      <c r="E3" s="371"/>
      <c r="F3" s="371"/>
      <c r="G3" s="371"/>
      <c r="H3" s="371"/>
      <c r="I3" s="372"/>
      <c r="J3" s="82"/>
      <c r="K3" s="82"/>
      <c r="L3" s="82"/>
      <c r="M3" s="82"/>
      <c r="N3" s="82"/>
      <c r="O3" s="82"/>
      <c r="P3" s="82"/>
      <c r="Q3" s="82"/>
      <c r="R3" s="196" t="s">
        <v>1</v>
      </c>
      <c r="S3" s="197"/>
      <c r="T3" s="197"/>
      <c r="U3" s="198"/>
      <c r="V3" s="199" t="s">
        <v>196</v>
      </c>
      <c r="W3" s="200"/>
      <c r="X3" s="200"/>
      <c r="Y3" s="200"/>
      <c r="Z3" s="200"/>
      <c r="AA3" s="200"/>
      <c r="AB3" s="200"/>
      <c r="AC3" s="200"/>
      <c r="AD3" s="200"/>
      <c r="AE3" s="200"/>
      <c r="AF3" s="200"/>
      <c r="AG3" s="200"/>
      <c r="AH3" s="200"/>
      <c r="AI3" s="200"/>
      <c r="AJ3" s="201"/>
      <c r="AP3" s="1"/>
      <c r="AQ3" s="2"/>
      <c r="AR3" s="2"/>
      <c r="AS3" s="3">
        <v>11</v>
      </c>
      <c r="AT3" s="3" t="s">
        <v>135</v>
      </c>
      <c r="AV3" s="4" t="s">
        <v>137</v>
      </c>
      <c r="AW3" s="2" t="e">
        <f>$AE$16&amp;AV3</f>
        <v>#N/A</v>
      </c>
      <c r="AY3" s="65" t="s">
        <v>200</v>
      </c>
      <c r="BA3" s="65">
        <v>2</v>
      </c>
    </row>
    <row r="4" spans="1:53" ht="14.25" customHeight="1">
      <c r="A4" s="82"/>
      <c r="B4" s="370"/>
      <c r="C4" s="371"/>
      <c r="D4" s="371"/>
      <c r="E4" s="371"/>
      <c r="F4" s="371"/>
      <c r="G4" s="371"/>
      <c r="H4" s="371"/>
      <c r="I4" s="372"/>
      <c r="J4" s="82"/>
      <c r="K4" s="82"/>
      <c r="L4" s="82"/>
      <c r="M4" s="82"/>
      <c r="N4" s="82"/>
      <c r="O4" s="82"/>
      <c r="P4" s="82"/>
      <c r="Q4" s="82"/>
      <c r="R4" s="196" t="s">
        <v>2</v>
      </c>
      <c r="S4" s="197"/>
      <c r="T4" s="197"/>
      <c r="U4" s="198"/>
      <c r="V4" s="161"/>
      <c r="W4" s="162"/>
      <c r="X4" s="162"/>
      <c r="Y4" s="162"/>
      <c r="Z4" s="162"/>
      <c r="AA4" s="162"/>
      <c r="AB4" s="162"/>
      <c r="AC4" s="162"/>
      <c r="AD4" s="162"/>
      <c r="AE4" s="162"/>
      <c r="AF4" s="162"/>
      <c r="AG4" s="162"/>
      <c r="AH4" s="162"/>
      <c r="AI4" s="162"/>
      <c r="AJ4" s="163"/>
      <c r="AP4" s="1"/>
      <c r="AS4" s="3"/>
      <c r="AT4" s="3"/>
      <c r="AV4" s="2" t="s">
        <v>138</v>
      </c>
      <c r="AW4" s="2" t="e">
        <f>$AE$16&amp;AV4</f>
        <v>#N/A</v>
      </c>
      <c r="AY4" s="65" t="s">
        <v>201</v>
      </c>
      <c r="BA4" s="65">
        <v>3</v>
      </c>
    </row>
    <row r="5" spans="1:53" ht="14.25" customHeight="1">
      <c r="A5" s="82"/>
      <c r="B5" s="370"/>
      <c r="C5" s="371"/>
      <c r="D5" s="371"/>
      <c r="E5" s="371"/>
      <c r="F5" s="371"/>
      <c r="G5" s="371"/>
      <c r="H5" s="371"/>
      <c r="I5" s="372"/>
      <c r="J5" s="82"/>
      <c r="K5" s="82"/>
      <c r="L5" s="82"/>
      <c r="M5" s="82"/>
      <c r="N5" s="82"/>
      <c r="O5" s="82"/>
      <c r="P5" s="82"/>
      <c r="Q5" s="82"/>
      <c r="R5" s="205" t="s">
        <v>188</v>
      </c>
      <c r="S5" s="206"/>
      <c r="T5" s="206"/>
      <c r="U5" s="207"/>
      <c r="V5" s="161"/>
      <c r="W5" s="162"/>
      <c r="X5" s="162"/>
      <c r="Y5" s="162"/>
      <c r="Z5" s="162"/>
      <c r="AA5" s="162"/>
      <c r="AB5" s="162"/>
      <c r="AC5" s="162"/>
      <c r="AD5" s="162"/>
      <c r="AE5" s="162"/>
      <c r="AF5" s="162"/>
      <c r="AG5" s="162"/>
      <c r="AH5" s="162"/>
      <c r="AI5" s="162"/>
      <c r="AJ5" s="162"/>
      <c r="AP5" s="1"/>
      <c r="AS5" s="3"/>
      <c r="AT5" s="3"/>
      <c r="AV5" s="2"/>
      <c r="AW5" s="2"/>
      <c r="AY5" s="65" t="s">
        <v>202</v>
      </c>
      <c r="BA5" s="65">
        <v>4</v>
      </c>
    </row>
    <row r="6" spans="1:53" ht="14.25" customHeight="1">
      <c r="A6" s="82"/>
      <c r="B6" s="370"/>
      <c r="C6" s="371"/>
      <c r="D6" s="371"/>
      <c r="E6" s="371"/>
      <c r="F6" s="371"/>
      <c r="G6" s="371"/>
      <c r="H6" s="371"/>
      <c r="I6" s="372"/>
      <c r="J6" s="82"/>
      <c r="K6" s="82"/>
      <c r="L6" s="82"/>
      <c r="M6" s="82"/>
      <c r="N6" s="82"/>
      <c r="O6" s="82"/>
      <c r="P6" s="82"/>
      <c r="Q6" s="82"/>
      <c r="R6" s="208"/>
      <c r="S6" s="209"/>
      <c r="T6" s="209"/>
      <c r="U6" s="210"/>
      <c r="V6" s="164"/>
      <c r="W6" s="165"/>
      <c r="X6" s="165"/>
      <c r="Y6" s="165"/>
      <c r="Z6" s="165"/>
      <c r="AA6" s="165"/>
      <c r="AB6" s="165"/>
      <c r="AC6" s="165"/>
      <c r="AD6" s="165"/>
      <c r="AE6" s="165"/>
      <c r="AF6" s="165"/>
      <c r="AG6" s="165"/>
      <c r="AH6" s="165"/>
      <c r="AI6" s="165"/>
      <c r="AJ6" s="165"/>
      <c r="AP6" s="1"/>
      <c r="AS6" s="3"/>
      <c r="AT6" s="3"/>
      <c r="AV6" s="4" t="s">
        <v>139</v>
      </c>
      <c r="AW6" s="2" t="e">
        <f>$AE$16&amp;AV6</f>
        <v>#N/A</v>
      </c>
      <c r="AY6" s="65" t="s">
        <v>203</v>
      </c>
      <c r="BA6" s="65">
        <v>5</v>
      </c>
    </row>
    <row r="7" spans="1:53" ht="15" customHeight="1" thickBot="1">
      <c r="A7" s="82"/>
      <c r="B7" s="373"/>
      <c r="C7" s="374"/>
      <c r="D7" s="374"/>
      <c r="E7" s="374"/>
      <c r="F7" s="374"/>
      <c r="G7" s="374"/>
      <c r="H7" s="374"/>
      <c r="I7" s="375"/>
      <c r="J7" s="82"/>
      <c r="K7" s="82"/>
      <c r="L7" s="82"/>
      <c r="M7" s="82"/>
      <c r="N7" s="82"/>
      <c r="O7" s="82"/>
      <c r="P7" s="82"/>
      <c r="Q7" s="82"/>
      <c r="R7" s="280" t="s">
        <v>189</v>
      </c>
      <c r="S7" s="281"/>
      <c r="T7" s="281"/>
      <c r="U7" s="282"/>
      <c r="V7" s="174"/>
      <c r="W7" s="175"/>
      <c r="X7" s="175"/>
      <c r="Y7" s="175"/>
      <c r="Z7" s="175"/>
      <c r="AA7" s="175"/>
      <c r="AB7" s="175"/>
      <c r="AC7" s="175"/>
      <c r="AD7" s="175"/>
      <c r="AE7" s="175"/>
      <c r="AF7" s="175"/>
      <c r="AG7" s="175"/>
      <c r="AH7" s="175"/>
      <c r="AI7" s="175"/>
      <c r="AJ7" s="176"/>
      <c r="AP7" s="1"/>
      <c r="AS7" s="3"/>
      <c r="AT7" s="3"/>
      <c r="AY7" s="65" t="s">
        <v>204</v>
      </c>
      <c r="BA7" s="65">
        <v>6</v>
      </c>
    </row>
    <row r="8" spans="1:53" ht="8.25" customHeight="1">
      <c r="A8" s="82"/>
      <c r="B8" s="82"/>
      <c r="C8" s="82"/>
      <c r="D8" s="82"/>
      <c r="E8" s="82"/>
      <c r="F8" s="82"/>
      <c r="G8" s="82"/>
      <c r="H8" s="82"/>
      <c r="I8" s="82"/>
      <c r="J8" s="82"/>
      <c r="K8" s="82"/>
      <c r="L8" s="82"/>
      <c r="M8" s="82"/>
      <c r="N8" s="82"/>
      <c r="O8" s="82"/>
      <c r="P8" s="82"/>
      <c r="Q8" s="82"/>
      <c r="R8" s="83"/>
      <c r="S8" s="83"/>
      <c r="T8" s="83"/>
      <c r="U8" s="83"/>
      <c r="V8" s="84"/>
      <c r="W8" s="84"/>
      <c r="X8" s="84"/>
      <c r="Y8" s="84"/>
      <c r="Z8" s="84"/>
      <c r="AA8" s="84"/>
      <c r="AB8" s="84"/>
      <c r="AC8" s="84"/>
      <c r="AD8" s="84"/>
      <c r="AE8" s="84"/>
      <c r="AF8" s="84"/>
      <c r="AG8" s="84"/>
      <c r="AH8" s="84"/>
      <c r="AI8" s="84"/>
      <c r="AJ8" s="84"/>
      <c r="AP8" s="1"/>
      <c r="AS8" s="3"/>
      <c r="AT8" s="3"/>
      <c r="AY8" s="65" t="s">
        <v>205</v>
      </c>
      <c r="BA8" s="65">
        <v>7</v>
      </c>
    </row>
    <row r="9" spans="1:53" ht="6.75" customHeight="1">
      <c r="A9" s="82"/>
      <c r="B9" s="82"/>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P9" s="1"/>
      <c r="AS9" s="3"/>
      <c r="AT9" s="3"/>
      <c r="AX9" s="4"/>
      <c r="AY9" s="125" t="s">
        <v>217</v>
      </c>
    </row>
    <row r="10" spans="1:53" ht="21">
      <c r="A10" s="284" t="s">
        <v>218</v>
      </c>
      <c r="B10" s="284"/>
      <c r="C10" s="284"/>
      <c r="D10" s="284"/>
      <c r="E10" s="284"/>
      <c r="F10" s="284"/>
      <c r="G10" s="284"/>
      <c r="H10" s="284"/>
      <c r="I10" s="284"/>
      <c r="J10" s="284"/>
      <c r="K10" s="284"/>
      <c r="L10" s="284"/>
      <c r="M10" s="284"/>
      <c r="N10" s="284"/>
      <c r="O10" s="284"/>
      <c r="P10" s="284"/>
      <c r="Q10" s="284"/>
      <c r="R10" s="284"/>
      <c r="S10" s="284"/>
      <c r="T10" s="284"/>
      <c r="U10" s="284"/>
      <c r="V10" s="284"/>
      <c r="W10" s="284"/>
      <c r="X10" s="284"/>
      <c r="Y10" s="284"/>
      <c r="Z10" s="284"/>
      <c r="AA10" s="284"/>
      <c r="AB10" s="284"/>
      <c r="AC10" s="284"/>
      <c r="AD10" s="284"/>
      <c r="AE10" s="284"/>
      <c r="AF10" s="284"/>
      <c r="AG10" s="284"/>
      <c r="AH10" s="284"/>
      <c r="AI10" s="284"/>
      <c r="AJ10" s="284"/>
      <c r="AP10" s="1"/>
      <c r="AQ10" s="4"/>
      <c r="AR10" s="2"/>
      <c r="AS10" s="3"/>
      <c r="AT10" s="3"/>
    </row>
    <row r="11" spans="1:53" ht="6" customHeight="1">
      <c r="A11" s="82"/>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P11" s="1"/>
      <c r="AQ11" s="2"/>
      <c r="AR11" s="2"/>
      <c r="AS11" s="3"/>
      <c r="AT11" s="3"/>
    </row>
    <row r="12" spans="1:53">
      <c r="A12" s="85" t="s">
        <v>145</v>
      </c>
      <c r="B12" s="86"/>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8"/>
      <c r="AC12" s="88"/>
      <c r="AD12" s="88"/>
      <c r="AE12" s="88"/>
      <c r="AF12" s="88"/>
      <c r="AG12" s="89"/>
      <c r="AH12" s="89"/>
      <c r="AI12" s="90"/>
      <c r="AJ12" s="91"/>
      <c r="AP12" s="1"/>
      <c r="AQ12" s="2"/>
      <c r="AR12" s="2"/>
      <c r="AS12" s="3"/>
      <c r="AT12" s="3"/>
    </row>
    <row r="13" spans="1:53">
      <c r="A13" s="285" t="s">
        <v>5</v>
      </c>
      <c r="B13" s="286"/>
      <c r="C13" s="286"/>
      <c r="D13" s="286"/>
      <c r="E13" s="286"/>
      <c r="F13" s="286"/>
      <c r="G13" s="286"/>
      <c r="H13" s="286"/>
      <c r="I13" s="286"/>
      <c r="J13" s="286"/>
      <c r="K13" s="286"/>
      <c r="L13" s="286"/>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7"/>
      <c r="AP13" s="1"/>
      <c r="AQ13" s="2"/>
      <c r="AR13" s="2"/>
      <c r="AS13" s="3"/>
      <c r="AT13" s="3"/>
    </row>
    <row r="14" spans="1:53">
      <c r="A14" s="92" t="s">
        <v>6</v>
      </c>
      <c r="B14" s="93"/>
      <c r="C14" s="94"/>
      <c r="D14" s="94"/>
      <c r="E14" s="94"/>
      <c r="F14" s="94"/>
      <c r="G14" s="94"/>
      <c r="H14" s="94"/>
      <c r="I14" s="94"/>
      <c r="J14" s="94"/>
      <c r="K14" s="94"/>
      <c r="L14" s="94"/>
      <c r="M14" s="75"/>
      <c r="N14" s="94"/>
      <c r="O14" s="94"/>
      <c r="P14" s="94"/>
      <c r="Q14" s="94"/>
      <c r="R14" s="94"/>
      <c r="S14" s="94"/>
      <c r="T14" s="94"/>
      <c r="U14" s="94"/>
      <c r="V14" s="94"/>
      <c r="W14" s="94"/>
      <c r="X14" s="94"/>
      <c r="Y14" s="94"/>
      <c r="Z14" s="94"/>
      <c r="AA14" s="94"/>
      <c r="AB14" s="95"/>
      <c r="AC14" s="95"/>
      <c r="AD14" s="95"/>
      <c r="AE14" s="95"/>
      <c r="AF14" s="95"/>
      <c r="AG14" s="94"/>
      <c r="AH14" s="94"/>
      <c r="AI14" s="96"/>
      <c r="AJ14" s="97"/>
      <c r="AP14" s="1"/>
      <c r="AQ14" s="2"/>
      <c r="AR14" s="2"/>
      <c r="AS14" s="3"/>
      <c r="AT14" s="3"/>
    </row>
    <row r="15" spans="1:53" ht="8.25" customHeight="1" thickBot="1">
      <c r="A15" s="82"/>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P15" s="1"/>
      <c r="AQ15" s="2"/>
      <c r="AR15" s="2"/>
      <c r="AS15" s="3"/>
      <c r="AT15" s="3"/>
    </row>
    <row r="16" spans="1:53" ht="27.75" customHeight="1" thickBot="1">
      <c r="A16" s="274" t="s">
        <v>144</v>
      </c>
      <c r="B16" s="274"/>
      <c r="C16" s="274"/>
      <c r="D16" s="274"/>
      <c r="E16" s="274"/>
      <c r="F16" s="275"/>
      <c r="G16" s="276"/>
      <c r="H16" s="277"/>
      <c r="I16" s="277"/>
      <c r="J16" s="277"/>
      <c r="K16" s="277"/>
      <c r="L16" s="278"/>
      <c r="M16" s="279" t="s">
        <v>7</v>
      </c>
      <c r="N16" s="274"/>
      <c r="O16" s="274"/>
      <c r="P16" s="274"/>
      <c r="Q16" s="274"/>
      <c r="R16" s="275"/>
      <c r="S16" s="295"/>
      <c r="T16" s="296"/>
      <c r="U16" s="296"/>
      <c r="V16" s="296"/>
      <c r="W16" s="296"/>
      <c r="X16" s="297"/>
      <c r="Y16" s="279" t="s">
        <v>8</v>
      </c>
      <c r="Z16" s="274"/>
      <c r="AA16" s="274"/>
      <c r="AB16" s="274"/>
      <c r="AC16" s="274"/>
      <c r="AD16" s="274"/>
      <c r="AE16" s="298" t="e">
        <f>VLOOKUP(S16,定員,2,1)</f>
        <v>#N/A</v>
      </c>
      <c r="AF16" s="298"/>
      <c r="AG16" s="298"/>
      <c r="AH16" s="298"/>
      <c r="AI16" s="298"/>
      <c r="AJ16" s="298"/>
      <c r="AP16" s="1"/>
      <c r="AQ16" s="1"/>
      <c r="AR16" s="1"/>
      <c r="AS16" s="3"/>
      <c r="AT16" s="3"/>
    </row>
    <row r="17" spans="1:46" ht="3.75" customHeight="1">
      <c r="A17" s="82"/>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P17" s="1"/>
      <c r="AQ17" s="1"/>
      <c r="AR17" s="1"/>
      <c r="AS17" s="3"/>
      <c r="AT17" s="3"/>
    </row>
    <row r="18" spans="1:46" ht="6.75" customHeight="1">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P18" s="1"/>
      <c r="AQ18" s="2"/>
      <c r="AR18" s="2"/>
      <c r="AS18" s="3"/>
      <c r="AT18" s="3"/>
    </row>
    <row r="19" spans="1:46" ht="7.5" customHeight="1">
      <c r="A19" s="82"/>
      <c r="B19" s="82"/>
      <c r="C19" s="82"/>
      <c r="D19" s="82"/>
      <c r="E19" s="82"/>
      <c r="F19" s="82"/>
      <c r="G19" s="299" t="s">
        <v>9</v>
      </c>
      <c r="H19" s="299"/>
      <c r="I19" s="299"/>
      <c r="J19" s="299"/>
      <c r="K19" s="299"/>
      <c r="L19" s="299"/>
      <c r="M19" s="332" t="s">
        <v>10</v>
      </c>
      <c r="N19" s="332"/>
      <c r="O19" s="332"/>
      <c r="P19" s="332"/>
      <c r="Q19" s="332"/>
      <c r="R19" s="333"/>
      <c r="S19" s="336" t="s">
        <v>11</v>
      </c>
      <c r="T19" s="337"/>
      <c r="U19" s="337"/>
      <c r="V19" s="337"/>
      <c r="W19" s="337"/>
      <c r="X19" s="337"/>
      <c r="Y19" s="98"/>
      <c r="Z19" s="98"/>
      <c r="AA19" s="99"/>
      <c r="AB19" s="100"/>
      <c r="AC19" s="101"/>
      <c r="AD19" s="82"/>
      <c r="AE19" s="82"/>
      <c r="AF19" s="82"/>
      <c r="AG19" s="82"/>
      <c r="AH19" s="82"/>
      <c r="AI19" s="82"/>
      <c r="AJ19" s="82"/>
      <c r="AP19" s="3"/>
      <c r="AQ19" s="1"/>
      <c r="AR19" s="1"/>
      <c r="AS19" s="3"/>
      <c r="AT19" s="3"/>
    </row>
    <row r="20" spans="1:46" ht="21" customHeight="1" thickBot="1">
      <c r="A20" s="82"/>
      <c r="B20" s="82"/>
      <c r="C20" s="82"/>
      <c r="D20" s="82"/>
      <c r="E20" s="82"/>
      <c r="F20" s="82"/>
      <c r="G20" s="300"/>
      <c r="H20" s="300"/>
      <c r="I20" s="300"/>
      <c r="J20" s="300"/>
      <c r="K20" s="300"/>
      <c r="L20" s="300"/>
      <c r="M20" s="332"/>
      <c r="N20" s="332"/>
      <c r="O20" s="332"/>
      <c r="P20" s="332"/>
      <c r="Q20" s="332"/>
      <c r="R20" s="333"/>
      <c r="S20" s="338"/>
      <c r="T20" s="339"/>
      <c r="U20" s="339"/>
      <c r="V20" s="339"/>
      <c r="W20" s="339"/>
      <c r="X20" s="339"/>
      <c r="Y20" s="177" t="s">
        <v>12</v>
      </c>
      <c r="Z20" s="177"/>
      <c r="AA20" s="177"/>
      <c r="AB20" s="177"/>
      <c r="AC20" s="177"/>
      <c r="AD20" s="82"/>
      <c r="AE20" s="82"/>
      <c r="AF20" s="82"/>
      <c r="AG20" s="82"/>
      <c r="AH20" s="82"/>
      <c r="AI20" s="82"/>
      <c r="AJ20" s="82"/>
    </row>
    <row r="21" spans="1:46" ht="30.75" customHeight="1" thickBot="1">
      <c r="A21" s="82"/>
      <c r="B21" s="82"/>
      <c r="C21" s="82"/>
      <c r="D21" s="82"/>
      <c r="E21" s="82"/>
      <c r="F21" s="82"/>
      <c r="G21" s="301">
        <v>12</v>
      </c>
      <c r="H21" s="302"/>
      <c r="I21" s="302"/>
      <c r="J21" s="302"/>
      <c r="K21" s="302"/>
      <c r="L21" s="303"/>
      <c r="M21" s="334">
        <f>VLOOKUP(G16,平均勤続年数,3)</f>
        <v>2</v>
      </c>
      <c r="N21" s="335"/>
      <c r="O21" s="335"/>
      <c r="P21" s="335"/>
      <c r="Q21" s="335"/>
      <c r="R21" s="335"/>
      <c r="S21" s="340">
        <f>IF(Y21="○",VLOOKUP($G$16,平均勤続年数,4),VLOOKUP($G$16,平均勤続年数,4)-2)</f>
        <v>4</v>
      </c>
      <c r="T21" s="340"/>
      <c r="U21" s="340"/>
      <c r="V21" s="340"/>
      <c r="W21" s="340"/>
      <c r="X21" s="341"/>
      <c r="Y21" s="288"/>
      <c r="Z21" s="289"/>
      <c r="AA21" s="289"/>
      <c r="AB21" s="289"/>
      <c r="AC21" s="290"/>
      <c r="AD21" s="82"/>
      <c r="AE21" s="82"/>
      <c r="AF21" s="82"/>
      <c r="AG21" s="82"/>
      <c r="AH21" s="82"/>
      <c r="AI21" s="82"/>
      <c r="AJ21" s="82"/>
    </row>
    <row r="22" spans="1:46" ht="9.9499999999999993" customHeight="1">
      <c r="A22" s="82"/>
      <c r="B22" s="82"/>
      <c r="C22" s="82"/>
      <c r="D22" s="82"/>
      <c r="E22" s="82"/>
      <c r="F22" s="110"/>
      <c r="G22" s="82"/>
      <c r="H22" s="82"/>
      <c r="I22" s="82"/>
      <c r="J22" s="82"/>
      <c r="K22" s="82"/>
      <c r="L22" s="110"/>
      <c r="M22" s="110"/>
      <c r="N22" s="110"/>
      <c r="O22" s="110"/>
      <c r="P22" s="110"/>
      <c r="Q22" s="110"/>
      <c r="R22" s="110"/>
      <c r="S22" s="110"/>
      <c r="T22" s="110"/>
      <c r="U22" s="110"/>
      <c r="V22" s="82"/>
      <c r="W22" s="82"/>
      <c r="X22" s="82"/>
      <c r="Y22" s="82"/>
      <c r="Z22" s="82"/>
      <c r="AA22" s="110"/>
      <c r="AB22" s="82"/>
      <c r="AC22" s="82"/>
      <c r="AD22" s="82"/>
      <c r="AE22" s="82"/>
      <c r="AF22" s="82"/>
      <c r="AG22" s="82"/>
      <c r="AH22" s="82"/>
      <c r="AI22" s="82"/>
      <c r="AJ22" s="82"/>
    </row>
    <row r="23" spans="1:46" s="82" customFormat="1" ht="30.75" customHeight="1" thickBot="1">
      <c r="G23" s="342" t="s">
        <v>192</v>
      </c>
      <c r="H23" s="342"/>
      <c r="I23" s="342"/>
      <c r="J23" s="342"/>
      <c r="K23" s="342"/>
      <c r="L23" s="343" t="s">
        <v>193</v>
      </c>
      <c r="M23" s="343"/>
      <c r="N23" s="343"/>
      <c r="O23" s="343"/>
      <c r="P23" s="343"/>
      <c r="Q23" s="344" t="s">
        <v>194</v>
      </c>
      <c r="R23" s="343"/>
      <c r="S23" s="343"/>
      <c r="T23" s="343"/>
      <c r="U23" s="345"/>
      <c r="V23" s="346" t="s">
        <v>195</v>
      </c>
      <c r="W23" s="347"/>
      <c r="X23" s="347"/>
      <c r="Y23" s="347"/>
      <c r="Z23" s="347"/>
    </row>
    <row r="24" spans="1:46" s="82" customFormat="1" ht="30.75" customHeight="1" thickBot="1">
      <c r="G24" s="348"/>
      <c r="H24" s="349"/>
      <c r="I24" s="349"/>
      <c r="J24" s="349"/>
      <c r="K24" s="349"/>
      <c r="L24" s="350"/>
      <c r="M24" s="351"/>
      <c r="N24" s="351"/>
      <c r="O24" s="351"/>
      <c r="P24" s="352"/>
      <c r="Q24" s="353"/>
      <c r="R24" s="354"/>
      <c r="S24" s="354"/>
      <c r="T24" s="354"/>
      <c r="U24" s="355"/>
      <c r="V24" s="356">
        <f>IF(S21-Q24&gt;=0,S21-Q24,0)</f>
        <v>4</v>
      </c>
      <c r="W24" s="347"/>
      <c r="X24" s="347"/>
      <c r="Y24" s="347"/>
      <c r="Z24" s="347"/>
    </row>
    <row r="25" spans="1:46" s="2" customFormat="1" ht="18" customHeight="1">
      <c r="A25" s="102" t="s">
        <v>146</v>
      </c>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3"/>
      <c r="AJ25" s="104"/>
      <c r="AK25" s="5"/>
    </row>
    <row r="26" spans="1:46" s="2" customFormat="1" ht="32.25" customHeight="1">
      <c r="A26" s="376" t="s">
        <v>83</v>
      </c>
      <c r="B26" s="376"/>
      <c r="C26" s="376"/>
      <c r="D26" s="376"/>
      <c r="E26" s="376"/>
      <c r="F26" s="376"/>
      <c r="G26" s="376"/>
      <c r="H26" s="376"/>
      <c r="I26" s="376"/>
      <c r="J26" s="376"/>
      <c r="K26" s="376"/>
      <c r="L26" s="376"/>
      <c r="M26" s="170" t="e">
        <f>ROUNDDOWN(M49,-3)</f>
        <v>#N/A</v>
      </c>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row>
    <row r="27" spans="1:46" s="114" customFormat="1" ht="32.25" customHeight="1">
      <c r="A27" s="357" t="s">
        <v>215</v>
      </c>
      <c r="B27" s="357"/>
      <c r="C27" s="357"/>
      <c r="D27" s="357"/>
      <c r="E27" s="357"/>
      <c r="F27" s="357"/>
      <c r="G27" s="357"/>
      <c r="H27" s="357"/>
      <c r="I27" s="357"/>
      <c r="J27" s="357"/>
      <c r="K27" s="357"/>
      <c r="L27" s="357"/>
      <c r="M27" s="358" t="e">
        <f>ROUNDDOWN(M50,-3)</f>
        <v>#N/A</v>
      </c>
      <c r="N27" s="358"/>
      <c r="O27" s="358"/>
      <c r="P27" s="358"/>
      <c r="Q27" s="358"/>
      <c r="R27" s="358"/>
      <c r="S27" s="358"/>
      <c r="T27" s="358"/>
      <c r="U27" s="358"/>
      <c r="V27" s="358"/>
      <c r="W27" s="358"/>
      <c r="X27" s="358"/>
      <c r="Y27" s="358"/>
      <c r="Z27" s="358"/>
      <c r="AA27" s="358"/>
      <c r="AB27" s="358"/>
      <c r="AC27" s="358"/>
      <c r="AD27" s="358"/>
      <c r="AE27" s="358"/>
      <c r="AF27" s="358"/>
      <c r="AG27" s="358"/>
      <c r="AH27" s="358"/>
      <c r="AI27" s="358"/>
      <c r="AJ27" s="359"/>
    </row>
    <row r="28" spans="1:46" ht="8.25" customHeight="1">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row>
    <row r="29" spans="1:46">
      <c r="A29" s="306" t="s">
        <v>13</v>
      </c>
      <c r="B29" s="307"/>
      <c r="C29" s="307"/>
      <c r="D29" s="307"/>
      <c r="E29" s="307"/>
      <c r="F29" s="307"/>
      <c r="G29" s="307"/>
      <c r="H29" s="307"/>
      <c r="I29" s="307"/>
      <c r="J29" s="307"/>
      <c r="K29" s="291" t="s">
        <v>14</v>
      </c>
      <c r="L29" s="292"/>
      <c r="M29" s="186" t="s">
        <v>15</v>
      </c>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row>
    <row r="30" spans="1:46">
      <c r="A30" s="308"/>
      <c r="B30" s="309"/>
      <c r="C30" s="309"/>
      <c r="D30" s="309"/>
      <c r="E30" s="309"/>
      <c r="F30" s="309"/>
      <c r="G30" s="309"/>
      <c r="H30" s="309"/>
      <c r="I30" s="309"/>
      <c r="J30" s="309"/>
      <c r="K30" s="293"/>
      <c r="L30" s="294"/>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row>
    <row r="31" spans="1:46">
      <c r="A31" s="308"/>
      <c r="B31" s="309"/>
      <c r="C31" s="309"/>
      <c r="D31" s="309"/>
      <c r="E31" s="309"/>
      <c r="F31" s="309"/>
      <c r="G31" s="309"/>
      <c r="H31" s="309"/>
      <c r="I31" s="309"/>
      <c r="J31" s="309"/>
      <c r="K31" s="293"/>
      <c r="L31" s="294"/>
      <c r="M31" s="202" t="s">
        <v>4</v>
      </c>
      <c r="N31" s="203"/>
      <c r="O31" s="203"/>
      <c r="P31" s="203"/>
      <c r="Q31" s="202" t="s">
        <v>78</v>
      </c>
      <c r="R31" s="203"/>
      <c r="S31" s="203"/>
      <c r="T31" s="203"/>
      <c r="U31" s="202" t="s">
        <v>3</v>
      </c>
      <c r="V31" s="203"/>
      <c r="W31" s="203"/>
      <c r="X31" s="204"/>
      <c r="Y31" s="202" t="s">
        <v>79</v>
      </c>
      <c r="Z31" s="203"/>
      <c r="AA31" s="203"/>
      <c r="AB31" s="204"/>
      <c r="AC31" s="202" t="s">
        <v>81</v>
      </c>
      <c r="AD31" s="203"/>
      <c r="AE31" s="203"/>
      <c r="AF31" s="204"/>
      <c r="AG31" s="202" t="s">
        <v>80</v>
      </c>
      <c r="AH31" s="203"/>
      <c r="AI31" s="203"/>
      <c r="AJ31" s="204"/>
    </row>
    <row r="32" spans="1:46" ht="14.25" thickBot="1">
      <c r="A32" s="310"/>
      <c r="B32" s="311"/>
      <c r="C32" s="311"/>
      <c r="D32" s="311"/>
      <c r="E32" s="311"/>
      <c r="F32" s="311"/>
      <c r="G32" s="311"/>
      <c r="H32" s="311"/>
      <c r="I32" s="311"/>
      <c r="J32" s="311"/>
      <c r="K32" s="293"/>
      <c r="L32" s="294"/>
      <c r="M32" s="181" t="s">
        <v>16</v>
      </c>
      <c r="N32" s="182"/>
      <c r="O32" s="179" t="s">
        <v>17</v>
      </c>
      <c r="P32" s="180"/>
      <c r="Q32" s="181" t="s">
        <v>16</v>
      </c>
      <c r="R32" s="182"/>
      <c r="S32" s="179" t="s">
        <v>17</v>
      </c>
      <c r="T32" s="180"/>
      <c r="U32" s="181" t="s">
        <v>16</v>
      </c>
      <c r="V32" s="182"/>
      <c r="W32" s="179" t="s">
        <v>17</v>
      </c>
      <c r="X32" s="180"/>
      <c r="Y32" s="181" t="s">
        <v>16</v>
      </c>
      <c r="Z32" s="182"/>
      <c r="AA32" s="179" t="s">
        <v>17</v>
      </c>
      <c r="AB32" s="180"/>
      <c r="AC32" s="181" t="s">
        <v>16</v>
      </c>
      <c r="AD32" s="182"/>
      <c r="AE32" s="179" t="s">
        <v>17</v>
      </c>
      <c r="AF32" s="180"/>
      <c r="AG32" s="181" t="s">
        <v>16</v>
      </c>
      <c r="AH32" s="182"/>
      <c r="AI32" s="179" t="s">
        <v>17</v>
      </c>
      <c r="AJ32" s="180"/>
    </row>
    <row r="33" spans="1:42" ht="20.25" customHeight="1" thickBot="1">
      <c r="A33" s="304" t="s">
        <v>18</v>
      </c>
      <c r="B33" s="305"/>
      <c r="C33" s="305"/>
      <c r="D33" s="305"/>
      <c r="E33" s="305"/>
      <c r="F33" s="305"/>
      <c r="G33" s="305"/>
      <c r="H33" s="305"/>
      <c r="I33" s="305"/>
      <c r="J33" s="305"/>
      <c r="K33" s="178" t="s">
        <v>19</v>
      </c>
      <c r="L33" s="178"/>
      <c r="M33" s="212"/>
      <c r="N33" s="184"/>
      <c r="O33" s="184"/>
      <c r="P33" s="213"/>
      <c r="Q33" s="214"/>
      <c r="R33" s="184"/>
      <c r="S33" s="184"/>
      <c r="T33" s="213"/>
      <c r="U33" s="214"/>
      <c r="V33" s="184"/>
      <c r="W33" s="184"/>
      <c r="X33" s="283"/>
      <c r="Y33" s="183"/>
      <c r="Z33" s="184"/>
      <c r="AA33" s="184"/>
      <c r="AB33" s="283"/>
      <c r="AC33" s="183"/>
      <c r="AD33" s="184"/>
      <c r="AE33" s="184"/>
      <c r="AF33" s="283"/>
      <c r="AG33" s="183"/>
      <c r="AH33" s="184"/>
      <c r="AI33" s="184"/>
      <c r="AJ33" s="185"/>
    </row>
    <row r="34" spans="1:42" ht="22.5" customHeight="1">
      <c r="A34" s="215" t="s">
        <v>20</v>
      </c>
      <c r="B34" s="216" t="s">
        <v>21</v>
      </c>
      <c r="C34" s="105" t="s">
        <v>22</v>
      </c>
      <c r="D34" s="105"/>
      <c r="E34" s="105"/>
      <c r="F34" s="105"/>
      <c r="G34" s="105"/>
      <c r="H34" s="105"/>
      <c r="I34" s="105"/>
      <c r="J34" s="105"/>
      <c r="K34" s="217" t="s">
        <v>216</v>
      </c>
      <c r="L34" s="218"/>
      <c r="M34" s="159" t="e">
        <f>IF($K34="○",VLOOKUP($AE$16,単価表,9,0),0)</f>
        <v>#N/A</v>
      </c>
      <c r="N34" s="172"/>
      <c r="O34" s="159" t="e">
        <f>IF($K34="○",VLOOKUP($AE$16,単価表,10,0),0)</f>
        <v>#N/A</v>
      </c>
      <c r="P34" s="160"/>
      <c r="Q34" s="171" t="e">
        <f>IF($K34="○",VLOOKUP($AE$16,単価表,9,0),0)</f>
        <v>#N/A</v>
      </c>
      <c r="R34" s="172"/>
      <c r="S34" s="172" t="e">
        <f>IF($K34="○",VLOOKUP($AE$16,単価表,10,0),0)</f>
        <v>#N/A</v>
      </c>
      <c r="T34" s="173"/>
      <c r="U34" s="159" t="e">
        <f>IF($K34="○",VLOOKUP($AE$16,単価表,9,0),0)</f>
        <v>#N/A</v>
      </c>
      <c r="V34" s="172"/>
      <c r="W34" s="159" t="e">
        <f>IF($K34="○",VLOOKUP($AE$16,単価表,10,0),0)</f>
        <v>#N/A</v>
      </c>
      <c r="X34" s="160"/>
      <c r="Y34" s="171" t="e">
        <f>IF($K34="○",VLOOKUP($AE$16,単価表,9,0),0)</f>
        <v>#N/A</v>
      </c>
      <c r="Z34" s="172"/>
      <c r="AA34" s="172" t="e">
        <f>IF($K34="○",VLOOKUP($AE$16,単価表,10,0),0)</f>
        <v>#N/A</v>
      </c>
      <c r="AB34" s="173"/>
      <c r="AC34" s="159" t="e">
        <f>IF($K34="○",VLOOKUP($AE$16,単価表,9,0),0)</f>
        <v>#N/A</v>
      </c>
      <c r="AD34" s="172"/>
      <c r="AE34" s="159" t="e">
        <f>IF($K34="○",VLOOKUP($AE$16,単価表,10,0),0)</f>
        <v>#N/A</v>
      </c>
      <c r="AF34" s="160"/>
      <c r="AG34" s="171" t="e">
        <f>IF($K34="○",VLOOKUP($AE$16,単価表,9,0),0)</f>
        <v>#N/A</v>
      </c>
      <c r="AH34" s="172"/>
      <c r="AI34" s="172" t="e">
        <f>IF($K34="○",VLOOKUP($AE$16,単価表,10,0),0)</f>
        <v>#N/A</v>
      </c>
      <c r="AJ34" s="173"/>
    </row>
    <row r="35" spans="1:42" ht="22.5" customHeight="1">
      <c r="A35" s="215"/>
      <c r="B35" s="216"/>
      <c r="C35" s="106" t="s">
        <v>133</v>
      </c>
      <c r="D35" s="106"/>
      <c r="E35" s="106"/>
      <c r="F35" s="106"/>
      <c r="G35" s="106"/>
      <c r="H35" s="106"/>
      <c r="I35" s="106"/>
      <c r="J35" s="106"/>
      <c r="K35" s="251"/>
      <c r="L35" s="252"/>
      <c r="M35" s="253">
        <f>IF(OR($K35=0,$K35="－"),0,VLOOKUP(VLOOKUP($K$35,資格人数,2,0),資格,4,0))</f>
        <v>0</v>
      </c>
      <c r="N35" s="231"/>
      <c r="O35" s="253">
        <f>IF(OR($K35=0,$K35="－"),0,VLOOKUP(VLOOKUP($K$35,資格人数,2,0),資格,4,0))</f>
        <v>0</v>
      </c>
      <c r="P35" s="232"/>
      <c r="Q35" s="230">
        <f>IF(OR($K35=0,$K35="－"),0,VLOOKUP(VLOOKUP($K$35,資格人数,2,0),資格,4,0))</f>
        <v>0</v>
      </c>
      <c r="R35" s="231"/>
      <c r="S35" s="231">
        <f>IF(OR($K35=0,$K35="－"),0,VLOOKUP(VLOOKUP($K$35,資格人数,2,0),資格,4,0))</f>
        <v>0</v>
      </c>
      <c r="T35" s="254"/>
      <c r="U35" s="230">
        <f>IF(OR($K35=0,$K35="－"),0,VLOOKUP(VLOOKUP($K$35,資格人数,2,0),資格,4,0))</f>
        <v>0</v>
      </c>
      <c r="V35" s="231"/>
      <c r="W35" s="231">
        <f>IF(OR($K35=0,$K35="－"),0,VLOOKUP(VLOOKUP($K$35,資格人数,2,0),資格,4,0))</f>
        <v>0</v>
      </c>
      <c r="X35" s="254"/>
      <c r="Y35" s="230">
        <f>IF(OR($K35=0,$K35="－"),0,VLOOKUP(VLOOKUP($K$35,資格人数,2,0),資格,4,0))</f>
        <v>0</v>
      </c>
      <c r="Z35" s="231"/>
      <c r="AA35" s="231">
        <f>IF(OR($K35=0,$K35="－"),0,VLOOKUP(VLOOKUP($K$35,資格人数,2,0),資格,4,0))</f>
        <v>0</v>
      </c>
      <c r="AB35" s="254"/>
      <c r="AC35" s="230">
        <f>IF(OR($K35=0,$K35="－"),0,VLOOKUP(VLOOKUP($K$35,資格人数,2,0),資格,4,0))</f>
        <v>0</v>
      </c>
      <c r="AD35" s="231"/>
      <c r="AE35" s="231">
        <f>IF(OR($K35=0,$K35="－"),0,VLOOKUP(VLOOKUP($K$35,資格人数,2,0),資格,4,0))</f>
        <v>0</v>
      </c>
      <c r="AF35" s="254"/>
      <c r="AG35" s="230">
        <f>IF(OR($K35=0,$K35="－"),0,VLOOKUP(VLOOKUP($K$35,資格人数,2,0),資格,4,0))</f>
        <v>0</v>
      </c>
      <c r="AH35" s="231"/>
      <c r="AI35" s="231">
        <f>IF(OR($K35=0,$K35="－"),0,VLOOKUP(VLOOKUP($K$35,資格人数,2,0),資格,4,0))</f>
        <v>0</v>
      </c>
      <c r="AJ35" s="254"/>
    </row>
    <row r="36" spans="1:42" ht="22.5" customHeight="1" thickBot="1">
      <c r="A36" s="215"/>
      <c r="B36" s="216"/>
      <c r="C36" s="107" t="s">
        <v>82</v>
      </c>
      <c r="D36" s="108"/>
      <c r="E36" s="108"/>
      <c r="F36" s="108"/>
      <c r="G36" s="108"/>
      <c r="H36" s="108"/>
      <c r="I36" s="108"/>
      <c r="J36" s="109"/>
      <c r="K36" s="234"/>
      <c r="L36" s="235"/>
      <c r="M36" s="244"/>
      <c r="N36" s="245"/>
      <c r="O36" s="245"/>
      <c r="P36" s="246"/>
      <c r="Q36" s="247">
        <f>IF($K36="○",VLOOKUP($AE$16,単価表,22,0),0)</f>
        <v>0</v>
      </c>
      <c r="R36" s="248"/>
      <c r="S36" s="248">
        <f>IF($K36="○",VLOOKUP($AE$16,単価表,22,0),0)</f>
        <v>0</v>
      </c>
      <c r="T36" s="249"/>
      <c r="U36" s="244"/>
      <c r="V36" s="245"/>
      <c r="W36" s="245"/>
      <c r="X36" s="246"/>
      <c r="Y36" s="247">
        <f>IF($K36="○",VLOOKUP($AE$16,単価表,22,0),0)</f>
        <v>0</v>
      </c>
      <c r="Z36" s="248"/>
      <c r="AA36" s="248">
        <f>IF($K36="○",VLOOKUP($AE$16,単価表,22,0),0)</f>
        <v>0</v>
      </c>
      <c r="AB36" s="249"/>
      <c r="AC36" s="244"/>
      <c r="AD36" s="245"/>
      <c r="AE36" s="245"/>
      <c r="AF36" s="246"/>
      <c r="AG36" s="247">
        <f>IF($K36="○",VLOOKUP($AE$16,単価表,22,0),0)</f>
        <v>0</v>
      </c>
      <c r="AH36" s="248"/>
      <c r="AI36" s="248">
        <f>IF($K36="○",VLOOKUP($AE$16,単価表,22,0),0)</f>
        <v>0</v>
      </c>
      <c r="AJ36" s="249"/>
    </row>
    <row r="37" spans="1:42" ht="22.5" customHeight="1" thickTop="1" thickBot="1">
      <c r="A37" s="215"/>
      <c r="B37" s="216"/>
      <c r="C37" s="75"/>
      <c r="D37" s="75"/>
      <c r="E37" s="75"/>
      <c r="F37" s="75"/>
      <c r="G37" s="76"/>
      <c r="H37" s="75"/>
      <c r="I37" s="75"/>
      <c r="J37" s="76"/>
      <c r="K37" s="187" t="s">
        <v>23</v>
      </c>
      <c r="L37" s="188"/>
      <c r="M37" s="189" t="e">
        <f>SUM(M34:N36)</f>
        <v>#N/A</v>
      </c>
      <c r="N37" s="190"/>
      <c r="O37" s="190" t="e">
        <f>SUM(O34:P36)</f>
        <v>#N/A</v>
      </c>
      <c r="P37" s="191"/>
      <c r="Q37" s="189" t="e">
        <f>SUM(Q34:R36)</f>
        <v>#N/A</v>
      </c>
      <c r="R37" s="190"/>
      <c r="S37" s="190" t="e">
        <f>SUM(S34:T36)</f>
        <v>#N/A</v>
      </c>
      <c r="T37" s="250"/>
      <c r="U37" s="325" t="e">
        <f>SUM(U34:V36)</f>
        <v>#N/A</v>
      </c>
      <c r="V37" s="190"/>
      <c r="W37" s="190" t="e">
        <f>SUM(W34:X36)</f>
        <v>#N/A</v>
      </c>
      <c r="X37" s="191"/>
      <c r="Y37" s="189" t="e">
        <f>SUM(Y34:Z36)</f>
        <v>#N/A</v>
      </c>
      <c r="Z37" s="190"/>
      <c r="AA37" s="190" t="e">
        <f>SUM(AA34:AB36)</f>
        <v>#N/A</v>
      </c>
      <c r="AB37" s="250"/>
      <c r="AC37" s="325" t="e">
        <f>SUM(AC34:AD36)</f>
        <v>#N/A</v>
      </c>
      <c r="AD37" s="190"/>
      <c r="AE37" s="190" t="e">
        <f>SUM(AE34:AF36)</f>
        <v>#N/A</v>
      </c>
      <c r="AF37" s="191"/>
      <c r="AG37" s="189" t="e">
        <f>SUM(AG34:AH36)</f>
        <v>#N/A</v>
      </c>
      <c r="AH37" s="190"/>
      <c r="AI37" s="190" t="e">
        <f>SUM(AI34:AJ36)</f>
        <v>#N/A</v>
      </c>
      <c r="AJ37" s="250"/>
    </row>
    <row r="38" spans="1:42" ht="55.5" customHeight="1">
      <c r="A38" s="215"/>
      <c r="B38" s="327" t="s">
        <v>24</v>
      </c>
      <c r="C38" s="241" t="s">
        <v>173</v>
      </c>
      <c r="D38" s="241"/>
      <c r="E38" s="241"/>
      <c r="F38" s="241"/>
      <c r="G38" s="241"/>
      <c r="H38" s="241"/>
      <c r="I38" s="241"/>
      <c r="J38" s="241"/>
      <c r="K38" s="329"/>
      <c r="L38" s="330"/>
      <c r="M38" s="331">
        <f>-IF($K38="○",IF(M34*VLOOKUP($AE$16,単価表,35,0)&lt;10,INT(M34*VLOOKUP($AE$16,単価表,35,0)),ROUNDDOWN(M34*VLOOKUP($AE$16,単価表,35,0),-1)),0)</f>
        <v>0</v>
      </c>
      <c r="N38" s="220"/>
      <c r="O38" s="223">
        <f>-IF($K38="○",IF(O34*VLOOKUP($AE$16,単価表,35,0)&lt;10,INT(O34*VLOOKUP($AE$16,単価表,35,0)),ROUNDDOWN(O34*VLOOKUP($AE$16,単価表,35,0),-1)),0)</f>
        <v>0</v>
      </c>
      <c r="P38" s="224"/>
      <c r="Q38" s="219">
        <f>-IF($K38="○",IF(Q34*VLOOKUP($AE$16,単価表,35,0)&lt;10,INT(Q34*VLOOKUP($AE$16,単価表,35,0)),ROUNDDOWN(Q34*VLOOKUP($AE$16,単価表,35,0),-1)),0)</f>
        <v>0</v>
      </c>
      <c r="R38" s="220"/>
      <c r="S38" s="223">
        <f>-IF($K38="○",IF(S34*VLOOKUP($AE$16,単価表,35,0)&lt;10,INT(S34*VLOOKUP($AE$16,単価表,35,0)),ROUNDDOWN(S34*VLOOKUP($AE$16,単価表,35,0),-1)),0)</f>
        <v>0</v>
      </c>
      <c r="T38" s="224"/>
      <c r="U38" s="219">
        <f>-IF($K38="○",IF(U34*VLOOKUP($AE$16,単価表,35,0)&lt;10,INT(U34*VLOOKUP($AE$16,単価表,35,0)),ROUNDDOWN(U34*VLOOKUP($AE$16,単価表,35,0),-1)),0)</f>
        <v>0</v>
      </c>
      <c r="V38" s="220"/>
      <c r="W38" s="223">
        <f>-IF($K38="○",IF(W34*VLOOKUP($AE$16,単価表,35,0)&lt;10,INT(W34*VLOOKUP($AE$16,単価表,35,0)),ROUNDDOWN(W34*VLOOKUP($AE$16,単価表,35,0),-1)),0)</f>
        <v>0</v>
      </c>
      <c r="X38" s="224"/>
      <c r="Y38" s="219">
        <f>-IF($K38="○",IF(Y34*VLOOKUP($AE$16,単価表,35,0)&lt;10,INT(Y34*VLOOKUP($AE$16,単価表,35,0)),ROUNDDOWN(Y34*VLOOKUP($AE$16,単価表,35,0),-1)),0)</f>
        <v>0</v>
      </c>
      <c r="Z38" s="220"/>
      <c r="AA38" s="223">
        <f>-IF($K38="○",IF(AA34*VLOOKUP($AE$16,単価表,35,0)&lt;10,INT(AA34*VLOOKUP($AE$16,単価表,35,0)),ROUNDDOWN(AA34*VLOOKUP($AE$16,単価表,35,0),-1)),0)</f>
        <v>0</v>
      </c>
      <c r="AB38" s="224"/>
      <c r="AC38" s="219">
        <f>-IF($K38="○",IF(AC34*VLOOKUP($AE$16,単価表,35,0)&lt;10,INT(AC34*VLOOKUP($AE$16,単価表,35,0)),ROUNDDOWN(AC34*VLOOKUP($AE$16,単価表,35,0),-1)),0)</f>
        <v>0</v>
      </c>
      <c r="AD38" s="220"/>
      <c r="AE38" s="223">
        <f>-IF($K38="○",IF(AE34*VLOOKUP($AE$16,単価表,35,0)&lt;10,INT(AE34*VLOOKUP($AE$16,単価表,35,0)),ROUNDDOWN(AE34*VLOOKUP($AE$16,単価表,35,0),-1)),0)</f>
        <v>0</v>
      </c>
      <c r="AF38" s="224"/>
      <c r="AG38" s="219">
        <f>-IF($K38="○",IF(AG34*VLOOKUP($AE$16,単価表,35,0)&lt;10,INT(AG34*VLOOKUP($AE$16,単価表,35,0)),ROUNDDOWN(AG34*VLOOKUP($AE$16,単価表,35,0),-1)),0)</f>
        <v>0</v>
      </c>
      <c r="AH38" s="220"/>
      <c r="AI38" s="223">
        <f>-IF($K38="○",IF(AI34*VLOOKUP($AE$16,単価表,35,0)&lt;10,INT(AI34*VLOOKUP($AE$16,単価表,35,0)),ROUNDDOWN(AI34*VLOOKUP($AE$16,単価表,35,0),-1)),0)</f>
        <v>0</v>
      </c>
      <c r="AJ38" s="363"/>
    </row>
    <row r="39" spans="1:42" ht="61.5" customHeight="1">
      <c r="A39" s="215"/>
      <c r="B39" s="328"/>
      <c r="C39" s="241" t="s">
        <v>174</v>
      </c>
      <c r="D39" s="241"/>
      <c r="E39" s="241"/>
      <c r="F39" s="241"/>
      <c r="G39" s="241"/>
      <c r="H39" s="241"/>
      <c r="I39" s="241"/>
      <c r="J39" s="241"/>
      <c r="K39" s="242"/>
      <c r="L39" s="243"/>
      <c r="M39" s="223">
        <f>-IF($K39="○",VLOOKUP($AE$16,単価表,46,0),0)</f>
        <v>0</v>
      </c>
      <c r="N39" s="226"/>
      <c r="O39" s="223">
        <f>-IF($K39="○",VLOOKUP($AE$16,単価表,46,0),0)</f>
        <v>0</v>
      </c>
      <c r="P39" s="224"/>
      <c r="Q39" s="225">
        <f>-IF($K39="○",VLOOKUP($AE$16,単価表,46,0),0)</f>
        <v>0</v>
      </c>
      <c r="R39" s="226"/>
      <c r="S39" s="223">
        <f>-IF($K39="○",VLOOKUP($AE$16,単価表,46,0),0)</f>
        <v>0</v>
      </c>
      <c r="T39" s="224"/>
      <c r="U39" s="225">
        <f>-IF($K39="○",VLOOKUP($AE$16,単価表,46,0),0)</f>
        <v>0</v>
      </c>
      <c r="V39" s="226"/>
      <c r="W39" s="223">
        <f>-IF($K39="○",VLOOKUP($AE$16,単価表,46,0),0)</f>
        <v>0</v>
      </c>
      <c r="X39" s="224"/>
      <c r="Y39" s="225">
        <f>-IF($K39="○",VLOOKUP($AE$16,単価表,46,0),0)</f>
        <v>0</v>
      </c>
      <c r="Z39" s="226"/>
      <c r="AA39" s="223">
        <f>-IF($K39="○",VLOOKUP($AE$16,単価表,46,0),0)</f>
        <v>0</v>
      </c>
      <c r="AB39" s="224"/>
      <c r="AC39" s="225">
        <f>-IF($K39="○",VLOOKUP($AE$16,単価表,46,0),0)</f>
        <v>0</v>
      </c>
      <c r="AD39" s="226"/>
      <c r="AE39" s="223">
        <f>-IF($K39="○",VLOOKUP($AE$16,単価表,46,0),0)</f>
        <v>0</v>
      </c>
      <c r="AF39" s="224"/>
      <c r="AG39" s="225">
        <f>-IF($K39="○",VLOOKUP($AE$16,単価表,46,0),0)</f>
        <v>0</v>
      </c>
      <c r="AH39" s="226"/>
      <c r="AI39" s="223">
        <f>-IF($K39="○",VLOOKUP($AE$16,単価表,46,0),0)</f>
        <v>0</v>
      </c>
      <c r="AJ39" s="363"/>
      <c r="AM39" s="65" t="s">
        <v>214</v>
      </c>
    </row>
    <row r="40" spans="1:42" ht="27.75" customHeight="1">
      <c r="A40" s="215"/>
      <c r="B40" s="328"/>
      <c r="C40" s="360" t="s">
        <v>175</v>
      </c>
      <c r="D40" s="241"/>
      <c r="E40" s="241"/>
      <c r="F40" s="241"/>
      <c r="G40" s="241"/>
      <c r="H40" s="241"/>
      <c r="I40" s="241"/>
      <c r="J40" s="241"/>
      <c r="K40" s="361"/>
      <c r="L40" s="362"/>
      <c r="M40" s="382">
        <f>-IF($K$40="1日",IF((M34+M36)*VLOOKUP($AE$16,単価表,37,0)&lt;10,INT((M34+M36)*VLOOKUP($AE$16,単価表,37,0)),ROUNDDOWN((M34+M36)*VLOOKUP($AE$16,単価表,37,0),-1)),IF($K$40="2日",IF((M34+M36)*VLOOKUP($AE$16,単価表,38,0)&lt;10,INT((M34+M36)*VLOOKUP($AE$16,単価表,38,0)),ROUNDDOWN((M34+M36)*VLOOKUP($AE$16,単価表,38,0),-1)),IF($K$40="3日以上",IF((M34+M36)*VLOOKUP($AE$16,単価表,39,0)&lt;10,INT((M34+M36)*VLOOKUP($AE$16,単価表,39,0)),ROUNDDOWN((M34+M36)*VLOOKUP($AE$16,単価表,39,0),-1)),IF($K$40="全て",IF((M34+M36)*VLOOKUP($AE$16,単価表,40,0)&lt;10,INT((M34+M36)*VLOOKUP($AE$16,単価表,40,0)),ROUNDDOWN((M34+M36)*VLOOKUP($AE$16,単価表,40,0),-1)),0))))</f>
        <v>0</v>
      </c>
      <c r="N40" s="326"/>
      <c r="O40" s="324">
        <f>-IF($K$40="1日",IF((O34+O36)*VLOOKUP($AE$16,単価表,37,0)&lt;10,INT((O34+O36)*VLOOKUP($AE$16,単価表,37,0)),ROUNDDOWN((O34+O36)*VLOOKUP($AE$16,単価表,37,0),-1)),IF($K$40="2日",IF((O34+O36)*VLOOKUP($AE$16,単価表,38,0)&lt;10,INT((O34+O36)*VLOOKUP($AE$16,単価表,38,0)),ROUNDDOWN((O34+O36)*VLOOKUP($AE$16,単価表,38,0),-1)),IF($K$40="3日以上",IF((O34+O36)*VLOOKUP($AE$16,単価表,39,0)&lt;10,INT((O34+O36)*VLOOKUP($AE$16,単価表,39,0)),ROUNDDOWN((O34+O36)*VLOOKUP($AE$16,単価表,39,0),-1)),IF($K$40="全て",IF((O34+O36)*VLOOKUP($AE$16,単価表,40,0)&lt;10,INT((O34+O36)*VLOOKUP($AE$16,単価表,40,0)),ROUNDDOWN((O34+O36)*VLOOKUP($AE$16,単価表,40,0),-1)),0))))</f>
        <v>0</v>
      </c>
      <c r="P40" s="221"/>
      <c r="Q40" s="221">
        <f>-IF($K$40="1日",IF((Q34+Q36)*VLOOKUP($AE$16,単価表,37,0)&lt;10,INT((Q34+Q36)*VLOOKUP($AE$16,単価表,37,0)),ROUNDDOWN((Q34+Q36)*VLOOKUP($AE$16,単価表,37,0),-1)),IF($K$40="2日",IF((Q34+Q36)*VLOOKUP($AE$16,単価表,38,0)&lt;10,INT((Q34+Q36)*VLOOKUP($AE$16,単価表,38,0)),ROUNDDOWN((Q34+Q36)*VLOOKUP($AE$16,単価表,38,0),-1)),IF($K$40="3日以上",IF((Q34+Q36)*VLOOKUP($AE$16,単価表,39,0)&lt;10,INT((Q34+Q36)*VLOOKUP($AE$16,単価表,39,0)),ROUNDDOWN((Q34+Q36)*VLOOKUP($AE$16,単価表,39,0),-1)),IF($K$40="全て",IF((Q34+Q36)*VLOOKUP($AE$16,単価表,40,0)&lt;10,INT((Q34+Q36)*VLOOKUP($AE$16,単価表,40,0)),ROUNDDOWN((Q34+Q36)*VLOOKUP($AE$16,単価表,40,0),-1)),0))))</f>
        <v>0</v>
      </c>
      <c r="R40" s="222"/>
      <c r="S40" s="326">
        <f>-IF($K$40="1日",IF((S34+S36)*VLOOKUP($AE$16,単価表,37,0)&lt;10,INT((S34+S36)*VLOOKUP($AE$16,単価表,37,0)),ROUNDDOWN((S34+S36)*VLOOKUP($AE$16,単価表,37,0),-1)),IF($K$40="2日",IF((S34+S36)*VLOOKUP($AE$16,単価表,38,0)&lt;10,INT((S34+S36)*VLOOKUP($AE$16,単価表,38,0)),ROUNDDOWN((S34+S36)*VLOOKUP($AE$16,単価表,38,0),-1)),IF($K$40="3日以上",IF((S34+S36)*VLOOKUP($AE$16,単価表,39,0)&lt;10,INT((S34+S36)*VLOOKUP($AE$16,単価表,39,0)),ROUNDDOWN((S34+S36)*VLOOKUP($AE$16,単価表,39,0),-1)),IF($K$40="全て",IF((S34+S36)*VLOOKUP($AE$16,単価表,40,0)&lt;10,INT((S34+S36)*VLOOKUP($AE$16,単価表,40,0)),ROUNDDOWN((S34+S36)*VLOOKUP($AE$16,単価表,40,0),-1)),0))))</f>
        <v>0</v>
      </c>
      <c r="T40" s="326"/>
      <c r="U40" s="222">
        <f>-IF($K$40="1日",IF((U34+U36)*VLOOKUP($AE$16,単価表,37,0)&lt;10,INT((U34+U36)*VLOOKUP($AE$16,単価表,37,0)),ROUNDDOWN((U34+U36)*VLOOKUP($AE$16,単価表,37,0),-1)),IF($K$40="2日",IF((U34+U36)*VLOOKUP($AE$16,単価表,38,0)&lt;10,INT((U34+U36)*VLOOKUP($AE$16,単価表,38,0)),ROUNDDOWN((U34+U36)*VLOOKUP($AE$16,単価表,38,0),-1)),IF($K$40="3日以上",IF((U34+U36)*VLOOKUP($AE$16,単価表,39,0)&lt;10,INT((U34+U36)*VLOOKUP($AE$16,単価表,39,0)),ROUNDDOWN((U34+U36)*VLOOKUP($AE$16,単価表,39,0),-1)),IF($K$40="全て",IF((U34+U36)*VLOOKUP($AE$16,単価表,40,0)&lt;10,INT((U34+U36)*VLOOKUP($AE$16,単価表,40,0)),ROUNDDOWN((U34+U36)*VLOOKUP($AE$16,単価表,40,0),-1)),0))))</f>
        <v>0</v>
      </c>
      <c r="V40" s="323"/>
      <c r="W40" s="323">
        <f>-IF($K$40="1日",IF((W34+W36)*VLOOKUP($AE$16,単価表,37,0)&lt;10,INT((W34+W36)*VLOOKUP($AE$16,単価表,37,0)),ROUNDDOWN((W34+W36)*VLOOKUP($AE$16,単価表,37,0),-1)),IF($K$40="2日",IF((W34+W36)*VLOOKUP($AE$16,単価表,38,0)&lt;10,INT((W34+W36)*VLOOKUP($AE$16,単価表,38,0)),ROUNDDOWN((W34+W36)*VLOOKUP($AE$16,単価表,38,0),-1)),IF($K$40="3日以上",IF((W34+W36)*VLOOKUP($AE$16,単価表,39,0)&lt;10,INT((W34+W36)*VLOOKUP($AE$16,単価表,39,0)),ROUNDDOWN((W34+W36)*VLOOKUP($AE$16,単価表,39,0),-1)),IF($K$40="全て",IF((W34+W36)*VLOOKUP($AE$16,単価表,40,0)&lt;10,INT((W34+W36)*VLOOKUP($AE$16,単価表,40,0)),ROUNDDOWN((W34+W36)*VLOOKUP($AE$16,単価表,40,0),-1)),0))))</f>
        <v>0</v>
      </c>
      <c r="X40" s="324"/>
      <c r="Y40" s="326">
        <f>-IF($K$40="1日",IF((Y34+Y36)*VLOOKUP($AE$16,単価表,37,0)&lt;10,INT((Y34+Y36)*VLOOKUP($AE$16,単価表,37,0)),ROUNDDOWN((Y34+Y36)*VLOOKUP($AE$16,単価表,37,0),-1)),IF($K$40="2日",IF((Y34+Y36)*VLOOKUP($AE$16,単価表,38,0)&lt;10,INT((Y34+Y36)*VLOOKUP($AE$16,単価表,38,0)),ROUNDDOWN((Y34+Y36)*VLOOKUP($AE$16,単価表,38,0),-1)),IF($K$40="3日以上",IF((Y34+Y36)*VLOOKUP($AE$16,単価表,39,0)&lt;10,INT((Y34+Y36)*VLOOKUP($AE$16,単価表,39,0)),ROUNDDOWN((Y34+Y36)*VLOOKUP($AE$16,単価表,39,0),-1)),IF($K$40="全て",IF((Y34+Y36)*VLOOKUP($AE$16,単価表,40,0)&lt;10,INT((Y34+Y36)*VLOOKUP($AE$16,単価表,40,0)),ROUNDDOWN((Y34+Y36)*VLOOKUP($AE$16,単価表,40,0),-1)),0))))</f>
        <v>0</v>
      </c>
      <c r="Z40" s="326"/>
      <c r="AA40" s="324">
        <f>-IF($K$40="1日",IF((AA34+AA36)*VLOOKUP($AE$16,単価表,37,0)&lt;10,INT((AA34+AA36)*VLOOKUP($AE$16,単価表,37,0)),ROUNDDOWN((AA34+AA36)*VLOOKUP($AE$16,単価表,37,0),-1)),IF($K$40="2日",IF((AA34+AA36)*VLOOKUP($AE$16,単価表,38,0)&lt;10,INT((AA34+AA36)*VLOOKUP($AE$16,単価表,38,0)),ROUNDDOWN((AA34+AA36)*VLOOKUP($AE$16,単価表,38,0),-1)),IF($K$40="3日以上",IF((AA34+AA36)*VLOOKUP($AE$16,単価表,39,0)&lt;10,INT((AA34+AA36)*VLOOKUP($AE$16,単価表,39,0)),ROUNDDOWN((AA34+AA36)*VLOOKUP($AE$16,単価表,39,0),-1)),IF($K$40="全て",IF((AA34+AA36)*VLOOKUP($AE$16,単価表,40,0)&lt;10,INT((AA34+AA36)*VLOOKUP($AE$16,単価表,40,0)),ROUNDDOWN((AA34+AA36)*VLOOKUP($AE$16,単価表,40,0),-1)),0))))</f>
        <v>0</v>
      </c>
      <c r="AB40" s="221"/>
      <c r="AC40" s="221">
        <f>-IF($K$40="1日",IF((AC34+AC36)*VLOOKUP($AE$16,単価表,37,0)&lt;10,INT((AC34+AC36)*VLOOKUP($AE$16,単価表,37,0)),ROUNDDOWN((AC34+AC36)*VLOOKUP($AE$16,単価表,37,0),-1)),IF($K$40="2日",IF((AC34+AC36)*VLOOKUP($AE$16,単価表,38,0)&lt;10,INT((AC34+AC36)*VLOOKUP($AE$16,単価表,38,0)),ROUNDDOWN((AC34+AC36)*VLOOKUP($AE$16,単価表,38,0),-1)),IF($K$40="3日以上",IF((AC34+AC36)*VLOOKUP($AE$16,単価表,39,0)&lt;10,INT((AC34+AC36)*VLOOKUP($AE$16,単価表,39,0)),ROUNDDOWN((AC34+AC36)*VLOOKUP($AE$16,単価表,39,0),-1)),IF($K$40="全て",IF((AC34+AC36)*VLOOKUP($AE$16,単価表,40,0)&lt;10,INT((AC34+AC36)*VLOOKUP($AE$16,単価表,40,0)),ROUNDDOWN((AC34+AC36)*VLOOKUP($AE$16,単価表,40,0),-1)),0))))</f>
        <v>0</v>
      </c>
      <c r="AD40" s="222"/>
      <c r="AE40" s="326">
        <f>-IF($K$40="1日",IF((AE34+AE36)*VLOOKUP($AE$16,単価表,37,0)&lt;10,INT((AE34+AE36)*VLOOKUP($AE$16,単価表,37,0)),ROUNDDOWN((AE34+AE36)*VLOOKUP($AE$16,単価表,37,0),-1)),IF($K$40="2日",IF((AE34+AE36)*VLOOKUP($AE$16,単価表,38,0)&lt;10,INT((AE34+AE36)*VLOOKUP($AE$16,単価表,38,0)),ROUNDDOWN((AE34+AE36)*VLOOKUP($AE$16,単価表,38,0),-1)),IF($K$40="3日以上",IF((AE34+AE36)*VLOOKUP($AE$16,単価表,39,0)&lt;10,INT((AE34+AE36)*VLOOKUP($AE$16,単価表,39,0)),ROUNDDOWN((AE34+AE36)*VLOOKUP($AE$16,単価表,39,0),-1)),IF($K$40="全て",IF((AE34+AE36)*VLOOKUP($AE$16,単価表,40,0)&lt;10,INT((AE34+AE36)*VLOOKUP($AE$16,単価表,40,0)),ROUNDDOWN((AE34+AE36)*VLOOKUP($AE$16,単価表,40,0),-1)),0))))</f>
        <v>0</v>
      </c>
      <c r="AF40" s="326"/>
      <c r="AG40" s="222">
        <f>-IF($K$40="1日",IF((AG34+AG36)*VLOOKUP($AE$16,単価表,37,0)&lt;10,INT((AG34+AG36)*VLOOKUP($AE$16,単価表,37,0)),ROUNDDOWN((AG34+AG36)*VLOOKUP($AE$16,単価表,37,0),-1)),IF($K$40="2日",IF((AG34+AG36)*VLOOKUP($AE$16,単価表,38,0)&lt;10,INT((AG34+AG36)*VLOOKUP($AE$16,単価表,38,0)),ROUNDDOWN((AG34+AG36)*VLOOKUP($AE$16,単価表,38,0),-1)),IF($K$40="3日以上",IF((AG34+AG36)*VLOOKUP($AE$16,単価表,39,0)&lt;10,INT((AG34+AG36)*VLOOKUP($AE$16,単価表,39,0)),ROUNDDOWN((AG34+AG36)*VLOOKUP($AE$16,単価表,39,0),-1)),IF($K$40="全て",IF((AG34+AG36)*VLOOKUP($AE$16,単価表,40,0)&lt;10,INT((AG34+AG36)*VLOOKUP($AE$16,単価表,40,0)),ROUNDDOWN((AG34+AG36)*VLOOKUP($AE$16,単価表,40,0),-1)),0))))</f>
        <v>0</v>
      </c>
      <c r="AH40" s="323"/>
      <c r="AI40" s="323">
        <f>-IF($K$40="1日",IF((AI34+AI36)*VLOOKUP($AE$16,単価表,37,0)&lt;10,INT((AI34+AI36)*VLOOKUP($AE$16,単価表,37,0)),ROUNDDOWN((AI34+AI36)*VLOOKUP($AE$16,単価表,37,0),-1)),IF($K$40="2日",IF((AI34+AI36)*VLOOKUP($AE$16,単価表,38,0)&lt;10,INT((AI34+AI36)*VLOOKUP($AE$16,単価表,38,0)),ROUNDDOWN((AI34+AI36)*VLOOKUP($AE$16,単価表,38,0),-1)),IF($K$40="3日以上",IF((AI34+AI36)*VLOOKUP($AE$16,単価表,39,0)&lt;10,INT((AI34+AI36)*VLOOKUP($AE$16,単価表,39,0)),ROUNDDOWN((AI34+AI36)*VLOOKUP($AE$16,単価表,39,0),-1)),IF($K$40="全て",IF((AI34+AI36)*VLOOKUP($AE$16,単価表,40,0)&lt;10,INT((AI34+AI36)*VLOOKUP($AE$16,単価表,40,0)),ROUNDDOWN((AI34+AI36)*VLOOKUP($AE$16,単価表,40,0),-1)),0))))</f>
        <v>0</v>
      </c>
      <c r="AJ40" s="324"/>
      <c r="AM40" s="72" t="s">
        <v>212</v>
      </c>
    </row>
    <row r="41" spans="1:42" ht="22.5" customHeight="1" thickBot="1">
      <c r="A41" s="215"/>
      <c r="B41" s="328"/>
      <c r="C41" s="233" t="s">
        <v>25</v>
      </c>
      <c r="D41" s="233"/>
      <c r="E41" s="233"/>
      <c r="F41" s="233"/>
      <c r="G41" s="233"/>
      <c r="H41" s="233"/>
      <c r="I41" s="233"/>
      <c r="J41" s="233"/>
      <c r="K41" s="234"/>
      <c r="L41" s="235"/>
      <c r="M41" s="236">
        <f>-IF($K41="○",IF((M37+M38+M39+M40)*(1-VLOOKUP($AE$16,単価表,42,0))&lt;10,INT((M37+M38+M39+M40)*(1-VLOOKUP($AE$16,単価表,42,0))),ROUNDDOWN((M37+M38+M39+M40)*(1-VLOOKUP($AE$16,単価表,42,0)),-1)),0)</f>
        <v>0</v>
      </c>
      <c r="N41" s="237"/>
      <c r="O41" s="238">
        <f>-IF($K41="○",IF((O37+O38+O39+O40)*(1-VLOOKUP($AE$16,単価表,42,0))&lt;10,INT((O37+O38+O39+O40)*(1-VLOOKUP($AE$16,単価表,42,0))),ROUNDDOWN((O37+O38+O39+O40)*(1-VLOOKUP($AE$16,単価表,42,0)),-1)),0)</f>
        <v>0</v>
      </c>
      <c r="P41" s="239"/>
      <c r="Q41" s="239">
        <f>-IF($K41="○",IF((Q37+Q38+Q39+Q40)*(1-VLOOKUP($AE$16,単価表,42,0))&lt;10,INT((Q37+Q38+Q39+Q40)*(1-VLOOKUP($AE$16,単価表,42,0))),ROUNDDOWN((Q37+Q38+Q39+Q40)*(1-VLOOKUP($AE$16,単価表,42,0)),-1)),0)</f>
        <v>0</v>
      </c>
      <c r="R41" s="240"/>
      <c r="S41" s="237">
        <f>-IF($K41="○",IF((S37+S38+S39+S40)*(1-VLOOKUP($AE$16,単価表,42,0))&lt;10,INT((S37+S38+S39+S40)*(1-VLOOKUP($AE$16,単価表,42,0))),ROUNDDOWN((S37+S38+S39+S40)*(1-VLOOKUP($AE$16,単価表,42,0)),-1)),0)</f>
        <v>0</v>
      </c>
      <c r="T41" s="237"/>
      <c r="U41" s="240">
        <f>-IF($K41="○",IF((U37+U38+U39+U40)*(1-VLOOKUP($AE$16,単価表,42,0))&lt;10,INT((U37+U38+U39+U40)*(1-VLOOKUP($AE$16,単価表,42,0))),ROUNDDOWN((U37+U38+U39+U40)*(1-VLOOKUP($AE$16,単価表,42,0)),-1)),0)</f>
        <v>0</v>
      </c>
      <c r="V41" s="315"/>
      <c r="W41" s="315">
        <f>-IF($K41="○",IF((W37+W38+W39+W40)*(1-VLOOKUP($AE$16,単価表,42,0))&lt;10,INT((W37+W38+W39+W40)*(1-VLOOKUP($AE$16,単価表,42,0))),ROUNDDOWN((W37+W38+W39+W40)*(1-VLOOKUP($AE$16,単価表,42,0)),-1)),0)</f>
        <v>0</v>
      </c>
      <c r="X41" s="238"/>
      <c r="Y41" s="237">
        <f>-IF($K41="○",IF((Y37+Y38+Y39+Y40)*(1-VLOOKUP($AE$16,単価表,42,0))&lt;10,INT((Y37+Y38+Y39+Y40)*(1-VLOOKUP($AE$16,単価表,42,0))),ROUNDDOWN((Y37+Y38+Y39+Y40)*(1-VLOOKUP($AE$16,単価表,42,0)),-1)),0)</f>
        <v>0</v>
      </c>
      <c r="Z41" s="237"/>
      <c r="AA41" s="238">
        <f>-IF($K41="○",IF((AA37+AA38+AA39+AA40)*(1-VLOOKUP($AE$16,単価表,42,0))&lt;10,INT((AA37+AA38+AA39+AA40)*(1-VLOOKUP($AE$16,単価表,42,0))),ROUNDDOWN((AA37+AA38+AA39+AA40)*(1-VLOOKUP($AE$16,単価表,42,0)),-1)),0)</f>
        <v>0</v>
      </c>
      <c r="AB41" s="239"/>
      <c r="AC41" s="239">
        <f>-IF($K41="○",IF((AC37+AC38+AC39+AC40)*(1-VLOOKUP($AE$16,単価表,42,0))&lt;10,INT((AC37+AC38+AC39+AC40)*(1-VLOOKUP($AE$16,単価表,42,0))),ROUNDDOWN((AC37+AC38+AC39+AC40)*(1-VLOOKUP($AE$16,単価表,42,0)),-1)),0)</f>
        <v>0</v>
      </c>
      <c r="AD41" s="240"/>
      <c r="AE41" s="237">
        <f>-IF($K41="○",IF((AE37+AE38+AE39+AE40)*(1-VLOOKUP($AE$16,単価表,42,0))&lt;10,INT((AE37+AE38+AE39+AE40)*(1-VLOOKUP($AE$16,単価表,42,0))),ROUNDDOWN((AE37+AE38+AE39+AE40)*(1-VLOOKUP($AE$16,単価表,42,0)),-1)),0)</f>
        <v>0</v>
      </c>
      <c r="AF41" s="237"/>
      <c r="AG41" s="240">
        <f>-IF($K41="○",IF((AG37+AG38+AG39+AG40)*(1-VLOOKUP($AE$16,単価表,42,0))&lt;10,INT((AG37+AG38+AG39+AG40)*(1-VLOOKUP($AE$16,単価表,42,0))),ROUNDDOWN((AG37+AG38+AG39+AG40)*(1-VLOOKUP($AE$16,単価表,42,0)),-1)),0)</f>
        <v>0</v>
      </c>
      <c r="AH41" s="315"/>
      <c r="AI41" s="315">
        <f>-IF($K41="○",IF((AI37+AI38+AI39+AI40)*(1-VLOOKUP($AE$16,単価表,42,0))&lt;10,INT((AI37+AI38+AI39+AI40)*(1-VLOOKUP($AE$16,単価表,42,0))),ROUNDDOWN((AI37+AI38+AI39+AI40)*(1-VLOOKUP($AE$16,単価表,42,0)),-1)),0)</f>
        <v>0</v>
      </c>
      <c r="AJ41" s="238"/>
      <c r="AM41" s="72" t="s">
        <v>213</v>
      </c>
    </row>
    <row r="42" spans="1:42" ht="22.5" customHeight="1" thickTop="1">
      <c r="A42" s="215"/>
      <c r="B42" s="328"/>
      <c r="C42" s="227" t="s">
        <v>178</v>
      </c>
      <c r="D42" s="228"/>
      <c r="E42" s="228"/>
      <c r="F42" s="228"/>
      <c r="G42" s="228"/>
      <c r="H42" s="228"/>
      <c r="I42" s="228"/>
      <c r="J42" s="228"/>
      <c r="K42" s="228"/>
      <c r="L42" s="229"/>
      <c r="M42" s="230">
        <f>SUM(M38:N41)</f>
        <v>0</v>
      </c>
      <c r="N42" s="231"/>
      <c r="O42" s="231">
        <f t="shared" ref="O42" si="0">SUM(O38:P41)</f>
        <v>0</v>
      </c>
      <c r="P42" s="232"/>
      <c r="Q42" s="230">
        <f t="shared" ref="Q42" si="1">SUM(Q38:R41)</f>
        <v>0</v>
      </c>
      <c r="R42" s="231"/>
      <c r="S42" s="231">
        <f t="shared" ref="S42" si="2">SUM(S38:T41)</f>
        <v>0</v>
      </c>
      <c r="T42" s="232"/>
      <c r="U42" s="230">
        <f t="shared" ref="U42" si="3">SUM(U38:V41)</f>
        <v>0</v>
      </c>
      <c r="V42" s="231"/>
      <c r="W42" s="231">
        <f t="shared" ref="W42" si="4">SUM(W38:X41)</f>
        <v>0</v>
      </c>
      <c r="X42" s="254"/>
      <c r="Y42" s="253">
        <f t="shared" ref="Y42" si="5">SUM(Y38:Z41)</f>
        <v>0</v>
      </c>
      <c r="Z42" s="231"/>
      <c r="AA42" s="231">
        <f t="shared" ref="AA42" si="6">SUM(AA38:AB41)</f>
        <v>0</v>
      </c>
      <c r="AB42" s="254"/>
      <c r="AC42" s="253">
        <f t="shared" ref="AC42" si="7">SUM(AC38:AD41)</f>
        <v>0</v>
      </c>
      <c r="AD42" s="231"/>
      <c r="AE42" s="231">
        <f t="shared" ref="AE42" si="8">SUM(AE38:AF41)</f>
        <v>0</v>
      </c>
      <c r="AF42" s="232"/>
      <c r="AG42" s="230">
        <f t="shared" ref="AG42" si="9">SUM(AG38:AH41)</f>
        <v>0</v>
      </c>
      <c r="AH42" s="231"/>
      <c r="AI42" s="231">
        <f t="shared" ref="AI42" si="10">SUM(AI38:AJ41)</f>
        <v>0</v>
      </c>
      <c r="AJ42" s="254"/>
      <c r="AM42" s="72" t="s">
        <v>176</v>
      </c>
    </row>
    <row r="43" spans="1:42" ht="21.75" customHeight="1" thickBot="1">
      <c r="A43" s="215"/>
      <c r="B43" s="328"/>
      <c r="C43" s="73" t="s">
        <v>179</v>
      </c>
      <c r="D43" s="73"/>
      <c r="E43" s="73"/>
      <c r="F43" s="73"/>
      <c r="G43" s="74"/>
      <c r="H43" s="73"/>
      <c r="I43" s="73"/>
      <c r="J43" s="73"/>
      <c r="K43" s="377"/>
      <c r="L43" s="378"/>
      <c r="M43" s="379">
        <f>IF($K43="配置",IF(AP45/SUM(M33:AJ33)&lt;10,INT(AP45/SUM(M33:AJ33)),ROUNDDOWN(AP45/SUM(M33:AJ33),-1)),IF($K43="兼務",IF(AP46/SUM(M33:AJ33)&lt;10,INT(AP46/SUM(M33:AJ33)),ROUNDDOWN(AP46/SUM(M33:AJ33),-1)),0))</f>
        <v>0</v>
      </c>
      <c r="N43" s="380"/>
      <c r="O43" s="380"/>
      <c r="P43" s="380"/>
      <c r="Q43" s="380"/>
      <c r="R43" s="380"/>
      <c r="S43" s="380"/>
      <c r="T43" s="380"/>
      <c r="U43" s="380"/>
      <c r="V43" s="380"/>
      <c r="W43" s="380"/>
      <c r="X43" s="380"/>
      <c r="Y43" s="380"/>
      <c r="Z43" s="380"/>
      <c r="AA43" s="380"/>
      <c r="AB43" s="380"/>
      <c r="AC43" s="380"/>
      <c r="AD43" s="380"/>
      <c r="AE43" s="380"/>
      <c r="AF43" s="380"/>
      <c r="AG43" s="380"/>
      <c r="AH43" s="380"/>
      <c r="AI43" s="380"/>
      <c r="AJ43" s="381"/>
      <c r="AM43" s="65" t="s">
        <v>177</v>
      </c>
    </row>
    <row r="44" spans="1:42" ht="21.75" customHeight="1" thickTop="1">
      <c r="A44" s="215"/>
      <c r="B44" s="328"/>
      <c r="C44" s="75"/>
      <c r="D44" s="75"/>
      <c r="E44" s="75"/>
      <c r="F44" s="75"/>
      <c r="G44" s="76"/>
      <c r="H44" s="75"/>
      <c r="I44" s="75"/>
      <c r="J44" s="75"/>
      <c r="K44" s="316" t="s">
        <v>180</v>
      </c>
      <c r="L44" s="317"/>
      <c r="M44" s="318">
        <f>SUM(M43)</f>
        <v>0</v>
      </c>
      <c r="N44" s="319"/>
      <c r="O44" s="319"/>
      <c r="P44" s="319"/>
      <c r="Q44" s="319"/>
      <c r="R44" s="319"/>
      <c r="S44" s="319"/>
      <c r="T44" s="319"/>
      <c r="U44" s="319"/>
      <c r="V44" s="319"/>
      <c r="W44" s="319"/>
      <c r="X44" s="319"/>
      <c r="Y44" s="319"/>
      <c r="Z44" s="319"/>
      <c r="AA44" s="319"/>
      <c r="AB44" s="319"/>
      <c r="AC44" s="319"/>
      <c r="AD44" s="319"/>
      <c r="AE44" s="319"/>
      <c r="AF44" s="319"/>
      <c r="AG44" s="319"/>
      <c r="AH44" s="319"/>
      <c r="AI44" s="319"/>
      <c r="AJ44" s="320"/>
      <c r="AP44" s="77"/>
    </row>
    <row r="45" spans="1:42" ht="22.5" customHeight="1">
      <c r="A45" s="272" t="s">
        <v>184</v>
      </c>
      <c r="B45" s="273"/>
      <c r="C45" s="273"/>
      <c r="D45" s="273"/>
      <c r="E45" s="273"/>
      <c r="F45" s="273"/>
      <c r="G45" s="273"/>
      <c r="H45" s="273"/>
      <c r="I45" s="273"/>
      <c r="J45" s="273"/>
      <c r="K45" s="273"/>
      <c r="L45" s="52" t="s">
        <v>185</v>
      </c>
      <c r="M45" s="312" t="e">
        <f>M37+M42+$M$44</f>
        <v>#N/A</v>
      </c>
      <c r="N45" s="313"/>
      <c r="O45" s="313" t="e">
        <f t="shared" ref="O45" si="11">O37+O42+$M$44</f>
        <v>#N/A</v>
      </c>
      <c r="P45" s="314"/>
      <c r="Q45" s="312" t="e">
        <f t="shared" ref="Q45" si="12">Q37+Q42+$M$44</f>
        <v>#N/A</v>
      </c>
      <c r="R45" s="313"/>
      <c r="S45" s="313" t="e">
        <f t="shared" ref="S45" si="13">S37+S42+$M$44</f>
        <v>#N/A</v>
      </c>
      <c r="T45" s="314"/>
      <c r="U45" s="312" t="e">
        <f t="shared" ref="U45" si="14">U37+U42+$M$44</f>
        <v>#N/A</v>
      </c>
      <c r="V45" s="313"/>
      <c r="W45" s="313" t="e">
        <f t="shared" ref="W45" si="15">W37+W42+$M$44</f>
        <v>#N/A</v>
      </c>
      <c r="X45" s="321"/>
      <c r="Y45" s="322" t="e">
        <f t="shared" ref="Y45" si="16">Y37+Y42+$M$44</f>
        <v>#N/A</v>
      </c>
      <c r="Z45" s="313"/>
      <c r="AA45" s="313" t="e">
        <f t="shared" ref="AA45" si="17">AA37+AA42+$M$44</f>
        <v>#N/A</v>
      </c>
      <c r="AB45" s="321"/>
      <c r="AC45" s="322" t="e">
        <f t="shared" ref="AC45" si="18">AC37+AC42+$M$44</f>
        <v>#N/A</v>
      </c>
      <c r="AD45" s="313"/>
      <c r="AE45" s="313" t="e">
        <f t="shared" ref="AE45" si="19">AE37+AE42+$M$44</f>
        <v>#N/A</v>
      </c>
      <c r="AF45" s="314"/>
      <c r="AG45" s="312" t="e">
        <f t="shared" ref="AG45" si="20">AG37+AG42+$M$44</f>
        <v>#N/A</v>
      </c>
      <c r="AH45" s="313"/>
      <c r="AI45" s="313" t="e">
        <f t="shared" ref="AI45" si="21">AI37+AI42+$M$44</f>
        <v>#N/A</v>
      </c>
      <c r="AJ45" s="321"/>
      <c r="AN45" s="65" t="s">
        <v>181</v>
      </c>
      <c r="AO45" s="78" t="s">
        <v>182</v>
      </c>
      <c r="AP45" s="77">
        <v>760</v>
      </c>
    </row>
    <row r="46" spans="1:42" ht="22.5" customHeight="1">
      <c r="A46" s="255" t="s">
        <v>186</v>
      </c>
      <c r="B46" s="256"/>
      <c r="C46" s="256"/>
      <c r="D46" s="256"/>
      <c r="E46" s="256"/>
      <c r="F46" s="256"/>
      <c r="G46" s="256"/>
      <c r="H46" s="256"/>
      <c r="I46" s="256"/>
      <c r="J46" s="256"/>
      <c r="K46" s="256"/>
      <c r="L46" s="256"/>
      <c r="M46" s="270" t="e">
        <f>M45*M33</f>
        <v>#N/A</v>
      </c>
      <c r="N46" s="268"/>
      <c r="O46" s="268" t="e">
        <f>O45*O33</f>
        <v>#N/A</v>
      </c>
      <c r="P46" s="269"/>
      <c r="Q46" s="270" t="e">
        <f>Q45*Q33</f>
        <v>#N/A</v>
      </c>
      <c r="R46" s="268"/>
      <c r="S46" s="268" t="e">
        <f>S45*S33</f>
        <v>#N/A</v>
      </c>
      <c r="T46" s="269"/>
      <c r="U46" s="270" t="e">
        <f>U45*U33</f>
        <v>#N/A</v>
      </c>
      <c r="V46" s="268"/>
      <c r="W46" s="268" t="e">
        <f>W45*W33</f>
        <v>#N/A</v>
      </c>
      <c r="X46" s="271"/>
      <c r="Y46" s="267" t="e">
        <f>Y45*Y33</f>
        <v>#N/A</v>
      </c>
      <c r="Z46" s="268"/>
      <c r="AA46" s="268" t="e">
        <f>AA45*AA33</f>
        <v>#N/A</v>
      </c>
      <c r="AB46" s="271"/>
      <c r="AC46" s="267" t="e">
        <f>AC45*AC33</f>
        <v>#N/A</v>
      </c>
      <c r="AD46" s="268"/>
      <c r="AE46" s="268" t="e">
        <f>AE45*AE33</f>
        <v>#N/A</v>
      </c>
      <c r="AF46" s="269"/>
      <c r="AG46" s="270" t="e">
        <f>AG45*AG33</f>
        <v>#N/A</v>
      </c>
      <c r="AH46" s="268"/>
      <c r="AI46" s="268" t="e">
        <f>AI45*AI33</f>
        <v>#N/A</v>
      </c>
      <c r="AJ46" s="271"/>
      <c r="AO46" s="78" t="s">
        <v>183</v>
      </c>
      <c r="AP46" s="77">
        <v>500</v>
      </c>
    </row>
    <row r="47" spans="1:42" ht="22.5" customHeight="1">
      <c r="A47" s="261" t="s">
        <v>26</v>
      </c>
      <c r="B47" s="262"/>
      <c r="C47" s="262"/>
      <c r="D47" s="262"/>
      <c r="E47" s="262"/>
      <c r="F47" s="262"/>
      <c r="G47" s="262"/>
      <c r="H47" s="262"/>
      <c r="I47" s="262"/>
      <c r="J47" s="262"/>
      <c r="K47" s="262"/>
      <c r="L47" s="263"/>
      <c r="M47" s="264" t="e">
        <f>M48+M49</f>
        <v>#N/A</v>
      </c>
      <c r="N47" s="265"/>
      <c r="O47" s="265"/>
      <c r="P47" s="265"/>
      <c r="Q47" s="265"/>
      <c r="R47" s="265"/>
      <c r="S47" s="265"/>
      <c r="T47" s="265"/>
      <c r="U47" s="265"/>
      <c r="V47" s="265"/>
      <c r="W47" s="265"/>
      <c r="X47" s="265"/>
      <c r="Y47" s="265"/>
      <c r="Z47" s="265"/>
      <c r="AA47" s="265"/>
      <c r="AB47" s="265"/>
      <c r="AC47" s="265"/>
      <c r="AD47" s="265"/>
      <c r="AE47" s="265"/>
      <c r="AF47" s="265"/>
      <c r="AG47" s="265"/>
      <c r="AH47" s="265"/>
      <c r="AI47" s="265"/>
      <c r="AJ47" s="266"/>
      <c r="AP47" s="126"/>
    </row>
    <row r="48" spans="1:42" ht="22.5" customHeight="1">
      <c r="A48" s="6"/>
      <c r="B48" s="255" t="s">
        <v>141</v>
      </c>
      <c r="C48" s="256"/>
      <c r="D48" s="256"/>
      <c r="E48" s="256"/>
      <c r="F48" s="256"/>
      <c r="G48" s="256"/>
      <c r="H48" s="256"/>
      <c r="I48" s="256"/>
      <c r="J48" s="256"/>
      <c r="K48" s="256"/>
      <c r="L48" s="257"/>
      <c r="M48" s="258" t="e">
        <f>SUM(M46:AJ46)*M21*G21</f>
        <v>#N/A</v>
      </c>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60"/>
    </row>
    <row r="49" spans="1:36" ht="22.5" customHeight="1">
      <c r="A49" s="111"/>
      <c r="B49" s="261" t="s">
        <v>142</v>
      </c>
      <c r="C49" s="262"/>
      <c r="D49" s="262"/>
      <c r="E49" s="262"/>
      <c r="F49" s="262"/>
      <c r="G49" s="262"/>
      <c r="H49" s="262"/>
      <c r="I49" s="262"/>
      <c r="J49" s="262"/>
      <c r="K49" s="262"/>
      <c r="L49" s="263"/>
      <c r="M49" s="264" t="e">
        <f>SUM(M46:AJ46)*G21*S21</f>
        <v>#N/A</v>
      </c>
      <c r="N49" s="265"/>
      <c r="O49" s="265"/>
      <c r="P49" s="265"/>
      <c r="Q49" s="265"/>
      <c r="R49" s="265"/>
      <c r="S49" s="265"/>
      <c r="T49" s="265"/>
      <c r="U49" s="265"/>
      <c r="V49" s="265"/>
      <c r="W49" s="265"/>
      <c r="X49" s="265"/>
      <c r="Y49" s="265"/>
      <c r="Z49" s="265"/>
      <c r="AA49" s="265"/>
      <c r="AB49" s="265"/>
      <c r="AC49" s="265"/>
      <c r="AD49" s="265"/>
      <c r="AE49" s="265"/>
      <c r="AF49" s="265"/>
      <c r="AG49" s="265"/>
      <c r="AH49" s="265"/>
      <c r="AI49" s="265"/>
      <c r="AJ49" s="266"/>
    </row>
    <row r="50" spans="1:36" s="82" customFormat="1" ht="22.5" customHeight="1">
      <c r="A50" s="112"/>
      <c r="B50" s="113"/>
      <c r="C50" s="156" t="s">
        <v>211</v>
      </c>
      <c r="D50" s="157"/>
      <c r="E50" s="157"/>
      <c r="F50" s="157"/>
      <c r="G50" s="157"/>
      <c r="H50" s="157"/>
      <c r="I50" s="157"/>
      <c r="J50" s="157"/>
      <c r="K50" s="157"/>
      <c r="L50" s="158"/>
      <c r="M50" s="364" t="e">
        <f>SUM(M46:AJ46)*G21*V24</f>
        <v>#N/A</v>
      </c>
      <c r="N50" s="365"/>
      <c r="O50" s="365"/>
      <c r="P50" s="365"/>
      <c r="Q50" s="365"/>
      <c r="R50" s="365"/>
      <c r="S50" s="365"/>
      <c r="T50" s="365"/>
      <c r="U50" s="365"/>
      <c r="V50" s="365"/>
      <c r="W50" s="365"/>
      <c r="X50" s="365"/>
      <c r="Y50" s="365"/>
      <c r="Z50" s="365"/>
      <c r="AA50" s="365"/>
      <c r="AB50" s="365"/>
      <c r="AC50" s="365"/>
      <c r="AD50" s="365"/>
      <c r="AE50" s="365"/>
      <c r="AF50" s="365"/>
      <c r="AG50" s="365"/>
      <c r="AH50" s="365"/>
      <c r="AI50" s="365"/>
      <c r="AJ50" s="366"/>
    </row>
  </sheetData>
  <sheetProtection algorithmName="SHA-512" hashValue="Lo2sXL2LFI5r8jRTh6vRbPa618Sql9F6NLbckeGiQqBOZbsFueV5Y3Yog19VyGsUv4LjeJQyTUhRpAcw7mGtCA==" saltValue="nrUipYQsHicEyxV9PtqLfw==" spinCount="100000" sheet="1" objects="1" scenarios="1"/>
  <mergeCells count="240">
    <mergeCell ref="M50:AJ50"/>
    <mergeCell ref="B2:I7"/>
    <mergeCell ref="A26:L26"/>
    <mergeCell ref="K43:L43"/>
    <mergeCell ref="M43:AJ43"/>
    <mergeCell ref="U35:V35"/>
    <mergeCell ref="W35:X35"/>
    <mergeCell ref="Y35:Z35"/>
    <mergeCell ref="AA35:AB35"/>
    <mergeCell ref="Q35:R35"/>
    <mergeCell ref="AE38:AF38"/>
    <mergeCell ref="AC41:AD41"/>
    <mergeCell ref="AE41:AF41"/>
    <mergeCell ref="W39:X39"/>
    <mergeCell ref="Y39:Z39"/>
    <mergeCell ref="AA39:AB39"/>
    <mergeCell ref="AC39:AD39"/>
    <mergeCell ref="AE39:AF39"/>
    <mergeCell ref="AE40:AF40"/>
    <mergeCell ref="S39:T39"/>
    <mergeCell ref="M40:N40"/>
    <mergeCell ref="O40:P40"/>
    <mergeCell ref="AC37:AD37"/>
    <mergeCell ref="AC38:AD38"/>
    <mergeCell ref="A27:L27"/>
    <mergeCell ref="M27:AJ27"/>
    <mergeCell ref="C40:J40"/>
    <mergeCell ref="K40:L40"/>
    <mergeCell ref="Y38:Z38"/>
    <mergeCell ref="AA38:AB38"/>
    <mergeCell ref="U39:V39"/>
    <mergeCell ref="AC35:AD35"/>
    <mergeCell ref="AE35:AF35"/>
    <mergeCell ref="AG35:AH35"/>
    <mergeCell ref="U40:V40"/>
    <mergeCell ref="AI35:AJ35"/>
    <mergeCell ref="AG38:AH38"/>
    <mergeCell ref="AI38:AJ38"/>
    <mergeCell ref="AI36:AJ36"/>
    <mergeCell ref="AE36:AF36"/>
    <mergeCell ref="Y37:Z37"/>
    <mergeCell ref="AA37:AB37"/>
    <mergeCell ref="AC40:AD40"/>
    <mergeCell ref="W40:X40"/>
    <mergeCell ref="AI39:AJ39"/>
    <mergeCell ref="S40:T40"/>
    <mergeCell ref="AG39:AH39"/>
    <mergeCell ref="AG37:AH37"/>
    <mergeCell ref="M19:R20"/>
    <mergeCell ref="M21:R21"/>
    <mergeCell ref="S19:X20"/>
    <mergeCell ref="S21:X21"/>
    <mergeCell ref="G23:K23"/>
    <mergeCell ref="L23:P23"/>
    <mergeCell ref="Q23:U23"/>
    <mergeCell ref="V23:Z23"/>
    <mergeCell ref="G24:K24"/>
    <mergeCell ref="L24:P24"/>
    <mergeCell ref="Q24:U24"/>
    <mergeCell ref="V24:Z24"/>
    <mergeCell ref="AC36:AD36"/>
    <mergeCell ref="AE37:AF37"/>
    <mergeCell ref="B38:B44"/>
    <mergeCell ref="C38:J38"/>
    <mergeCell ref="K38:L38"/>
    <mergeCell ref="M38:N38"/>
    <mergeCell ref="O38:P38"/>
    <mergeCell ref="AG36:AH36"/>
    <mergeCell ref="AI41:AJ41"/>
    <mergeCell ref="Q37:R37"/>
    <mergeCell ref="AC45:AD45"/>
    <mergeCell ref="AG40:AH40"/>
    <mergeCell ref="AI40:AJ40"/>
    <mergeCell ref="W45:X45"/>
    <mergeCell ref="Y45:Z45"/>
    <mergeCell ref="AA45:AB45"/>
    <mergeCell ref="U45:V45"/>
    <mergeCell ref="U37:V37"/>
    <mergeCell ref="Y40:Z40"/>
    <mergeCell ref="AA40:AB40"/>
    <mergeCell ref="U38:V38"/>
    <mergeCell ref="W38:X38"/>
    <mergeCell ref="W37:X37"/>
    <mergeCell ref="AI37:AJ37"/>
    <mergeCell ref="M45:N45"/>
    <mergeCell ref="O45:P45"/>
    <mergeCell ref="Q45:R45"/>
    <mergeCell ref="S45:T45"/>
    <mergeCell ref="AG41:AH41"/>
    <mergeCell ref="AE45:AF45"/>
    <mergeCell ref="AG45:AH45"/>
    <mergeCell ref="W42:X42"/>
    <mergeCell ref="K44:L44"/>
    <mergeCell ref="M44:AJ44"/>
    <mergeCell ref="AI42:AJ42"/>
    <mergeCell ref="AC42:AD42"/>
    <mergeCell ref="AE42:AF42"/>
    <mergeCell ref="S41:T41"/>
    <mergeCell ref="U41:V41"/>
    <mergeCell ref="W41:X41"/>
    <mergeCell ref="Y41:Z41"/>
    <mergeCell ref="AA41:AB41"/>
    <mergeCell ref="U42:V42"/>
    <mergeCell ref="AG42:AH42"/>
    <mergeCell ref="Y42:Z42"/>
    <mergeCell ref="AA42:AB42"/>
    <mergeCell ref="S42:T42"/>
    <mergeCell ref="AI45:AJ45"/>
    <mergeCell ref="A16:F16"/>
    <mergeCell ref="G16:L16"/>
    <mergeCell ref="M16:R16"/>
    <mergeCell ref="R7:U7"/>
    <mergeCell ref="W33:X33"/>
    <mergeCell ref="Y33:Z33"/>
    <mergeCell ref="AA33:AB33"/>
    <mergeCell ref="U31:X31"/>
    <mergeCell ref="Y31:AB31"/>
    <mergeCell ref="A10:AJ10"/>
    <mergeCell ref="A13:AJ13"/>
    <mergeCell ref="Y21:AC21"/>
    <mergeCell ref="K29:L32"/>
    <mergeCell ref="S16:X16"/>
    <mergeCell ref="Y16:AD16"/>
    <mergeCell ref="AE16:AJ16"/>
    <mergeCell ref="G19:L20"/>
    <mergeCell ref="G21:L21"/>
    <mergeCell ref="AC33:AD33"/>
    <mergeCell ref="AE33:AF33"/>
    <mergeCell ref="AI32:AJ32"/>
    <mergeCell ref="A33:J33"/>
    <mergeCell ref="A29:J32"/>
    <mergeCell ref="AG31:AJ31"/>
    <mergeCell ref="K35:L35"/>
    <mergeCell ref="O35:P35"/>
    <mergeCell ref="M35:N35"/>
    <mergeCell ref="S35:T35"/>
    <mergeCell ref="B48:L48"/>
    <mergeCell ref="M48:AJ48"/>
    <mergeCell ref="B49:L49"/>
    <mergeCell ref="M49:AJ49"/>
    <mergeCell ref="AC46:AD46"/>
    <mergeCell ref="AE46:AF46"/>
    <mergeCell ref="U46:V46"/>
    <mergeCell ref="W46:X46"/>
    <mergeCell ref="Y46:Z46"/>
    <mergeCell ref="AA46:AB46"/>
    <mergeCell ref="AG46:AH46"/>
    <mergeCell ref="AI46:AJ46"/>
    <mergeCell ref="A46:L46"/>
    <mergeCell ref="M46:N46"/>
    <mergeCell ref="O46:P46"/>
    <mergeCell ref="Q46:R46"/>
    <mergeCell ref="S46:T46"/>
    <mergeCell ref="A47:L47"/>
    <mergeCell ref="M47:AJ47"/>
    <mergeCell ref="A45:K45"/>
    <mergeCell ref="Y34:Z34"/>
    <mergeCell ref="AA34:AB34"/>
    <mergeCell ref="U34:V34"/>
    <mergeCell ref="W34:X34"/>
    <mergeCell ref="M39:N39"/>
    <mergeCell ref="S36:T36"/>
    <mergeCell ref="U36:V36"/>
    <mergeCell ref="W36:X36"/>
    <mergeCell ref="Y36:Z36"/>
    <mergeCell ref="AA36:AB36"/>
    <mergeCell ref="S37:T37"/>
    <mergeCell ref="S38:T38"/>
    <mergeCell ref="A34:A44"/>
    <mergeCell ref="B34:B37"/>
    <mergeCell ref="K34:L34"/>
    <mergeCell ref="M34:N34"/>
    <mergeCell ref="O34:P34"/>
    <mergeCell ref="Q38:R38"/>
    <mergeCell ref="Q40:R40"/>
    <mergeCell ref="O39:P39"/>
    <mergeCell ref="Q39:R39"/>
    <mergeCell ref="C42:L42"/>
    <mergeCell ref="M42:N42"/>
    <mergeCell ref="O42:P42"/>
    <mergeCell ref="Q42:R42"/>
    <mergeCell ref="C41:J41"/>
    <mergeCell ref="K41:L41"/>
    <mergeCell ref="M41:N41"/>
    <mergeCell ref="O41:P41"/>
    <mergeCell ref="Q41:R41"/>
    <mergeCell ref="C39:J39"/>
    <mergeCell ref="K39:L39"/>
    <mergeCell ref="K36:L36"/>
    <mergeCell ref="M36:N36"/>
    <mergeCell ref="O36:P36"/>
    <mergeCell ref="Q36:R36"/>
    <mergeCell ref="S1:T1"/>
    <mergeCell ref="R2:U2"/>
    <mergeCell ref="R3:U3"/>
    <mergeCell ref="V3:AJ3"/>
    <mergeCell ref="AG34:AH34"/>
    <mergeCell ref="AI34:AJ34"/>
    <mergeCell ref="W32:X32"/>
    <mergeCell ref="Y32:Z32"/>
    <mergeCell ref="M31:P31"/>
    <mergeCell ref="Q31:T31"/>
    <mergeCell ref="AC31:AF31"/>
    <mergeCell ref="AC32:AD32"/>
    <mergeCell ref="AA32:AB32"/>
    <mergeCell ref="AG32:AH32"/>
    <mergeCell ref="R4:U4"/>
    <mergeCell ref="R5:U6"/>
    <mergeCell ref="AE1:AJ1"/>
    <mergeCell ref="M33:N33"/>
    <mergeCell ref="O33:P33"/>
    <mergeCell ref="Q33:R33"/>
    <mergeCell ref="S33:T33"/>
    <mergeCell ref="U33:V33"/>
    <mergeCell ref="AC34:AD34"/>
    <mergeCell ref="M32:N32"/>
    <mergeCell ref="C50:L50"/>
    <mergeCell ref="AE34:AF34"/>
    <mergeCell ref="V4:AJ4"/>
    <mergeCell ref="V5:AJ6"/>
    <mergeCell ref="V2:Y2"/>
    <mergeCell ref="Z2:AH2"/>
    <mergeCell ref="AI2:AJ2"/>
    <mergeCell ref="M26:AJ26"/>
    <mergeCell ref="Q34:R34"/>
    <mergeCell ref="S34:T34"/>
    <mergeCell ref="V7:AJ7"/>
    <mergeCell ref="Y20:AC20"/>
    <mergeCell ref="K33:L33"/>
    <mergeCell ref="O32:P32"/>
    <mergeCell ref="Q32:R32"/>
    <mergeCell ref="S32:T32"/>
    <mergeCell ref="U32:V32"/>
    <mergeCell ref="AE32:AF32"/>
    <mergeCell ref="AG33:AH33"/>
    <mergeCell ref="AI33:AJ33"/>
    <mergeCell ref="M29:AJ30"/>
    <mergeCell ref="K37:L37"/>
    <mergeCell ref="M37:N37"/>
    <mergeCell ref="O37:P37"/>
  </mergeCells>
  <phoneticPr fontId="1"/>
  <conditionalFormatting sqref="S16:X16 G16:L16 G21:L21 Y21:AC21 M33:AJ33 K38:L38 K40:L40 K34:L36">
    <cfRule type="containsBlanks" dxfId="8" priority="12">
      <formula>LEN(TRIM(G16))=0</formula>
    </cfRule>
  </conditionalFormatting>
  <conditionalFormatting sqref="K39:L39">
    <cfRule type="containsBlanks" dxfId="7" priority="11">
      <formula>LEN(TRIM(K39))=0</formula>
    </cfRule>
  </conditionalFormatting>
  <conditionalFormatting sqref="K41:L41">
    <cfRule type="containsBlanks" dxfId="6" priority="10">
      <formula>LEN(TRIM(K41))=0</formula>
    </cfRule>
  </conditionalFormatting>
  <conditionalFormatting sqref="K43:L43">
    <cfRule type="containsBlanks" dxfId="5" priority="9">
      <formula>LEN(TRIM(K43))=0</formula>
    </cfRule>
  </conditionalFormatting>
  <conditionalFormatting sqref="V3:AJ3 V7:AJ7 V4">
    <cfRule type="containsBlanks" dxfId="4" priority="8">
      <formula>LEN(TRIM(V3))=0</formula>
    </cfRule>
  </conditionalFormatting>
  <conditionalFormatting sqref="V2 Z2 AI2">
    <cfRule type="containsBlanks" dxfId="3" priority="7">
      <formula>LEN(TRIM(V2))=0</formula>
    </cfRule>
  </conditionalFormatting>
  <conditionalFormatting sqref="V5">
    <cfRule type="containsBlanks" dxfId="2" priority="6">
      <formula>LEN(TRIM(V5))=0</formula>
    </cfRule>
  </conditionalFormatting>
  <conditionalFormatting sqref="G23:G24">
    <cfRule type="containsBlanks" dxfId="1" priority="2">
      <formula>LEN(TRIM(G23))=0</formula>
    </cfRule>
  </conditionalFormatting>
  <conditionalFormatting sqref="L24:U24">
    <cfRule type="containsBlanks" dxfId="0" priority="1">
      <formula>LEN(TRIM(L24))=0</formula>
    </cfRule>
  </conditionalFormatting>
  <dataValidations xWindow="501" yWindow="545" count="9">
    <dataValidation type="list" allowBlank="1" showInputMessage="1" showErrorMessage="1" sqref="K36:L36 K38:L39 K34:L34 K41:L41">
      <formula1>"○,―"</formula1>
    </dataValidation>
    <dataValidation type="list" allowBlank="1" showInputMessage="1" showErrorMessage="1" sqref="Y21">
      <formula1>"○,×"</formula1>
    </dataValidation>
    <dataValidation type="list" allowBlank="1" showInputMessage="1" showErrorMessage="1" prompt="定員区分が「10人以下」の場合は、「１人」「２人以上」をお選びください。_x000a_定員区分が「15人以下」の場合は、「１人」「２人」「３人以上」をお選びください。_x000a_" sqref="K35:L35">
      <formula1>"１人,２人,２人以上,３人以上,－"</formula1>
    </dataValidation>
    <dataValidation allowBlank="1" showInputMessage="1" showErrorMessage="1" prompt="定員区分が「10人以下」の場合は、「１人」「２人以上」をお選びください。_x000a_定員区分が「15人以下」の場合は、「１人」「２人」「３人以上」をお選びください。_x000a_" sqref="Y35:Z35"/>
    <dataValidation type="list" allowBlank="1" showInputMessage="1" showErrorMessage="1" sqref="K43:L43">
      <formula1>"配置,兼務,―"</formula1>
    </dataValidation>
    <dataValidation type="list" allowBlank="1" showInputMessage="1" showErrorMessage="1" sqref="K40:L40">
      <formula1>$AM$39:$AM$43</formula1>
    </dataValidation>
    <dataValidation type="list" allowBlank="1" showInputMessage="1" showErrorMessage="1" sqref="G24:K24">
      <formula1>"あり,なし"</formula1>
    </dataValidation>
    <dataValidation type="list" allowBlank="1" showInputMessage="1" showErrorMessage="1" sqref="L24:P24">
      <formula1>$AY$2:$AY$9</formula1>
    </dataValidation>
    <dataValidation type="list" allowBlank="1" showInputMessage="1" showErrorMessage="1" sqref="Q24:U24">
      <formula1>$BA$2:$BA$8</formula1>
    </dataValidation>
  </dataValidations>
  <pageMargins left="0.7" right="0.7" top="0.75" bottom="0.75" header="0.3" footer="0.3"/>
  <pageSetup paperSize="9" scale="89" fitToHeight="0" orientation="portrait" r:id="rId1"/>
  <rowBreaks count="1" manualBreakCount="1">
    <brk id="28" max="35" man="1"/>
  </rowBreaks>
  <ignoredErrors>
    <ignoredError sqref="AE34 AA34 W34 S34 O3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view="pageBreakPreview" zoomScaleNormal="55" zoomScaleSheetLayoutView="100" workbookViewId="0">
      <selection activeCell="S16" sqref="S16:X16"/>
    </sheetView>
  </sheetViews>
  <sheetFormatPr defaultRowHeight="13.5"/>
  <cols>
    <col min="1" max="1" width="5.25" style="8" customWidth="1"/>
    <col min="2" max="2" width="5.375" style="8" customWidth="1"/>
    <col min="3" max="3" width="28.75" style="8" customWidth="1"/>
    <col min="4" max="4" width="11.625" style="8" customWidth="1"/>
    <col min="5" max="5" width="11.375" style="8" customWidth="1"/>
    <col min="6" max="256" width="9" style="8"/>
    <col min="257" max="257" width="5.25" style="8" customWidth="1"/>
    <col min="258" max="258" width="5.375" style="8" customWidth="1"/>
    <col min="259" max="259" width="28.75" style="8" customWidth="1"/>
    <col min="260" max="260" width="11.75" style="8" customWidth="1"/>
    <col min="261" max="512" width="9" style="8"/>
    <col min="513" max="513" width="5.25" style="8" customWidth="1"/>
    <col min="514" max="514" width="5.375" style="8" customWidth="1"/>
    <col min="515" max="515" width="28.75" style="8" customWidth="1"/>
    <col min="516" max="516" width="11.75" style="8" customWidth="1"/>
    <col min="517" max="768" width="9" style="8"/>
    <col min="769" max="769" width="5.25" style="8" customWidth="1"/>
    <col min="770" max="770" width="5.375" style="8" customWidth="1"/>
    <col min="771" max="771" width="28.75" style="8" customWidth="1"/>
    <col min="772" max="772" width="11.75" style="8" customWidth="1"/>
    <col min="773" max="1024" width="9" style="8"/>
    <col min="1025" max="1025" width="5.25" style="8" customWidth="1"/>
    <col min="1026" max="1026" width="5.375" style="8" customWidth="1"/>
    <col min="1027" max="1027" width="28.75" style="8" customWidth="1"/>
    <col min="1028" max="1028" width="11.75" style="8" customWidth="1"/>
    <col min="1029" max="1280" width="9" style="8"/>
    <col min="1281" max="1281" width="5.25" style="8" customWidth="1"/>
    <col min="1282" max="1282" width="5.375" style="8" customWidth="1"/>
    <col min="1283" max="1283" width="28.75" style="8" customWidth="1"/>
    <col min="1284" max="1284" width="11.75" style="8" customWidth="1"/>
    <col min="1285" max="1536" width="9" style="8"/>
    <col min="1537" max="1537" width="5.25" style="8" customWidth="1"/>
    <col min="1538" max="1538" width="5.375" style="8" customWidth="1"/>
    <col min="1539" max="1539" width="28.75" style="8" customWidth="1"/>
    <col min="1540" max="1540" width="11.75" style="8" customWidth="1"/>
    <col min="1541" max="1792" width="9" style="8"/>
    <col min="1793" max="1793" width="5.25" style="8" customWidth="1"/>
    <col min="1794" max="1794" width="5.375" style="8" customWidth="1"/>
    <col min="1795" max="1795" width="28.75" style="8" customWidth="1"/>
    <col min="1796" max="1796" width="11.75" style="8" customWidth="1"/>
    <col min="1797" max="2048" width="9" style="8"/>
    <col min="2049" max="2049" width="5.25" style="8" customWidth="1"/>
    <col min="2050" max="2050" width="5.375" style="8" customWidth="1"/>
    <col min="2051" max="2051" width="28.75" style="8" customWidth="1"/>
    <col min="2052" max="2052" width="11.75" style="8" customWidth="1"/>
    <col min="2053" max="2304" width="9" style="8"/>
    <col min="2305" max="2305" width="5.25" style="8" customWidth="1"/>
    <col min="2306" max="2306" width="5.375" style="8" customWidth="1"/>
    <col min="2307" max="2307" width="28.75" style="8" customWidth="1"/>
    <col min="2308" max="2308" width="11.75" style="8" customWidth="1"/>
    <col min="2309" max="2560" width="9" style="8"/>
    <col min="2561" max="2561" width="5.25" style="8" customWidth="1"/>
    <col min="2562" max="2562" width="5.375" style="8" customWidth="1"/>
    <col min="2563" max="2563" width="28.75" style="8" customWidth="1"/>
    <col min="2564" max="2564" width="11.75" style="8" customWidth="1"/>
    <col min="2565" max="2816" width="9" style="8"/>
    <col min="2817" max="2817" width="5.25" style="8" customWidth="1"/>
    <col min="2818" max="2818" width="5.375" style="8" customWidth="1"/>
    <col min="2819" max="2819" width="28.75" style="8" customWidth="1"/>
    <col min="2820" max="2820" width="11.75" style="8" customWidth="1"/>
    <col min="2821" max="3072" width="9" style="8"/>
    <col min="3073" max="3073" width="5.25" style="8" customWidth="1"/>
    <col min="3074" max="3074" width="5.375" style="8" customWidth="1"/>
    <col min="3075" max="3075" width="28.75" style="8" customWidth="1"/>
    <col min="3076" max="3076" width="11.75" style="8" customWidth="1"/>
    <col min="3077" max="3328" width="9" style="8"/>
    <col min="3329" max="3329" width="5.25" style="8" customWidth="1"/>
    <col min="3330" max="3330" width="5.375" style="8" customWidth="1"/>
    <col min="3331" max="3331" width="28.75" style="8" customWidth="1"/>
    <col min="3332" max="3332" width="11.75" style="8" customWidth="1"/>
    <col min="3333" max="3584" width="9" style="8"/>
    <col min="3585" max="3585" width="5.25" style="8" customWidth="1"/>
    <col min="3586" max="3586" width="5.375" style="8" customWidth="1"/>
    <col min="3587" max="3587" width="28.75" style="8" customWidth="1"/>
    <col min="3588" max="3588" width="11.75" style="8" customWidth="1"/>
    <col min="3589" max="3840" width="9" style="8"/>
    <col min="3841" max="3841" width="5.25" style="8" customWidth="1"/>
    <col min="3842" max="3842" width="5.375" style="8" customWidth="1"/>
    <col min="3843" max="3843" width="28.75" style="8" customWidth="1"/>
    <col min="3844" max="3844" width="11.75" style="8" customWidth="1"/>
    <col min="3845" max="4096" width="9" style="8"/>
    <col min="4097" max="4097" width="5.25" style="8" customWidth="1"/>
    <col min="4098" max="4098" width="5.375" style="8" customWidth="1"/>
    <col min="4099" max="4099" width="28.75" style="8" customWidth="1"/>
    <col min="4100" max="4100" width="11.75" style="8" customWidth="1"/>
    <col min="4101" max="4352" width="9" style="8"/>
    <col min="4353" max="4353" width="5.25" style="8" customWidth="1"/>
    <col min="4354" max="4354" width="5.375" style="8" customWidth="1"/>
    <col min="4355" max="4355" width="28.75" style="8" customWidth="1"/>
    <col min="4356" max="4356" width="11.75" style="8" customWidth="1"/>
    <col min="4357" max="4608" width="9" style="8"/>
    <col min="4609" max="4609" width="5.25" style="8" customWidth="1"/>
    <col min="4610" max="4610" width="5.375" style="8" customWidth="1"/>
    <col min="4611" max="4611" width="28.75" style="8" customWidth="1"/>
    <col min="4612" max="4612" width="11.75" style="8" customWidth="1"/>
    <col min="4613" max="4864" width="9" style="8"/>
    <col min="4865" max="4865" width="5.25" style="8" customWidth="1"/>
    <col min="4866" max="4866" width="5.375" style="8" customWidth="1"/>
    <col min="4867" max="4867" width="28.75" style="8" customWidth="1"/>
    <col min="4868" max="4868" width="11.75" style="8" customWidth="1"/>
    <col min="4869" max="5120" width="9" style="8"/>
    <col min="5121" max="5121" width="5.25" style="8" customWidth="1"/>
    <col min="5122" max="5122" width="5.375" style="8" customWidth="1"/>
    <col min="5123" max="5123" width="28.75" style="8" customWidth="1"/>
    <col min="5124" max="5124" width="11.75" style="8" customWidth="1"/>
    <col min="5125" max="5376" width="9" style="8"/>
    <col min="5377" max="5377" width="5.25" style="8" customWidth="1"/>
    <col min="5378" max="5378" width="5.375" style="8" customWidth="1"/>
    <col min="5379" max="5379" width="28.75" style="8" customWidth="1"/>
    <col min="5380" max="5380" width="11.75" style="8" customWidth="1"/>
    <col min="5381" max="5632" width="9" style="8"/>
    <col min="5633" max="5633" width="5.25" style="8" customWidth="1"/>
    <col min="5634" max="5634" width="5.375" style="8" customWidth="1"/>
    <col min="5635" max="5635" width="28.75" style="8" customWidth="1"/>
    <col min="5636" max="5636" width="11.75" style="8" customWidth="1"/>
    <col min="5637" max="5888" width="9" style="8"/>
    <col min="5889" max="5889" width="5.25" style="8" customWidth="1"/>
    <col min="5890" max="5890" width="5.375" style="8" customWidth="1"/>
    <col min="5891" max="5891" width="28.75" style="8" customWidth="1"/>
    <col min="5892" max="5892" width="11.75" style="8" customWidth="1"/>
    <col min="5893" max="6144" width="9" style="8"/>
    <col min="6145" max="6145" width="5.25" style="8" customWidth="1"/>
    <col min="6146" max="6146" width="5.375" style="8" customWidth="1"/>
    <col min="6147" max="6147" width="28.75" style="8" customWidth="1"/>
    <col min="6148" max="6148" width="11.75" style="8" customWidth="1"/>
    <col min="6149" max="6400" width="9" style="8"/>
    <col min="6401" max="6401" width="5.25" style="8" customWidth="1"/>
    <col min="6402" max="6402" width="5.375" style="8" customWidth="1"/>
    <col min="6403" max="6403" width="28.75" style="8" customWidth="1"/>
    <col min="6404" max="6404" width="11.75" style="8" customWidth="1"/>
    <col min="6405" max="6656" width="9" style="8"/>
    <col min="6657" max="6657" width="5.25" style="8" customWidth="1"/>
    <col min="6658" max="6658" width="5.375" style="8" customWidth="1"/>
    <col min="6659" max="6659" width="28.75" style="8" customWidth="1"/>
    <col min="6660" max="6660" width="11.75" style="8" customWidth="1"/>
    <col min="6661" max="6912" width="9" style="8"/>
    <col min="6913" max="6913" width="5.25" style="8" customWidth="1"/>
    <col min="6914" max="6914" width="5.375" style="8" customWidth="1"/>
    <col min="6915" max="6915" width="28.75" style="8" customWidth="1"/>
    <col min="6916" max="6916" width="11.75" style="8" customWidth="1"/>
    <col min="6917" max="7168" width="9" style="8"/>
    <col min="7169" max="7169" width="5.25" style="8" customWidth="1"/>
    <col min="7170" max="7170" width="5.375" style="8" customWidth="1"/>
    <col min="7171" max="7171" width="28.75" style="8" customWidth="1"/>
    <col min="7172" max="7172" width="11.75" style="8" customWidth="1"/>
    <col min="7173" max="7424" width="9" style="8"/>
    <col min="7425" max="7425" width="5.25" style="8" customWidth="1"/>
    <col min="7426" max="7426" width="5.375" style="8" customWidth="1"/>
    <col min="7427" max="7427" width="28.75" style="8" customWidth="1"/>
    <col min="7428" max="7428" width="11.75" style="8" customWidth="1"/>
    <col min="7429" max="7680" width="9" style="8"/>
    <col min="7681" max="7681" width="5.25" style="8" customWidth="1"/>
    <col min="7682" max="7682" width="5.375" style="8" customWidth="1"/>
    <col min="7683" max="7683" width="28.75" style="8" customWidth="1"/>
    <col min="7684" max="7684" width="11.75" style="8" customWidth="1"/>
    <col min="7685" max="7936" width="9" style="8"/>
    <col min="7937" max="7937" width="5.25" style="8" customWidth="1"/>
    <col min="7938" max="7938" width="5.375" style="8" customWidth="1"/>
    <col min="7939" max="7939" width="28.75" style="8" customWidth="1"/>
    <col min="7940" max="7940" width="11.75" style="8" customWidth="1"/>
    <col min="7941" max="8192" width="9" style="8"/>
    <col min="8193" max="8193" width="5.25" style="8" customWidth="1"/>
    <col min="8194" max="8194" width="5.375" style="8" customWidth="1"/>
    <col min="8195" max="8195" width="28.75" style="8" customWidth="1"/>
    <col min="8196" max="8196" width="11.75" style="8" customWidth="1"/>
    <col min="8197" max="8448" width="9" style="8"/>
    <col min="8449" max="8449" width="5.25" style="8" customWidth="1"/>
    <col min="8450" max="8450" width="5.375" style="8" customWidth="1"/>
    <col min="8451" max="8451" width="28.75" style="8" customWidth="1"/>
    <col min="8452" max="8452" width="11.75" style="8" customWidth="1"/>
    <col min="8453" max="8704" width="9" style="8"/>
    <col min="8705" max="8705" width="5.25" style="8" customWidth="1"/>
    <col min="8706" max="8706" width="5.375" style="8" customWidth="1"/>
    <col min="8707" max="8707" width="28.75" style="8" customWidth="1"/>
    <col min="8708" max="8708" width="11.75" style="8" customWidth="1"/>
    <col min="8709" max="8960" width="9" style="8"/>
    <col min="8961" max="8961" width="5.25" style="8" customWidth="1"/>
    <col min="8962" max="8962" width="5.375" style="8" customWidth="1"/>
    <col min="8963" max="8963" width="28.75" style="8" customWidth="1"/>
    <col min="8964" max="8964" width="11.75" style="8" customWidth="1"/>
    <col min="8965" max="9216" width="9" style="8"/>
    <col min="9217" max="9217" width="5.25" style="8" customWidth="1"/>
    <col min="9218" max="9218" width="5.375" style="8" customWidth="1"/>
    <col min="9219" max="9219" width="28.75" style="8" customWidth="1"/>
    <col min="9220" max="9220" width="11.75" style="8" customWidth="1"/>
    <col min="9221" max="9472" width="9" style="8"/>
    <col min="9473" max="9473" width="5.25" style="8" customWidth="1"/>
    <col min="9474" max="9474" width="5.375" style="8" customWidth="1"/>
    <col min="9475" max="9475" width="28.75" style="8" customWidth="1"/>
    <col min="9476" max="9476" width="11.75" style="8" customWidth="1"/>
    <col min="9477" max="9728" width="9" style="8"/>
    <col min="9729" max="9729" width="5.25" style="8" customWidth="1"/>
    <col min="9730" max="9730" width="5.375" style="8" customWidth="1"/>
    <col min="9731" max="9731" width="28.75" style="8" customWidth="1"/>
    <col min="9732" max="9732" width="11.75" style="8" customWidth="1"/>
    <col min="9733" max="9984" width="9" style="8"/>
    <col min="9985" max="9985" width="5.25" style="8" customWidth="1"/>
    <col min="9986" max="9986" width="5.375" style="8" customWidth="1"/>
    <col min="9987" max="9987" width="28.75" style="8" customWidth="1"/>
    <col min="9988" max="9988" width="11.75" style="8" customWidth="1"/>
    <col min="9989" max="10240" width="9" style="8"/>
    <col min="10241" max="10241" width="5.25" style="8" customWidth="1"/>
    <col min="10242" max="10242" width="5.375" style="8" customWidth="1"/>
    <col min="10243" max="10243" width="28.75" style="8" customWidth="1"/>
    <col min="10244" max="10244" width="11.75" style="8" customWidth="1"/>
    <col min="10245" max="10496" width="9" style="8"/>
    <col min="10497" max="10497" width="5.25" style="8" customWidth="1"/>
    <col min="10498" max="10498" width="5.375" style="8" customWidth="1"/>
    <col min="10499" max="10499" width="28.75" style="8" customWidth="1"/>
    <col min="10500" max="10500" width="11.75" style="8" customWidth="1"/>
    <col min="10501" max="10752" width="9" style="8"/>
    <col min="10753" max="10753" width="5.25" style="8" customWidth="1"/>
    <col min="10754" max="10754" width="5.375" style="8" customWidth="1"/>
    <col min="10755" max="10755" width="28.75" style="8" customWidth="1"/>
    <col min="10756" max="10756" width="11.75" style="8" customWidth="1"/>
    <col min="10757" max="11008" width="9" style="8"/>
    <col min="11009" max="11009" width="5.25" style="8" customWidth="1"/>
    <col min="11010" max="11010" width="5.375" style="8" customWidth="1"/>
    <col min="11011" max="11011" width="28.75" style="8" customWidth="1"/>
    <col min="11012" max="11012" width="11.75" style="8" customWidth="1"/>
    <col min="11013" max="11264" width="9" style="8"/>
    <col min="11265" max="11265" width="5.25" style="8" customWidth="1"/>
    <col min="11266" max="11266" width="5.375" style="8" customWidth="1"/>
    <col min="11267" max="11267" width="28.75" style="8" customWidth="1"/>
    <col min="11268" max="11268" width="11.75" style="8" customWidth="1"/>
    <col min="11269" max="11520" width="9" style="8"/>
    <col min="11521" max="11521" width="5.25" style="8" customWidth="1"/>
    <col min="11522" max="11522" width="5.375" style="8" customWidth="1"/>
    <col min="11523" max="11523" width="28.75" style="8" customWidth="1"/>
    <col min="11524" max="11524" width="11.75" style="8" customWidth="1"/>
    <col min="11525" max="11776" width="9" style="8"/>
    <col min="11777" max="11777" width="5.25" style="8" customWidth="1"/>
    <col min="11778" max="11778" width="5.375" style="8" customWidth="1"/>
    <col min="11779" max="11779" width="28.75" style="8" customWidth="1"/>
    <col min="11780" max="11780" width="11.75" style="8" customWidth="1"/>
    <col min="11781" max="12032" width="9" style="8"/>
    <col min="12033" max="12033" width="5.25" style="8" customWidth="1"/>
    <col min="12034" max="12034" width="5.375" style="8" customWidth="1"/>
    <col min="12035" max="12035" width="28.75" style="8" customWidth="1"/>
    <col min="12036" max="12036" width="11.75" style="8" customWidth="1"/>
    <col min="12037" max="12288" width="9" style="8"/>
    <col min="12289" max="12289" width="5.25" style="8" customWidth="1"/>
    <col min="12290" max="12290" width="5.375" style="8" customWidth="1"/>
    <col min="12291" max="12291" width="28.75" style="8" customWidth="1"/>
    <col min="12292" max="12292" width="11.75" style="8" customWidth="1"/>
    <col min="12293" max="12544" width="9" style="8"/>
    <col min="12545" max="12545" width="5.25" style="8" customWidth="1"/>
    <col min="12546" max="12546" width="5.375" style="8" customWidth="1"/>
    <col min="12547" max="12547" width="28.75" style="8" customWidth="1"/>
    <col min="12548" max="12548" width="11.75" style="8" customWidth="1"/>
    <col min="12549" max="12800" width="9" style="8"/>
    <col min="12801" max="12801" width="5.25" style="8" customWidth="1"/>
    <col min="12802" max="12802" width="5.375" style="8" customWidth="1"/>
    <col min="12803" max="12803" width="28.75" style="8" customWidth="1"/>
    <col min="12804" max="12804" width="11.75" style="8" customWidth="1"/>
    <col min="12805" max="13056" width="9" style="8"/>
    <col min="13057" max="13057" width="5.25" style="8" customWidth="1"/>
    <col min="13058" max="13058" width="5.375" style="8" customWidth="1"/>
    <col min="13059" max="13059" width="28.75" style="8" customWidth="1"/>
    <col min="13060" max="13060" width="11.75" style="8" customWidth="1"/>
    <col min="13061" max="13312" width="9" style="8"/>
    <col min="13313" max="13313" width="5.25" style="8" customWidth="1"/>
    <col min="13314" max="13314" width="5.375" style="8" customWidth="1"/>
    <col min="13315" max="13315" width="28.75" style="8" customWidth="1"/>
    <col min="13316" max="13316" width="11.75" style="8" customWidth="1"/>
    <col min="13317" max="13568" width="9" style="8"/>
    <col min="13569" max="13569" width="5.25" style="8" customWidth="1"/>
    <col min="13570" max="13570" width="5.375" style="8" customWidth="1"/>
    <col min="13571" max="13571" width="28.75" style="8" customWidth="1"/>
    <col min="13572" max="13572" width="11.75" style="8" customWidth="1"/>
    <col min="13573" max="13824" width="9" style="8"/>
    <col min="13825" max="13825" width="5.25" style="8" customWidth="1"/>
    <col min="13826" max="13826" width="5.375" style="8" customWidth="1"/>
    <col min="13827" max="13827" width="28.75" style="8" customWidth="1"/>
    <col min="13828" max="13828" width="11.75" style="8" customWidth="1"/>
    <col min="13829" max="14080" width="9" style="8"/>
    <col min="14081" max="14081" width="5.25" style="8" customWidth="1"/>
    <col min="14082" max="14082" width="5.375" style="8" customWidth="1"/>
    <col min="14083" max="14083" width="28.75" style="8" customWidth="1"/>
    <col min="14084" max="14084" width="11.75" style="8" customWidth="1"/>
    <col min="14085" max="14336" width="9" style="8"/>
    <col min="14337" max="14337" width="5.25" style="8" customWidth="1"/>
    <col min="14338" max="14338" width="5.375" style="8" customWidth="1"/>
    <col min="14339" max="14339" width="28.75" style="8" customWidth="1"/>
    <col min="14340" max="14340" width="11.75" style="8" customWidth="1"/>
    <col min="14341" max="14592" width="9" style="8"/>
    <col min="14593" max="14593" width="5.25" style="8" customWidth="1"/>
    <col min="14594" max="14594" width="5.375" style="8" customWidth="1"/>
    <col min="14595" max="14595" width="28.75" style="8" customWidth="1"/>
    <col min="14596" max="14596" width="11.75" style="8" customWidth="1"/>
    <col min="14597" max="14848" width="9" style="8"/>
    <col min="14849" max="14849" width="5.25" style="8" customWidth="1"/>
    <col min="14850" max="14850" width="5.375" style="8" customWidth="1"/>
    <col min="14851" max="14851" width="28.75" style="8" customWidth="1"/>
    <col min="14852" max="14852" width="11.75" style="8" customWidth="1"/>
    <col min="14853" max="15104" width="9" style="8"/>
    <col min="15105" max="15105" width="5.25" style="8" customWidth="1"/>
    <col min="15106" max="15106" width="5.375" style="8" customWidth="1"/>
    <col min="15107" max="15107" width="28.75" style="8" customWidth="1"/>
    <col min="15108" max="15108" width="11.75" style="8" customWidth="1"/>
    <col min="15109" max="15360" width="9" style="8"/>
    <col min="15361" max="15361" width="5.25" style="8" customWidth="1"/>
    <col min="15362" max="15362" width="5.375" style="8" customWidth="1"/>
    <col min="15363" max="15363" width="28.75" style="8" customWidth="1"/>
    <col min="15364" max="15364" width="11.75" style="8" customWidth="1"/>
    <col min="15365" max="15616" width="9" style="8"/>
    <col min="15617" max="15617" width="5.25" style="8" customWidth="1"/>
    <col min="15618" max="15618" width="5.375" style="8" customWidth="1"/>
    <col min="15619" max="15619" width="28.75" style="8" customWidth="1"/>
    <col min="15620" max="15620" width="11.75" style="8" customWidth="1"/>
    <col min="15621" max="15872" width="9" style="8"/>
    <col min="15873" max="15873" width="5.25" style="8" customWidth="1"/>
    <col min="15874" max="15874" width="5.375" style="8" customWidth="1"/>
    <col min="15875" max="15875" width="28.75" style="8" customWidth="1"/>
    <col min="15876" max="15876" width="11.75" style="8" customWidth="1"/>
    <col min="15877" max="16128" width="9" style="8"/>
    <col min="16129" max="16129" width="5.25" style="8" customWidth="1"/>
    <col min="16130" max="16130" width="5.375" style="8" customWidth="1"/>
    <col min="16131" max="16131" width="28.75" style="8" customWidth="1"/>
    <col min="16132" max="16132" width="11.75" style="8" customWidth="1"/>
    <col min="16133" max="16384" width="9" style="8"/>
  </cols>
  <sheetData>
    <row r="1" spans="1:7">
      <c r="A1" s="7"/>
      <c r="B1" s="7"/>
      <c r="C1" s="7"/>
      <c r="D1" s="7"/>
      <c r="E1" s="7"/>
      <c r="F1" s="7"/>
    </row>
    <row r="2" spans="1:7" ht="30.6" customHeight="1">
      <c r="B2" s="9"/>
      <c r="C2" s="10" t="s">
        <v>28</v>
      </c>
      <c r="D2" s="10" t="s">
        <v>10</v>
      </c>
      <c r="E2" s="10" t="s">
        <v>27</v>
      </c>
      <c r="F2" s="11" t="s">
        <v>29</v>
      </c>
      <c r="G2" s="11"/>
    </row>
    <row r="3" spans="1:7" ht="16.899999999999999" customHeight="1">
      <c r="B3" s="12">
        <v>0</v>
      </c>
      <c r="C3" s="13" t="s">
        <v>30</v>
      </c>
      <c r="D3" s="14">
        <v>2</v>
      </c>
      <c r="E3" s="14">
        <v>6</v>
      </c>
      <c r="F3" s="15">
        <f t="shared" ref="F3:F14" si="0">SUM(D3:E3)</f>
        <v>8</v>
      </c>
      <c r="G3" s="16"/>
    </row>
    <row r="4" spans="1:7" ht="16.899999999999999" customHeight="1">
      <c r="B4" s="12">
        <v>1</v>
      </c>
      <c r="C4" s="13" t="s">
        <v>31</v>
      </c>
      <c r="D4" s="14">
        <v>3</v>
      </c>
      <c r="E4" s="14">
        <v>6</v>
      </c>
      <c r="F4" s="15">
        <f t="shared" si="0"/>
        <v>9</v>
      </c>
      <c r="G4" s="16"/>
    </row>
    <row r="5" spans="1:7" ht="16.899999999999999" customHeight="1">
      <c r="B5" s="12">
        <v>2</v>
      </c>
      <c r="C5" s="13" t="s">
        <v>32</v>
      </c>
      <c r="D5" s="14">
        <v>4</v>
      </c>
      <c r="E5" s="14">
        <v>6</v>
      </c>
      <c r="F5" s="15">
        <f t="shared" si="0"/>
        <v>10</v>
      </c>
      <c r="G5" s="16"/>
    </row>
    <row r="6" spans="1:7" ht="16.899999999999999" customHeight="1">
      <c r="B6" s="12">
        <v>3</v>
      </c>
      <c r="C6" s="13" t="s">
        <v>33</v>
      </c>
      <c r="D6" s="14">
        <v>5</v>
      </c>
      <c r="E6" s="14">
        <v>6</v>
      </c>
      <c r="F6" s="15">
        <f t="shared" si="0"/>
        <v>11</v>
      </c>
      <c r="G6" s="16"/>
    </row>
    <row r="7" spans="1:7" ht="16.899999999999999" customHeight="1">
      <c r="B7" s="12">
        <v>4</v>
      </c>
      <c r="C7" s="13" t="s">
        <v>34</v>
      </c>
      <c r="D7" s="14">
        <v>6</v>
      </c>
      <c r="E7" s="14">
        <v>6</v>
      </c>
      <c r="F7" s="15">
        <f t="shared" si="0"/>
        <v>12</v>
      </c>
      <c r="G7" s="16"/>
    </row>
    <row r="8" spans="1:7" ht="16.899999999999999" customHeight="1">
      <c r="B8" s="12">
        <v>5</v>
      </c>
      <c r="C8" s="13" t="s">
        <v>35</v>
      </c>
      <c r="D8" s="14">
        <v>7</v>
      </c>
      <c r="E8" s="14">
        <v>6</v>
      </c>
      <c r="F8" s="15">
        <f t="shared" si="0"/>
        <v>13</v>
      </c>
      <c r="G8" s="16"/>
    </row>
    <row r="9" spans="1:7" ht="16.899999999999999" customHeight="1">
      <c r="B9" s="12">
        <v>6</v>
      </c>
      <c r="C9" s="13" t="s">
        <v>36</v>
      </c>
      <c r="D9" s="14">
        <v>8</v>
      </c>
      <c r="E9" s="14">
        <v>6</v>
      </c>
      <c r="F9" s="15">
        <f t="shared" si="0"/>
        <v>14</v>
      </c>
      <c r="G9" s="16"/>
    </row>
    <row r="10" spans="1:7" ht="16.899999999999999" customHeight="1">
      <c r="B10" s="12">
        <v>7</v>
      </c>
      <c r="C10" s="13" t="s">
        <v>37</v>
      </c>
      <c r="D10" s="14">
        <v>9</v>
      </c>
      <c r="E10" s="14">
        <v>6</v>
      </c>
      <c r="F10" s="15">
        <f t="shared" si="0"/>
        <v>15</v>
      </c>
      <c r="G10" s="16"/>
    </row>
    <row r="11" spans="1:7" ht="16.899999999999999" customHeight="1">
      <c r="B11" s="12">
        <v>8</v>
      </c>
      <c r="C11" s="13" t="s">
        <v>38</v>
      </c>
      <c r="D11" s="14">
        <v>10</v>
      </c>
      <c r="E11" s="14">
        <v>6</v>
      </c>
      <c r="F11" s="15">
        <f t="shared" si="0"/>
        <v>16</v>
      </c>
      <c r="G11" s="16"/>
    </row>
    <row r="12" spans="1:7" ht="16.899999999999999" customHeight="1">
      <c r="B12" s="12">
        <v>9</v>
      </c>
      <c r="C12" s="13" t="s">
        <v>39</v>
      </c>
      <c r="D12" s="14">
        <v>11</v>
      </c>
      <c r="E12" s="14">
        <v>6</v>
      </c>
      <c r="F12" s="15">
        <f t="shared" si="0"/>
        <v>17</v>
      </c>
      <c r="G12" s="16"/>
    </row>
    <row r="13" spans="1:7" ht="16.899999999999999" customHeight="1">
      <c r="B13" s="12">
        <v>10</v>
      </c>
      <c r="C13" s="13" t="s">
        <v>40</v>
      </c>
      <c r="D13" s="14">
        <v>12</v>
      </c>
      <c r="E13" s="14">
        <v>6</v>
      </c>
      <c r="F13" s="15">
        <f t="shared" si="0"/>
        <v>18</v>
      </c>
      <c r="G13" s="16"/>
    </row>
    <row r="14" spans="1:7">
      <c r="B14" s="12">
        <v>11</v>
      </c>
      <c r="C14" s="13" t="s">
        <v>41</v>
      </c>
      <c r="D14" s="14">
        <v>12</v>
      </c>
      <c r="E14" s="14">
        <v>7</v>
      </c>
      <c r="F14" s="15">
        <f t="shared" si="0"/>
        <v>19</v>
      </c>
      <c r="G14" s="16"/>
    </row>
    <row r="15" spans="1:7">
      <c r="C15" s="13"/>
      <c r="D15" s="12"/>
      <c r="E15" s="12"/>
    </row>
  </sheetData>
  <sheetProtection password="9207"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L70"/>
  <sheetViews>
    <sheetView view="pageBreakPreview" zoomScale="110" zoomScaleNormal="100" zoomScaleSheetLayoutView="110" workbookViewId="0">
      <pane xSplit="4" topLeftCell="E1" activePane="topRight" state="frozen"/>
      <selection activeCell="S16" sqref="S16:X16"/>
      <selection pane="topRight" activeCell="S16" sqref="S16:X16"/>
    </sheetView>
  </sheetViews>
  <sheetFormatPr defaultRowHeight="13.5"/>
  <cols>
    <col min="1" max="1" width="9" style="38"/>
    <col min="2" max="2" width="5.625" style="32" customWidth="1"/>
    <col min="3" max="3" width="5.375" style="32" customWidth="1"/>
    <col min="4" max="4" width="4.5" style="32" customWidth="1"/>
    <col min="5" max="5" width="2.25" style="54" customWidth="1"/>
    <col min="6" max="6" width="13.125" style="33" customWidth="1"/>
    <col min="7" max="7" width="13.125" style="34" customWidth="1"/>
    <col min="8" max="8" width="2.25" style="115" customWidth="1"/>
    <col min="9" max="9" width="13.125" style="33" customWidth="1"/>
    <col min="10" max="10" width="13.125" style="34" customWidth="1"/>
    <col min="11" max="11" width="2.25" style="35" customWidth="1"/>
    <col min="12" max="12" width="5.5" style="34" customWidth="1"/>
    <col min="13" max="13" width="2.25" style="115" customWidth="1"/>
    <col min="14" max="14" width="12.25" style="33" bestFit="1" customWidth="1"/>
    <col min="15" max="15" width="2.25" style="35" customWidth="1"/>
    <col min="16" max="16" width="13.75" style="34" customWidth="1"/>
    <col min="17" max="17" width="5.25" style="34" bestFit="1" customWidth="1"/>
    <col min="18" max="18" width="2.25" style="115" customWidth="1"/>
    <col min="19" max="19" width="12.25" style="33" bestFit="1" customWidth="1"/>
    <col min="20" max="20" width="2.25" style="115" customWidth="1"/>
    <col min="21" max="21" width="8" style="33" customWidth="1"/>
    <col min="22" max="22" width="5.75" style="36" customWidth="1"/>
    <col min="23" max="23" width="8.125" style="36" customWidth="1"/>
    <col min="24" max="24" width="2.25" style="33" customWidth="1"/>
    <col min="25" max="25" width="6" style="37" bestFit="1" customWidth="1"/>
    <col min="26" max="27" width="6.125" style="33" customWidth="1"/>
    <col min="28" max="28" width="2.25" style="33" customWidth="1"/>
    <col min="29" max="29" width="6" style="37" bestFit="1" customWidth="1"/>
    <col min="30" max="31" width="6.125" style="33" customWidth="1"/>
    <col min="32" max="32" width="2.25" style="33" customWidth="1"/>
    <col min="33" max="33" width="8.375" style="37" customWidth="1"/>
    <col min="34" max="34" width="2.25" style="33" customWidth="1"/>
    <col min="35" max="35" width="11.25" style="37" customWidth="1"/>
    <col min="36" max="36" width="2.25" style="33" customWidth="1"/>
    <col min="37" max="40" width="11.25" style="37" customWidth="1"/>
    <col min="41" max="41" width="2.25" style="33" customWidth="1"/>
    <col min="42" max="42" width="11.25" style="37" customWidth="1"/>
    <col min="43" max="43" width="2.25" style="35" customWidth="1"/>
    <col min="44" max="44" width="5.5" style="34" customWidth="1"/>
    <col min="45" max="45" width="2.25" style="115" customWidth="1"/>
    <col min="46" max="46" width="12.25" style="33" bestFit="1" customWidth="1"/>
    <col min="47" max="48" width="7.5" style="35" customWidth="1"/>
    <col min="49" max="50" width="3.75" style="119" bestFit="1" customWidth="1"/>
    <col min="51" max="51" width="4.5" style="119" bestFit="1" customWidth="1"/>
    <col min="52" max="64" width="9" style="24"/>
    <col min="65" max="282" width="9" style="38"/>
    <col min="283" max="283" width="1.75" style="38" customWidth="1"/>
    <col min="284" max="284" width="2.5" style="38" customWidth="1"/>
    <col min="285" max="285" width="3.625" style="38" customWidth="1"/>
    <col min="286" max="286" width="2.75" style="38" customWidth="1"/>
    <col min="287" max="287" width="0.875" style="38" customWidth="1"/>
    <col min="288" max="288" width="1.25" style="38" customWidth="1"/>
    <col min="289" max="289" width="5.375" style="38" customWidth="1"/>
    <col min="290" max="290" width="6.5" style="38" customWidth="1"/>
    <col min="291" max="291" width="4.125" style="38" customWidth="1"/>
    <col min="292" max="292" width="7.875" style="38" customWidth="1"/>
    <col min="293" max="293" width="8.75" style="38" customWidth="1"/>
    <col min="294" max="297" width="6.25" style="38" customWidth="1"/>
    <col min="298" max="298" width="4.875" style="38" customWidth="1"/>
    <col min="299" max="299" width="2.5" style="38" customWidth="1"/>
    <col min="300" max="300" width="4.875" style="38" customWidth="1"/>
    <col min="301" max="538" width="9" style="38"/>
    <col min="539" max="539" width="1.75" style="38" customWidth="1"/>
    <col min="540" max="540" width="2.5" style="38" customWidth="1"/>
    <col min="541" max="541" width="3.625" style="38" customWidth="1"/>
    <col min="542" max="542" width="2.75" style="38" customWidth="1"/>
    <col min="543" max="543" width="0.875" style="38" customWidth="1"/>
    <col min="544" max="544" width="1.25" style="38" customWidth="1"/>
    <col min="545" max="545" width="5.375" style="38" customWidth="1"/>
    <col min="546" max="546" width="6.5" style="38" customWidth="1"/>
    <col min="547" max="547" width="4.125" style="38" customWidth="1"/>
    <col min="548" max="548" width="7.875" style="38" customWidth="1"/>
    <col min="549" max="549" width="8.75" style="38" customWidth="1"/>
    <col min="550" max="553" width="6.25" style="38" customWidth="1"/>
    <col min="554" max="554" width="4.875" style="38" customWidth="1"/>
    <col min="555" max="555" width="2.5" style="38" customWidth="1"/>
    <col min="556" max="556" width="4.875" style="38" customWidth="1"/>
    <col min="557" max="794" width="9" style="38"/>
    <col min="795" max="795" width="1.75" style="38" customWidth="1"/>
    <col min="796" max="796" width="2.5" style="38" customWidth="1"/>
    <col min="797" max="797" width="3.625" style="38" customWidth="1"/>
    <col min="798" max="798" width="2.75" style="38" customWidth="1"/>
    <col min="799" max="799" width="0.875" style="38" customWidth="1"/>
    <col min="800" max="800" width="1.25" style="38" customWidth="1"/>
    <col min="801" max="801" width="5.375" style="38" customWidth="1"/>
    <col min="802" max="802" width="6.5" style="38" customWidth="1"/>
    <col min="803" max="803" width="4.125" style="38" customWidth="1"/>
    <col min="804" max="804" width="7.875" style="38" customWidth="1"/>
    <col min="805" max="805" width="8.75" style="38" customWidth="1"/>
    <col min="806" max="809" width="6.25" style="38" customWidth="1"/>
    <col min="810" max="810" width="4.875" style="38" customWidth="1"/>
    <col min="811" max="811" width="2.5" style="38" customWidth="1"/>
    <col min="812" max="812" width="4.875" style="38" customWidth="1"/>
    <col min="813" max="1050" width="9" style="38"/>
    <col min="1051" max="1051" width="1.75" style="38" customWidth="1"/>
    <col min="1052" max="1052" width="2.5" style="38" customWidth="1"/>
    <col min="1053" max="1053" width="3.625" style="38" customWidth="1"/>
    <col min="1054" max="1054" width="2.75" style="38" customWidth="1"/>
    <col min="1055" max="1055" width="0.875" style="38" customWidth="1"/>
    <col min="1056" max="1056" width="1.25" style="38" customWidth="1"/>
    <col min="1057" max="1057" width="5.375" style="38" customWidth="1"/>
    <col min="1058" max="1058" width="6.5" style="38" customWidth="1"/>
    <col min="1059" max="1059" width="4.125" style="38" customWidth="1"/>
    <col min="1060" max="1060" width="7.875" style="38" customWidth="1"/>
    <col min="1061" max="1061" width="8.75" style="38" customWidth="1"/>
    <col min="1062" max="1065" width="6.25" style="38" customWidth="1"/>
    <col min="1066" max="1066" width="4.875" style="38" customWidth="1"/>
    <col min="1067" max="1067" width="2.5" style="38" customWidth="1"/>
    <col min="1068" max="1068" width="4.875" style="38" customWidth="1"/>
    <col min="1069" max="1306" width="9" style="38"/>
    <col min="1307" max="1307" width="1.75" style="38" customWidth="1"/>
    <col min="1308" max="1308" width="2.5" style="38" customWidth="1"/>
    <col min="1309" max="1309" width="3.625" style="38" customWidth="1"/>
    <col min="1310" max="1310" width="2.75" style="38" customWidth="1"/>
    <col min="1311" max="1311" width="0.875" style="38" customWidth="1"/>
    <col min="1312" max="1312" width="1.25" style="38" customWidth="1"/>
    <col min="1313" max="1313" width="5.375" style="38" customWidth="1"/>
    <col min="1314" max="1314" width="6.5" style="38" customWidth="1"/>
    <col min="1315" max="1315" width="4.125" style="38" customWidth="1"/>
    <col min="1316" max="1316" width="7.875" style="38" customWidth="1"/>
    <col min="1317" max="1317" width="8.75" style="38" customWidth="1"/>
    <col min="1318" max="1321" width="6.25" style="38" customWidth="1"/>
    <col min="1322" max="1322" width="4.875" style="38" customWidth="1"/>
    <col min="1323" max="1323" width="2.5" style="38" customWidth="1"/>
    <col min="1324" max="1324" width="4.875" style="38" customWidth="1"/>
    <col min="1325" max="1562" width="9" style="38"/>
    <col min="1563" max="1563" width="1.75" style="38" customWidth="1"/>
    <col min="1564" max="1564" width="2.5" style="38" customWidth="1"/>
    <col min="1565" max="1565" width="3.625" style="38" customWidth="1"/>
    <col min="1566" max="1566" width="2.75" style="38" customWidth="1"/>
    <col min="1567" max="1567" width="0.875" style="38" customWidth="1"/>
    <col min="1568" max="1568" width="1.25" style="38" customWidth="1"/>
    <col min="1569" max="1569" width="5.375" style="38" customWidth="1"/>
    <col min="1570" max="1570" width="6.5" style="38" customWidth="1"/>
    <col min="1571" max="1571" width="4.125" style="38" customWidth="1"/>
    <col min="1572" max="1572" width="7.875" style="38" customWidth="1"/>
    <col min="1573" max="1573" width="8.75" style="38" customWidth="1"/>
    <col min="1574" max="1577" width="6.25" style="38" customWidth="1"/>
    <col min="1578" max="1578" width="4.875" style="38" customWidth="1"/>
    <col min="1579" max="1579" width="2.5" style="38" customWidth="1"/>
    <col min="1580" max="1580" width="4.875" style="38" customWidth="1"/>
    <col min="1581" max="1818" width="9" style="38"/>
    <col min="1819" max="1819" width="1.75" style="38" customWidth="1"/>
    <col min="1820" max="1820" width="2.5" style="38" customWidth="1"/>
    <col min="1821" max="1821" width="3.625" style="38" customWidth="1"/>
    <col min="1822" max="1822" width="2.75" style="38" customWidth="1"/>
    <col min="1823" max="1823" width="0.875" style="38" customWidth="1"/>
    <col min="1824" max="1824" width="1.25" style="38" customWidth="1"/>
    <col min="1825" max="1825" width="5.375" style="38" customWidth="1"/>
    <col min="1826" max="1826" width="6.5" style="38" customWidth="1"/>
    <col min="1827" max="1827" width="4.125" style="38" customWidth="1"/>
    <col min="1828" max="1828" width="7.875" style="38" customWidth="1"/>
    <col min="1829" max="1829" width="8.75" style="38" customWidth="1"/>
    <col min="1830" max="1833" width="6.25" style="38" customWidth="1"/>
    <col min="1834" max="1834" width="4.875" style="38" customWidth="1"/>
    <col min="1835" max="1835" width="2.5" style="38" customWidth="1"/>
    <col min="1836" max="1836" width="4.875" style="38" customWidth="1"/>
    <col min="1837" max="2074" width="9" style="38"/>
    <col min="2075" max="2075" width="1.75" style="38" customWidth="1"/>
    <col min="2076" max="2076" width="2.5" style="38" customWidth="1"/>
    <col min="2077" max="2077" width="3.625" style="38" customWidth="1"/>
    <col min="2078" max="2078" width="2.75" style="38" customWidth="1"/>
    <col min="2079" max="2079" width="0.875" style="38" customWidth="1"/>
    <col min="2080" max="2080" width="1.25" style="38" customWidth="1"/>
    <col min="2081" max="2081" width="5.375" style="38" customWidth="1"/>
    <col min="2082" max="2082" width="6.5" style="38" customWidth="1"/>
    <col min="2083" max="2083" width="4.125" style="38" customWidth="1"/>
    <col min="2084" max="2084" width="7.875" style="38" customWidth="1"/>
    <col min="2085" max="2085" width="8.75" style="38" customWidth="1"/>
    <col min="2086" max="2089" width="6.25" style="38" customWidth="1"/>
    <col min="2090" max="2090" width="4.875" style="38" customWidth="1"/>
    <col min="2091" max="2091" width="2.5" style="38" customWidth="1"/>
    <col min="2092" max="2092" width="4.875" style="38" customWidth="1"/>
    <col min="2093" max="2330" width="9" style="38"/>
    <col min="2331" max="2331" width="1.75" style="38" customWidth="1"/>
    <col min="2332" max="2332" width="2.5" style="38" customWidth="1"/>
    <col min="2333" max="2333" width="3.625" style="38" customWidth="1"/>
    <col min="2334" max="2334" width="2.75" style="38" customWidth="1"/>
    <col min="2335" max="2335" width="0.875" style="38" customWidth="1"/>
    <col min="2336" max="2336" width="1.25" style="38" customWidth="1"/>
    <col min="2337" max="2337" width="5.375" style="38" customWidth="1"/>
    <col min="2338" max="2338" width="6.5" style="38" customWidth="1"/>
    <col min="2339" max="2339" width="4.125" style="38" customWidth="1"/>
    <col min="2340" max="2340" width="7.875" style="38" customWidth="1"/>
    <col min="2341" max="2341" width="8.75" style="38" customWidth="1"/>
    <col min="2342" max="2345" width="6.25" style="38" customWidth="1"/>
    <col min="2346" max="2346" width="4.875" style="38" customWidth="1"/>
    <col min="2347" max="2347" width="2.5" style="38" customWidth="1"/>
    <col min="2348" max="2348" width="4.875" style="38" customWidth="1"/>
    <col min="2349" max="2586" width="9" style="38"/>
    <col min="2587" max="2587" width="1.75" style="38" customWidth="1"/>
    <col min="2588" max="2588" width="2.5" style="38" customWidth="1"/>
    <col min="2589" max="2589" width="3.625" style="38" customWidth="1"/>
    <col min="2590" max="2590" width="2.75" style="38" customWidth="1"/>
    <col min="2591" max="2591" width="0.875" style="38" customWidth="1"/>
    <col min="2592" max="2592" width="1.25" style="38" customWidth="1"/>
    <col min="2593" max="2593" width="5.375" style="38" customWidth="1"/>
    <col min="2594" max="2594" width="6.5" style="38" customWidth="1"/>
    <col min="2595" max="2595" width="4.125" style="38" customWidth="1"/>
    <col min="2596" max="2596" width="7.875" style="38" customWidth="1"/>
    <col min="2597" max="2597" width="8.75" style="38" customWidth="1"/>
    <col min="2598" max="2601" width="6.25" style="38" customWidth="1"/>
    <col min="2602" max="2602" width="4.875" style="38" customWidth="1"/>
    <col min="2603" max="2603" width="2.5" style="38" customWidth="1"/>
    <col min="2604" max="2604" width="4.875" style="38" customWidth="1"/>
    <col min="2605" max="2842" width="9" style="38"/>
    <col min="2843" max="2843" width="1.75" style="38" customWidth="1"/>
    <col min="2844" max="2844" width="2.5" style="38" customWidth="1"/>
    <col min="2845" max="2845" width="3.625" style="38" customWidth="1"/>
    <col min="2846" max="2846" width="2.75" style="38" customWidth="1"/>
    <col min="2847" max="2847" width="0.875" style="38" customWidth="1"/>
    <col min="2848" max="2848" width="1.25" style="38" customWidth="1"/>
    <col min="2849" max="2849" width="5.375" style="38" customWidth="1"/>
    <col min="2850" max="2850" width="6.5" style="38" customWidth="1"/>
    <col min="2851" max="2851" width="4.125" style="38" customWidth="1"/>
    <col min="2852" max="2852" width="7.875" style="38" customWidth="1"/>
    <col min="2853" max="2853" width="8.75" style="38" customWidth="1"/>
    <col min="2854" max="2857" width="6.25" style="38" customWidth="1"/>
    <col min="2858" max="2858" width="4.875" style="38" customWidth="1"/>
    <col min="2859" max="2859" width="2.5" style="38" customWidth="1"/>
    <col min="2860" max="2860" width="4.875" style="38" customWidth="1"/>
    <col min="2861" max="3098" width="9" style="38"/>
    <col min="3099" max="3099" width="1.75" style="38" customWidth="1"/>
    <col min="3100" max="3100" width="2.5" style="38" customWidth="1"/>
    <col min="3101" max="3101" width="3.625" style="38" customWidth="1"/>
    <col min="3102" max="3102" width="2.75" style="38" customWidth="1"/>
    <col min="3103" max="3103" width="0.875" style="38" customWidth="1"/>
    <col min="3104" max="3104" width="1.25" style="38" customWidth="1"/>
    <col min="3105" max="3105" width="5.375" style="38" customWidth="1"/>
    <col min="3106" max="3106" width="6.5" style="38" customWidth="1"/>
    <col min="3107" max="3107" width="4.125" style="38" customWidth="1"/>
    <col min="3108" max="3108" width="7.875" style="38" customWidth="1"/>
    <col min="3109" max="3109" width="8.75" style="38" customWidth="1"/>
    <col min="3110" max="3113" width="6.25" style="38" customWidth="1"/>
    <col min="3114" max="3114" width="4.875" style="38" customWidth="1"/>
    <col min="3115" max="3115" width="2.5" style="38" customWidth="1"/>
    <col min="3116" max="3116" width="4.875" style="38" customWidth="1"/>
    <col min="3117" max="3354" width="9" style="38"/>
    <col min="3355" max="3355" width="1.75" style="38" customWidth="1"/>
    <col min="3356" max="3356" width="2.5" style="38" customWidth="1"/>
    <col min="3357" max="3357" width="3.625" style="38" customWidth="1"/>
    <col min="3358" max="3358" width="2.75" style="38" customWidth="1"/>
    <col min="3359" max="3359" width="0.875" style="38" customWidth="1"/>
    <col min="3360" max="3360" width="1.25" style="38" customWidth="1"/>
    <col min="3361" max="3361" width="5.375" style="38" customWidth="1"/>
    <col min="3362" max="3362" width="6.5" style="38" customWidth="1"/>
    <col min="3363" max="3363" width="4.125" style="38" customWidth="1"/>
    <col min="3364" max="3364" width="7.875" style="38" customWidth="1"/>
    <col min="3365" max="3365" width="8.75" style="38" customWidth="1"/>
    <col min="3366" max="3369" width="6.25" style="38" customWidth="1"/>
    <col min="3370" max="3370" width="4.875" style="38" customWidth="1"/>
    <col min="3371" max="3371" width="2.5" style="38" customWidth="1"/>
    <col min="3372" max="3372" width="4.875" style="38" customWidth="1"/>
    <col min="3373" max="3610" width="9" style="38"/>
    <col min="3611" max="3611" width="1.75" style="38" customWidth="1"/>
    <col min="3612" max="3612" width="2.5" style="38" customWidth="1"/>
    <col min="3613" max="3613" width="3.625" style="38" customWidth="1"/>
    <col min="3614" max="3614" width="2.75" style="38" customWidth="1"/>
    <col min="3615" max="3615" width="0.875" style="38" customWidth="1"/>
    <col min="3616" max="3616" width="1.25" style="38" customWidth="1"/>
    <col min="3617" max="3617" width="5.375" style="38" customWidth="1"/>
    <col min="3618" max="3618" width="6.5" style="38" customWidth="1"/>
    <col min="3619" max="3619" width="4.125" style="38" customWidth="1"/>
    <col min="3620" max="3620" width="7.875" style="38" customWidth="1"/>
    <col min="3621" max="3621" width="8.75" style="38" customWidth="1"/>
    <col min="3622" max="3625" width="6.25" style="38" customWidth="1"/>
    <col min="3626" max="3626" width="4.875" style="38" customWidth="1"/>
    <col min="3627" max="3627" width="2.5" style="38" customWidth="1"/>
    <col min="3628" max="3628" width="4.875" style="38" customWidth="1"/>
    <col min="3629" max="3866" width="9" style="38"/>
    <col min="3867" max="3867" width="1.75" style="38" customWidth="1"/>
    <col min="3868" max="3868" width="2.5" style="38" customWidth="1"/>
    <col min="3869" max="3869" width="3.625" style="38" customWidth="1"/>
    <col min="3870" max="3870" width="2.75" style="38" customWidth="1"/>
    <col min="3871" max="3871" width="0.875" style="38" customWidth="1"/>
    <col min="3872" max="3872" width="1.25" style="38" customWidth="1"/>
    <col min="3873" max="3873" width="5.375" style="38" customWidth="1"/>
    <col min="3874" max="3874" width="6.5" style="38" customWidth="1"/>
    <col min="3875" max="3875" width="4.125" style="38" customWidth="1"/>
    <col min="3876" max="3876" width="7.875" style="38" customWidth="1"/>
    <col min="3877" max="3877" width="8.75" style="38" customWidth="1"/>
    <col min="3878" max="3881" width="6.25" style="38" customWidth="1"/>
    <col min="3882" max="3882" width="4.875" style="38" customWidth="1"/>
    <col min="3883" max="3883" width="2.5" style="38" customWidth="1"/>
    <col min="3884" max="3884" width="4.875" style="38" customWidth="1"/>
    <col min="3885" max="4122" width="9" style="38"/>
    <col min="4123" max="4123" width="1.75" style="38" customWidth="1"/>
    <col min="4124" max="4124" width="2.5" style="38" customWidth="1"/>
    <col min="4125" max="4125" width="3.625" style="38" customWidth="1"/>
    <col min="4126" max="4126" width="2.75" style="38" customWidth="1"/>
    <col min="4127" max="4127" width="0.875" style="38" customWidth="1"/>
    <col min="4128" max="4128" width="1.25" style="38" customWidth="1"/>
    <col min="4129" max="4129" width="5.375" style="38" customWidth="1"/>
    <col min="4130" max="4130" width="6.5" style="38" customWidth="1"/>
    <col min="4131" max="4131" width="4.125" style="38" customWidth="1"/>
    <col min="4132" max="4132" width="7.875" style="38" customWidth="1"/>
    <col min="4133" max="4133" width="8.75" style="38" customWidth="1"/>
    <col min="4134" max="4137" width="6.25" style="38" customWidth="1"/>
    <col min="4138" max="4138" width="4.875" style="38" customWidth="1"/>
    <col min="4139" max="4139" width="2.5" style="38" customWidth="1"/>
    <col min="4140" max="4140" width="4.875" style="38" customWidth="1"/>
    <col min="4141" max="4378" width="9" style="38"/>
    <col min="4379" max="4379" width="1.75" style="38" customWidth="1"/>
    <col min="4380" max="4380" width="2.5" style="38" customWidth="1"/>
    <col min="4381" max="4381" width="3.625" style="38" customWidth="1"/>
    <col min="4382" max="4382" width="2.75" style="38" customWidth="1"/>
    <col min="4383" max="4383" width="0.875" style="38" customWidth="1"/>
    <col min="4384" max="4384" width="1.25" style="38" customWidth="1"/>
    <col min="4385" max="4385" width="5.375" style="38" customWidth="1"/>
    <col min="4386" max="4386" width="6.5" style="38" customWidth="1"/>
    <col min="4387" max="4387" width="4.125" style="38" customWidth="1"/>
    <col min="4388" max="4388" width="7.875" style="38" customWidth="1"/>
    <col min="4389" max="4389" width="8.75" style="38" customWidth="1"/>
    <col min="4390" max="4393" width="6.25" style="38" customWidth="1"/>
    <col min="4394" max="4394" width="4.875" style="38" customWidth="1"/>
    <col min="4395" max="4395" width="2.5" style="38" customWidth="1"/>
    <col min="4396" max="4396" width="4.875" style="38" customWidth="1"/>
    <col min="4397" max="4634" width="9" style="38"/>
    <col min="4635" max="4635" width="1.75" style="38" customWidth="1"/>
    <col min="4636" max="4636" width="2.5" style="38" customWidth="1"/>
    <col min="4637" max="4637" width="3.625" style="38" customWidth="1"/>
    <col min="4638" max="4638" width="2.75" style="38" customWidth="1"/>
    <col min="4639" max="4639" width="0.875" style="38" customWidth="1"/>
    <col min="4640" max="4640" width="1.25" style="38" customWidth="1"/>
    <col min="4641" max="4641" width="5.375" style="38" customWidth="1"/>
    <col min="4642" max="4642" width="6.5" style="38" customWidth="1"/>
    <col min="4643" max="4643" width="4.125" style="38" customWidth="1"/>
    <col min="4644" max="4644" width="7.875" style="38" customWidth="1"/>
    <col min="4645" max="4645" width="8.75" style="38" customWidth="1"/>
    <col min="4646" max="4649" width="6.25" style="38" customWidth="1"/>
    <col min="4650" max="4650" width="4.875" style="38" customWidth="1"/>
    <col min="4651" max="4651" width="2.5" style="38" customWidth="1"/>
    <col min="4652" max="4652" width="4.875" style="38" customWidth="1"/>
    <col min="4653" max="4890" width="9" style="38"/>
    <col min="4891" max="4891" width="1.75" style="38" customWidth="1"/>
    <col min="4892" max="4892" width="2.5" style="38" customWidth="1"/>
    <col min="4893" max="4893" width="3.625" style="38" customWidth="1"/>
    <col min="4894" max="4894" width="2.75" style="38" customWidth="1"/>
    <col min="4895" max="4895" width="0.875" style="38" customWidth="1"/>
    <col min="4896" max="4896" width="1.25" style="38" customWidth="1"/>
    <col min="4897" max="4897" width="5.375" style="38" customWidth="1"/>
    <col min="4898" max="4898" width="6.5" style="38" customWidth="1"/>
    <col min="4899" max="4899" width="4.125" style="38" customWidth="1"/>
    <col min="4900" max="4900" width="7.875" style="38" customWidth="1"/>
    <col min="4901" max="4901" width="8.75" style="38" customWidth="1"/>
    <col min="4902" max="4905" width="6.25" style="38" customWidth="1"/>
    <col min="4906" max="4906" width="4.875" style="38" customWidth="1"/>
    <col min="4907" max="4907" width="2.5" style="38" customWidth="1"/>
    <col min="4908" max="4908" width="4.875" style="38" customWidth="1"/>
    <col min="4909" max="5146" width="9" style="38"/>
    <col min="5147" max="5147" width="1.75" style="38" customWidth="1"/>
    <col min="5148" max="5148" width="2.5" style="38" customWidth="1"/>
    <col min="5149" max="5149" width="3.625" style="38" customWidth="1"/>
    <col min="5150" max="5150" width="2.75" style="38" customWidth="1"/>
    <col min="5151" max="5151" width="0.875" style="38" customWidth="1"/>
    <col min="5152" max="5152" width="1.25" style="38" customWidth="1"/>
    <col min="5153" max="5153" width="5.375" style="38" customWidth="1"/>
    <col min="5154" max="5154" width="6.5" style="38" customWidth="1"/>
    <col min="5155" max="5155" width="4.125" style="38" customWidth="1"/>
    <col min="5156" max="5156" width="7.875" style="38" customWidth="1"/>
    <col min="5157" max="5157" width="8.75" style="38" customWidth="1"/>
    <col min="5158" max="5161" width="6.25" style="38" customWidth="1"/>
    <col min="5162" max="5162" width="4.875" style="38" customWidth="1"/>
    <col min="5163" max="5163" width="2.5" style="38" customWidth="1"/>
    <col min="5164" max="5164" width="4.875" style="38" customWidth="1"/>
    <col min="5165" max="5402" width="9" style="38"/>
    <col min="5403" max="5403" width="1.75" style="38" customWidth="1"/>
    <col min="5404" max="5404" width="2.5" style="38" customWidth="1"/>
    <col min="5405" max="5405" width="3.625" style="38" customWidth="1"/>
    <col min="5406" max="5406" width="2.75" style="38" customWidth="1"/>
    <col min="5407" max="5407" width="0.875" style="38" customWidth="1"/>
    <col min="5408" max="5408" width="1.25" style="38" customWidth="1"/>
    <col min="5409" max="5409" width="5.375" style="38" customWidth="1"/>
    <col min="5410" max="5410" width="6.5" style="38" customWidth="1"/>
    <col min="5411" max="5411" width="4.125" style="38" customWidth="1"/>
    <col min="5412" max="5412" width="7.875" style="38" customWidth="1"/>
    <col min="5413" max="5413" width="8.75" style="38" customWidth="1"/>
    <col min="5414" max="5417" width="6.25" style="38" customWidth="1"/>
    <col min="5418" max="5418" width="4.875" style="38" customWidth="1"/>
    <col min="5419" max="5419" width="2.5" style="38" customWidth="1"/>
    <col min="5420" max="5420" width="4.875" style="38" customWidth="1"/>
    <col min="5421" max="5658" width="9" style="38"/>
    <col min="5659" max="5659" width="1.75" style="38" customWidth="1"/>
    <col min="5660" max="5660" width="2.5" style="38" customWidth="1"/>
    <col min="5661" max="5661" width="3.625" style="38" customWidth="1"/>
    <col min="5662" max="5662" width="2.75" style="38" customWidth="1"/>
    <col min="5663" max="5663" width="0.875" style="38" customWidth="1"/>
    <col min="5664" max="5664" width="1.25" style="38" customWidth="1"/>
    <col min="5665" max="5665" width="5.375" style="38" customWidth="1"/>
    <col min="5666" max="5666" width="6.5" style="38" customWidth="1"/>
    <col min="5667" max="5667" width="4.125" style="38" customWidth="1"/>
    <col min="5668" max="5668" width="7.875" style="38" customWidth="1"/>
    <col min="5669" max="5669" width="8.75" style="38" customWidth="1"/>
    <col min="5670" max="5673" width="6.25" style="38" customWidth="1"/>
    <col min="5674" max="5674" width="4.875" style="38" customWidth="1"/>
    <col min="5675" max="5675" width="2.5" style="38" customWidth="1"/>
    <col min="5676" max="5676" width="4.875" style="38" customWidth="1"/>
    <col min="5677" max="5914" width="9" style="38"/>
    <col min="5915" max="5915" width="1.75" style="38" customWidth="1"/>
    <col min="5916" max="5916" width="2.5" style="38" customWidth="1"/>
    <col min="5917" max="5917" width="3.625" style="38" customWidth="1"/>
    <col min="5918" max="5918" width="2.75" style="38" customWidth="1"/>
    <col min="5919" max="5919" width="0.875" style="38" customWidth="1"/>
    <col min="5920" max="5920" width="1.25" style="38" customWidth="1"/>
    <col min="5921" max="5921" width="5.375" style="38" customWidth="1"/>
    <col min="5922" max="5922" width="6.5" style="38" customWidth="1"/>
    <col min="5923" max="5923" width="4.125" style="38" customWidth="1"/>
    <col min="5924" max="5924" width="7.875" style="38" customWidth="1"/>
    <col min="5925" max="5925" width="8.75" style="38" customWidth="1"/>
    <col min="5926" max="5929" width="6.25" style="38" customWidth="1"/>
    <col min="5930" max="5930" width="4.875" style="38" customWidth="1"/>
    <col min="5931" max="5931" width="2.5" style="38" customWidth="1"/>
    <col min="5932" max="5932" width="4.875" style="38" customWidth="1"/>
    <col min="5933" max="6170" width="9" style="38"/>
    <col min="6171" max="6171" width="1.75" style="38" customWidth="1"/>
    <col min="6172" max="6172" width="2.5" style="38" customWidth="1"/>
    <col min="6173" max="6173" width="3.625" style="38" customWidth="1"/>
    <col min="6174" max="6174" width="2.75" style="38" customWidth="1"/>
    <col min="6175" max="6175" width="0.875" style="38" customWidth="1"/>
    <col min="6176" max="6176" width="1.25" style="38" customWidth="1"/>
    <col min="6177" max="6177" width="5.375" style="38" customWidth="1"/>
    <col min="6178" max="6178" width="6.5" style="38" customWidth="1"/>
    <col min="6179" max="6179" width="4.125" style="38" customWidth="1"/>
    <col min="6180" max="6180" width="7.875" style="38" customWidth="1"/>
    <col min="6181" max="6181" width="8.75" style="38" customWidth="1"/>
    <col min="6182" max="6185" width="6.25" style="38" customWidth="1"/>
    <col min="6186" max="6186" width="4.875" style="38" customWidth="1"/>
    <col min="6187" max="6187" width="2.5" style="38" customWidth="1"/>
    <col min="6188" max="6188" width="4.875" style="38" customWidth="1"/>
    <col min="6189" max="6426" width="9" style="38"/>
    <col min="6427" max="6427" width="1.75" style="38" customWidth="1"/>
    <col min="6428" max="6428" width="2.5" style="38" customWidth="1"/>
    <col min="6429" max="6429" width="3.625" style="38" customWidth="1"/>
    <col min="6430" max="6430" width="2.75" style="38" customWidth="1"/>
    <col min="6431" max="6431" width="0.875" style="38" customWidth="1"/>
    <col min="6432" max="6432" width="1.25" style="38" customWidth="1"/>
    <col min="6433" max="6433" width="5.375" style="38" customWidth="1"/>
    <col min="6434" max="6434" width="6.5" style="38" customWidth="1"/>
    <col min="6435" max="6435" width="4.125" style="38" customWidth="1"/>
    <col min="6436" max="6436" width="7.875" style="38" customWidth="1"/>
    <col min="6437" max="6437" width="8.75" style="38" customWidth="1"/>
    <col min="6438" max="6441" width="6.25" style="38" customWidth="1"/>
    <col min="6442" max="6442" width="4.875" style="38" customWidth="1"/>
    <col min="6443" max="6443" width="2.5" style="38" customWidth="1"/>
    <col min="6444" max="6444" width="4.875" style="38" customWidth="1"/>
    <col min="6445" max="6682" width="9" style="38"/>
    <col min="6683" max="6683" width="1.75" style="38" customWidth="1"/>
    <col min="6684" max="6684" width="2.5" style="38" customWidth="1"/>
    <col min="6685" max="6685" width="3.625" style="38" customWidth="1"/>
    <col min="6686" max="6686" width="2.75" style="38" customWidth="1"/>
    <col min="6687" max="6687" width="0.875" style="38" customWidth="1"/>
    <col min="6688" max="6688" width="1.25" style="38" customWidth="1"/>
    <col min="6689" max="6689" width="5.375" style="38" customWidth="1"/>
    <col min="6690" max="6690" width="6.5" style="38" customWidth="1"/>
    <col min="6691" max="6691" width="4.125" style="38" customWidth="1"/>
    <col min="6692" max="6692" width="7.875" style="38" customWidth="1"/>
    <col min="6693" max="6693" width="8.75" style="38" customWidth="1"/>
    <col min="6694" max="6697" width="6.25" style="38" customWidth="1"/>
    <col min="6698" max="6698" width="4.875" style="38" customWidth="1"/>
    <col min="6699" max="6699" width="2.5" style="38" customWidth="1"/>
    <col min="6700" max="6700" width="4.875" style="38" customWidth="1"/>
    <col min="6701" max="6938" width="9" style="38"/>
    <col min="6939" max="6939" width="1.75" style="38" customWidth="1"/>
    <col min="6940" max="6940" width="2.5" style="38" customWidth="1"/>
    <col min="6941" max="6941" width="3.625" style="38" customWidth="1"/>
    <col min="6942" max="6942" width="2.75" style="38" customWidth="1"/>
    <col min="6943" max="6943" width="0.875" style="38" customWidth="1"/>
    <col min="6944" max="6944" width="1.25" style="38" customWidth="1"/>
    <col min="6945" max="6945" width="5.375" style="38" customWidth="1"/>
    <col min="6946" max="6946" width="6.5" style="38" customWidth="1"/>
    <col min="6947" max="6947" width="4.125" style="38" customWidth="1"/>
    <col min="6948" max="6948" width="7.875" style="38" customWidth="1"/>
    <col min="6949" max="6949" width="8.75" style="38" customWidth="1"/>
    <col min="6950" max="6953" width="6.25" style="38" customWidth="1"/>
    <col min="6954" max="6954" width="4.875" style="38" customWidth="1"/>
    <col min="6955" max="6955" width="2.5" style="38" customWidth="1"/>
    <col min="6956" max="6956" width="4.875" style="38" customWidth="1"/>
    <col min="6957" max="7194" width="9" style="38"/>
    <col min="7195" max="7195" width="1.75" style="38" customWidth="1"/>
    <col min="7196" max="7196" width="2.5" style="38" customWidth="1"/>
    <col min="7197" max="7197" width="3.625" style="38" customWidth="1"/>
    <col min="7198" max="7198" width="2.75" style="38" customWidth="1"/>
    <col min="7199" max="7199" width="0.875" style="38" customWidth="1"/>
    <col min="7200" max="7200" width="1.25" style="38" customWidth="1"/>
    <col min="7201" max="7201" width="5.375" style="38" customWidth="1"/>
    <col min="7202" max="7202" width="6.5" style="38" customWidth="1"/>
    <col min="7203" max="7203" width="4.125" style="38" customWidth="1"/>
    <col min="7204" max="7204" width="7.875" style="38" customWidth="1"/>
    <col min="7205" max="7205" width="8.75" style="38" customWidth="1"/>
    <col min="7206" max="7209" width="6.25" style="38" customWidth="1"/>
    <col min="7210" max="7210" width="4.875" style="38" customWidth="1"/>
    <col min="7211" max="7211" width="2.5" style="38" customWidth="1"/>
    <col min="7212" max="7212" width="4.875" style="38" customWidth="1"/>
    <col min="7213" max="7450" width="9" style="38"/>
    <col min="7451" max="7451" width="1.75" style="38" customWidth="1"/>
    <col min="7452" max="7452" width="2.5" style="38" customWidth="1"/>
    <col min="7453" max="7453" width="3.625" style="38" customWidth="1"/>
    <col min="7454" max="7454" width="2.75" style="38" customWidth="1"/>
    <col min="7455" max="7455" width="0.875" style="38" customWidth="1"/>
    <col min="7456" max="7456" width="1.25" style="38" customWidth="1"/>
    <col min="7457" max="7457" width="5.375" style="38" customWidth="1"/>
    <col min="7458" max="7458" width="6.5" style="38" customWidth="1"/>
    <col min="7459" max="7459" width="4.125" style="38" customWidth="1"/>
    <col min="7460" max="7460" width="7.875" style="38" customWidth="1"/>
    <col min="7461" max="7461" width="8.75" style="38" customWidth="1"/>
    <col min="7462" max="7465" width="6.25" style="38" customWidth="1"/>
    <col min="7466" max="7466" width="4.875" style="38" customWidth="1"/>
    <col min="7467" max="7467" width="2.5" style="38" customWidth="1"/>
    <col min="7468" max="7468" width="4.875" style="38" customWidth="1"/>
    <col min="7469" max="7706" width="9" style="38"/>
    <col min="7707" max="7707" width="1.75" style="38" customWidth="1"/>
    <col min="7708" max="7708" width="2.5" style="38" customWidth="1"/>
    <col min="7709" max="7709" width="3.625" style="38" customWidth="1"/>
    <col min="7710" max="7710" width="2.75" style="38" customWidth="1"/>
    <col min="7711" max="7711" width="0.875" style="38" customWidth="1"/>
    <col min="7712" max="7712" width="1.25" style="38" customWidth="1"/>
    <col min="7713" max="7713" width="5.375" style="38" customWidth="1"/>
    <col min="7714" max="7714" width="6.5" style="38" customWidth="1"/>
    <col min="7715" max="7715" width="4.125" style="38" customWidth="1"/>
    <col min="7716" max="7716" width="7.875" style="38" customWidth="1"/>
    <col min="7717" max="7717" width="8.75" style="38" customWidth="1"/>
    <col min="7718" max="7721" width="6.25" style="38" customWidth="1"/>
    <col min="7722" max="7722" width="4.875" style="38" customWidth="1"/>
    <col min="7723" max="7723" width="2.5" style="38" customWidth="1"/>
    <col min="7724" max="7724" width="4.875" style="38" customWidth="1"/>
    <col min="7725" max="7962" width="9" style="38"/>
    <col min="7963" max="7963" width="1.75" style="38" customWidth="1"/>
    <col min="7964" max="7964" width="2.5" style="38" customWidth="1"/>
    <col min="7965" max="7965" width="3.625" style="38" customWidth="1"/>
    <col min="7966" max="7966" width="2.75" style="38" customWidth="1"/>
    <col min="7967" max="7967" width="0.875" style="38" customWidth="1"/>
    <col min="7968" max="7968" width="1.25" style="38" customWidth="1"/>
    <col min="7969" max="7969" width="5.375" style="38" customWidth="1"/>
    <col min="7970" max="7970" width="6.5" style="38" customWidth="1"/>
    <col min="7971" max="7971" width="4.125" style="38" customWidth="1"/>
    <col min="7972" max="7972" width="7.875" style="38" customWidth="1"/>
    <col min="7973" max="7973" width="8.75" style="38" customWidth="1"/>
    <col min="7974" max="7977" width="6.25" style="38" customWidth="1"/>
    <col min="7978" max="7978" width="4.875" style="38" customWidth="1"/>
    <col min="7979" max="7979" width="2.5" style="38" customWidth="1"/>
    <col min="7980" max="7980" width="4.875" style="38" customWidth="1"/>
    <col min="7981" max="8218" width="9" style="38"/>
    <col min="8219" max="8219" width="1.75" style="38" customWidth="1"/>
    <col min="8220" max="8220" width="2.5" style="38" customWidth="1"/>
    <col min="8221" max="8221" width="3.625" style="38" customWidth="1"/>
    <col min="8222" max="8222" width="2.75" style="38" customWidth="1"/>
    <col min="8223" max="8223" width="0.875" style="38" customWidth="1"/>
    <col min="8224" max="8224" width="1.25" style="38" customWidth="1"/>
    <col min="8225" max="8225" width="5.375" style="38" customWidth="1"/>
    <col min="8226" max="8226" width="6.5" style="38" customWidth="1"/>
    <col min="8227" max="8227" width="4.125" style="38" customWidth="1"/>
    <col min="8228" max="8228" width="7.875" style="38" customWidth="1"/>
    <col min="8229" max="8229" width="8.75" style="38" customWidth="1"/>
    <col min="8230" max="8233" width="6.25" style="38" customWidth="1"/>
    <col min="8234" max="8234" width="4.875" style="38" customWidth="1"/>
    <col min="8235" max="8235" width="2.5" style="38" customWidth="1"/>
    <col min="8236" max="8236" width="4.875" style="38" customWidth="1"/>
    <col min="8237" max="8474" width="9" style="38"/>
    <col min="8475" max="8475" width="1.75" style="38" customWidth="1"/>
    <col min="8476" max="8476" width="2.5" style="38" customWidth="1"/>
    <col min="8477" max="8477" width="3.625" style="38" customWidth="1"/>
    <col min="8478" max="8478" width="2.75" style="38" customWidth="1"/>
    <col min="8479" max="8479" width="0.875" style="38" customWidth="1"/>
    <col min="8480" max="8480" width="1.25" style="38" customWidth="1"/>
    <col min="8481" max="8481" width="5.375" style="38" customWidth="1"/>
    <col min="8482" max="8482" width="6.5" style="38" customWidth="1"/>
    <col min="8483" max="8483" width="4.125" style="38" customWidth="1"/>
    <col min="8484" max="8484" width="7.875" style="38" customWidth="1"/>
    <col min="8485" max="8485" width="8.75" style="38" customWidth="1"/>
    <col min="8486" max="8489" width="6.25" style="38" customWidth="1"/>
    <col min="8490" max="8490" width="4.875" style="38" customWidth="1"/>
    <col min="8491" max="8491" width="2.5" style="38" customWidth="1"/>
    <col min="8492" max="8492" width="4.875" style="38" customWidth="1"/>
    <col min="8493" max="8730" width="9" style="38"/>
    <col min="8731" max="8731" width="1.75" style="38" customWidth="1"/>
    <col min="8732" max="8732" width="2.5" style="38" customWidth="1"/>
    <col min="8733" max="8733" width="3.625" style="38" customWidth="1"/>
    <col min="8734" max="8734" width="2.75" style="38" customWidth="1"/>
    <col min="8735" max="8735" width="0.875" style="38" customWidth="1"/>
    <col min="8736" max="8736" width="1.25" style="38" customWidth="1"/>
    <col min="8737" max="8737" width="5.375" style="38" customWidth="1"/>
    <col min="8738" max="8738" width="6.5" style="38" customWidth="1"/>
    <col min="8739" max="8739" width="4.125" style="38" customWidth="1"/>
    <col min="8740" max="8740" width="7.875" style="38" customWidth="1"/>
    <col min="8741" max="8741" width="8.75" style="38" customWidth="1"/>
    <col min="8742" max="8745" width="6.25" style="38" customWidth="1"/>
    <col min="8746" max="8746" width="4.875" style="38" customWidth="1"/>
    <col min="8747" max="8747" width="2.5" style="38" customWidth="1"/>
    <col min="8748" max="8748" width="4.875" style="38" customWidth="1"/>
    <col min="8749" max="8986" width="9" style="38"/>
    <col min="8987" max="8987" width="1.75" style="38" customWidth="1"/>
    <col min="8988" max="8988" width="2.5" style="38" customWidth="1"/>
    <col min="8989" max="8989" width="3.625" style="38" customWidth="1"/>
    <col min="8990" max="8990" width="2.75" style="38" customWidth="1"/>
    <col min="8991" max="8991" width="0.875" style="38" customWidth="1"/>
    <col min="8992" max="8992" width="1.25" style="38" customWidth="1"/>
    <col min="8993" max="8993" width="5.375" style="38" customWidth="1"/>
    <col min="8994" max="8994" width="6.5" style="38" customWidth="1"/>
    <col min="8995" max="8995" width="4.125" style="38" customWidth="1"/>
    <col min="8996" max="8996" width="7.875" style="38" customWidth="1"/>
    <col min="8997" max="8997" width="8.75" style="38" customWidth="1"/>
    <col min="8998" max="9001" width="6.25" style="38" customWidth="1"/>
    <col min="9002" max="9002" width="4.875" style="38" customWidth="1"/>
    <col min="9003" max="9003" width="2.5" style="38" customWidth="1"/>
    <col min="9004" max="9004" width="4.875" style="38" customWidth="1"/>
    <col min="9005" max="9242" width="9" style="38"/>
    <col min="9243" max="9243" width="1.75" style="38" customWidth="1"/>
    <col min="9244" max="9244" width="2.5" style="38" customWidth="1"/>
    <col min="9245" max="9245" width="3.625" style="38" customWidth="1"/>
    <col min="9246" max="9246" width="2.75" style="38" customWidth="1"/>
    <col min="9247" max="9247" width="0.875" style="38" customWidth="1"/>
    <col min="9248" max="9248" width="1.25" style="38" customWidth="1"/>
    <col min="9249" max="9249" width="5.375" style="38" customWidth="1"/>
    <col min="9250" max="9250" width="6.5" style="38" customWidth="1"/>
    <col min="9251" max="9251" width="4.125" style="38" customWidth="1"/>
    <col min="9252" max="9252" width="7.875" style="38" customWidth="1"/>
    <col min="9253" max="9253" width="8.75" style="38" customWidth="1"/>
    <col min="9254" max="9257" width="6.25" style="38" customWidth="1"/>
    <col min="9258" max="9258" width="4.875" style="38" customWidth="1"/>
    <col min="9259" max="9259" width="2.5" style="38" customWidth="1"/>
    <col min="9260" max="9260" width="4.875" style="38" customWidth="1"/>
    <col min="9261" max="9498" width="9" style="38"/>
    <col min="9499" max="9499" width="1.75" style="38" customWidth="1"/>
    <col min="9500" max="9500" width="2.5" style="38" customWidth="1"/>
    <col min="9501" max="9501" width="3.625" style="38" customWidth="1"/>
    <col min="9502" max="9502" width="2.75" style="38" customWidth="1"/>
    <col min="9503" max="9503" width="0.875" style="38" customWidth="1"/>
    <col min="9504" max="9504" width="1.25" style="38" customWidth="1"/>
    <col min="9505" max="9505" width="5.375" style="38" customWidth="1"/>
    <col min="9506" max="9506" width="6.5" style="38" customWidth="1"/>
    <col min="9507" max="9507" width="4.125" style="38" customWidth="1"/>
    <col min="9508" max="9508" width="7.875" style="38" customWidth="1"/>
    <col min="9509" max="9509" width="8.75" style="38" customWidth="1"/>
    <col min="9510" max="9513" width="6.25" style="38" customWidth="1"/>
    <col min="9514" max="9514" width="4.875" style="38" customWidth="1"/>
    <col min="9515" max="9515" width="2.5" style="38" customWidth="1"/>
    <col min="9516" max="9516" width="4.875" style="38" customWidth="1"/>
    <col min="9517" max="9754" width="9" style="38"/>
    <col min="9755" max="9755" width="1.75" style="38" customWidth="1"/>
    <col min="9756" max="9756" width="2.5" style="38" customWidth="1"/>
    <col min="9757" max="9757" width="3.625" style="38" customWidth="1"/>
    <col min="9758" max="9758" width="2.75" style="38" customWidth="1"/>
    <col min="9759" max="9759" width="0.875" style="38" customWidth="1"/>
    <col min="9760" max="9760" width="1.25" style="38" customWidth="1"/>
    <col min="9761" max="9761" width="5.375" style="38" customWidth="1"/>
    <col min="9762" max="9762" width="6.5" style="38" customWidth="1"/>
    <col min="9763" max="9763" width="4.125" style="38" customWidth="1"/>
    <col min="9764" max="9764" width="7.875" style="38" customWidth="1"/>
    <col min="9765" max="9765" width="8.75" style="38" customWidth="1"/>
    <col min="9766" max="9769" width="6.25" style="38" customWidth="1"/>
    <col min="9770" max="9770" width="4.875" style="38" customWidth="1"/>
    <col min="9771" max="9771" width="2.5" style="38" customWidth="1"/>
    <col min="9772" max="9772" width="4.875" style="38" customWidth="1"/>
    <col min="9773" max="10010" width="9" style="38"/>
    <col min="10011" max="10011" width="1.75" style="38" customWidth="1"/>
    <col min="10012" max="10012" width="2.5" style="38" customWidth="1"/>
    <col min="10013" max="10013" width="3.625" style="38" customWidth="1"/>
    <col min="10014" max="10014" width="2.75" style="38" customWidth="1"/>
    <col min="10015" max="10015" width="0.875" style="38" customWidth="1"/>
    <col min="10016" max="10016" width="1.25" style="38" customWidth="1"/>
    <col min="10017" max="10017" width="5.375" style="38" customWidth="1"/>
    <col min="10018" max="10018" width="6.5" style="38" customWidth="1"/>
    <col min="10019" max="10019" width="4.125" style="38" customWidth="1"/>
    <col min="10020" max="10020" width="7.875" style="38" customWidth="1"/>
    <col min="10021" max="10021" width="8.75" style="38" customWidth="1"/>
    <col min="10022" max="10025" width="6.25" style="38" customWidth="1"/>
    <col min="10026" max="10026" width="4.875" style="38" customWidth="1"/>
    <col min="10027" max="10027" width="2.5" style="38" customWidth="1"/>
    <col min="10028" max="10028" width="4.875" style="38" customWidth="1"/>
    <col min="10029" max="10266" width="9" style="38"/>
    <col min="10267" max="10267" width="1.75" style="38" customWidth="1"/>
    <col min="10268" max="10268" width="2.5" style="38" customWidth="1"/>
    <col min="10269" max="10269" width="3.625" style="38" customWidth="1"/>
    <col min="10270" max="10270" width="2.75" style="38" customWidth="1"/>
    <col min="10271" max="10271" width="0.875" style="38" customWidth="1"/>
    <col min="10272" max="10272" width="1.25" style="38" customWidth="1"/>
    <col min="10273" max="10273" width="5.375" style="38" customWidth="1"/>
    <col min="10274" max="10274" width="6.5" style="38" customWidth="1"/>
    <col min="10275" max="10275" width="4.125" style="38" customWidth="1"/>
    <col min="10276" max="10276" width="7.875" style="38" customWidth="1"/>
    <col min="10277" max="10277" width="8.75" style="38" customWidth="1"/>
    <col min="10278" max="10281" width="6.25" style="38" customWidth="1"/>
    <col min="10282" max="10282" width="4.875" style="38" customWidth="1"/>
    <col min="10283" max="10283" width="2.5" style="38" customWidth="1"/>
    <col min="10284" max="10284" width="4.875" style="38" customWidth="1"/>
    <col min="10285" max="10522" width="9" style="38"/>
    <col min="10523" max="10523" width="1.75" style="38" customWidth="1"/>
    <col min="10524" max="10524" width="2.5" style="38" customWidth="1"/>
    <col min="10525" max="10525" width="3.625" style="38" customWidth="1"/>
    <col min="10526" max="10526" width="2.75" style="38" customWidth="1"/>
    <col min="10527" max="10527" width="0.875" style="38" customWidth="1"/>
    <col min="10528" max="10528" width="1.25" style="38" customWidth="1"/>
    <col min="10529" max="10529" width="5.375" style="38" customWidth="1"/>
    <col min="10530" max="10530" width="6.5" style="38" customWidth="1"/>
    <col min="10531" max="10531" width="4.125" style="38" customWidth="1"/>
    <col min="10532" max="10532" width="7.875" style="38" customWidth="1"/>
    <col min="10533" max="10533" width="8.75" style="38" customWidth="1"/>
    <col min="10534" max="10537" width="6.25" style="38" customWidth="1"/>
    <col min="10538" max="10538" width="4.875" style="38" customWidth="1"/>
    <col min="10539" max="10539" width="2.5" style="38" customWidth="1"/>
    <col min="10540" max="10540" width="4.875" style="38" customWidth="1"/>
    <col min="10541" max="10778" width="9" style="38"/>
    <col min="10779" max="10779" width="1.75" style="38" customWidth="1"/>
    <col min="10780" max="10780" width="2.5" style="38" customWidth="1"/>
    <col min="10781" max="10781" width="3.625" style="38" customWidth="1"/>
    <col min="10782" max="10782" width="2.75" style="38" customWidth="1"/>
    <col min="10783" max="10783" width="0.875" style="38" customWidth="1"/>
    <col min="10784" max="10784" width="1.25" style="38" customWidth="1"/>
    <col min="10785" max="10785" width="5.375" style="38" customWidth="1"/>
    <col min="10786" max="10786" width="6.5" style="38" customWidth="1"/>
    <col min="10787" max="10787" width="4.125" style="38" customWidth="1"/>
    <col min="10788" max="10788" width="7.875" style="38" customWidth="1"/>
    <col min="10789" max="10789" width="8.75" style="38" customWidth="1"/>
    <col min="10790" max="10793" width="6.25" style="38" customWidth="1"/>
    <col min="10794" max="10794" width="4.875" style="38" customWidth="1"/>
    <col min="10795" max="10795" width="2.5" style="38" customWidth="1"/>
    <col min="10796" max="10796" width="4.875" style="38" customWidth="1"/>
    <col min="10797" max="11034" width="9" style="38"/>
    <col min="11035" max="11035" width="1.75" style="38" customWidth="1"/>
    <col min="11036" max="11036" width="2.5" style="38" customWidth="1"/>
    <col min="11037" max="11037" width="3.625" style="38" customWidth="1"/>
    <col min="11038" max="11038" width="2.75" style="38" customWidth="1"/>
    <col min="11039" max="11039" width="0.875" style="38" customWidth="1"/>
    <col min="11040" max="11040" width="1.25" style="38" customWidth="1"/>
    <col min="11041" max="11041" width="5.375" style="38" customWidth="1"/>
    <col min="11042" max="11042" width="6.5" style="38" customWidth="1"/>
    <col min="11043" max="11043" width="4.125" style="38" customWidth="1"/>
    <col min="11044" max="11044" width="7.875" style="38" customWidth="1"/>
    <col min="11045" max="11045" width="8.75" style="38" customWidth="1"/>
    <col min="11046" max="11049" width="6.25" style="38" customWidth="1"/>
    <col min="11050" max="11050" width="4.875" style="38" customWidth="1"/>
    <col min="11051" max="11051" width="2.5" style="38" customWidth="1"/>
    <col min="11052" max="11052" width="4.875" style="38" customWidth="1"/>
    <col min="11053" max="11290" width="9" style="38"/>
    <col min="11291" max="11291" width="1.75" style="38" customWidth="1"/>
    <col min="11292" max="11292" width="2.5" style="38" customWidth="1"/>
    <col min="11293" max="11293" width="3.625" style="38" customWidth="1"/>
    <col min="11294" max="11294" width="2.75" style="38" customWidth="1"/>
    <col min="11295" max="11295" width="0.875" style="38" customWidth="1"/>
    <col min="11296" max="11296" width="1.25" style="38" customWidth="1"/>
    <col min="11297" max="11297" width="5.375" style="38" customWidth="1"/>
    <col min="11298" max="11298" width="6.5" style="38" customWidth="1"/>
    <col min="11299" max="11299" width="4.125" style="38" customWidth="1"/>
    <col min="11300" max="11300" width="7.875" style="38" customWidth="1"/>
    <col min="11301" max="11301" width="8.75" style="38" customWidth="1"/>
    <col min="11302" max="11305" width="6.25" style="38" customWidth="1"/>
    <col min="11306" max="11306" width="4.875" style="38" customWidth="1"/>
    <col min="11307" max="11307" width="2.5" style="38" customWidth="1"/>
    <col min="11308" max="11308" width="4.875" style="38" customWidth="1"/>
    <col min="11309" max="11546" width="9" style="38"/>
    <col min="11547" max="11547" width="1.75" style="38" customWidth="1"/>
    <col min="11548" max="11548" width="2.5" style="38" customWidth="1"/>
    <col min="11549" max="11549" width="3.625" style="38" customWidth="1"/>
    <col min="11550" max="11550" width="2.75" style="38" customWidth="1"/>
    <col min="11551" max="11551" width="0.875" style="38" customWidth="1"/>
    <col min="11552" max="11552" width="1.25" style="38" customWidth="1"/>
    <col min="11553" max="11553" width="5.375" style="38" customWidth="1"/>
    <col min="11554" max="11554" width="6.5" style="38" customWidth="1"/>
    <col min="11555" max="11555" width="4.125" style="38" customWidth="1"/>
    <col min="11556" max="11556" width="7.875" style="38" customWidth="1"/>
    <col min="11557" max="11557" width="8.75" style="38" customWidth="1"/>
    <col min="11558" max="11561" width="6.25" style="38" customWidth="1"/>
    <col min="11562" max="11562" width="4.875" style="38" customWidth="1"/>
    <col min="11563" max="11563" width="2.5" style="38" customWidth="1"/>
    <col min="11564" max="11564" width="4.875" style="38" customWidth="1"/>
    <col min="11565" max="11802" width="9" style="38"/>
    <col min="11803" max="11803" width="1.75" style="38" customWidth="1"/>
    <col min="11804" max="11804" width="2.5" style="38" customWidth="1"/>
    <col min="11805" max="11805" width="3.625" style="38" customWidth="1"/>
    <col min="11806" max="11806" width="2.75" style="38" customWidth="1"/>
    <col min="11807" max="11807" width="0.875" style="38" customWidth="1"/>
    <col min="11808" max="11808" width="1.25" style="38" customWidth="1"/>
    <col min="11809" max="11809" width="5.375" style="38" customWidth="1"/>
    <col min="11810" max="11810" width="6.5" style="38" customWidth="1"/>
    <col min="11811" max="11811" width="4.125" style="38" customWidth="1"/>
    <col min="11812" max="11812" width="7.875" style="38" customWidth="1"/>
    <col min="11813" max="11813" width="8.75" style="38" customWidth="1"/>
    <col min="11814" max="11817" width="6.25" style="38" customWidth="1"/>
    <col min="11818" max="11818" width="4.875" style="38" customWidth="1"/>
    <col min="11819" max="11819" width="2.5" style="38" customWidth="1"/>
    <col min="11820" max="11820" width="4.875" style="38" customWidth="1"/>
    <col min="11821" max="12058" width="9" style="38"/>
    <col min="12059" max="12059" width="1.75" style="38" customWidth="1"/>
    <col min="12060" max="12060" width="2.5" style="38" customWidth="1"/>
    <col min="12061" max="12061" width="3.625" style="38" customWidth="1"/>
    <col min="12062" max="12062" width="2.75" style="38" customWidth="1"/>
    <col min="12063" max="12063" width="0.875" style="38" customWidth="1"/>
    <col min="12064" max="12064" width="1.25" style="38" customWidth="1"/>
    <col min="12065" max="12065" width="5.375" style="38" customWidth="1"/>
    <col min="12066" max="12066" width="6.5" style="38" customWidth="1"/>
    <col min="12067" max="12067" width="4.125" style="38" customWidth="1"/>
    <col min="12068" max="12068" width="7.875" style="38" customWidth="1"/>
    <col min="12069" max="12069" width="8.75" style="38" customWidth="1"/>
    <col min="12070" max="12073" width="6.25" style="38" customWidth="1"/>
    <col min="12074" max="12074" width="4.875" style="38" customWidth="1"/>
    <col min="12075" max="12075" width="2.5" style="38" customWidth="1"/>
    <col min="12076" max="12076" width="4.875" style="38" customWidth="1"/>
    <col min="12077" max="12314" width="9" style="38"/>
    <col min="12315" max="12315" width="1.75" style="38" customWidth="1"/>
    <col min="12316" max="12316" width="2.5" style="38" customWidth="1"/>
    <col min="12317" max="12317" width="3.625" style="38" customWidth="1"/>
    <col min="12318" max="12318" width="2.75" style="38" customWidth="1"/>
    <col min="12319" max="12319" width="0.875" style="38" customWidth="1"/>
    <col min="12320" max="12320" width="1.25" style="38" customWidth="1"/>
    <col min="12321" max="12321" width="5.375" style="38" customWidth="1"/>
    <col min="12322" max="12322" width="6.5" style="38" customWidth="1"/>
    <col min="12323" max="12323" width="4.125" style="38" customWidth="1"/>
    <col min="12324" max="12324" width="7.875" style="38" customWidth="1"/>
    <col min="12325" max="12325" width="8.75" style="38" customWidth="1"/>
    <col min="12326" max="12329" width="6.25" style="38" customWidth="1"/>
    <col min="12330" max="12330" width="4.875" style="38" customWidth="1"/>
    <col min="12331" max="12331" width="2.5" style="38" customWidth="1"/>
    <col min="12332" max="12332" width="4.875" style="38" customWidth="1"/>
    <col min="12333" max="12570" width="9" style="38"/>
    <col min="12571" max="12571" width="1.75" style="38" customWidth="1"/>
    <col min="12572" max="12572" width="2.5" style="38" customWidth="1"/>
    <col min="12573" max="12573" width="3.625" style="38" customWidth="1"/>
    <col min="12574" max="12574" width="2.75" style="38" customWidth="1"/>
    <col min="12575" max="12575" width="0.875" style="38" customWidth="1"/>
    <col min="12576" max="12576" width="1.25" style="38" customWidth="1"/>
    <col min="12577" max="12577" width="5.375" style="38" customWidth="1"/>
    <col min="12578" max="12578" width="6.5" style="38" customWidth="1"/>
    <col min="12579" max="12579" width="4.125" style="38" customWidth="1"/>
    <col min="12580" max="12580" width="7.875" style="38" customWidth="1"/>
    <col min="12581" max="12581" width="8.75" style="38" customWidth="1"/>
    <col min="12582" max="12585" width="6.25" style="38" customWidth="1"/>
    <col min="12586" max="12586" width="4.875" style="38" customWidth="1"/>
    <col min="12587" max="12587" width="2.5" style="38" customWidth="1"/>
    <col min="12588" max="12588" width="4.875" style="38" customWidth="1"/>
    <col min="12589" max="12826" width="9" style="38"/>
    <col min="12827" max="12827" width="1.75" style="38" customWidth="1"/>
    <col min="12828" max="12828" width="2.5" style="38" customWidth="1"/>
    <col min="12829" max="12829" width="3.625" style="38" customWidth="1"/>
    <col min="12830" max="12830" width="2.75" style="38" customWidth="1"/>
    <col min="12831" max="12831" width="0.875" style="38" customWidth="1"/>
    <col min="12832" max="12832" width="1.25" style="38" customWidth="1"/>
    <col min="12833" max="12833" width="5.375" style="38" customWidth="1"/>
    <col min="12834" max="12834" width="6.5" style="38" customWidth="1"/>
    <col min="12835" max="12835" width="4.125" style="38" customWidth="1"/>
    <col min="12836" max="12836" width="7.875" style="38" customWidth="1"/>
    <col min="12837" max="12837" width="8.75" style="38" customWidth="1"/>
    <col min="12838" max="12841" width="6.25" style="38" customWidth="1"/>
    <col min="12842" max="12842" width="4.875" style="38" customWidth="1"/>
    <col min="12843" max="12843" width="2.5" style="38" customWidth="1"/>
    <col min="12844" max="12844" width="4.875" style="38" customWidth="1"/>
    <col min="12845" max="13082" width="9" style="38"/>
    <col min="13083" max="13083" width="1.75" style="38" customWidth="1"/>
    <col min="13084" max="13084" width="2.5" style="38" customWidth="1"/>
    <col min="13085" max="13085" width="3.625" style="38" customWidth="1"/>
    <col min="13086" max="13086" width="2.75" style="38" customWidth="1"/>
    <col min="13087" max="13087" width="0.875" style="38" customWidth="1"/>
    <col min="13088" max="13088" width="1.25" style="38" customWidth="1"/>
    <col min="13089" max="13089" width="5.375" style="38" customWidth="1"/>
    <col min="13090" max="13090" width="6.5" style="38" customWidth="1"/>
    <col min="13091" max="13091" width="4.125" style="38" customWidth="1"/>
    <col min="13092" max="13092" width="7.875" style="38" customWidth="1"/>
    <col min="13093" max="13093" width="8.75" style="38" customWidth="1"/>
    <col min="13094" max="13097" width="6.25" style="38" customWidth="1"/>
    <col min="13098" max="13098" width="4.875" style="38" customWidth="1"/>
    <col min="13099" max="13099" width="2.5" style="38" customWidth="1"/>
    <col min="13100" max="13100" width="4.875" style="38" customWidth="1"/>
    <col min="13101" max="13338" width="9" style="38"/>
    <col min="13339" max="13339" width="1.75" style="38" customWidth="1"/>
    <col min="13340" max="13340" width="2.5" style="38" customWidth="1"/>
    <col min="13341" max="13341" width="3.625" style="38" customWidth="1"/>
    <col min="13342" max="13342" width="2.75" style="38" customWidth="1"/>
    <col min="13343" max="13343" width="0.875" style="38" customWidth="1"/>
    <col min="13344" max="13344" width="1.25" style="38" customWidth="1"/>
    <col min="13345" max="13345" width="5.375" style="38" customWidth="1"/>
    <col min="13346" max="13346" width="6.5" style="38" customWidth="1"/>
    <col min="13347" max="13347" width="4.125" style="38" customWidth="1"/>
    <col min="13348" max="13348" width="7.875" style="38" customWidth="1"/>
    <col min="13349" max="13349" width="8.75" style="38" customWidth="1"/>
    <col min="13350" max="13353" width="6.25" style="38" customWidth="1"/>
    <col min="13354" max="13354" width="4.875" style="38" customWidth="1"/>
    <col min="13355" max="13355" width="2.5" style="38" customWidth="1"/>
    <col min="13356" max="13356" width="4.875" style="38" customWidth="1"/>
    <col min="13357" max="13594" width="9" style="38"/>
    <col min="13595" max="13595" width="1.75" style="38" customWidth="1"/>
    <col min="13596" max="13596" width="2.5" style="38" customWidth="1"/>
    <col min="13597" max="13597" width="3.625" style="38" customWidth="1"/>
    <col min="13598" max="13598" width="2.75" style="38" customWidth="1"/>
    <col min="13599" max="13599" width="0.875" style="38" customWidth="1"/>
    <col min="13600" max="13600" width="1.25" style="38" customWidth="1"/>
    <col min="13601" max="13601" width="5.375" style="38" customWidth="1"/>
    <col min="13602" max="13602" width="6.5" style="38" customWidth="1"/>
    <col min="13603" max="13603" width="4.125" style="38" customWidth="1"/>
    <col min="13604" max="13604" width="7.875" style="38" customWidth="1"/>
    <col min="13605" max="13605" width="8.75" style="38" customWidth="1"/>
    <col min="13606" max="13609" width="6.25" style="38" customWidth="1"/>
    <col min="13610" max="13610" width="4.875" style="38" customWidth="1"/>
    <col min="13611" max="13611" width="2.5" style="38" customWidth="1"/>
    <col min="13612" max="13612" width="4.875" style="38" customWidth="1"/>
    <col min="13613" max="13850" width="9" style="38"/>
    <col min="13851" max="13851" width="1.75" style="38" customWidth="1"/>
    <col min="13852" max="13852" width="2.5" style="38" customWidth="1"/>
    <col min="13853" max="13853" width="3.625" style="38" customWidth="1"/>
    <col min="13854" max="13854" width="2.75" style="38" customWidth="1"/>
    <col min="13855" max="13855" width="0.875" style="38" customWidth="1"/>
    <col min="13856" max="13856" width="1.25" style="38" customWidth="1"/>
    <col min="13857" max="13857" width="5.375" style="38" customWidth="1"/>
    <col min="13858" max="13858" width="6.5" style="38" customWidth="1"/>
    <col min="13859" max="13859" width="4.125" style="38" customWidth="1"/>
    <col min="13860" max="13860" width="7.875" style="38" customWidth="1"/>
    <col min="13861" max="13861" width="8.75" style="38" customWidth="1"/>
    <col min="13862" max="13865" width="6.25" style="38" customWidth="1"/>
    <col min="13866" max="13866" width="4.875" style="38" customWidth="1"/>
    <col min="13867" max="13867" width="2.5" style="38" customWidth="1"/>
    <col min="13868" max="13868" width="4.875" style="38" customWidth="1"/>
    <col min="13869" max="14106" width="9" style="38"/>
    <col min="14107" max="14107" width="1.75" style="38" customWidth="1"/>
    <col min="14108" max="14108" width="2.5" style="38" customWidth="1"/>
    <col min="14109" max="14109" width="3.625" style="38" customWidth="1"/>
    <col min="14110" max="14110" width="2.75" style="38" customWidth="1"/>
    <col min="14111" max="14111" width="0.875" style="38" customWidth="1"/>
    <col min="14112" max="14112" width="1.25" style="38" customWidth="1"/>
    <col min="14113" max="14113" width="5.375" style="38" customWidth="1"/>
    <col min="14114" max="14114" width="6.5" style="38" customWidth="1"/>
    <col min="14115" max="14115" width="4.125" style="38" customWidth="1"/>
    <col min="14116" max="14116" width="7.875" style="38" customWidth="1"/>
    <col min="14117" max="14117" width="8.75" style="38" customWidth="1"/>
    <col min="14118" max="14121" width="6.25" style="38" customWidth="1"/>
    <col min="14122" max="14122" width="4.875" style="38" customWidth="1"/>
    <col min="14123" max="14123" width="2.5" style="38" customWidth="1"/>
    <col min="14124" max="14124" width="4.875" style="38" customWidth="1"/>
    <col min="14125" max="14362" width="9" style="38"/>
    <col min="14363" max="14363" width="1.75" style="38" customWidth="1"/>
    <col min="14364" max="14364" width="2.5" style="38" customWidth="1"/>
    <col min="14365" max="14365" width="3.625" style="38" customWidth="1"/>
    <col min="14366" max="14366" width="2.75" style="38" customWidth="1"/>
    <col min="14367" max="14367" width="0.875" style="38" customWidth="1"/>
    <col min="14368" max="14368" width="1.25" style="38" customWidth="1"/>
    <col min="14369" max="14369" width="5.375" style="38" customWidth="1"/>
    <col min="14370" max="14370" width="6.5" style="38" customWidth="1"/>
    <col min="14371" max="14371" width="4.125" style="38" customWidth="1"/>
    <col min="14372" max="14372" width="7.875" style="38" customWidth="1"/>
    <col min="14373" max="14373" width="8.75" style="38" customWidth="1"/>
    <col min="14374" max="14377" width="6.25" style="38" customWidth="1"/>
    <col min="14378" max="14378" width="4.875" style="38" customWidth="1"/>
    <col min="14379" max="14379" width="2.5" style="38" customWidth="1"/>
    <col min="14380" max="14380" width="4.875" style="38" customWidth="1"/>
    <col min="14381" max="14618" width="9" style="38"/>
    <col min="14619" max="14619" width="1.75" style="38" customWidth="1"/>
    <col min="14620" max="14620" width="2.5" style="38" customWidth="1"/>
    <col min="14621" max="14621" width="3.625" style="38" customWidth="1"/>
    <col min="14622" max="14622" width="2.75" style="38" customWidth="1"/>
    <col min="14623" max="14623" width="0.875" style="38" customWidth="1"/>
    <col min="14624" max="14624" width="1.25" style="38" customWidth="1"/>
    <col min="14625" max="14625" width="5.375" style="38" customWidth="1"/>
    <col min="14626" max="14626" width="6.5" style="38" customWidth="1"/>
    <col min="14627" max="14627" width="4.125" style="38" customWidth="1"/>
    <col min="14628" max="14628" width="7.875" style="38" customWidth="1"/>
    <col min="14629" max="14629" width="8.75" style="38" customWidth="1"/>
    <col min="14630" max="14633" width="6.25" style="38" customWidth="1"/>
    <col min="14634" max="14634" width="4.875" style="38" customWidth="1"/>
    <col min="14635" max="14635" width="2.5" style="38" customWidth="1"/>
    <col min="14636" max="14636" width="4.875" style="38" customWidth="1"/>
    <col min="14637" max="14874" width="9" style="38"/>
    <col min="14875" max="14875" width="1.75" style="38" customWidth="1"/>
    <col min="14876" max="14876" width="2.5" style="38" customWidth="1"/>
    <col min="14877" max="14877" width="3.625" style="38" customWidth="1"/>
    <col min="14878" max="14878" width="2.75" style="38" customWidth="1"/>
    <col min="14879" max="14879" width="0.875" style="38" customWidth="1"/>
    <col min="14880" max="14880" width="1.25" style="38" customWidth="1"/>
    <col min="14881" max="14881" width="5.375" style="38" customWidth="1"/>
    <col min="14882" max="14882" width="6.5" style="38" customWidth="1"/>
    <col min="14883" max="14883" width="4.125" style="38" customWidth="1"/>
    <col min="14884" max="14884" width="7.875" style="38" customWidth="1"/>
    <col min="14885" max="14885" width="8.75" style="38" customWidth="1"/>
    <col min="14886" max="14889" width="6.25" style="38" customWidth="1"/>
    <col min="14890" max="14890" width="4.875" style="38" customWidth="1"/>
    <col min="14891" max="14891" width="2.5" style="38" customWidth="1"/>
    <col min="14892" max="14892" width="4.875" style="38" customWidth="1"/>
    <col min="14893" max="15130" width="9" style="38"/>
    <col min="15131" max="15131" width="1.75" style="38" customWidth="1"/>
    <col min="15132" max="15132" width="2.5" style="38" customWidth="1"/>
    <col min="15133" max="15133" width="3.625" style="38" customWidth="1"/>
    <col min="15134" max="15134" width="2.75" style="38" customWidth="1"/>
    <col min="15135" max="15135" width="0.875" style="38" customWidth="1"/>
    <col min="15136" max="15136" width="1.25" style="38" customWidth="1"/>
    <col min="15137" max="15137" width="5.375" style="38" customWidth="1"/>
    <col min="15138" max="15138" width="6.5" style="38" customWidth="1"/>
    <col min="15139" max="15139" width="4.125" style="38" customWidth="1"/>
    <col min="15140" max="15140" width="7.875" style="38" customWidth="1"/>
    <col min="15141" max="15141" width="8.75" style="38" customWidth="1"/>
    <col min="15142" max="15145" width="6.25" style="38" customWidth="1"/>
    <col min="15146" max="15146" width="4.875" style="38" customWidth="1"/>
    <col min="15147" max="15147" width="2.5" style="38" customWidth="1"/>
    <col min="15148" max="15148" width="4.875" style="38" customWidth="1"/>
    <col min="15149" max="15386" width="9" style="38"/>
    <col min="15387" max="15387" width="1.75" style="38" customWidth="1"/>
    <col min="15388" max="15388" width="2.5" style="38" customWidth="1"/>
    <col min="15389" max="15389" width="3.625" style="38" customWidth="1"/>
    <col min="15390" max="15390" width="2.75" style="38" customWidth="1"/>
    <col min="15391" max="15391" width="0.875" style="38" customWidth="1"/>
    <col min="15392" max="15392" width="1.25" style="38" customWidth="1"/>
    <col min="15393" max="15393" width="5.375" style="38" customWidth="1"/>
    <col min="15394" max="15394" width="6.5" style="38" customWidth="1"/>
    <col min="15395" max="15395" width="4.125" style="38" customWidth="1"/>
    <col min="15396" max="15396" width="7.875" style="38" customWidth="1"/>
    <col min="15397" max="15397" width="8.75" style="38" customWidth="1"/>
    <col min="15398" max="15401" width="6.25" style="38" customWidth="1"/>
    <col min="15402" max="15402" width="4.875" style="38" customWidth="1"/>
    <col min="15403" max="15403" width="2.5" style="38" customWidth="1"/>
    <col min="15404" max="15404" width="4.875" style="38" customWidth="1"/>
    <col min="15405" max="15642" width="9" style="38"/>
    <col min="15643" max="15643" width="1.75" style="38" customWidth="1"/>
    <col min="15644" max="15644" width="2.5" style="38" customWidth="1"/>
    <col min="15645" max="15645" width="3.625" style="38" customWidth="1"/>
    <col min="15646" max="15646" width="2.75" style="38" customWidth="1"/>
    <col min="15647" max="15647" width="0.875" style="38" customWidth="1"/>
    <col min="15648" max="15648" width="1.25" style="38" customWidth="1"/>
    <col min="15649" max="15649" width="5.375" style="38" customWidth="1"/>
    <col min="15650" max="15650" width="6.5" style="38" customWidth="1"/>
    <col min="15651" max="15651" width="4.125" style="38" customWidth="1"/>
    <col min="15652" max="15652" width="7.875" style="38" customWidth="1"/>
    <col min="15653" max="15653" width="8.75" style="38" customWidth="1"/>
    <col min="15654" max="15657" width="6.25" style="38" customWidth="1"/>
    <col min="15658" max="15658" width="4.875" style="38" customWidth="1"/>
    <col min="15659" max="15659" width="2.5" style="38" customWidth="1"/>
    <col min="15660" max="15660" width="4.875" style="38" customWidth="1"/>
    <col min="15661" max="15898" width="9" style="38"/>
    <col min="15899" max="15899" width="1.75" style="38" customWidth="1"/>
    <col min="15900" max="15900" width="2.5" style="38" customWidth="1"/>
    <col min="15901" max="15901" width="3.625" style="38" customWidth="1"/>
    <col min="15902" max="15902" width="2.75" style="38" customWidth="1"/>
    <col min="15903" max="15903" width="0.875" style="38" customWidth="1"/>
    <col min="15904" max="15904" width="1.25" style="38" customWidth="1"/>
    <col min="15905" max="15905" width="5.375" style="38" customWidth="1"/>
    <col min="15906" max="15906" width="6.5" style="38" customWidth="1"/>
    <col min="15907" max="15907" width="4.125" style="38" customWidth="1"/>
    <col min="15908" max="15908" width="7.875" style="38" customWidth="1"/>
    <col min="15909" max="15909" width="8.75" style="38" customWidth="1"/>
    <col min="15910" max="15913" width="6.25" style="38" customWidth="1"/>
    <col min="15914" max="15914" width="4.875" style="38" customWidth="1"/>
    <col min="15915" max="15915" width="2.5" style="38" customWidth="1"/>
    <col min="15916" max="15916" width="4.875" style="38" customWidth="1"/>
    <col min="15917" max="16154" width="9" style="38"/>
    <col min="16155" max="16155" width="1.75" style="38" customWidth="1"/>
    <col min="16156" max="16156" width="2.5" style="38" customWidth="1"/>
    <col min="16157" max="16157" width="3.625" style="38" customWidth="1"/>
    <col min="16158" max="16158" width="2.75" style="38" customWidth="1"/>
    <col min="16159" max="16159" width="0.875" style="38" customWidth="1"/>
    <col min="16160" max="16160" width="1.25" style="38" customWidth="1"/>
    <col min="16161" max="16161" width="5.375" style="38" customWidth="1"/>
    <col min="16162" max="16162" width="6.5" style="38" customWidth="1"/>
    <col min="16163" max="16163" width="4.125" style="38" customWidth="1"/>
    <col min="16164" max="16164" width="7.875" style="38" customWidth="1"/>
    <col min="16165" max="16165" width="8.75" style="38" customWidth="1"/>
    <col min="16166" max="16169" width="6.25" style="38" customWidth="1"/>
    <col min="16170" max="16170" width="4.875" style="38" customWidth="1"/>
    <col min="16171" max="16171" width="2.5" style="38" customWidth="1"/>
    <col min="16172" max="16172" width="4.875" style="38" customWidth="1"/>
    <col min="16173" max="16384" width="9" style="38"/>
  </cols>
  <sheetData>
    <row r="1" spans="1:64" s="17" customFormat="1" ht="13.5" customHeight="1">
      <c r="B1" s="479" t="s">
        <v>42</v>
      </c>
      <c r="C1" s="479" t="s">
        <v>43</v>
      </c>
      <c r="D1" s="479" t="s">
        <v>44</v>
      </c>
      <c r="E1" s="118"/>
      <c r="F1" s="471" t="s">
        <v>85</v>
      </c>
      <c r="G1" s="471"/>
      <c r="H1" s="119"/>
      <c r="I1" s="471" t="s">
        <v>86</v>
      </c>
      <c r="J1" s="471"/>
      <c r="K1" s="119"/>
      <c r="L1" s="473" t="s">
        <v>45</v>
      </c>
      <c r="M1" s="474"/>
      <c r="N1" s="475"/>
      <c r="O1" s="119"/>
      <c r="P1" s="453" t="s">
        <v>87</v>
      </c>
      <c r="Q1" s="454"/>
      <c r="R1" s="454"/>
      <c r="S1" s="455"/>
      <c r="T1" s="119"/>
      <c r="U1" s="465" t="s">
        <v>88</v>
      </c>
      <c r="V1" s="466"/>
      <c r="W1" s="467"/>
      <c r="X1" s="55"/>
      <c r="Y1" s="471" t="s">
        <v>46</v>
      </c>
      <c r="Z1" s="471"/>
      <c r="AA1" s="471"/>
      <c r="AB1" s="119"/>
      <c r="AC1" s="471" t="s">
        <v>47</v>
      </c>
      <c r="AD1" s="471"/>
      <c r="AE1" s="471"/>
      <c r="AF1" s="119"/>
      <c r="AG1" s="411" t="s">
        <v>84</v>
      </c>
      <c r="AH1" s="119"/>
      <c r="AI1" s="411" t="s">
        <v>89</v>
      </c>
      <c r="AJ1" s="119"/>
      <c r="AK1" s="446" t="s">
        <v>154</v>
      </c>
      <c r="AL1" s="447"/>
      <c r="AM1" s="447"/>
      <c r="AN1" s="448"/>
      <c r="AO1" s="119"/>
      <c r="AP1" s="411" t="s">
        <v>90</v>
      </c>
      <c r="AQ1" s="119"/>
      <c r="AR1" s="453" t="s">
        <v>153</v>
      </c>
      <c r="AS1" s="454"/>
      <c r="AT1" s="455"/>
      <c r="AU1" s="119"/>
      <c r="AV1" s="119"/>
      <c r="AW1" s="444" t="s">
        <v>48</v>
      </c>
      <c r="AX1" s="420"/>
      <c r="AY1" s="420" t="s">
        <v>49</v>
      </c>
    </row>
    <row r="2" spans="1:64" s="17" customFormat="1" ht="13.5" customHeight="1">
      <c r="B2" s="479"/>
      <c r="C2" s="479"/>
      <c r="D2" s="479"/>
      <c r="E2" s="118"/>
      <c r="F2" s="123" t="s">
        <v>50</v>
      </c>
      <c r="G2" s="53" t="s">
        <v>51</v>
      </c>
      <c r="H2" s="115"/>
      <c r="I2" s="123" t="s">
        <v>50</v>
      </c>
      <c r="J2" s="53" t="s">
        <v>51</v>
      </c>
      <c r="K2" s="115"/>
      <c r="L2" s="476"/>
      <c r="M2" s="477"/>
      <c r="N2" s="478"/>
      <c r="O2" s="115"/>
      <c r="P2" s="456"/>
      <c r="Q2" s="420"/>
      <c r="R2" s="420"/>
      <c r="S2" s="457"/>
      <c r="T2" s="115"/>
      <c r="U2" s="468"/>
      <c r="V2" s="469"/>
      <c r="W2" s="470"/>
      <c r="X2" s="55"/>
      <c r="Y2" s="472"/>
      <c r="Z2" s="472"/>
      <c r="AA2" s="472"/>
      <c r="AB2" s="119"/>
      <c r="AC2" s="472"/>
      <c r="AD2" s="472"/>
      <c r="AE2" s="472"/>
      <c r="AF2" s="119"/>
      <c r="AG2" s="412"/>
      <c r="AH2" s="119"/>
      <c r="AI2" s="412"/>
      <c r="AJ2" s="119"/>
      <c r="AK2" s="449" t="s">
        <v>155</v>
      </c>
      <c r="AL2" s="451" t="s">
        <v>156</v>
      </c>
      <c r="AM2" s="451" t="s">
        <v>157</v>
      </c>
      <c r="AN2" s="480" t="s">
        <v>158</v>
      </c>
      <c r="AO2" s="119"/>
      <c r="AP2" s="412"/>
      <c r="AQ2" s="115"/>
      <c r="AR2" s="456"/>
      <c r="AS2" s="420"/>
      <c r="AT2" s="457"/>
      <c r="AU2" s="115"/>
      <c r="AV2" s="115"/>
      <c r="AW2" s="420"/>
      <c r="AX2" s="420"/>
      <c r="AY2" s="420"/>
    </row>
    <row r="3" spans="1:64" s="25" customFormat="1" ht="13.5" customHeight="1">
      <c r="B3" s="479"/>
      <c r="C3" s="479"/>
      <c r="D3" s="479"/>
      <c r="E3" s="18"/>
      <c r="F3" s="121" t="s">
        <v>52</v>
      </c>
      <c r="G3" s="117" t="s">
        <v>52</v>
      </c>
      <c r="H3" s="120"/>
      <c r="I3" s="59"/>
      <c r="J3" s="60"/>
      <c r="K3" s="19"/>
      <c r="L3" s="66"/>
      <c r="M3" s="67"/>
      <c r="N3" s="459" t="s">
        <v>91</v>
      </c>
      <c r="O3" s="19"/>
      <c r="P3" s="20"/>
      <c r="Q3" s="22"/>
      <c r="R3" s="21"/>
      <c r="S3" s="411" t="s">
        <v>92</v>
      </c>
      <c r="T3" s="120"/>
      <c r="U3" s="468"/>
      <c r="V3" s="469"/>
      <c r="W3" s="470"/>
      <c r="X3" s="120"/>
      <c r="Y3" s="20"/>
      <c r="Z3" s="461" t="s">
        <v>54</v>
      </c>
      <c r="AA3" s="462"/>
      <c r="AB3" s="120"/>
      <c r="AC3" s="20"/>
      <c r="AD3" s="461" t="s">
        <v>54</v>
      </c>
      <c r="AE3" s="462"/>
      <c r="AF3" s="120"/>
      <c r="AG3" s="412"/>
      <c r="AH3" s="120"/>
      <c r="AI3" s="412"/>
      <c r="AJ3" s="120"/>
      <c r="AK3" s="450"/>
      <c r="AL3" s="452"/>
      <c r="AM3" s="452"/>
      <c r="AN3" s="481"/>
      <c r="AO3" s="120"/>
      <c r="AP3" s="412"/>
      <c r="AQ3" s="19"/>
      <c r="AR3" s="20"/>
      <c r="AS3" s="21"/>
      <c r="AT3" s="411" t="s">
        <v>91</v>
      </c>
      <c r="AU3" s="19"/>
      <c r="AV3" s="19"/>
      <c r="AW3" s="420"/>
      <c r="AX3" s="420"/>
      <c r="AY3" s="420"/>
      <c r="AZ3" s="24"/>
      <c r="BA3" s="24"/>
      <c r="BB3" s="24"/>
      <c r="BC3" s="24"/>
      <c r="BD3" s="24"/>
      <c r="BE3" s="24"/>
      <c r="BF3" s="24"/>
      <c r="BG3" s="24"/>
      <c r="BH3" s="24"/>
      <c r="BI3" s="24"/>
      <c r="BJ3" s="24"/>
      <c r="BK3" s="24"/>
      <c r="BL3" s="24"/>
    </row>
    <row r="4" spans="1:64" s="25" customFormat="1" ht="13.5" customHeight="1">
      <c r="B4" s="411"/>
      <c r="C4" s="411"/>
      <c r="D4" s="411"/>
      <c r="E4" s="18"/>
      <c r="F4" s="59"/>
      <c r="G4" s="60"/>
      <c r="H4" s="57"/>
      <c r="I4" s="20"/>
      <c r="J4" s="58"/>
      <c r="K4" s="19"/>
      <c r="L4" s="68"/>
      <c r="M4" s="69"/>
      <c r="N4" s="460"/>
      <c r="O4" s="19"/>
      <c r="P4" s="59"/>
      <c r="Q4" s="23"/>
      <c r="R4" s="57"/>
      <c r="S4" s="412"/>
      <c r="T4" s="115"/>
      <c r="U4" s="20"/>
      <c r="V4" s="463" t="s">
        <v>53</v>
      </c>
      <c r="W4" s="464"/>
      <c r="X4" s="120"/>
      <c r="Y4" s="20"/>
      <c r="Z4" s="26" t="s">
        <v>55</v>
      </c>
      <c r="AA4" s="27" t="s">
        <v>56</v>
      </c>
      <c r="AB4" s="120"/>
      <c r="AC4" s="20"/>
      <c r="AD4" s="26" t="s">
        <v>55</v>
      </c>
      <c r="AE4" s="27" t="s">
        <v>56</v>
      </c>
      <c r="AF4" s="120"/>
      <c r="AG4" s="412"/>
      <c r="AH4" s="120"/>
      <c r="AI4" s="412"/>
      <c r="AJ4" s="120"/>
      <c r="AK4" s="450"/>
      <c r="AL4" s="452"/>
      <c r="AM4" s="452"/>
      <c r="AN4" s="481"/>
      <c r="AO4" s="120"/>
      <c r="AP4" s="412"/>
      <c r="AQ4" s="19"/>
      <c r="AR4" s="59"/>
      <c r="AS4" s="57"/>
      <c r="AT4" s="412"/>
      <c r="AU4" s="19"/>
      <c r="AV4" s="19"/>
      <c r="AW4" s="420"/>
      <c r="AX4" s="420"/>
      <c r="AY4" s="420"/>
      <c r="AZ4" s="24"/>
      <c r="BA4" s="24"/>
      <c r="BB4" s="24"/>
      <c r="BC4" s="24"/>
      <c r="BD4" s="24"/>
      <c r="BE4" s="24"/>
      <c r="BF4" s="24"/>
      <c r="BG4" s="24"/>
      <c r="BH4" s="24"/>
      <c r="BI4" s="24"/>
      <c r="BJ4" s="24"/>
      <c r="BK4" s="24"/>
      <c r="BL4" s="24"/>
    </row>
    <row r="5" spans="1:64" s="25" customFormat="1" ht="13.5" customHeight="1">
      <c r="B5" s="56" t="s">
        <v>93</v>
      </c>
      <c r="C5" s="56" t="s">
        <v>94</v>
      </c>
      <c r="D5" s="56" t="s">
        <v>57</v>
      </c>
      <c r="E5" s="120"/>
      <c r="F5" s="122" t="s">
        <v>95</v>
      </c>
      <c r="G5" s="122" t="s">
        <v>96</v>
      </c>
      <c r="H5" s="115"/>
      <c r="I5" s="122" t="s">
        <v>97</v>
      </c>
      <c r="J5" s="122" t="s">
        <v>98</v>
      </c>
      <c r="K5" s="19"/>
      <c r="L5" s="445" t="s">
        <v>99</v>
      </c>
      <c r="M5" s="445"/>
      <c r="N5" s="445"/>
      <c r="O5" s="19"/>
      <c r="P5" s="458" t="s">
        <v>100</v>
      </c>
      <c r="Q5" s="458"/>
      <c r="R5" s="458"/>
      <c r="S5" s="458"/>
      <c r="T5" s="115"/>
      <c r="U5" s="458" t="s">
        <v>101</v>
      </c>
      <c r="V5" s="458"/>
      <c r="W5" s="458"/>
      <c r="X5" s="120"/>
      <c r="Y5" s="458" t="s">
        <v>102</v>
      </c>
      <c r="Z5" s="458"/>
      <c r="AA5" s="458"/>
      <c r="AB5" s="120"/>
      <c r="AC5" s="458" t="s">
        <v>103</v>
      </c>
      <c r="AD5" s="458"/>
      <c r="AE5" s="458"/>
      <c r="AF5" s="120"/>
      <c r="AG5" s="122" t="s">
        <v>104</v>
      </c>
      <c r="AH5" s="120"/>
      <c r="AI5" s="122" t="s">
        <v>105</v>
      </c>
      <c r="AJ5" s="120"/>
      <c r="AK5" s="482" t="s">
        <v>106</v>
      </c>
      <c r="AL5" s="483"/>
      <c r="AM5" s="483"/>
      <c r="AN5" s="484"/>
      <c r="AO5" s="120"/>
      <c r="AP5" s="122" t="s">
        <v>107</v>
      </c>
      <c r="AQ5" s="19"/>
      <c r="AR5" s="458" t="s">
        <v>105</v>
      </c>
      <c r="AS5" s="458"/>
      <c r="AT5" s="458"/>
      <c r="AU5" s="19"/>
      <c r="AV5" s="19"/>
      <c r="AW5" s="119"/>
      <c r="AX5" s="119"/>
      <c r="AY5" s="119"/>
      <c r="AZ5" s="24"/>
      <c r="BA5" s="24"/>
      <c r="BB5" s="24"/>
      <c r="BC5" s="24"/>
      <c r="BD5" s="24"/>
      <c r="BE5" s="24"/>
      <c r="BF5" s="24"/>
      <c r="BG5" s="24"/>
      <c r="BH5" s="24"/>
      <c r="BI5" s="24"/>
      <c r="BJ5" s="24"/>
      <c r="BK5" s="24"/>
      <c r="BL5" s="24"/>
    </row>
    <row r="6" spans="1:64" s="30" customFormat="1" ht="22.5" customHeight="1">
      <c r="A6" s="30">
        <v>1</v>
      </c>
      <c r="B6" s="28">
        <v>2</v>
      </c>
      <c r="C6" s="30">
        <v>3</v>
      </c>
      <c r="D6" s="28">
        <v>4</v>
      </c>
      <c r="E6" s="30">
        <v>5</v>
      </c>
      <c r="F6" s="28">
        <v>6</v>
      </c>
      <c r="G6" s="30">
        <v>7</v>
      </c>
      <c r="H6" s="28">
        <v>8</v>
      </c>
      <c r="I6" s="30">
        <v>9</v>
      </c>
      <c r="J6" s="28">
        <v>10</v>
      </c>
      <c r="K6" s="30">
        <v>11</v>
      </c>
      <c r="L6" s="132">
        <v>12</v>
      </c>
      <c r="M6" s="133">
        <v>13</v>
      </c>
      <c r="N6" s="132">
        <v>14</v>
      </c>
      <c r="O6" s="30">
        <v>15</v>
      </c>
      <c r="P6" s="28">
        <v>16</v>
      </c>
      <c r="Q6" s="30">
        <v>17</v>
      </c>
      <c r="R6" s="28">
        <v>18</v>
      </c>
      <c r="S6" s="30">
        <v>19</v>
      </c>
      <c r="T6" s="28">
        <v>20</v>
      </c>
      <c r="U6" s="30">
        <v>21</v>
      </c>
      <c r="V6" s="28">
        <v>22</v>
      </c>
      <c r="W6" s="30">
        <v>23</v>
      </c>
      <c r="X6" s="28">
        <v>24</v>
      </c>
      <c r="Y6" s="30">
        <v>25</v>
      </c>
      <c r="Z6" s="28">
        <v>26</v>
      </c>
      <c r="AA6" s="30">
        <v>27</v>
      </c>
      <c r="AB6" s="28">
        <v>28</v>
      </c>
      <c r="AC6" s="30">
        <v>29</v>
      </c>
      <c r="AD6" s="28">
        <v>30</v>
      </c>
      <c r="AE6" s="30">
        <v>31</v>
      </c>
      <c r="AF6" s="28">
        <v>32</v>
      </c>
      <c r="AG6" s="30">
        <v>33</v>
      </c>
      <c r="AH6" s="28">
        <v>34</v>
      </c>
      <c r="AI6" s="30">
        <v>35</v>
      </c>
      <c r="AJ6" s="28">
        <v>36</v>
      </c>
      <c r="AK6" s="30">
        <v>37</v>
      </c>
      <c r="AL6" s="28">
        <v>38</v>
      </c>
      <c r="AM6" s="30">
        <v>39</v>
      </c>
      <c r="AN6" s="28">
        <v>40</v>
      </c>
      <c r="AO6" s="30">
        <v>41</v>
      </c>
      <c r="AP6" s="28">
        <v>42</v>
      </c>
      <c r="AQ6" s="30">
        <v>43</v>
      </c>
      <c r="AR6" s="28">
        <v>44</v>
      </c>
      <c r="AS6" s="30">
        <v>45</v>
      </c>
      <c r="AT6" s="28">
        <v>46</v>
      </c>
      <c r="AU6" s="30">
        <v>47</v>
      </c>
      <c r="AV6" s="19"/>
      <c r="AW6" s="119"/>
      <c r="AX6" s="119"/>
      <c r="AY6" s="119"/>
      <c r="AZ6" s="29"/>
      <c r="BA6" s="29"/>
      <c r="BB6" s="29"/>
      <c r="BC6" s="29"/>
      <c r="BD6" s="29"/>
      <c r="BE6" s="29"/>
      <c r="BF6" s="29"/>
      <c r="BG6" s="29"/>
      <c r="BH6" s="29"/>
      <c r="BI6" s="29"/>
      <c r="BJ6" s="29"/>
      <c r="BK6" s="29"/>
      <c r="BL6" s="29"/>
    </row>
    <row r="7" spans="1:64" s="25" customFormat="1" ht="17.25" customHeight="1">
      <c r="A7" s="396" t="s">
        <v>131</v>
      </c>
      <c r="B7" s="411" t="s">
        <v>122</v>
      </c>
      <c r="C7" s="413" t="s">
        <v>108</v>
      </c>
      <c r="D7" s="415" t="s">
        <v>58</v>
      </c>
      <c r="E7" s="31"/>
      <c r="F7" s="417">
        <v>203880</v>
      </c>
      <c r="G7" s="417">
        <v>198330</v>
      </c>
      <c r="H7" s="399" t="s">
        <v>60</v>
      </c>
      <c r="I7" s="407">
        <v>1930</v>
      </c>
      <c r="J7" s="407">
        <v>1870</v>
      </c>
      <c r="K7" s="399" t="s">
        <v>60</v>
      </c>
      <c r="L7" s="436">
        <v>45330</v>
      </c>
      <c r="M7" s="438" t="s">
        <v>147</v>
      </c>
      <c r="N7" s="439">
        <v>450</v>
      </c>
      <c r="O7" s="399" t="s">
        <v>109</v>
      </c>
      <c r="P7" s="129" t="s">
        <v>206</v>
      </c>
      <c r="Q7" s="134">
        <v>2180</v>
      </c>
      <c r="R7" s="399" t="s">
        <v>60</v>
      </c>
      <c r="S7" s="137">
        <v>20</v>
      </c>
      <c r="T7" s="399" t="s">
        <v>60</v>
      </c>
      <c r="U7" s="400">
        <v>43360</v>
      </c>
      <c r="V7" s="402">
        <v>430</v>
      </c>
      <c r="W7" s="404" t="s">
        <v>59</v>
      </c>
      <c r="X7" s="406" t="s">
        <v>60</v>
      </c>
      <c r="Y7" s="61" t="s">
        <v>111</v>
      </c>
      <c r="Z7" s="389">
        <v>3300</v>
      </c>
      <c r="AA7" s="392">
        <v>3700</v>
      </c>
      <c r="AB7" s="406" t="s">
        <v>60</v>
      </c>
      <c r="AC7" s="61" t="s">
        <v>112</v>
      </c>
      <c r="AD7" s="140">
        <v>21000</v>
      </c>
      <c r="AE7" s="141">
        <v>23400</v>
      </c>
      <c r="AF7" s="406" t="s">
        <v>113</v>
      </c>
      <c r="AG7" s="397">
        <v>2460</v>
      </c>
      <c r="AH7" s="406" t="s">
        <v>113</v>
      </c>
      <c r="AI7" s="421">
        <v>0.08</v>
      </c>
      <c r="AJ7" s="406" t="s">
        <v>121</v>
      </c>
      <c r="AK7" s="423">
        <v>0.02</v>
      </c>
      <c r="AL7" s="424">
        <v>0.04</v>
      </c>
      <c r="AM7" s="424">
        <v>0.06</v>
      </c>
      <c r="AN7" s="425">
        <v>0.08</v>
      </c>
      <c r="AO7" s="406"/>
      <c r="AP7" s="421">
        <v>0.9</v>
      </c>
      <c r="AQ7" s="406" t="s">
        <v>113</v>
      </c>
      <c r="AR7" s="417">
        <v>45670</v>
      </c>
      <c r="AS7" s="399" t="s">
        <v>60</v>
      </c>
      <c r="AT7" s="432">
        <v>450</v>
      </c>
      <c r="AU7" s="19"/>
      <c r="AV7" s="19"/>
      <c r="AW7" s="119">
        <v>43</v>
      </c>
      <c r="AX7" s="119">
        <v>44</v>
      </c>
      <c r="AY7" s="420">
        <v>5</v>
      </c>
      <c r="AZ7" s="24"/>
      <c r="BA7" s="24"/>
      <c r="BB7" s="24"/>
      <c r="BC7" s="24"/>
      <c r="BD7" s="24"/>
      <c r="BE7" s="24"/>
      <c r="BF7" s="24"/>
      <c r="BG7" s="24"/>
      <c r="BH7" s="24"/>
      <c r="BI7" s="24"/>
      <c r="BJ7" s="24"/>
      <c r="BK7" s="24"/>
      <c r="BL7" s="24"/>
    </row>
    <row r="8" spans="1:64" s="25" customFormat="1" ht="17.25" customHeight="1">
      <c r="A8" s="396"/>
      <c r="B8" s="412"/>
      <c r="C8" s="414"/>
      <c r="D8" s="416"/>
      <c r="E8" s="31"/>
      <c r="F8" s="418"/>
      <c r="G8" s="418"/>
      <c r="H8" s="399"/>
      <c r="I8" s="408"/>
      <c r="J8" s="408"/>
      <c r="K8" s="399"/>
      <c r="L8" s="437"/>
      <c r="M8" s="438"/>
      <c r="N8" s="440"/>
      <c r="O8" s="399"/>
      <c r="P8" s="130" t="s">
        <v>207</v>
      </c>
      <c r="Q8" s="135">
        <v>4360</v>
      </c>
      <c r="R8" s="399"/>
      <c r="S8" s="138">
        <v>40</v>
      </c>
      <c r="T8" s="399"/>
      <c r="U8" s="401"/>
      <c r="V8" s="403"/>
      <c r="W8" s="405"/>
      <c r="X8" s="406"/>
      <c r="Y8" s="20" t="s">
        <v>114</v>
      </c>
      <c r="Z8" s="390"/>
      <c r="AA8" s="393"/>
      <c r="AB8" s="406"/>
      <c r="AC8" s="20" t="s">
        <v>115</v>
      </c>
      <c r="AD8" s="142">
        <v>11600</v>
      </c>
      <c r="AE8" s="143">
        <v>12900</v>
      </c>
      <c r="AF8" s="406"/>
      <c r="AG8" s="398"/>
      <c r="AH8" s="406"/>
      <c r="AI8" s="422"/>
      <c r="AJ8" s="406"/>
      <c r="AK8" s="441"/>
      <c r="AL8" s="442"/>
      <c r="AM8" s="442"/>
      <c r="AN8" s="443"/>
      <c r="AO8" s="406"/>
      <c r="AP8" s="422"/>
      <c r="AQ8" s="406"/>
      <c r="AR8" s="418"/>
      <c r="AS8" s="399"/>
      <c r="AT8" s="433"/>
      <c r="AU8" s="19"/>
      <c r="AV8" s="19"/>
      <c r="AW8" s="119"/>
      <c r="AX8" s="119"/>
      <c r="AY8" s="420"/>
      <c r="AZ8" s="24"/>
      <c r="BA8" s="24"/>
      <c r="BB8" s="24"/>
      <c r="BC8" s="24"/>
      <c r="BD8" s="24"/>
      <c r="BE8" s="24"/>
      <c r="BF8" s="24"/>
      <c r="BG8" s="24"/>
      <c r="BH8" s="24"/>
      <c r="BI8" s="24"/>
      <c r="BJ8" s="24"/>
      <c r="BK8" s="24"/>
      <c r="BL8" s="24"/>
    </row>
    <row r="9" spans="1:64" s="25" customFormat="1" ht="17.25" customHeight="1">
      <c r="A9" s="396"/>
      <c r="B9" s="412"/>
      <c r="C9" s="414"/>
      <c r="D9" s="416"/>
      <c r="E9" s="31"/>
      <c r="F9" s="418"/>
      <c r="G9" s="418"/>
      <c r="H9" s="399"/>
      <c r="I9" s="408"/>
      <c r="J9" s="408"/>
      <c r="K9" s="399"/>
      <c r="L9" s="437"/>
      <c r="M9" s="438"/>
      <c r="N9" s="440"/>
      <c r="O9" s="399"/>
      <c r="P9" s="130"/>
      <c r="Q9" s="135"/>
      <c r="R9" s="399"/>
      <c r="S9" s="138"/>
      <c r="T9" s="399"/>
      <c r="U9" s="401"/>
      <c r="V9" s="403"/>
      <c r="W9" s="405"/>
      <c r="X9" s="406"/>
      <c r="Y9" s="20" t="s">
        <v>116</v>
      </c>
      <c r="Z9" s="390"/>
      <c r="AA9" s="393"/>
      <c r="AB9" s="406"/>
      <c r="AC9" s="20" t="s">
        <v>117</v>
      </c>
      <c r="AD9" s="142">
        <v>10100</v>
      </c>
      <c r="AE9" s="143">
        <v>11200</v>
      </c>
      <c r="AF9" s="406"/>
      <c r="AG9" s="398"/>
      <c r="AH9" s="406"/>
      <c r="AI9" s="397" t="s">
        <v>123</v>
      </c>
      <c r="AJ9" s="406"/>
      <c r="AK9" s="426" t="s">
        <v>159</v>
      </c>
      <c r="AL9" s="428" t="s">
        <v>159</v>
      </c>
      <c r="AM9" s="428" t="s">
        <v>159</v>
      </c>
      <c r="AN9" s="430" t="s">
        <v>159</v>
      </c>
      <c r="AO9" s="406"/>
      <c r="AP9" s="397" t="s">
        <v>124</v>
      </c>
      <c r="AQ9" s="406"/>
      <c r="AR9" s="418"/>
      <c r="AS9" s="399"/>
      <c r="AT9" s="433"/>
      <c r="AU9" s="19"/>
      <c r="AV9" s="19"/>
      <c r="AW9" s="119"/>
      <c r="AX9" s="119"/>
      <c r="AY9" s="420"/>
      <c r="AZ9" s="24"/>
      <c r="BA9" s="24"/>
      <c r="BB9" s="24"/>
      <c r="BC9" s="24"/>
      <c r="BD9" s="24"/>
      <c r="BE9" s="24"/>
      <c r="BF9" s="24"/>
      <c r="BG9" s="24"/>
      <c r="BH9" s="24"/>
      <c r="BI9" s="24"/>
      <c r="BJ9" s="24"/>
      <c r="BK9" s="24"/>
      <c r="BL9" s="24"/>
    </row>
    <row r="10" spans="1:64" s="25" customFormat="1" ht="17.25" customHeight="1">
      <c r="A10" s="396"/>
      <c r="B10" s="412"/>
      <c r="C10" s="414"/>
      <c r="D10" s="416"/>
      <c r="E10" s="31"/>
      <c r="F10" s="419"/>
      <c r="G10" s="419"/>
      <c r="H10" s="399"/>
      <c r="I10" s="409"/>
      <c r="J10" s="409"/>
      <c r="K10" s="399"/>
      <c r="L10" s="437"/>
      <c r="M10" s="438"/>
      <c r="N10" s="440"/>
      <c r="O10" s="399"/>
      <c r="P10" s="131"/>
      <c r="Q10" s="136"/>
      <c r="R10" s="399"/>
      <c r="S10" s="139"/>
      <c r="T10" s="399"/>
      <c r="U10" s="401"/>
      <c r="V10" s="403"/>
      <c r="W10" s="405"/>
      <c r="X10" s="406"/>
      <c r="Y10" s="124" t="s">
        <v>118</v>
      </c>
      <c r="Z10" s="391"/>
      <c r="AA10" s="394"/>
      <c r="AB10" s="406"/>
      <c r="AC10" s="124" t="s">
        <v>119</v>
      </c>
      <c r="AD10" s="144">
        <v>9000</v>
      </c>
      <c r="AE10" s="145">
        <v>10000</v>
      </c>
      <c r="AF10" s="406"/>
      <c r="AG10" s="410"/>
      <c r="AH10" s="406"/>
      <c r="AI10" s="398"/>
      <c r="AJ10" s="406"/>
      <c r="AK10" s="427"/>
      <c r="AL10" s="429"/>
      <c r="AM10" s="429"/>
      <c r="AN10" s="431"/>
      <c r="AO10" s="406"/>
      <c r="AP10" s="398"/>
      <c r="AQ10" s="406"/>
      <c r="AR10" s="418"/>
      <c r="AS10" s="399"/>
      <c r="AT10" s="433"/>
      <c r="AU10" s="19"/>
      <c r="AV10" s="19"/>
      <c r="AW10" s="119"/>
      <c r="AX10" s="119"/>
      <c r="AY10" s="420"/>
      <c r="AZ10" s="24"/>
      <c r="BA10" s="24"/>
      <c r="BB10" s="24"/>
      <c r="BC10" s="24"/>
      <c r="BD10" s="24"/>
      <c r="BE10" s="24"/>
      <c r="BF10" s="24"/>
      <c r="BG10" s="24"/>
      <c r="BH10" s="24"/>
      <c r="BI10" s="24"/>
      <c r="BJ10" s="24"/>
      <c r="BK10" s="24"/>
      <c r="BL10" s="24"/>
    </row>
    <row r="11" spans="1:64" s="25" customFormat="1" ht="17.25" customHeight="1">
      <c r="A11" s="396" t="s">
        <v>132</v>
      </c>
      <c r="B11" s="412"/>
      <c r="C11" s="434" t="s">
        <v>120</v>
      </c>
      <c r="D11" s="415" t="s">
        <v>58</v>
      </c>
      <c r="E11" s="31"/>
      <c r="F11" s="417">
        <v>178840</v>
      </c>
      <c r="G11" s="417">
        <v>175140</v>
      </c>
      <c r="H11" s="399" t="s">
        <v>60</v>
      </c>
      <c r="I11" s="407">
        <v>1680</v>
      </c>
      <c r="J11" s="407">
        <v>1640</v>
      </c>
      <c r="K11" s="399" t="s">
        <v>60</v>
      </c>
      <c r="L11" s="436">
        <v>30220</v>
      </c>
      <c r="M11" s="438" t="s">
        <v>148</v>
      </c>
      <c r="N11" s="439">
        <v>300</v>
      </c>
      <c r="O11" s="399" t="s">
        <v>110</v>
      </c>
      <c r="P11" s="129" t="s">
        <v>208</v>
      </c>
      <c r="Q11" s="134">
        <v>1450</v>
      </c>
      <c r="R11" s="399" t="s">
        <v>60</v>
      </c>
      <c r="S11" s="138">
        <v>10</v>
      </c>
      <c r="T11" s="399" t="s">
        <v>60</v>
      </c>
      <c r="U11" s="400">
        <v>43360</v>
      </c>
      <c r="V11" s="402">
        <v>430</v>
      </c>
      <c r="W11" s="404" t="s">
        <v>59</v>
      </c>
      <c r="X11" s="406" t="s">
        <v>109</v>
      </c>
      <c r="Y11" s="20" t="s">
        <v>111</v>
      </c>
      <c r="Z11" s="389">
        <v>2200</v>
      </c>
      <c r="AA11" s="392">
        <v>2400</v>
      </c>
      <c r="AB11" s="406" t="s">
        <v>60</v>
      </c>
      <c r="AC11" s="20" t="s">
        <v>112</v>
      </c>
      <c r="AD11" s="142">
        <v>28300</v>
      </c>
      <c r="AE11" s="143">
        <v>31500</v>
      </c>
      <c r="AF11" s="406" t="s">
        <v>121</v>
      </c>
      <c r="AG11" s="397">
        <v>1640</v>
      </c>
      <c r="AH11" s="406" t="s">
        <v>113</v>
      </c>
      <c r="AI11" s="421">
        <v>7.0000000000000007E-2</v>
      </c>
      <c r="AJ11" s="406" t="s">
        <v>113</v>
      </c>
      <c r="AK11" s="423">
        <v>0.02</v>
      </c>
      <c r="AL11" s="424">
        <v>0.04</v>
      </c>
      <c r="AM11" s="424">
        <v>0.06</v>
      </c>
      <c r="AN11" s="425">
        <v>0.08</v>
      </c>
      <c r="AO11" s="395"/>
      <c r="AQ11" s="406" t="s">
        <v>113</v>
      </c>
      <c r="AR11" s="417">
        <v>30440</v>
      </c>
      <c r="AS11" s="399" t="s">
        <v>60</v>
      </c>
      <c r="AT11" s="432">
        <v>300</v>
      </c>
      <c r="AU11" s="19"/>
      <c r="AV11" s="19"/>
      <c r="AW11" s="119">
        <v>45</v>
      </c>
      <c r="AX11" s="119">
        <v>46</v>
      </c>
      <c r="AY11" s="420">
        <v>6</v>
      </c>
      <c r="AZ11" s="24"/>
      <c r="BA11" s="24"/>
      <c r="BB11" s="24"/>
      <c r="BC11" s="24"/>
      <c r="BD11" s="24"/>
      <c r="BE11" s="24"/>
      <c r="BF11" s="24"/>
      <c r="BG11" s="24"/>
      <c r="BH11" s="24"/>
      <c r="BI11" s="24"/>
      <c r="BJ11" s="24"/>
      <c r="BK11" s="24"/>
      <c r="BL11" s="24"/>
    </row>
    <row r="12" spans="1:64" s="25" customFormat="1" ht="17.25" customHeight="1">
      <c r="A12" s="396"/>
      <c r="B12" s="412"/>
      <c r="C12" s="435"/>
      <c r="D12" s="416"/>
      <c r="E12" s="31"/>
      <c r="F12" s="418"/>
      <c r="G12" s="418"/>
      <c r="H12" s="399"/>
      <c r="I12" s="408"/>
      <c r="J12" s="408"/>
      <c r="K12" s="399"/>
      <c r="L12" s="437"/>
      <c r="M12" s="438"/>
      <c r="N12" s="440"/>
      <c r="O12" s="399"/>
      <c r="P12" s="130" t="s">
        <v>209</v>
      </c>
      <c r="Q12" s="135">
        <v>2900</v>
      </c>
      <c r="R12" s="399"/>
      <c r="S12" s="138">
        <v>20</v>
      </c>
      <c r="T12" s="399"/>
      <c r="U12" s="401"/>
      <c r="V12" s="403"/>
      <c r="W12" s="405"/>
      <c r="X12" s="406"/>
      <c r="Y12" s="20" t="s">
        <v>114</v>
      </c>
      <c r="Z12" s="390"/>
      <c r="AA12" s="393"/>
      <c r="AB12" s="406"/>
      <c r="AC12" s="20" t="s">
        <v>115</v>
      </c>
      <c r="AD12" s="142">
        <v>15600</v>
      </c>
      <c r="AE12" s="143">
        <v>17300</v>
      </c>
      <c r="AF12" s="406"/>
      <c r="AG12" s="398"/>
      <c r="AH12" s="406"/>
      <c r="AI12" s="422"/>
      <c r="AJ12" s="406"/>
      <c r="AK12" s="423"/>
      <c r="AL12" s="424"/>
      <c r="AM12" s="424"/>
      <c r="AN12" s="425"/>
      <c r="AO12" s="395"/>
      <c r="AQ12" s="406"/>
      <c r="AR12" s="418"/>
      <c r="AS12" s="399"/>
      <c r="AT12" s="433"/>
      <c r="AU12" s="19"/>
      <c r="AV12" s="19"/>
      <c r="AW12" s="119"/>
      <c r="AX12" s="119"/>
      <c r="AY12" s="420"/>
      <c r="AZ12" s="24"/>
      <c r="BA12" s="24"/>
      <c r="BB12" s="24"/>
      <c r="BC12" s="24"/>
      <c r="BD12" s="24"/>
      <c r="BE12" s="24"/>
      <c r="BF12" s="24"/>
      <c r="BG12" s="24"/>
      <c r="BH12" s="24"/>
      <c r="BI12" s="24"/>
      <c r="BJ12" s="24"/>
      <c r="BK12" s="24"/>
      <c r="BL12" s="24"/>
    </row>
    <row r="13" spans="1:64" s="25" customFormat="1" ht="17.25" customHeight="1">
      <c r="A13" s="396"/>
      <c r="B13" s="412"/>
      <c r="C13" s="435"/>
      <c r="D13" s="416"/>
      <c r="E13" s="31"/>
      <c r="F13" s="418"/>
      <c r="G13" s="418"/>
      <c r="H13" s="399"/>
      <c r="I13" s="408"/>
      <c r="J13" s="408"/>
      <c r="K13" s="399"/>
      <c r="L13" s="437"/>
      <c r="M13" s="438"/>
      <c r="N13" s="440"/>
      <c r="O13" s="399"/>
      <c r="P13" s="130" t="s">
        <v>210</v>
      </c>
      <c r="Q13" s="135">
        <v>4350</v>
      </c>
      <c r="R13" s="399"/>
      <c r="S13" s="138">
        <v>30</v>
      </c>
      <c r="T13" s="399"/>
      <c r="U13" s="401"/>
      <c r="V13" s="403"/>
      <c r="W13" s="405"/>
      <c r="X13" s="406"/>
      <c r="Y13" s="20" t="s">
        <v>116</v>
      </c>
      <c r="Z13" s="390"/>
      <c r="AA13" s="393"/>
      <c r="AB13" s="406"/>
      <c r="AC13" s="20" t="s">
        <v>117</v>
      </c>
      <c r="AD13" s="142">
        <v>13600</v>
      </c>
      <c r="AE13" s="143">
        <v>15100</v>
      </c>
      <c r="AF13" s="406"/>
      <c r="AG13" s="398"/>
      <c r="AH13" s="406"/>
      <c r="AI13" s="397" t="s">
        <v>123</v>
      </c>
      <c r="AJ13" s="406"/>
      <c r="AK13" s="426" t="s">
        <v>159</v>
      </c>
      <c r="AL13" s="428" t="s">
        <v>159</v>
      </c>
      <c r="AM13" s="428" t="s">
        <v>159</v>
      </c>
      <c r="AN13" s="430" t="s">
        <v>159</v>
      </c>
      <c r="AO13" s="395"/>
      <c r="AP13" s="62"/>
      <c r="AQ13" s="406"/>
      <c r="AR13" s="418"/>
      <c r="AS13" s="399"/>
      <c r="AT13" s="433"/>
      <c r="AU13" s="19"/>
      <c r="AV13" s="19"/>
      <c r="AW13" s="119"/>
      <c r="AX13" s="119"/>
      <c r="AY13" s="420"/>
      <c r="AZ13" s="24"/>
      <c r="BA13" s="24"/>
      <c r="BB13" s="24"/>
      <c r="BC13" s="24"/>
      <c r="BD13" s="24"/>
      <c r="BE13" s="24"/>
      <c r="BF13" s="24"/>
      <c r="BG13" s="24"/>
      <c r="BH13" s="24"/>
      <c r="BI13" s="24"/>
      <c r="BJ13" s="24"/>
      <c r="BK13" s="24"/>
      <c r="BL13" s="24"/>
    </row>
    <row r="14" spans="1:64" s="25" customFormat="1" ht="17.25" customHeight="1">
      <c r="A14" s="396"/>
      <c r="B14" s="412"/>
      <c r="C14" s="435"/>
      <c r="D14" s="416"/>
      <c r="E14" s="31"/>
      <c r="F14" s="419"/>
      <c r="G14" s="419"/>
      <c r="H14" s="399"/>
      <c r="I14" s="409"/>
      <c r="J14" s="409"/>
      <c r="K14" s="399"/>
      <c r="L14" s="437"/>
      <c r="M14" s="438"/>
      <c r="N14" s="440"/>
      <c r="O14" s="399"/>
      <c r="P14" s="131"/>
      <c r="Q14" s="127"/>
      <c r="R14" s="399"/>
      <c r="S14" s="128"/>
      <c r="T14" s="399"/>
      <c r="U14" s="401"/>
      <c r="V14" s="403"/>
      <c r="W14" s="405"/>
      <c r="X14" s="406"/>
      <c r="Y14" s="124" t="s">
        <v>118</v>
      </c>
      <c r="Z14" s="391"/>
      <c r="AA14" s="394"/>
      <c r="AB14" s="406"/>
      <c r="AC14" s="124" t="s">
        <v>119</v>
      </c>
      <c r="AD14" s="144">
        <v>12200</v>
      </c>
      <c r="AE14" s="145">
        <v>13500</v>
      </c>
      <c r="AF14" s="406"/>
      <c r="AG14" s="410"/>
      <c r="AH14" s="406"/>
      <c r="AI14" s="398"/>
      <c r="AJ14" s="406"/>
      <c r="AK14" s="427"/>
      <c r="AL14" s="429"/>
      <c r="AM14" s="429"/>
      <c r="AN14" s="431"/>
      <c r="AO14" s="395"/>
      <c r="AP14" s="63"/>
      <c r="AQ14" s="406"/>
      <c r="AR14" s="418"/>
      <c r="AS14" s="399"/>
      <c r="AT14" s="433"/>
      <c r="AU14" s="19"/>
      <c r="AV14" s="19"/>
      <c r="AW14" s="119"/>
      <c r="AX14" s="119"/>
      <c r="AY14" s="420"/>
      <c r="AZ14" s="24"/>
      <c r="BA14" s="24"/>
      <c r="BB14" s="24"/>
      <c r="BC14" s="24"/>
      <c r="BD14" s="24"/>
      <c r="BE14" s="24"/>
      <c r="BF14" s="24"/>
      <c r="BG14" s="24"/>
      <c r="BH14" s="24"/>
      <c r="BI14" s="24"/>
      <c r="BJ14" s="24"/>
      <c r="BK14" s="24"/>
      <c r="BL14" s="24"/>
    </row>
    <row r="15" spans="1:64">
      <c r="V15" s="116"/>
      <c r="W15" s="116"/>
      <c r="AK15" s="383"/>
      <c r="AL15" s="383"/>
      <c r="AM15" s="383"/>
      <c r="AN15" s="383"/>
      <c r="AP15" s="64"/>
      <c r="AQ15" s="385"/>
      <c r="AR15" s="386"/>
      <c r="AS15" s="387"/>
      <c r="AT15" s="388"/>
    </row>
    <row r="16" spans="1:64">
      <c r="AK16" s="383"/>
      <c r="AL16" s="383"/>
      <c r="AM16" s="383"/>
      <c r="AN16" s="383"/>
      <c r="AP16" s="64"/>
      <c r="AQ16" s="385"/>
      <c r="AR16" s="386"/>
      <c r="AS16" s="387"/>
      <c r="AT16" s="388"/>
    </row>
    <row r="17" spans="37:46">
      <c r="AK17" s="384"/>
      <c r="AL17" s="384"/>
      <c r="AM17" s="384"/>
      <c r="AN17" s="384"/>
      <c r="AQ17" s="385"/>
      <c r="AR17" s="386"/>
      <c r="AS17" s="387"/>
      <c r="AT17" s="388"/>
    </row>
    <row r="18" spans="37:46">
      <c r="AK18" s="384"/>
      <c r="AL18" s="384"/>
      <c r="AM18" s="384"/>
      <c r="AN18" s="384"/>
      <c r="AQ18" s="385"/>
      <c r="AR18" s="386"/>
      <c r="AS18" s="387"/>
      <c r="AT18" s="388"/>
    </row>
    <row r="19" spans="37:46">
      <c r="AK19" s="383"/>
      <c r="AL19" s="383"/>
      <c r="AM19" s="383"/>
      <c r="AN19" s="383"/>
      <c r="AQ19" s="385"/>
      <c r="AR19" s="386"/>
      <c r="AS19" s="387"/>
      <c r="AT19" s="388"/>
    </row>
    <row r="20" spans="37:46">
      <c r="AK20" s="383"/>
      <c r="AL20" s="383"/>
      <c r="AM20" s="383"/>
      <c r="AN20" s="383"/>
      <c r="AQ20" s="385"/>
      <c r="AR20" s="386"/>
      <c r="AS20" s="387"/>
      <c r="AT20" s="388"/>
    </row>
    <row r="21" spans="37:46">
      <c r="AK21" s="384"/>
      <c r="AL21" s="384"/>
      <c r="AM21" s="384"/>
      <c r="AN21" s="384"/>
      <c r="AQ21" s="385"/>
      <c r="AR21" s="386"/>
      <c r="AS21" s="387"/>
      <c r="AT21" s="388"/>
    </row>
    <row r="22" spans="37:46">
      <c r="AK22" s="384"/>
      <c r="AL22" s="384"/>
      <c r="AM22" s="384"/>
      <c r="AN22" s="384"/>
      <c r="AQ22" s="385"/>
      <c r="AR22" s="386"/>
      <c r="AS22" s="387"/>
      <c r="AT22" s="388"/>
    </row>
    <row r="23" spans="37:46">
      <c r="AK23" s="383"/>
      <c r="AL23" s="383"/>
      <c r="AM23" s="383"/>
      <c r="AN23" s="383"/>
      <c r="AQ23" s="385"/>
      <c r="AR23" s="386"/>
      <c r="AS23" s="387"/>
      <c r="AT23" s="388"/>
    </row>
    <row r="24" spans="37:46">
      <c r="AK24" s="383"/>
      <c r="AL24" s="383"/>
      <c r="AM24" s="383"/>
      <c r="AN24" s="383"/>
      <c r="AQ24" s="385"/>
      <c r="AR24" s="386"/>
      <c r="AS24" s="387"/>
      <c r="AT24" s="388"/>
    </row>
    <row r="25" spans="37:46">
      <c r="AK25" s="384"/>
      <c r="AL25" s="384"/>
      <c r="AM25" s="384"/>
      <c r="AN25" s="384"/>
      <c r="AQ25" s="385"/>
      <c r="AR25" s="386"/>
      <c r="AS25" s="387"/>
      <c r="AT25" s="388"/>
    </row>
    <row r="26" spans="37:46">
      <c r="AK26" s="384"/>
      <c r="AL26" s="384"/>
      <c r="AM26" s="384"/>
      <c r="AN26" s="384"/>
      <c r="AQ26" s="385"/>
      <c r="AR26" s="386"/>
      <c r="AS26" s="387"/>
      <c r="AT26" s="388"/>
    </row>
    <row r="27" spans="37:46">
      <c r="AK27" s="383"/>
      <c r="AL27" s="383"/>
      <c r="AM27" s="383"/>
      <c r="AN27" s="383"/>
      <c r="AQ27" s="385"/>
      <c r="AR27" s="386"/>
      <c r="AS27" s="387"/>
      <c r="AT27" s="388"/>
    </row>
    <row r="28" spans="37:46">
      <c r="AK28" s="383"/>
      <c r="AL28" s="383"/>
      <c r="AM28" s="383"/>
      <c r="AN28" s="383"/>
      <c r="AQ28" s="385"/>
      <c r="AR28" s="386"/>
      <c r="AS28" s="387"/>
      <c r="AT28" s="388"/>
    </row>
    <row r="29" spans="37:46">
      <c r="AK29" s="384"/>
      <c r="AL29" s="384"/>
      <c r="AM29" s="384"/>
      <c r="AN29" s="384"/>
      <c r="AQ29" s="385"/>
      <c r="AR29" s="386"/>
      <c r="AS29" s="387"/>
      <c r="AT29" s="388"/>
    </row>
    <row r="30" spans="37:46">
      <c r="AK30" s="384"/>
      <c r="AL30" s="384"/>
      <c r="AM30" s="384"/>
      <c r="AN30" s="384"/>
      <c r="AQ30" s="385"/>
      <c r="AR30" s="386"/>
      <c r="AS30" s="387"/>
      <c r="AT30" s="388"/>
    </row>
    <row r="31" spans="37:46">
      <c r="AK31" s="383"/>
      <c r="AL31" s="383"/>
      <c r="AM31" s="383"/>
      <c r="AN31" s="383"/>
      <c r="AQ31" s="385"/>
      <c r="AR31" s="386"/>
      <c r="AS31" s="387"/>
      <c r="AT31" s="388"/>
    </row>
    <row r="32" spans="37:46">
      <c r="AK32" s="383"/>
      <c r="AL32" s="383"/>
      <c r="AM32" s="383"/>
      <c r="AN32" s="383"/>
      <c r="AQ32" s="385"/>
      <c r="AR32" s="386"/>
      <c r="AS32" s="387"/>
      <c r="AT32" s="388"/>
    </row>
    <row r="33" spans="37:46">
      <c r="AK33" s="384"/>
      <c r="AL33" s="384"/>
      <c r="AM33" s="384"/>
      <c r="AN33" s="384"/>
      <c r="AQ33" s="385"/>
      <c r="AR33" s="386"/>
      <c r="AS33" s="387"/>
      <c r="AT33" s="388"/>
    </row>
    <row r="34" spans="37:46">
      <c r="AK34" s="384"/>
      <c r="AL34" s="384"/>
      <c r="AM34" s="384"/>
      <c r="AN34" s="384"/>
      <c r="AQ34" s="385"/>
      <c r="AR34" s="386"/>
      <c r="AS34" s="387"/>
      <c r="AT34" s="388"/>
    </row>
    <row r="35" spans="37:46">
      <c r="AK35" s="383"/>
      <c r="AL35" s="383"/>
      <c r="AM35" s="383"/>
      <c r="AN35" s="383"/>
      <c r="AQ35" s="385"/>
      <c r="AR35" s="386"/>
      <c r="AS35" s="387"/>
      <c r="AT35" s="388"/>
    </row>
    <row r="36" spans="37:46">
      <c r="AK36" s="383"/>
      <c r="AL36" s="383"/>
      <c r="AM36" s="383"/>
      <c r="AN36" s="383"/>
      <c r="AQ36" s="385"/>
      <c r="AR36" s="386"/>
      <c r="AS36" s="387"/>
      <c r="AT36" s="388"/>
    </row>
    <row r="37" spans="37:46">
      <c r="AK37" s="384"/>
      <c r="AL37" s="384"/>
      <c r="AM37" s="384"/>
      <c r="AN37" s="384"/>
      <c r="AQ37" s="385"/>
      <c r="AR37" s="386"/>
      <c r="AS37" s="387"/>
      <c r="AT37" s="388"/>
    </row>
    <row r="38" spans="37:46">
      <c r="AK38" s="384"/>
      <c r="AL38" s="384"/>
      <c r="AM38" s="384"/>
      <c r="AN38" s="384"/>
      <c r="AQ38" s="385"/>
      <c r="AR38" s="386"/>
      <c r="AS38" s="387"/>
      <c r="AT38" s="388"/>
    </row>
    <row r="39" spans="37:46">
      <c r="AK39" s="383"/>
      <c r="AL39" s="383"/>
      <c r="AM39" s="383"/>
      <c r="AN39" s="383"/>
      <c r="AQ39" s="385"/>
      <c r="AR39" s="386"/>
      <c r="AS39" s="387"/>
      <c r="AT39" s="388"/>
    </row>
    <row r="40" spans="37:46">
      <c r="AK40" s="383"/>
      <c r="AL40" s="383"/>
      <c r="AM40" s="383"/>
      <c r="AN40" s="383"/>
      <c r="AQ40" s="385"/>
      <c r="AR40" s="386"/>
      <c r="AS40" s="387"/>
      <c r="AT40" s="388"/>
    </row>
    <row r="41" spans="37:46">
      <c r="AK41" s="384"/>
      <c r="AL41" s="384"/>
      <c r="AM41" s="384"/>
      <c r="AN41" s="384"/>
      <c r="AQ41" s="385"/>
      <c r="AR41" s="386"/>
      <c r="AS41" s="387"/>
      <c r="AT41" s="388"/>
    </row>
    <row r="42" spans="37:46">
      <c r="AK42" s="384"/>
      <c r="AL42" s="384"/>
      <c r="AM42" s="384"/>
      <c r="AN42" s="384"/>
      <c r="AQ42" s="385"/>
      <c r="AR42" s="386"/>
      <c r="AS42" s="387"/>
      <c r="AT42" s="388"/>
    </row>
    <row r="43" spans="37:46">
      <c r="AK43" s="383"/>
      <c r="AL43" s="383"/>
      <c r="AM43" s="383"/>
      <c r="AN43" s="383"/>
      <c r="AQ43" s="385"/>
      <c r="AR43" s="386"/>
      <c r="AS43" s="387"/>
      <c r="AT43" s="388"/>
    </row>
    <row r="44" spans="37:46">
      <c r="AK44" s="383"/>
      <c r="AL44" s="383"/>
      <c r="AM44" s="383"/>
      <c r="AN44" s="383"/>
      <c r="AQ44" s="385"/>
      <c r="AR44" s="386"/>
      <c r="AS44" s="387"/>
      <c r="AT44" s="388"/>
    </row>
    <row r="45" spans="37:46">
      <c r="AK45" s="384"/>
      <c r="AL45" s="384"/>
      <c r="AM45" s="384"/>
      <c r="AN45" s="384"/>
      <c r="AQ45" s="385"/>
      <c r="AR45" s="386"/>
      <c r="AS45" s="387"/>
      <c r="AT45" s="388"/>
    </row>
    <row r="46" spans="37:46">
      <c r="AK46" s="384"/>
      <c r="AL46" s="384"/>
      <c r="AM46" s="384"/>
      <c r="AN46" s="384"/>
      <c r="AQ46" s="385"/>
      <c r="AR46" s="386"/>
      <c r="AS46" s="387"/>
      <c r="AT46" s="388"/>
    </row>
    <row r="47" spans="37:46">
      <c r="AK47" s="383"/>
      <c r="AL47" s="383"/>
      <c r="AM47" s="383"/>
      <c r="AN47" s="383"/>
      <c r="AQ47" s="385"/>
      <c r="AR47" s="386"/>
      <c r="AS47" s="387"/>
      <c r="AT47" s="388"/>
    </row>
    <row r="48" spans="37:46">
      <c r="AK48" s="383"/>
      <c r="AL48" s="383"/>
      <c r="AM48" s="383"/>
      <c r="AN48" s="383"/>
      <c r="AQ48" s="385"/>
      <c r="AR48" s="386"/>
      <c r="AS48" s="387"/>
      <c r="AT48" s="388"/>
    </row>
    <row r="49" spans="37:46">
      <c r="AK49" s="384"/>
      <c r="AL49" s="384"/>
      <c r="AM49" s="384"/>
      <c r="AN49" s="384"/>
      <c r="AQ49" s="385"/>
      <c r="AR49" s="386"/>
      <c r="AS49" s="387"/>
      <c r="AT49" s="388"/>
    </row>
    <row r="50" spans="37:46">
      <c r="AK50" s="384"/>
      <c r="AL50" s="384"/>
      <c r="AM50" s="384"/>
      <c r="AN50" s="384"/>
      <c r="AQ50" s="385"/>
      <c r="AR50" s="386"/>
      <c r="AS50" s="387"/>
      <c r="AT50" s="388"/>
    </row>
    <row r="51" spans="37:46">
      <c r="AK51" s="383"/>
      <c r="AL51" s="383"/>
      <c r="AM51" s="383"/>
      <c r="AN51" s="383"/>
      <c r="AQ51" s="385"/>
      <c r="AR51" s="386"/>
      <c r="AS51" s="387"/>
      <c r="AT51" s="388"/>
    </row>
    <row r="52" spans="37:46">
      <c r="AK52" s="383"/>
      <c r="AL52" s="383"/>
      <c r="AM52" s="383"/>
      <c r="AN52" s="383"/>
      <c r="AQ52" s="385"/>
      <c r="AR52" s="386"/>
      <c r="AS52" s="387"/>
      <c r="AT52" s="388"/>
    </row>
    <row r="53" spans="37:46">
      <c r="AK53" s="384"/>
      <c r="AL53" s="384"/>
      <c r="AM53" s="384"/>
      <c r="AN53" s="384"/>
      <c r="AQ53" s="385"/>
      <c r="AR53" s="386"/>
      <c r="AS53" s="387"/>
      <c r="AT53" s="388"/>
    </row>
    <row r="54" spans="37:46">
      <c r="AK54" s="384"/>
      <c r="AL54" s="384"/>
      <c r="AM54" s="384"/>
      <c r="AN54" s="384"/>
      <c r="AQ54" s="385"/>
      <c r="AR54" s="386"/>
      <c r="AS54" s="387"/>
      <c r="AT54" s="388"/>
    </row>
    <row r="55" spans="37:46">
      <c r="AK55" s="383"/>
      <c r="AL55" s="383"/>
      <c r="AM55" s="383"/>
      <c r="AN55" s="383"/>
      <c r="AQ55" s="385"/>
      <c r="AR55" s="386"/>
      <c r="AS55" s="387"/>
      <c r="AT55" s="388"/>
    </row>
    <row r="56" spans="37:46">
      <c r="AK56" s="383"/>
      <c r="AL56" s="383"/>
      <c r="AM56" s="383"/>
      <c r="AN56" s="383"/>
      <c r="AQ56" s="385"/>
      <c r="AR56" s="386"/>
      <c r="AS56" s="387"/>
      <c r="AT56" s="388"/>
    </row>
    <row r="57" spans="37:46">
      <c r="AK57" s="384"/>
      <c r="AL57" s="384"/>
      <c r="AM57" s="384"/>
      <c r="AN57" s="384"/>
      <c r="AQ57" s="385"/>
      <c r="AR57" s="386"/>
      <c r="AS57" s="387"/>
      <c r="AT57" s="388"/>
    </row>
    <row r="58" spans="37:46">
      <c r="AK58" s="384"/>
      <c r="AL58" s="384"/>
      <c r="AM58" s="384"/>
      <c r="AN58" s="384"/>
      <c r="AQ58" s="385"/>
      <c r="AR58" s="386"/>
      <c r="AS58" s="387"/>
      <c r="AT58" s="388"/>
    </row>
    <row r="59" spans="37:46">
      <c r="AK59" s="383"/>
      <c r="AL59" s="383"/>
      <c r="AM59" s="383"/>
      <c r="AN59" s="383"/>
      <c r="AQ59" s="385"/>
      <c r="AR59" s="386"/>
      <c r="AS59" s="387"/>
      <c r="AT59" s="388"/>
    </row>
    <row r="60" spans="37:46">
      <c r="AK60" s="383"/>
      <c r="AL60" s="383"/>
      <c r="AM60" s="383"/>
      <c r="AN60" s="383"/>
      <c r="AQ60" s="385"/>
      <c r="AR60" s="386"/>
      <c r="AS60" s="387"/>
      <c r="AT60" s="388"/>
    </row>
    <row r="61" spans="37:46">
      <c r="AK61" s="384"/>
      <c r="AL61" s="384"/>
      <c r="AM61" s="384"/>
      <c r="AN61" s="384"/>
      <c r="AQ61" s="385"/>
      <c r="AR61" s="386"/>
      <c r="AS61" s="387"/>
      <c r="AT61" s="388"/>
    </row>
    <row r="62" spans="37:46">
      <c r="AK62" s="384"/>
      <c r="AL62" s="384"/>
      <c r="AM62" s="384"/>
      <c r="AN62" s="384"/>
      <c r="AQ62" s="385"/>
      <c r="AR62" s="386"/>
      <c r="AS62" s="387"/>
      <c r="AT62" s="388"/>
    </row>
    <row r="63" spans="37:46">
      <c r="AK63" s="383"/>
      <c r="AL63" s="383"/>
      <c r="AM63" s="383"/>
      <c r="AN63" s="383"/>
      <c r="AQ63" s="385"/>
      <c r="AR63" s="386"/>
      <c r="AS63" s="387"/>
      <c r="AT63" s="388"/>
    </row>
    <row r="64" spans="37:46">
      <c r="AK64" s="383"/>
      <c r="AL64" s="383"/>
      <c r="AM64" s="383"/>
      <c r="AN64" s="383"/>
      <c r="AQ64" s="385"/>
      <c r="AR64" s="386"/>
      <c r="AS64" s="387"/>
      <c r="AT64" s="388"/>
    </row>
    <row r="65" spans="37:46">
      <c r="AK65" s="384"/>
      <c r="AL65" s="384"/>
      <c r="AM65" s="384"/>
      <c r="AN65" s="384"/>
      <c r="AQ65" s="385"/>
      <c r="AR65" s="386"/>
      <c r="AS65" s="387"/>
      <c r="AT65" s="388"/>
    </row>
    <row r="66" spans="37:46">
      <c r="AK66" s="384"/>
      <c r="AL66" s="384"/>
      <c r="AM66" s="384"/>
      <c r="AN66" s="384"/>
      <c r="AQ66" s="385"/>
      <c r="AR66" s="386"/>
      <c r="AS66" s="387"/>
      <c r="AT66" s="388"/>
    </row>
    <row r="67" spans="37:46">
      <c r="AK67" s="383"/>
      <c r="AL67" s="383"/>
      <c r="AM67" s="383"/>
      <c r="AN67" s="383"/>
      <c r="AQ67" s="385"/>
      <c r="AR67" s="386"/>
      <c r="AS67" s="387"/>
      <c r="AT67" s="388"/>
    </row>
    <row r="68" spans="37:46">
      <c r="AK68" s="383"/>
      <c r="AL68" s="383"/>
      <c r="AM68" s="383"/>
      <c r="AN68" s="383"/>
      <c r="AQ68" s="385"/>
      <c r="AR68" s="386"/>
      <c r="AS68" s="387"/>
      <c r="AT68" s="388"/>
    </row>
    <row r="69" spans="37:46">
      <c r="AK69" s="384"/>
      <c r="AL69" s="384"/>
      <c r="AM69" s="384"/>
      <c r="AN69" s="384"/>
      <c r="AQ69" s="385"/>
      <c r="AR69" s="386"/>
      <c r="AS69" s="387"/>
      <c r="AT69" s="388"/>
    </row>
    <row r="70" spans="37:46">
      <c r="AK70" s="384"/>
      <c r="AL70" s="384"/>
      <c r="AM70" s="384"/>
      <c r="AN70" s="384"/>
      <c r="AQ70" s="385"/>
      <c r="AR70" s="386"/>
      <c r="AS70" s="387"/>
      <c r="AT70" s="388"/>
    </row>
  </sheetData>
  <autoFilter ref="B4:WWZ14"/>
  <mergeCells count="289">
    <mergeCell ref="B1:B4"/>
    <mergeCell ref="C1:C4"/>
    <mergeCell ref="D1:D4"/>
    <mergeCell ref="F1:G1"/>
    <mergeCell ref="I1:J1"/>
    <mergeCell ref="AC5:AE5"/>
    <mergeCell ref="AP1:AP4"/>
    <mergeCell ref="U5:W5"/>
    <mergeCell ref="Y5:AA5"/>
    <mergeCell ref="AM2:AM4"/>
    <mergeCell ref="AN2:AN4"/>
    <mergeCell ref="AK5:AN5"/>
    <mergeCell ref="P5:S5"/>
    <mergeCell ref="AY1:AY4"/>
    <mergeCell ref="N3:N4"/>
    <mergeCell ref="S3:S4"/>
    <mergeCell ref="Z3:AA3"/>
    <mergeCell ref="AD3:AE3"/>
    <mergeCell ref="V4:W4"/>
    <mergeCell ref="P1:S2"/>
    <mergeCell ref="U1:W3"/>
    <mergeCell ref="Y1:AA2"/>
    <mergeCell ref="AC1:AE2"/>
    <mergeCell ref="AG1:AG4"/>
    <mergeCell ref="AI1:AI4"/>
    <mergeCell ref="L1:N2"/>
    <mergeCell ref="L7:L10"/>
    <mergeCell ref="M7:M10"/>
    <mergeCell ref="AP9:AP10"/>
    <mergeCell ref="N11:N14"/>
    <mergeCell ref="AW1:AX4"/>
    <mergeCell ref="L5:N5"/>
    <mergeCell ref="AK1:AN1"/>
    <mergeCell ref="AK2:AK4"/>
    <mergeCell ref="AL2:AL4"/>
    <mergeCell ref="AR1:AT2"/>
    <mergeCell ref="AT3:AT4"/>
    <mergeCell ref="AR5:AT5"/>
    <mergeCell ref="AY7:AY10"/>
    <mergeCell ref="AI7:AI8"/>
    <mergeCell ref="AJ7:AJ10"/>
    <mergeCell ref="AO7:AO10"/>
    <mergeCell ref="AK7:AK8"/>
    <mergeCell ref="AL7:AL8"/>
    <mergeCell ref="AM7:AM8"/>
    <mergeCell ref="AN7:AN8"/>
    <mergeCell ref="AK9:AK10"/>
    <mergeCell ref="AL9:AL10"/>
    <mergeCell ref="AM9:AM10"/>
    <mergeCell ref="AN9:AN10"/>
    <mergeCell ref="AQ7:AQ10"/>
    <mergeCell ref="AR7:AR10"/>
    <mergeCell ref="AS7:AS10"/>
    <mergeCell ref="AT7:AT10"/>
    <mergeCell ref="C11:C14"/>
    <mergeCell ref="D11:D14"/>
    <mergeCell ref="F11:F14"/>
    <mergeCell ref="G11:G14"/>
    <mergeCell ref="H11:H14"/>
    <mergeCell ref="AP7:AP8"/>
    <mergeCell ref="L11:L14"/>
    <mergeCell ref="M11:M14"/>
    <mergeCell ref="AH7:AH10"/>
    <mergeCell ref="N7:N10"/>
    <mergeCell ref="O7:O10"/>
    <mergeCell ref="R7:R10"/>
    <mergeCell ref="T7:T10"/>
    <mergeCell ref="U7:U10"/>
    <mergeCell ref="V7:V10"/>
    <mergeCell ref="W7:W10"/>
    <mergeCell ref="X7:X10"/>
    <mergeCell ref="AB7:AB10"/>
    <mergeCell ref="AF7:AF10"/>
    <mergeCell ref="AG7:AG10"/>
    <mergeCell ref="Z7:Z10"/>
    <mergeCell ref="AA7:AA10"/>
    <mergeCell ref="J7:J10"/>
    <mergeCell ref="K7:K10"/>
    <mergeCell ref="AY11:AY14"/>
    <mergeCell ref="AI13:AI14"/>
    <mergeCell ref="AI11:AI12"/>
    <mergeCell ref="AJ11:AJ14"/>
    <mergeCell ref="AK11:AK12"/>
    <mergeCell ref="AL11:AL12"/>
    <mergeCell ref="AM11:AM12"/>
    <mergeCell ref="AN11:AN12"/>
    <mergeCell ref="AK13:AK14"/>
    <mergeCell ref="AL13:AL14"/>
    <mergeCell ref="AM13:AM14"/>
    <mergeCell ref="AN13:AN14"/>
    <mergeCell ref="AQ11:AQ14"/>
    <mergeCell ref="AR11:AR14"/>
    <mergeCell ref="AS11:AS14"/>
    <mergeCell ref="AT11:AT14"/>
    <mergeCell ref="A7:A10"/>
    <mergeCell ref="A11:A14"/>
    <mergeCell ref="AI9:AI10"/>
    <mergeCell ref="R11:R14"/>
    <mergeCell ref="T11:T14"/>
    <mergeCell ref="U11:U14"/>
    <mergeCell ref="V11:V14"/>
    <mergeCell ref="W11:W14"/>
    <mergeCell ref="X11:X14"/>
    <mergeCell ref="J11:J14"/>
    <mergeCell ref="K11:K14"/>
    <mergeCell ref="O11:O14"/>
    <mergeCell ref="AB11:AB14"/>
    <mergeCell ref="AF11:AF14"/>
    <mergeCell ref="AG11:AG14"/>
    <mergeCell ref="AH11:AH14"/>
    <mergeCell ref="I11:I14"/>
    <mergeCell ref="B7:B14"/>
    <mergeCell ref="C7:C10"/>
    <mergeCell ref="D7:D10"/>
    <mergeCell ref="F7:F10"/>
    <mergeCell ref="G7:G10"/>
    <mergeCell ref="H7:H10"/>
    <mergeCell ref="I7:I10"/>
    <mergeCell ref="AQ15:AQ18"/>
    <mergeCell ref="AR15:AR18"/>
    <mergeCell ref="AS15:AS18"/>
    <mergeCell ref="AT15:AT18"/>
    <mergeCell ref="AQ19:AQ22"/>
    <mergeCell ref="AR19:AR22"/>
    <mergeCell ref="AS19:AS22"/>
    <mergeCell ref="AT19:AT22"/>
    <mergeCell ref="Z11:Z14"/>
    <mergeCell ref="AA11:AA14"/>
    <mergeCell ref="AO11:AO14"/>
    <mergeCell ref="AK19:AK20"/>
    <mergeCell ref="AL19:AL20"/>
    <mergeCell ref="AM19:AM20"/>
    <mergeCell ref="AN19:AN20"/>
    <mergeCell ref="AK21:AK22"/>
    <mergeCell ref="AL21:AL22"/>
    <mergeCell ref="AM21:AM22"/>
    <mergeCell ref="AN21:AN22"/>
    <mergeCell ref="AK15:AK16"/>
    <mergeCell ref="AL15:AL16"/>
    <mergeCell ref="AM15:AM16"/>
    <mergeCell ref="AN15:AN16"/>
    <mergeCell ref="AK17:AK18"/>
    <mergeCell ref="AQ31:AQ34"/>
    <mergeCell ref="AR31:AR34"/>
    <mergeCell ref="AS31:AS34"/>
    <mergeCell ref="AT31:AT34"/>
    <mergeCell ref="AQ35:AQ38"/>
    <mergeCell ref="AR35:AR38"/>
    <mergeCell ref="AS35:AS38"/>
    <mergeCell ref="AT35:AT38"/>
    <mergeCell ref="AQ23:AQ26"/>
    <mergeCell ref="AR23:AR26"/>
    <mergeCell ref="AS23:AS26"/>
    <mergeCell ref="AT23:AT26"/>
    <mergeCell ref="AQ27:AQ30"/>
    <mergeCell ref="AR27:AR30"/>
    <mergeCell ref="AS27:AS30"/>
    <mergeCell ref="AT27:AT30"/>
    <mergeCell ref="AQ47:AQ50"/>
    <mergeCell ref="AR47:AR50"/>
    <mergeCell ref="AS47:AS50"/>
    <mergeCell ref="AT47:AT50"/>
    <mergeCell ref="AQ51:AQ54"/>
    <mergeCell ref="AR51:AR54"/>
    <mergeCell ref="AS51:AS54"/>
    <mergeCell ref="AT51:AT54"/>
    <mergeCell ref="AQ39:AQ42"/>
    <mergeCell ref="AR39:AR42"/>
    <mergeCell ref="AS39:AS42"/>
    <mergeCell ref="AT39:AT42"/>
    <mergeCell ref="AQ43:AQ46"/>
    <mergeCell ref="AR43:AR46"/>
    <mergeCell ref="AS43:AS46"/>
    <mergeCell ref="AT43:AT46"/>
    <mergeCell ref="AQ63:AQ66"/>
    <mergeCell ref="AR63:AR66"/>
    <mergeCell ref="AS63:AS66"/>
    <mergeCell ref="AT63:AT66"/>
    <mergeCell ref="AQ67:AQ70"/>
    <mergeCell ref="AR67:AR70"/>
    <mergeCell ref="AS67:AS70"/>
    <mergeCell ref="AT67:AT70"/>
    <mergeCell ref="AQ55:AQ58"/>
    <mergeCell ref="AR55:AR58"/>
    <mergeCell ref="AS55:AS58"/>
    <mergeCell ref="AT55:AT58"/>
    <mergeCell ref="AQ59:AQ62"/>
    <mergeCell ref="AR59:AR62"/>
    <mergeCell ref="AS59:AS62"/>
    <mergeCell ref="AT59:AT62"/>
    <mergeCell ref="AL17:AL18"/>
    <mergeCell ref="AM17:AM18"/>
    <mergeCell ref="AN17:AN18"/>
    <mergeCell ref="AK27:AK28"/>
    <mergeCell ref="AL27:AL28"/>
    <mergeCell ref="AM27:AM28"/>
    <mergeCell ref="AN27:AN28"/>
    <mergeCell ref="AK29:AK30"/>
    <mergeCell ref="AL29:AL30"/>
    <mergeCell ref="AM29:AM30"/>
    <mergeCell ref="AN29:AN30"/>
    <mergeCell ref="AK23:AK24"/>
    <mergeCell ref="AL23:AL24"/>
    <mergeCell ref="AM23:AM24"/>
    <mergeCell ref="AN23:AN24"/>
    <mergeCell ref="AK25:AK26"/>
    <mergeCell ref="AL25:AL26"/>
    <mergeCell ref="AM25:AM26"/>
    <mergeCell ref="AN25:AN26"/>
    <mergeCell ref="AK35:AK36"/>
    <mergeCell ref="AL35:AL36"/>
    <mergeCell ref="AM35:AM36"/>
    <mergeCell ref="AN35:AN36"/>
    <mergeCell ref="AK37:AK38"/>
    <mergeCell ref="AL37:AL38"/>
    <mergeCell ref="AM37:AM38"/>
    <mergeCell ref="AN37:AN38"/>
    <mergeCell ref="AK31:AK32"/>
    <mergeCell ref="AL31:AL32"/>
    <mergeCell ref="AM31:AM32"/>
    <mergeCell ref="AN31:AN32"/>
    <mergeCell ref="AK33:AK34"/>
    <mergeCell ref="AL33:AL34"/>
    <mergeCell ref="AM33:AM34"/>
    <mergeCell ref="AN33:AN34"/>
    <mergeCell ref="AK43:AK44"/>
    <mergeCell ref="AL43:AL44"/>
    <mergeCell ref="AM43:AM44"/>
    <mergeCell ref="AN43:AN44"/>
    <mergeCell ref="AK45:AK46"/>
    <mergeCell ref="AL45:AL46"/>
    <mergeCell ref="AM45:AM46"/>
    <mergeCell ref="AN45:AN46"/>
    <mergeCell ref="AK39:AK40"/>
    <mergeCell ref="AL39:AL40"/>
    <mergeCell ref="AM39:AM40"/>
    <mergeCell ref="AN39:AN40"/>
    <mergeCell ref="AK41:AK42"/>
    <mergeCell ref="AL41:AL42"/>
    <mergeCell ref="AM41:AM42"/>
    <mergeCell ref="AN41:AN42"/>
    <mergeCell ref="AK51:AK52"/>
    <mergeCell ref="AL51:AL52"/>
    <mergeCell ref="AM51:AM52"/>
    <mergeCell ref="AN51:AN52"/>
    <mergeCell ref="AK53:AK54"/>
    <mergeCell ref="AL53:AL54"/>
    <mergeCell ref="AM53:AM54"/>
    <mergeCell ref="AN53:AN54"/>
    <mergeCell ref="AK47:AK48"/>
    <mergeCell ref="AL47:AL48"/>
    <mergeCell ref="AM47:AM48"/>
    <mergeCell ref="AN47:AN48"/>
    <mergeCell ref="AK49:AK50"/>
    <mergeCell ref="AL49:AL50"/>
    <mergeCell ref="AM49:AM50"/>
    <mergeCell ref="AN49:AN50"/>
    <mergeCell ref="AK59:AK60"/>
    <mergeCell ref="AL59:AL60"/>
    <mergeCell ref="AM59:AM60"/>
    <mergeCell ref="AN59:AN60"/>
    <mergeCell ref="AK61:AK62"/>
    <mergeCell ref="AL61:AL62"/>
    <mergeCell ref="AM61:AM62"/>
    <mergeCell ref="AN61:AN62"/>
    <mergeCell ref="AK55:AK56"/>
    <mergeCell ref="AL55:AL56"/>
    <mergeCell ref="AM55:AM56"/>
    <mergeCell ref="AN55:AN56"/>
    <mergeCell ref="AK57:AK58"/>
    <mergeCell ref="AL57:AL58"/>
    <mergeCell ref="AM57:AM58"/>
    <mergeCell ref="AN57:AN58"/>
    <mergeCell ref="AK67:AK68"/>
    <mergeCell ref="AL67:AL68"/>
    <mergeCell ref="AM67:AM68"/>
    <mergeCell ref="AN67:AN68"/>
    <mergeCell ref="AK69:AK70"/>
    <mergeCell ref="AL69:AL70"/>
    <mergeCell ref="AM69:AM70"/>
    <mergeCell ref="AN69:AN70"/>
    <mergeCell ref="AK63:AK64"/>
    <mergeCell ref="AL63:AL64"/>
    <mergeCell ref="AM63:AM64"/>
    <mergeCell ref="AN63:AN64"/>
    <mergeCell ref="AK65:AK66"/>
    <mergeCell ref="AL65:AL66"/>
    <mergeCell ref="AM65:AM66"/>
    <mergeCell ref="AN65:AN66"/>
  </mergeCells>
  <phoneticPr fontId="1"/>
  <pageMargins left="0.39370078740157483" right="0.39370078740157483" top="0.78740157480314965" bottom="0.39370078740157483" header="0.39370078740157483" footer="0.15748031496062992"/>
  <pageSetup paperSize="9" scale="62" pageOrder="overThenDown" orientation="portrait" r:id="rId1"/>
  <headerFooter differentFirst="1">
    <firstHeader>&amp;L&amp;"ＤＦ特太ゴシック体,標準"&amp;18小規模保育事業（Ｃ型）（保育認定）</firstHeader>
  </headerFooter>
  <colBreaks count="1" manualBreakCount="1">
    <brk id="23" max="1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W26"/>
  <sheetViews>
    <sheetView view="pageBreakPreview" zoomScale="90" zoomScaleNormal="100" zoomScaleSheetLayoutView="90" workbookViewId="0">
      <selection activeCell="S16" sqref="S16:X16"/>
    </sheetView>
  </sheetViews>
  <sheetFormatPr defaultColWidth="2.5" defaultRowHeight="25.5" customHeight="1"/>
  <cols>
    <col min="1" max="1" width="23" style="41" customWidth="1"/>
    <col min="2" max="2" width="2.5" style="41" customWidth="1"/>
    <col min="3" max="21" width="2.625" style="41" customWidth="1"/>
    <col min="22" max="22" width="2.75" style="41" customWidth="1"/>
    <col min="23" max="23" width="57.375" style="51" customWidth="1"/>
    <col min="24" max="16384" width="2.5" style="41"/>
  </cols>
  <sheetData>
    <row r="1" spans="1:23" ht="25.5" customHeight="1">
      <c r="A1" s="39" t="s">
        <v>61</v>
      </c>
      <c r="B1" s="40"/>
      <c r="C1" s="40"/>
      <c r="D1" s="40"/>
      <c r="E1" s="40"/>
      <c r="F1" s="40"/>
      <c r="G1" s="40"/>
      <c r="H1" s="40"/>
      <c r="I1" s="40"/>
      <c r="J1" s="40"/>
      <c r="K1" s="40"/>
      <c r="L1" s="40"/>
      <c r="M1" s="40"/>
      <c r="N1" s="40"/>
      <c r="O1" s="40"/>
      <c r="P1" s="40"/>
      <c r="Q1" s="40"/>
      <c r="R1" s="40"/>
      <c r="S1" s="40"/>
      <c r="T1" s="40"/>
      <c r="U1" s="40"/>
      <c r="V1" s="40"/>
      <c r="W1" s="40"/>
    </row>
    <row r="3" spans="1:23" ht="30" customHeight="1">
      <c r="A3" s="503" t="s">
        <v>62</v>
      </c>
      <c r="B3" s="524" t="s">
        <v>125</v>
      </c>
      <c r="C3" s="527" t="s">
        <v>63</v>
      </c>
      <c r="D3" s="528"/>
      <c r="E3" s="528"/>
      <c r="F3" s="528"/>
      <c r="G3" s="528"/>
      <c r="H3" s="528"/>
      <c r="I3" s="528"/>
      <c r="J3" s="528"/>
      <c r="K3" s="528"/>
      <c r="L3" s="528"/>
      <c r="M3" s="528"/>
      <c r="N3" s="528"/>
      <c r="O3" s="528"/>
      <c r="P3" s="528"/>
      <c r="Q3" s="528"/>
      <c r="R3" s="528"/>
      <c r="S3" s="528"/>
      <c r="T3" s="528"/>
      <c r="U3" s="528"/>
      <c r="V3" s="529"/>
      <c r="W3" s="530" t="s">
        <v>64</v>
      </c>
    </row>
    <row r="4" spans="1:23" ht="20.100000000000001" customHeight="1">
      <c r="A4" s="504"/>
      <c r="B4" s="488"/>
      <c r="C4" s="533" t="s">
        <v>149</v>
      </c>
      <c r="D4" s="534"/>
      <c r="E4" s="534"/>
      <c r="F4" s="534"/>
      <c r="G4" s="534"/>
      <c r="H4" s="534"/>
      <c r="I4" s="534"/>
      <c r="J4" s="534"/>
      <c r="K4" s="534"/>
      <c r="L4" s="535">
        <v>48860</v>
      </c>
      <c r="M4" s="536"/>
      <c r="N4" s="536"/>
      <c r="O4" s="534" t="s">
        <v>150</v>
      </c>
      <c r="P4" s="534"/>
      <c r="Q4" s="534"/>
      <c r="R4" s="534"/>
      <c r="S4" s="534"/>
      <c r="T4" s="534"/>
      <c r="U4" s="534"/>
      <c r="V4" s="537"/>
      <c r="W4" s="531"/>
    </row>
    <row r="5" spans="1:23" ht="20.100000000000001" customHeight="1">
      <c r="A5" s="505"/>
      <c r="B5" s="489"/>
      <c r="C5" s="538" t="s">
        <v>151</v>
      </c>
      <c r="D5" s="539"/>
      <c r="E5" s="539"/>
      <c r="F5" s="539"/>
      <c r="G5" s="539"/>
      <c r="H5" s="539"/>
      <c r="I5" s="539"/>
      <c r="J5" s="539"/>
      <c r="K5" s="539"/>
      <c r="L5" s="540">
        <v>6110</v>
      </c>
      <c r="M5" s="541"/>
      <c r="N5" s="541"/>
      <c r="O5" s="539" t="s">
        <v>152</v>
      </c>
      <c r="P5" s="539"/>
      <c r="Q5" s="539"/>
      <c r="R5" s="539"/>
      <c r="S5" s="539"/>
      <c r="T5" s="539"/>
      <c r="U5" s="539"/>
      <c r="V5" s="542"/>
      <c r="W5" s="532"/>
    </row>
    <row r="7" spans="1:23" ht="30" customHeight="1">
      <c r="A7" s="503" t="s">
        <v>65</v>
      </c>
      <c r="B7" s="524" t="s">
        <v>126</v>
      </c>
      <c r="C7" s="515" t="s">
        <v>66</v>
      </c>
      <c r="D7" s="516"/>
      <c r="E7" s="516"/>
      <c r="F7" s="516"/>
      <c r="G7" s="516"/>
      <c r="H7" s="517">
        <v>1790</v>
      </c>
      <c r="I7" s="517"/>
      <c r="J7" s="517"/>
      <c r="K7" s="517"/>
      <c r="L7" s="518"/>
      <c r="M7" s="515" t="s">
        <v>67</v>
      </c>
      <c r="N7" s="516"/>
      <c r="O7" s="516"/>
      <c r="P7" s="516"/>
      <c r="Q7" s="516"/>
      <c r="R7" s="517">
        <v>1240</v>
      </c>
      <c r="S7" s="517"/>
      <c r="T7" s="517"/>
      <c r="U7" s="517"/>
      <c r="V7" s="518"/>
      <c r="W7" s="514" t="s">
        <v>68</v>
      </c>
    </row>
    <row r="8" spans="1:23" ht="30" customHeight="1">
      <c r="A8" s="522"/>
      <c r="B8" s="525"/>
      <c r="C8" s="515" t="s">
        <v>69</v>
      </c>
      <c r="D8" s="516"/>
      <c r="E8" s="516"/>
      <c r="F8" s="516"/>
      <c r="G8" s="516"/>
      <c r="H8" s="517">
        <v>1590</v>
      </c>
      <c r="I8" s="517"/>
      <c r="J8" s="517"/>
      <c r="K8" s="517"/>
      <c r="L8" s="518"/>
      <c r="M8" s="515" t="s">
        <v>70</v>
      </c>
      <c r="N8" s="516"/>
      <c r="O8" s="516"/>
      <c r="P8" s="516"/>
      <c r="Q8" s="516"/>
      <c r="R8" s="517">
        <v>110</v>
      </c>
      <c r="S8" s="517"/>
      <c r="T8" s="517"/>
      <c r="U8" s="517"/>
      <c r="V8" s="518"/>
      <c r="W8" s="514"/>
    </row>
    <row r="9" spans="1:23" ht="30" customHeight="1">
      <c r="A9" s="523"/>
      <c r="B9" s="526"/>
      <c r="C9" s="515" t="s">
        <v>71</v>
      </c>
      <c r="D9" s="516"/>
      <c r="E9" s="516"/>
      <c r="F9" s="516"/>
      <c r="G9" s="516"/>
      <c r="H9" s="517">
        <v>1570</v>
      </c>
      <c r="I9" s="517"/>
      <c r="J9" s="517"/>
      <c r="K9" s="517"/>
      <c r="L9" s="518"/>
      <c r="M9" s="519"/>
      <c r="N9" s="520"/>
      <c r="O9" s="520"/>
      <c r="P9" s="520"/>
      <c r="Q9" s="520"/>
      <c r="R9" s="520"/>
      <c r="S9" s="520"/>
      <c r="T9" s="520"/>
      <c r="U9" s="520"/>
      <c r="V9" s="521"/>
      <c r="W9" s="514"/>
    </row>
    <row r="10" spans="1:23" ht="25.5" customHeight="1">
      <c r="A10" s="42"/>
      <c r="B10" s="42"/>
      <c r="C10" s="42"/>
      <c r="D10" s="43"/>
      <c r="E10" s="43"/>
      <c r="F10" s="43"/>
      <c r="G10" s="43"/>
      <c r="H10" s="44"/>
      <c r="I10" s="44"/>
      <c r="J10" s="44"/>
      <c r="K10" s="44"/>
      <c r="L10" s="42"/>
      <c r="M10" s="44"/>
      <c r="N10" s="44"/>
      <c r="O10" s="44"/>
      <c r="P10" s="44"/>
      <c r="Q10" s="45"/>
      <c r="R10" s="45"/>
      <c r="S10" s="45"/>
      <c r="T10" s="45"/>
      <c r="U10" s="45"/>
      <c r="V10" s="45"/>
      <c r="W10" s="70"/>
    </row>
    <row r="11" spans="1:23" ht="30" customHeight="1">
      <c r="A11" s="46" t="s">
        <v>72</v>
      </c>
      <c r="B11" s="47" t="s">
        <v>127</v>
      </c>
      <c r="C11" s="499">
        <v>6100</v>
      </c>
      <c r="D11" s="499"/>
      <c r="E11" s="499"/>
      <c r="F11" s="499"/>
      <c r="G11" s="499"/>
      <c r="H11" s="499"/>
      <c r="I11" s="499"/>
      <c r="J11" s="499"/>
      <c r="K11" s="499"/>
      <c r="L11" s="499"/>
      <c r="M11" s="499"/>
      <c r="N11" s="499"/>
      <c r="O11" s="499"/>
      <c r="P11" s="499"/>
      <c r="Q11" s="499"/>
      <c r="R11" s="499"/>
      <c r="S11" s="499"/>
      <c r="T11" s="499"/>
      <c r="U11" s="499"/>
      <c r="V11" s="500"/>
      <c r="W11" s="48" t="s">
        <v>73</v>
      </c>
    </row>
    <row r="12" spans="1:23" ht="25.5" customHeight="1">
      <c r="A12" s="42"/>
      <c r="B12" s="42"/>
      <c r="C12" s="42"/>
      <c r="D12" s="43"/>
      <c r="E12" s="43"/>
      <c r="F12" s="43"/>
      <c r="G12" s="43"/>
      <c r="H12" s="44"/>
      <c r="I12" s="44"/>
      <c r="J12" s="44"/>
      <c r="K12" s="44"/>
      <c r="L12" s="42"/>
      <c r="M12" s="44"/>
      <c r="N12" s="44"/>
      <c r="O12" s="44"/>
      <c r="P12" s="44"/>
      <c r="Q12" s="45"/>
      <c r="R12" s="45"/>
      <c r="S12" s="45"/>
      <c r="T12" s="45"/>
      <c r="U12" s="45"/>
      <c r="V12" s="45"/>
      <c r="W12" s="49"/>
    </row>
    <row r="13" spans="1:23" ht="30" customHeight="1">
      <c r="A13" s="46" t="s">
        <v>74</v>
      </c>
      <c r="B13" s="47" t="s">
        <v>128</v>
      </c>
      <c r="C13" s="485">
        <v>153890</v>
      </c>
      <c r="D13" s="485"/>
      <c r="E13" s="485"/>
      <c r="F13" s="485"/>
      <c r="G13" s="485"/>
      <c r="H13" s="485"/>
      <c r="I13" s="485"/>
      <c r="J13" s="485"/>
      <c r="K13" s="485"/>
      <c r="L13" s="485"/>
      <c r="M13" s="485"/>
      <c r="N13" s="485"/>
      <c r="O13" s="485"/>
      <c r="P13" s="485"/>
      <c r="Q13" s="485"/>
      <c r="R13" s="485"/>
      <c r="S13" s="485"/>
      <c r="T13" s="485"/>
      <c r="U13" s="485"/>
      <c r="V13" s="486"/>
      <c r="W13" s="48" t="s">
        <v>73</v>
      </c>
    </row>
    <row r="14" spans="1:23" ht="25.5" customHeight="1">
      <c r="A14" s="42"/>
      <c r="B14" s="42"/>
      <c r="C14" s="42"/>
      <c r="D14" s="43"/>
      <c r="E14" s="43"/>
      <c r="F14" s="43"/>
      <c r="G14" s="43"/>
      <c r="H14" s="44"/>
      <c r="I14" s="44"/>
      <c r="J14" s="44"/>
      <c r="K14" s="44"/>
      <c r="L14" s="42"/>
      <c r="M14" s="45"/>
      <c r="N14" s="44"/>
      <c r="O14" s="44"/>
      <c r="P14" s="44"/>
      <c r="Q14" s="45"/>
      <c r="R14" s="45"/>
      <c r="S14" s="45"/>
      <c r="T14" s="45"/>
      <c r="U14" s="45"/>
      <c r="V14" s="45"/>
      <c r="W14" s="49"/>
    </row>
    <row r="15" spans="1:23" ht="30" customHeight="1">
      <c r="A15" s="46" t="s">
        <v>75</v>
      </c>
      <c r="B15" s="47" t="s">
        <v>129</v>
      </c>
      <c r="C15" s="501">
        <v>160000</v>
      </c>
      <c r="D15" s="501"/>
      <c r="E15" s="501"/>
      <c r="F15" s="501"/>
      <c r="G15" s="501"/>
      <c r="H15" s="501"/>
      <c r="I15" s="501"/>
      <c r="J15" s="501"/>
      <c r="K15" s="501"/>
      <c r="L15" s="501"/>
      <c r="M15" s="501"/>
      <c r="N15" s="501"/>
      <c r="O15" s="501"/>
      <c r="P15" s="501"/>
      <c r="Q15" s="501"/>
      <c r="R15" s="501"/>
      <c r="S15" s="501"/>
      <c r="T15" s="501"/>
      <c r="U15" s="501"/>
      <c r="V15" s="502"/>
      <c r="W15" s="48" t="s">
        <v>73</v>
      </c>
    </row>
    <row r="16" spans="1:23" ht="25.5" customHeight="1">
      <c r="A16" s="42"/>
      <c r="B16" s="42"/>
      <c r="C16" s="42"/>
      <c r="D16" s="43"/>
      <c r="E16" s="43"/>
      <c r="F16" s="43"/>
      <c r="G16" s="43"/>
      <c r="H16" s="44"/>
      <c r="I16" s="44"/>
      <c r="J16" s="44"/>
      <c r="K16" s="44"/>
      <c r="L16" s="42"/>
      <c r="M16" s="45"/>
      <c r="N16" s="44"/>
      <c r="O16" s="44"/>
      <c r="P16" s="44"/>
      <c r="Q16" s="45"/>
      <c r="R16" s="45"/>
      <c r="S16" s="45"/>
      <c r="T16" s="45"/>
      <c r="U16" s="45"/>
      <c r="V16" s="45"/>
      <c r="W16" s="50" t="s">
        <v>76</v>
      </c>
    </row>
    <row r="17" spans="1:23" s="71" customFormat="1" ht="20.25" customHeight="1">
      <c r="A17" s="503" t="s">
        <v>160</v>
      </c>
      <c r="B17" s="506" t="s">
        <v>161</v>
      </c>
      <c r="C17" s="494" t="s">
        <v>162</v>
      </c>
      <c r="D17" s="146"/>
      <c r="E17" s="497" t="s">
        <v>163</v>
      </c>
      <c r="F17" s="497"/>
      <c r="G17" s="497"/>
      <c r="H17" s="497"/>
      <c r="I17" s="497"/>
      <c r="J17" s="147"/>
      <c r="K17" s="498" t="s">
        <v>164</v>
      </c>
      <c r="L17" s="498"/>
      <c r="M17" s="498"/>
      <c r="N17" s="498"/>
      <c r="O17" s="498"/>
      <c r="P17" s="498"/>
      <c r="Q17" s="498"/>
      <c r="R17" s="498"/>
      <c r="S17" s="146"/>
      <c r="T17" s="147"/>
      <c r="U17" s="147"/>
      <c r="V17" s="148"/>
      <c r="W17" s="487" t="s">
        <v>165</v>
      </c>
    </row>
    <row r="18" spans="1:23" s="71" customFormat="1" ht="30" customHeight="1">
      <c r="A18" s="504"/>
      <c r="B18" s="507"/>
      <c r="C18" s="495"/>
      <c r="D18" s="149" t="s">
        <v>166</v>
      </c>
      <c r="E18" s="490">
        <v>76960</v>
      </c>
      <c r="F18" s="490"/>
      <c r="G18" s="490"/>
      <c r="H18" s="490"/>
      <c r="I18" s="490"/>
      <c r="J18" s="149" t="s">
        <v>167</v>
      </c>
      <c r="K18" s="491">
        <v>760</v>
      </c>
      <c r="L18" s="491"/>
      <c r="M18" s="491"/>
      <c r="N18" s="491"/>
      <c r="O18" s="491"/>
      <c r="P18" s="491"/>
      <c r="Q18" s="491"/>
      <c r="R18" s="491"/>
      <c r="S18" s="150" t="s">
        <v>168</v>
      </c>
      <c r="T18" s="149"/>
      <c r="U18" s="149"/>
      <c r="V18" s="151"/>
      <c r="W18" s="488"/>
    </row>
    <row r="19" spans="1:23" s="71" customFormat="1" ht="30" customHeight="1">
      <c r="A19" s="504"/>
      <c r="B19" s="507"/>
      <c r="C19" s="496"/>
      <c r="D19" s="152"/>
      <c r="E19" s="153"/>
      <c r="F19" s="153"/>
      <c r="G19" s="153"/>
      <c r="H19" s="153"/>
      <c r="I19" s="492" t="s">
        <v>169</v>
      </c>
      <c r="J19" s="492"/>
      <c r="K19" s="492"/>
      <c r="L19" s="492"/>
      <c r="M19" s="492"/>
      <c r="N19" s="492"/>
      <c r="O19" s="492"/>
      <c r="P19" s="492"/>
      <c r="Q19" s="492"/>
      <c r="R19" s="492"/>
      <c r="S19" s="492"/>
      <c r="T19" s="492"/>
      <c r="U19" s="492"/>
      <c r="V19" s="493"/>
      <c r="W19" s="488"/>
    </row>
    <row r="20" spans="1:23" s="71" customFormat="1" ht="20.25" customHeight="1">
      <c r="A20" s="504"/>
      <c r="B20" s="507"/>
      <c r="C20" s="494" t="s">
        <v>170</v>
      </c>
      <c r="D20" s="146"/>
      <c r="E20" s="497" t="s">
        <v>163</v>
      </c>
      <c r="F20" s="497"/>
      <c r="G20" s="497"/>
      <c r="H20" s="497"/>
      <c r="I20" s="497"/>
      <c r="J20" s="147"/>
      <c r="K20" s="498" t="s">
        <v>164</v>
      </c>
      <c r="L20" s="498"/>
      <c r="M20" s="498"/>
      <c r="N20" s="498"/>
      <c r="O20" s="498"/>
      <c r="P20" s="498"/>
      <c r="Q20" s="498"/>
      <c r="R20" s="498"/>
      <c r="S20" s="146"/>
      <c r="T20" s="147"/>
      <c r="U20" s="147"/>
      <c r="V20" s="148"/>
      <c r="W20" s="488"/>
    </row>
    <row r="21" spans="1:23" s="71" customFormat="1" ht="30" customHeight="1">
      <c r="A21" s="504"/>
      <c r="B21" s="507"/>
      <c r="C21" s="495"/>
      <c r="D21" s="149" t="s">
        <v>166</v>
      </c>
      <c r="E21" s="490">
        <v>50000</v>
      </c>
      <c r="F21" s="490"/>
      <c r="G21" s="490"/>
      <c r="H21" s="490"/>
      <c r="I21" s="490"/>
      <c r="J21" s="149" t="s">
        <v>167</v>
      </c>
      <c r="K21" s="491">
        <v>500</v>
      </c>
      <c r="L21" s="491"/>
      <c r="M21" s="491"/>
      <c r="N21" s="491"/>
      <c r="O21" s="491"/>
      <c r="P21" s="491"/>
      <c r="Q21" s="491"/>
      <c r="R21" s="491"/>
      <c r="S21" s="150" t="s">
        <v>168</v>
      </c>
      <c r="T21" s="149"/>
      <c r="U21" s="149"/>
      <c r="V21" s="151"/>
      <c r="W21" s="488"/>
    </row>
    <row r="22" spans="1:23" s="71" customFormat="1" ht="30" customHeight="1">
      <c r="A22" s="504"/>
      <c r="B22" s="507"/>
      <c r="C22" s="496"/>
      <c r="D22" s="152"/>
      <c r="E22" s="153"/>
      <c r="F22" s="153"/>
      <c r="G22" s="153"/>
      <c r="H22" s="153"/>
      <c r="I22" s="492" t="s">
        <v>169</v>
      </c>
      <c r="J22" s="492"/>
      <c r="K22" s="492"/>
      <c r="L22" s="492"/>
      <c r="M22" s="492"/>
      <c r="N22" s="492"/>
      <c r="O22" s="492"/>
      <c r="P22" s="492"/>
      <c r="Q22" s="492"/>
      <c r="R22" s="492"/>
      <c r="S22" s="492"/>
      <c r="T22" s="492"/>
      <c r="U22" s="492"/>
      <c r="V22" s="493"/>
      <c r="W22" s="488"/>
    </row>
    <row r="23" spans="1:23" s="71" customFormat="1" ht="20.25" customHeight="1">
      <c r="A23" s="504"/>
      <c r="B23" s="507"/>
      <c r="C23" s="494" t="s">
        <v>171</v>
      </c>
      <c r="D23" s="509" t="s">
        <v>163</v>
      </c>
      <c r="E23" s="497"/>
      <c r="F23" s="497"/>
      <c r="G23" s="497"/>
      <c r="H23" s="497"/>
      <c r="I23" s="497"/>
      <c r="J23" s="497"/>
      <c r="K23" s="497"/>
      <c r="L23" s="497"/>
      <c r="M23" s="154"/>
      <c r="N23" s="154"/>
      <c r="O23" s="154"/>
      <c r="P23" s="154"/>
      <c r="Q23" s="154"/>
      <c r="R23" s="154"/>
      <c r="S23" s="154"/>
      <c r="T23" s="154"/>
      <c r="U23" s="154"/>
      <c r="V23" s="155"/>
      <c r="W23" s="488"/>
    </row>
    <row r="24" spans="1:23" s="71" customFormat="1" ht="30" customHeight="1">
      <c r="A24" s="505"/>
      <c r="B24" s="508"/>
      <c r="C24" s="496"/>
      <c r="D24" s="510">
        <v>10000</v>
      </c>
      <c r="E24" s="511"/>
      <c r="F24" s="511"/>
      <c r="G24" s="511"/>
      <c r="H24" s="511"/>
      <c r="I24" s="511"/>
      <c r="J24" s="512" t="s">
        <v>172</v>
      </c>
      <c r="K24" s="512"/>
      <c r="L24" s="512"/>
      <c r="M24" s="512"/>
      <c r="N24" s="512"/>
      <c r="O24" s="512"/>
      <c r="P24" s="512"/>
      <c r="Q24" s="512"/>
      <c r="R24" s="512"/>
      <c r="S24" s="512"/>
      <c r="T24" s="512"/>
      <c r="U24" s="512"/>
      <c r="V24" s="513"/>
      <c r="W24" s="489"/>
    </row>
    <row r="25" spans="1:23" ht="25.5" customHeight="1">
      <c r="A25" s="42"/>
      <c r="B25" s="42"/>
      <c r="C25" s="42"/>
      <c r="D25" s="43"/>
      <c r="E25" s="43"/>
      <c r="F25" s="43"/>
      <c r="G25" s="43"/>
      <c r="H25" s="44"/>
      <c r="I25" s="44"/>
      <c r="J25" s="44"/>
      <c r="K25" s="44"/>
      <c r="L25" s="42"/>
      <c r="M25" s="45"/>
      <c r="N25" s="44"/>
      <c r="O25" s="44"/>
      <c r="P25" s="44"/>
      <c r="Q25" s="45"/>
      <c r="R25" s="45"/>
      <c r="S25" s="45"/>
      <c r="T25" s="45"/>
      <c r="U25" s="45"/>
      <c r="V25" s="45"/>
      <c r="W25" s="50" t="s">
        <v>76</v>
      </c>
    </row>
    <row r="26" spans="1:23" ht="30" customHeight="1">
      <c r="A26" s="46" t="s">
        <v>77</v>
      </c>
      <c r="B26" s="47" t="s">
        <v>130</v>
      </c>
      <c r="C26" s="485">
        <v>150000</v>
      </c>
      <c r="D26" s="485"/>
      <c r="E26" s="485"/>
      <c r="F26" s="485"/>
      <c r="G26" s="485"/>
      <c r="H26" s="485"/>
      <c r="I26" s="485"/>
      <c r="J26" s="485"/>
      <c r="K26" s="485"/>
      <c r="L26" s="485"/>
      <c r="M26" s="485"/>
      <c r="N26" s="485"/>
      <c r="O26" s="485"/>
      <c r="P26" s="485"/>
      <c r="Q26" s="485"/>
      <c r="R26" s="485"/>
      <c r="S26" s="485"/>
      <c r="T26" s="485"/>
      <c r="U26" s="485"/>
      <c r="V26" s="486"/>
      <c r="W26" s="48" t="s">
        <v>73</v>
      </c>
    </row>
  </sheetData>
  <mergeCells count="47">
    <mergeCell ref="A3:A5"/>
    <mergeCell ref="B3:B5"/>
    <mergeCell ref="C3:V3"/>
    <mergeCell ref="W3:W5"/>
    <mergeCell ref="C4:K4"/>
    <mergeCell ref="L4:N4"/>
    <mergeCell ref="O4:V4"/>
    <mergeCell ref="C5:K5"/>
    <mergeCell ref="L5:N5"/>
    <mergeCell ref="O5:V5"/>
    <mergeCell ref="A7:A9"/>
    <mergeCell ref="B7:B9"/>
    <mergeCell ref="C7:G7"/>
    <mergeCell ref="H7:L7"/>
    <mergeCell ref="M7:Q7"/>
    <mergeCell ref="W7:W9"/>
    <mergeCell ref="C8:G8"/>
    <mergeCell ref="H8:L8"/>
    <mergeCell ref="M8:Q8"/>
    <mergeCell ref="R8:V8"/>
    <mergeCell ref="C9:G9"/>
    <mergeCell ref="H9:L9"/>
    <mergeCell ref="M9:V9"/>
    <mergeCell ref="R7:V7"/>
    <mergeCell ref="C11:V11"/>
    <mergeCell ref="C13:V13"/>
    <mergeCell ref="C15:V15"/>
    <mergeCell ref="A17:A24"/>
    <mergeCell ref="B17:B24"/>
    <mergeCell ref="C17:C19"/>
    <mergeCell ref="E17:I17"/>
    <mergeCell ref="K17:R17"/>
    <mergeCell ref="C23:C24"/>
    <mergeCell ref="D23:L23"/>
    <mergeCell ref="D24:I24"/>
    <mergeCell ref="J24:V24"/>
    <mergeCell ref="C26:V26"/>
    <mergeCell ref="W17:W24"/>
    <mergeCell ref="E18:I18"/>
    <mergeCell ref="K18:R18"/>
    <mergeCell ref="I19:V19"/>
    <mergeCell ref="C20:C22"/>
    <mergeCell ref="E20:I20"/>
    <mergeCell ref="K20:R20"/>
    <mergeCell ref="E21:I21"/>
    <mergeCell ref="K21:R21"/>
    <mergeCell ref="I22:V22"/>
  </mergeCells>
  <phoneticPr fontId="1"/>
  <printOptions horizontalCentered="1"/>
  <pageMargins left="0.39370078740157483" right="0.39370078740157483" top="0.39370078740157483" bottom="0.39370078740157483" header="0.31496062992125984" footer="0.15748031496062992"/>
  <pageSetup paperSize="9" scale="7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積算表</vt:lpstr>
      <vt:lpstr>加算区分</vt:lpstr>
      <vt:lpstr>保育単価表（Ｃ型）</vt:lpstr>
      <vt:lpstr>保育単価表（Ｃ型）②</vt:lpstr>
      <vt:lpstr>積算表!Print_Area</vt:lpstr>
      <vt:lpstr>'保育単価表（Ｃ型）'!Print_Area</vt:lpstr>
      <vt:lpstr>'保育単価表（Ｃ型）'!Print_Titles</vt:lpstr>
      <vt:lpstr>資格</vt:lpstr>
      <vt:lpstr>資格人数</vt:lpstr>
      <vt:lpstr>単価表</vt:lpstr>
      <vt:lpstr>定員</vt:lpstr>
      <vt:lpstr>平均勤続年数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2020-11-02T07:31:28Z</cp:lastPrinted>
  <dcterms:created xsi:type="dcterms:W3CDTF">2017-06-06T04:26:55Z</dcterms:created>
  <dcterms:modified xsi:type="dcterms:W3CDTF">2021-10-18T23:16:40Z</dcterms:modified>
</cp:coreProperties>
</file>