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500" tabRatio="783"/>
  </bookViews>
  <sheets>
    <sheet name="保育所積算表（処遇Ⅱ）" sheetId="87" r:id="rId1"/>
    <sheet name="第５号様式" sheetId="73" r:id="rId2"/>
  </sheets>
  <externalReferences>
    <externalReference r:id="rId3"/>
    <externalReference r:id="rId4"/>
    <externalReference r:id="rId5"/>
    <externalReference r:id="rId6"/>
  </externalReferences>
  <definedNames>
    <definedName name="_Fill" localSheetId="0" hidden="1">#REF!</definedName>
    <definedName name="_Fill" hidden="1">#REF!</definedName>
    <definedName name="_xlnm._FilterDatabase" localSheetId="0" hidden="1">'保育所積算表（処遇Ⅱ）'!$C$14:$L$14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1">第５号様式!$A$1:$AM$39</definedName>
    <definedName name="_xlnm.Print_Area" localSheetId="0">'保育所積算表（処遇Ⅱ）'!$A$1:$AF$58</definedName>
    <definedName name="っっｗ" localSheetId="1">#REF!,#REF!,#REF!,#REF!</definedName>
    <definedName name="っっｗ">#REF!,#REF!,#REF!,#REF!</definedName>
    <definedName name="第7号様式" localSheetId="1">#REF!</definedName>
    <definedName name="第7号様式">#REF!</definedName>
    <definedName name="単価表" localSheetId="0">[1]保育単価表!$A$6:$BI$74</definedName>
    <definedName name="単価表">#REF!</definedName>
    <definedName name="定員" localSheetId="0">[1]処遇Ⅰ!$AO$2:$AP$18</definedName>
    <definedName name="定員">#REF!</definedName>
    <definedName name="定員Ⅱ" localSheetId="0">[1]処遇Ⅰ!#REF!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 localSheetId="0">[1]加算区分!$B$3:$F$14</definedName>
    <definedName name="平均勤続年数">#REF!</definedName>
  </definedNames>
  <calcPr calcId="162913"/>
</workbook>
</file>

<file path=xl/calcChain.xml><?xml version="1.0" encoding="utf-8"?>
<calcChain xmlns="http://schemas.openxmlformats.org/spreadsheetml/2006/main">
  <c r="AC32" i="87" l="1"/>
  <c r="AC9" i="73" l="1"/>
  <c r="AG6" i="73" l="1"/>
  <c r="R14" i="87" l="1"/>
  <c r="AC11" i="73"/>
  <c r="AC8" i="73"/>
  <c r="AG30" i="73" l="1"/>
  <c r="AG28" i="73"/>
  <c r="AG17" i="73"/>
  <c r="AC14" i="87"/>
  <c r="AG23" i="73" l="1"/>
  <c r="AG22" i="73"/>
  <c r="AC31" i="87"/>
  <c r="AC4" i="73" l="1"/>
  <c r="AC30" i="87" l="1"/>
  <c r="AC29" i="87"/>
  <c r="AC28" i="87"/>
  <c r="AC27" i="87"/>
  <c r="W22" i="87"/>
  <c r="W21" i="87"/>
  <c r="W20" i="87"/>
  <c r="S20" i="87"/>
  <c r="W19" i="87"/>
  <c r="AC23" i="87" l="1"/>
  <c r="AA34" i="87" l="1"/>
  <c r="AA38" i="87" l="1"/>
  <c r="X39" i="87" s="1"/>
  <c r="AG21" i="73"/>
  <c r="AA36" i="87"/>
  <c r="X37" i="87" s="1"/>
  <c r="X35" i="87" l="1"/>
  <c r="AA52" i="87"/>
  <c r="AA53" i="87" s="1"/>
  <c r="X55" i="87" l="1"/>
  <c r="AG35" i="73"/>
  <c r="X54" i="87"/>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 xml:space="preserve">プルダウンで選択。
</t>
        </r>
      </text>
    </comment>
    <comment ref="S20" authorId="0" shapeId="0">
      <text>
        <r>
          <rPr>
            <sz val="9"/>
            <color indexed="81"/>
            <rFont val="ＭＳ Ｐゴシック"/>
            <family val="3"/>
            <charset val="128"/>
          </rPr>
          <t>下の「３歳児配置改善加算」において、「○」を選択したら「15」、「－」を選択したら「20」が表示される。</t>
        </r>
      </text>
    </comment>
    <comment ref="T26" authorId="0" shapeId="0">
      <text>
        <r>
          <rPr>
            <sz val="9"/>
            <color indexed="81"/>
            <rFont val="ＭＳ Ｐゴシック"/>
            <family val="3"/>
            <charset val="128"/>
          </rPr>
          <t>プルダウンで選択。</t>
        </r>
      </text>
    </comment>
    <comment ref="X43" authorId="0" shapeId="0">
      <text>
        <r>
          <rPr>
            <sz val="9"/>
            <color indexed="81"/>
            <rFont val="MS P ゴシック"/>
            <family val="3"/>
            <charset val="128"/>
          </rPr>
          <t>プルダウンで選択。</t>
        </r>
      </text>
    </comment>
    <comment ref="X45" authorId="0" shapeId="0">
      <text>
        <r>
          <rPr>
            <sz val="9"/>
            <color indexed="81"/>
            <rFont val="MS P ゴシック"/>
            <family val="3"/>
            <charset val="128"/>
          </rPr>
          <t xml:space="preserve">プルダウンで選択。
</t>
        </r>
      </text>
    </comment>
  </commentList>
</comments>
</file>

<file path=xl/sharedStrings.xml><?xml version="1.0" encoding="utf-8"?>
<sst xmlns="http://schemas.openxmlformats.org/spreadsheetml/2006/main" count="138" uniqueCount="101">
  <si>
    <t>施設・事業種別</t>
    <rPh sb="0" eb="2">
      <t>シセツ</t>
    </rPh>
    <rPh sb="3" eb="5">
      <t>ジギョウ</t>
    </rPh>
    <rPh sb="5" eb="7">
      <t>シュベツ</t>
    </rPh>
    <phoneticPr fontId="1"/>
  </si>
  <si>
    <t>印</t>
    <rPh sb="0" eb="1">
      <t>イン</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</si>
  <si>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</si>
  <si>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</si>
  <si>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</si>
  <si>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</si>
  <si>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</si>
  <si>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</si>
  <si>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</si>
  <si>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</si>
  <si>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利用定員</t>
    <rPh sb="0" eb="2">
      <t>リヨウ</t>
    </rPh>
    <rPh sb="2" eb="4">
      <t>テイイン</t>
    </rPh>
    <phoneticPr fontId="4"/>
  </si>
  <si>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</si>
  <si>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</si>
  <si>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</si>
  <si>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</si>
  <si>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</si>
  <si>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保育所</t>
    <rPh sb="0" eb="2">
      <t>ホイク</t>
    </rPh>
    <rPh sb="2" eb="3">
      <t>ショ</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</si>
  <si>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</si>
  <si>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</si>
  <si>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人数A（⑤×１/３）</t>
    <rPh sb="0" eb="2">
      <t>ニンズウ</t>
    </rPh>
    <phoneticPr fontId="1"/>
  </si>
  <si>
    <t>人数B（⑤×１/５）</t>
    <rPh sb="0" eb="2">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</si>
  <si>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</si>
  <si>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</si>
  <si>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</si>
  <si>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保育所</t>
    <rPh sb="0" eb="2">
      <t>ホイク</t>
    </rPh>
    <rPh sb="2" eb="3">
      <t>ショ</t>
    </rPh>
    <phoneticPr fontId="1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</si>
  <si>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</si>
  <si>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</si>
  <si>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</si>
  <si>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</si>
  <si>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</si>
  <si>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１．処遇改善等加算Ⅱ</t>
    <rPh sb="2" eb="4">
      <t>ショグウ</t>
    </rPh>
    <rPh sb="4" eb="6">
      <t>カイゼン</t>
    </rPh>
    <rPh sb="6" eb="7">
      <t>トウ</t>
    </rPh>
    <rPh sb="7" eb="9">
      <t>カサン</t>
    </rPh>
    <phoneticPr fontId="1"/>
  </si>
  <si>
    <t>→</t>
    <phoneticPr fontId="1"/>
  </si>
  <si>
    <t>a.</t>
    <phoneticPr fontId="1"/>
  </si>
  <si>
    <t>　定員40人以下の場合「1.5」、41人～90人の場合「2.5」、
　　　　91～150人の場合「2.3」、151人以上の場合「3.3」</t>
    <rPh sb="1" eb="3">
      <t>テイイン</t>
    </rPh>
    <rPh sb="5" eb="6">
      <t>ニン</t>
    </rPh>
    <rPh sb="6" eb="8">
      <t>イカ</t>
    </rPh>
    <rPh sb="9" eb="11">
      <t>バアイ</t>
    </rPh>
    <rPh sb="19" eb="20">
      <t>ニン</t>
    </rPh>
    <rPh sb="23" eb="24">
      <t>ニン</t>
    </rPh>
    <rPh sb="25" eb="27">
      <t>バアイ</t>
    </rPh>
    <rPh sb="44" eb="45">
      <t>ニン</t>
    </rPh>
    <rPh sb="46" eb="48">
      <t>バアイ</t>
    </rPh>
    <rPh sb="57" eb="58">
      <t>ニン</t>
    </rPh>
    <rPh sb="58" eb="60">
      <t>イジョウ</t>
    </rPh>
    <rPh sb="61" eb="63">
      <t>バアイ</t>
    </rPh>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</si>
  <si>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</si>
  <si>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</si>
  <si>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</si>
  <si>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</si>
  <si>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t>
    <phoneticPr fontId="1"/>
  </si>
  <si>
    <t>３歳児※</t>
    <rPh sb="1" eb="3">
      <t>サイジ</t>
    </rPh>
    <phoneticPr fontId="1"/>
  </si>
  <si>
    <t>÷</t>
    <phoneticPr fontId="1"/>
  </si>
  <si>
    <t>１、２歳児</t>
    <rPh sb="3" eb="5">
      <t>サイジ</t>
    </rPh>
    <phoneticPr fontId="1"/>
  </si>
  <si>
    <t>÷</t>
    <phoneticPr fontId="1"/>
  </si>
  <si>
    <t>＝</t>
    <phoneticPr fontId="1"/>
  </si>
  <si>
    <t>０歳児</t>
    <rPh sb="1" eb="3">
      <t>サイジ</t>
    </rPh>
    <phoneticPr fontId="1"/>
  </si>
  <si>
    <t>合計（小数点第１位四捨五入）</t>
    <phoneticPr fontId="1"/>
  </si>
  <si>
    <t>b.</t>
    <phoneticPr fontId="1"/>
  </si>
  <si>
    <t>各種加算
の
適用状況</t>
    <rPh sb="0" eb="2">
      <t>カクシュ</t>
    </rPh>
    <rPh sb="2" eb="4">
      <t>カサン</t>
    </rPh>
    <rPh sb="7" eb="9">
      <t>テキヨウ</t>
    </rPh>
    <rPh sb="9" eb="11">
      <t>ジョウキョウ</t>
    </rPh>
    <phoneticPr fontId="1"/>
  </si>
  <si>
    <t xml:space="preserve"> （＋1.4）</t>
    <phoneticPr fontId="1"/>
  </si>
  <si>
    <t>→</t>
    <phoneticPr fontId="1"/>
  </si>
  <si>
    <t>c.</t>
    <phoneticPr fontId="1"/>
  </si>
  <si>
    <t>主任保育士専任加算</t>
    <rPh sb="0" eb="2">
      <t>シュニン</t>
    </rPh>
    <rPh sb="2" eb="5">
      <t>ホイクシ</t>
    </rPh>
    <rPh sb="5" eb="7">
      <t>センニン</t>
    </rPh>
    <rPh sb="7" eb="9">
      <t>カサン</t>
    </rPh>
    <phoneticPr fontId="1"/>
  </si>
  <si>
    <t xml:space="preserve"> （＋1）</t>
    <phoneticPr fontId="1"/>
  </si>
  <si>
    <t>→</t>
    <phoneticPr fontId="1"/>
  </si>
  <si>
    <t>d.</t>
    <phoneticPr fontId="1"/>
  </si>
  <si>
    <t>事務職員雇上加算</t>
    <rPh sb="0" eb="2">
      <t>ジム</t>
    </rPh>
    <rPh sb="2" eb="4">
      <t>ショクイン</t>
    </rPh>
    <rPh sb="4" eb="5">
      <t>ヤトイ</t>
    </rPh>
    <rPh sb="5" eb="6">
      <t>ア</t>
    </rPh>
    <rPh sb="6" eb="8">
      <t>カサン</t>
    </rPh>
    <phoneticPr fontId="1"/>
  </si>
  <si>
    <t xml:space="preserve"> （＋0.3）</t>
    <phoneticPr fontId="1"/>
  </si>
  <si>
    <t>e.</t>
    <phoneticPr fontId="1"/>
  </si>
  <si>
    <t>休日保育加算</t>
    <rPh sb="0" eb="2">
      <t>キュウジツ</t>
    </rPh>
    <rPh sb="2" eb="4">
      <t>ホイク</t>
    </rPh>
    <rPh sb="4" eb="6">
      <t>カサン</t>
    </rPh>
    <phoneticPr fontId="1"/>
  </si>
  <si>
    <t xml:space="preserve"> （＋0.5）</t>
    <phoneticPr fontId="1"/>
  </si>
  <si>
    <t>f.</t>
    <phoneticPr fontId="1"/>
  </si>
  <si>
    <t>チーム保育推進加算</t>
    <rPh sb="3" eb="5">
      <t>ホイク</t>
    </rPh>
    <rPh sb="5" eb="7">
      <t>スイシン</t>
    </rPh>
    <rPh sb="7" eb="9">
      <t>カサン</t>
    </rPh>
    <phoneticPr fontId="1"/>
  </si>
  <si>
    <t xml:space="preserve"> （＋１）</t>
    <phoneticPr fontId="1"/>
  </si>
  <si>
    <t>g.</t>
    <phoneticPr fontId="1"/>
  </si>
  <si>
    <t>「人数Ａ」及び「人数Ｂ」の算定の基礎となる職員数
　　（ａ～ｇの合計：小数点第１位四捨五入）</t>
    <rPh sb="1" eb="3">
      <t>ニンズウ</t>
    </rPh>
    <rPh sb="5" eb="6">
      <t>オヨ</t>
    </rPh>
    <rPh sb="8" eb="10">
      <t>ニンズウ</t>
    </rPh>
    <rPh sb="13" eb="15">
      <t>サンテイ</t>
    </rPh>
    <rPh sb="16" eb="18">
      <t>キソ</t>
    </rPh>
    <rPh sb="21" eb="24">
      <t>ショクインスウ</t>
    </rPh>
    <rPh sb="32" eb="34">
      <t>ゴウケイ</t>
    </rPh>
    <rPh sb="35" eb="38">
      <t>ショウスウテン</t>
    </rPh>
    <rPh sb="38" eb="39">
      <t>ダイ</t>
    </rPh>
    <rPh sb="40" eb="41">
      <t>イ</t>
    </rPh>
    <rPh sb="41" eb="45">
      <t>シシャゴニュウ</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</si>
  <si>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</si>
  <si>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</si>
  <si>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</si>
  <si>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</si>
  <si>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処遇改善等加算Ⅱの人数Ａ②</t>
    <rPh sb="0" eb="2">
      <t>ショグウ</t>
    </rPh>
    <rPh sb="2" eb="4">
      <t>カイゼン</t>
    </rPh>
    <rPh sb="4" eb="5">
      <t>トウ</t>
    </rPh>
    <rPh sb="5" eb="7">
      <t>カサン</t>
    </rPh>
    <rPh sb="9" eb="11">
      <t>ニンズ</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</si>
  <si>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</si>
  <si>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</si>
  <si>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※処遇改善等加算Ⅰの加算率認定申請書（処遇改善等加算Ⅰ）（第１号様式の１）で記載さ</t>
    <rPh sb="1" eb="3">
      <t>ショグウ</t>
    </rPh>
    <rPh sb="3" eb="5">
      <t>カイゼン</t>
    </rPh>
    <rPh sb="5" eb="6">
      <t>トウ</t>
    </rPh>
    <rPh sb="6" eb="8">
      <t>カサン</t>
    </rPh>
    <rPh sb="10" eb="12">
      <t>カサン</t>
    </rPh>
    <rPh sb="12" eb="13">
      <t>リツ</t>
    </rPh>
    <rPh sb="13" eb="15">
      <t>ニンテイ</t>
    </rPh>
    <rPh sb="15" eb="18">
      <t>シンセイショ</t>
    </rPh>
    <rPh sb="19" eb="21">
      <t>ショグウ</t>
    </rPh>
    <rPh sb="21" eb="23">
      <t>カイゼン</t>
    </rPh>
    <rPh sb="23" eb="24">
      <t>トウ</t>
    </rPh>
    <rPh sb="24" eb="26">
      <t>カサン</t>
    </rPh>
    <rPh sb="29" eb="30">
      <t>ダイ</t>
    </rPh>
    <rPh sb="31" eb="32">
      <t>ゴウ</t>
    </rPh>
    <rPh sb="32" eb="34">
      <t>ヨウシキ</t>
    </rPh>
    <rPh sb="38" eb="40">
      <t>キサイ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</si>
  <si>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</si>
  <si>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</si>
  <si>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横浜市</t>
    <rPh sb="0" eb="3">
      <t>ヨコハマシ</t>
    </rPh>
    <phoneticPr fontId="1"/>
  </si>
  <si>
    <t>区</t>
    <rPh sb="0" eb="1">
      <t>ク</t>
    </rPh>
    <phoneticPr fontId="1"/>
  </si>
  <si>
    <t>看護師・准看護師」に限ります。</t>
    <rPh sb="0" eb="3">
      <t>カンゴシ</t>
    </rPh>
    <rPh sb="4" eb="8">
      <t>ジュンカンゴシ</t>
    </rPh>
    <rPh sb="10" eb="11">
      <t>カギ</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</si>
  <si>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</si>
  <si>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処遇改善等加算Ⅰの加算率認定申請書（処遇改善等加算Ⅰ）（第１号様式の１）で記載された経験年数７年０か月以上の職員のうち、「保育士」「保育教諭」「教諭」「保健師・助産師・看護師・准看護師」に限ります。</t>
    <phoneticPr fontId="1"/>
  </si>
  <si>
    <t>保育所</t>
    <rPh sb="0" eb="2">
      <t>ホイク</t>
    </rPh>
    <rPh sb="2" eb="3">
      <t>ショ</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</si>
  <si>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</si>
  <si>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</si>
  <si>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①</t>
    <phoneticPr fontId="1"/>
  </si>
  <si>
    <t>栄養管理加算（A：配置）</t>
    <rPh sb="0" eb="2">
      <t>エイヨウ</t>
    </rPh>
    <rPh sb="2" eb="4">
      <t>カンリ</t>
    </rPh>
    <rPh sb="4" eb="6">
      <t>カサン</t>
    </rPh>
    <rPh sb="9" eb="11">
      <t>ハイチ</t>
    </rPh>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</si>
  <si>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</si>
  <si>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</si>
  <si>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</si>
  <si>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</si>
  <si>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代表者職・氏名</t>
    <rPh sb="0" eb="3">
      <t>ダイヒョウシャ</t>
    </rPh>
    <rPh sb="3" eb="4">
      <t>ショク</t>
    </rPh>
    <rPh sb="5" eb="7">
      <t>シメイ</t>
    </rPh>
    <phoneticPr fontId="11"/>
  </si>
  <si>
    <t>区</t>
    <rPh sb="0" eb="1">
      <t>ク</t>
    </rPh>
    <phoneticPr fontId="1"/>
  </si>
  <si>
    <t>市町村</t>
    <phoneticPr fontId="1"/>
  </si>
  <si>
    <t>横浜市</t>
    <phoneticPr fontId="1"/>
  </si>
  <si>
    <t>加算認定申請書 （処遇改善等加算Ⅱ及び職員処遇改善費）（令和２年度）</t>
    <rPh sb="0" eb="2">
      <t>カサン</t>
    </rPh>
    <rPh sb="2" eb="4">
      <t>ニンテイ</t>
    </rPh>
    <rPh sb="4" eb="7">
      <t>シンセイショ</t>
    </rPh>
    <rPh sb="9" eb="11">
      <t>ショグウ</t>
    </rPh>
    <rPh sb="11" eb="13">
      <t>カイゼン</t>
    </rPh>
    <rPh sb="13" eb="14">
      <t>トウ</t>
    </rPh>
    <rPh sb="14" eb="16">
      <t>カサン</t>
    </rPh>
    <rPh sb="17" eb="18">
      <t>オヨ</t>
    </rPh>
    <rPh sb="19" eb="21">
      <t>ショクイン</t>
    </rPh>
    <rPh sb="21" eb="23">
      <t>ショグウ</t>
    </rPh>
    <rPh sb="23" eb="25">
      <t>カイゼン</t>
    </rPh>
    <rPh sb="25" eb="26">
      <t>ヒ</t>
    </rPh>
    <rPh sb="28" eb="29">
      <t>レイ</t>
    </rPh>
    <rPh sb="29" eb="30">
      <t>ワ</t>
    </rPh>
    <rPh sb="31" eb="33">
      <t>ネンド</t>
    </rPh>
    <phoneticPr fontId="1"/>
  </si>
  <si>
    <t>令和２年度 処遇改善等加算Ⅱ及び職員処遇改善費の
加算見込額積算表</t>
    <rPh sb="0" eb="1">
      <t>レイ</t>
    </rPh>
    <rPh sb="1" eb="2">
      <t>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</si>
  <si>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t xml:space="preserve">  ※３歳児配置改善加算を受ける場合は「１５」、受けない場合は「20」で除する。　　　</t>
    <rPh sb="4" eb="6">
      <t>サイジ</t>
    </rPh>
    <rPh sb="6" eb="8">
      <t>ハイチ</t>
    </rPh>
    <rPh sb="8" eb="10">
      <t>カイゼン</t>
    </rPh>
    <rPh sb="10" eb="12">
      <t>カサン</t>
    </rPh>
    <rPh sb="13" eb="14">
      <t>ウ</t>
    </rPh>
    <rPh sb="16" eb="18">
      <t>バアイ</t>
    </rPh>
    <rPh sb="24" eb="25">
      <t>ウ</t>
    </rPh>
    <rPh sb="28" eb="30">
      <t>バアイ</t>
    </rPh>
    <rPh sb="36" eb="37">
      <t>ジョ</t>
    </rPh>
    <phoneticPr fontId="1"/>
  </si>
  <si>
    <r>
      <t>保育標準時間認定の</t>
    </r>
    <r>
      <rPr>
        <sz val="11"/>
        <rFont val="ＭＳ Ｐゴシック"/>
        <family val="3"/>
        <charset val="128"/>
        <scheme val="minor"/>
      </rPr>
      <t>子ども</t>
    </r>
    <r>
      <rPr>
        <sz val="11"/>
        <rFont val="ＭＳ Ｐゴシック"/>
        <family val="2"/>
        <charset val="128"/>
        <scheme val="minor"/>
      </rPr>
      <t>の有無</t>
    </r>
    <rPh sb="0" eb="2">
      <t>ホイク</t>
    </rPh>
    <rPh sb="2" eb="4">
      <t>ヒョウジュン</t>
    </rPh>
    <rPh sb="4" eb="6">
      <t>ジカン</t>
    </rPh>
    <rPh sb="6" eb="8">
      <t>ニンテイ</t>
    </rPh>
    <rPh sb="9" eb="10">
      <t>コ</t>
    </rPh>
    <rPh sb="13" eb="15">
      <t>ウム</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</si>
  <si>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</si>
  <si>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副主任保育士等の加算見込額（1,000円未満切り捨て）
　　（48,860円×「人数Ａ」×賃金改善実施月数）</t>
    <rPh sb="0" eb="3">
      <t>フクシュニン</t>
    </rPh>
    <rPh sb="3" eb="6">
      <t>ホイクシ</t>
    </rPh>
    <rPh sb="6" eb="7">
      <t>トウ</t>
    </rPh>
    <rPh sb="8" eb="10">
      <t>カサン</t>
    </rPh>
    <rPh sb="10" eb="12">
      <t>ミコミ</t>
    </rPh>
    <rPh sb="12" eb="13">
      <t>ガク</t>
    </rPh>
    <rPh sb="19" eb="20">
      <t>エン</t>
    </rPh>
    <rPh sb="20" eb="22">
      <t>ミマン</t>
    </rPh>
    <rPh sb="22" eb="23">
      <t>キ</t>
    </rPh>
    <rPh sb="24" eb="25">
      <t>ス</t>
    </rPh>
    <rPh sb="37" eb="38">
      <t>エン</t>
    </rPh>
    <rPh sb="40" eb="42">
      <t>ニンズウ</t>
    </rPh>
    <rPh sb="45" eb="47">
      <t>チンギン</t>
    </rPh>
    <rPh sb="47" eb="49">
      <t>カイゼン</t>
    </rPh>
    <rPh sb="49" eb="51">
      <t>ジッシ</t>
    </rPh>
    <rPh sb="51" eb="53">
      <t>ツキスウ</t>
    </rPh>
    <phoneticPr fontId="1"/>
  </si>
  <si>
    <t>職務分野別リーダー等の加算見込額（1,000円未満切り捨て）
　　（6,110円×「人数Ｂ」×賃金改善実施月数）</t>
    <rPh sb="0" eb="2">
      <t>ショクム</t>
    </rPh>
    <rPh sb="2" eb="4">
      <t>ブンヤ</t>
    </rPh>
    <rPh sb="4" eb="5">
      <t>ベツ</t>
    </rPh>
    <rPh sb="9" eb="10">
      <t>トウ</t>
    </rPh>
    <rPh sb="11" eb="13">
      <t>カサン</t>
    </rPh>
    <rPh sb="13" eb="15">
      <t>ミコミ</t>
    </rPh>
    <rPh sb="15" eb="16">
      <t>ガク</t>
    </rPh>
    <rPh sb="22" eb="23">
      <t>エン</t>
    </rPh>
    <rPh sb="23" eb="25">
      <t>ミマン</t>
    </rPh>
    <rPh sb="25" eb="26">
      <t>キ</t>
    </rPh>
    <rPh sb="27" eb="28">
      <t>ス</t>
    </rPh>
    <rPh sb="39" eb="40">
      <t>エン</t>
    </rPh>
    <rPh sb="42" eb="44">
      <t>ニンズウ</t>
    </rPh>
    <rPh sb="47" eb="49">
      <t>チンギン</t>
    </rPh>
    <rPh sb="49" eb="51">
      <t>カイゼン</t>
    </rPh>
    <rPh sb="51" eb="53">
      <t>ジッシ</t>
    </rPh>
    <rPh sb="53" eb="55">
      <t>ツキスウ</t>
    </rPh>
    <phoneticPr fontId="1"/>
  </si>
  <si>
    <t xml:space="preserve"> （＋0.6）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</si>
</sst>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人&quot;"/>
    <numFmt numFmtId="177" formatCode="0_ "/>
    <numFmt numFmtId="178" formatCode="0_);[Red]\(0\)"/>
    <numFmt numFmtId="179" formatCode="0&quot;人&quot;"/>
    <numFmt numFmtId="180" formatCode="0.0_ "/>
    <numFmt numFmtId="181" formatCode="#,##0_ "/>
    <numFmt numFmtId="182" formatCode="[$-411]ggge&quot;年&quot;m&quot;月&quot;d&quot;日&quot;;@"/>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b/>
      <sz val="28"/>
      <name val="HGPｺﾞｼｯｸM"/>
      <family val="3"/>
      <charset val="128"/>
    </font>
    <font>
      <sz val="12"/>
      <name val="HGPｺﾞｼｯｸM"/>
      <family val="3"/>
      <charset val="128"/>
    </font>
    <font>
      <b/>
      <sz val="18"/>
      <name val="HGｺﾞｼｯｸM"/>
      <family val="3"/>
      <charset val="128"/>
    </font>
    <font>
      <sz val="12"/>
      <name val="HGS創英角ｺﾞｼｯｸUB"/>
      <family val="3"/>
      <charset val="128"/>
    </font>
    <font>
      <sz val="9"/>
      <color indexed="81"/>
      <name val="ＭＳ Ｐゴシック"/>
      <family val="3"/>
      <charset val="128"/>
    </font>
    <font>
      <sz val="11"/>
      <name val="HGP創英角ｺﾞｼｯｸUB"/>
      <family val="3"/>
      <charset val="128"/>
    </font>
    <font>
      <sz val="11"/>
      <name val="HGS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ＭＳ Ｐゴシック"/>
      <family val="2"/>
      <charset val="128"/>
      <scheme val="minor"/>
    </font>
    <font>
      <sz val="14"/>
      <name val="ＭＳ Ｐゴシック"/>
      <family val="3"/>
      <charset val="128"/>
      <scheme val="minor"/>
    </font>
    <font>
      <sz val="12"/>
      <name val="HGP創英角ｺﾞｼｯｸUB"/>
      <family val="3"/>
      <charset val="128"/>
    </font>
    <font>
      <sz val="11"/>
      <name val="ＭＳ Ｐゴシック"/>
      <family val="3"/>
      <charset val="128"/>
      <scheme val="minor"/>
    </font>
    <font>
      <sz val="16"/>
      <name val="HGP創英角ｺﾞｼｯｸUB"/>
      <family val="3"/>
      <charset val="128"/>
    </font>
    <font>
      <b/>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0" tint="-0.499984740745262"/>
        <bgColor indexed="64"/>
      </patternFill>
    </fill>
  </fills>
  <borders count="78">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theme="0" tint="-0.249977111117893"/>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medium">
        <color indexed="64"/>
      </left>
      <right/>
      <top/>
      <bottom style="hair">
        <color auto="1"/>
      </bottom>
      <diagonal/>
    </border>
    <border>
      <left/>
      <right style="thin">
        <color auto="1"/>
      </right>
      <top style="dotted">
        <color indexed="64"/>
      </top>
      <bottom style="thin">
        <color auto="1"/>
      </bottom>
      <diagonal/>
    </border>
    <border>
      <left style="thin">
        <color auto="1"/>
      </left>
      <right/>
      <top style="medium">
        <color auto="1"/>
      </top>
      <bottom style="medium">
        <color auto="1"/>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315">
    <xf numFmtId="0" fontId="0" fillId="0" borderId="0" xfId="0">
      <alignment vertical="center"/>
    </xf>
    <xf numFmtId="0" fontId="9" fillId="2" borderId="0" xfId="0" applyFont="1" applyFill="1">
      <alignment vertical="center"/>
    </xf>
    <xf numFmtId="0" fontId="9" fillId="2" borderId="41" xfId="3" applyFont="1" applyFill="1" applyBorder="1" applyAlignment="1" applyProtection="1">
      <alignment vertical="center" shrinkToFit="1"/>
    </xf>
    <xf numFmtId="0" fontId="9" fillId="5" borderId="0" xfId="0" applyFont="1" applyFill="1">
      <alignment vertical="center"/>
    </xf>
    <xf numFmtId="0" fontId="9" fillId="0" borderId="0" xfId="0" applyFont="1" applyFill="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51" xfId="0" applyFont="1" applyFill="1" applyBorder="1" applyAlignment="1" applyProtection="1">
      <alignment horizontal="left" vertical="center"/>
    </xf>
    <xf numFmtId="0" fontId="9" fillId="2" borderId="52" xfId="0" applyFont="1" applyFill="1" applyBorder="1" applyAlignment="1" applyProtection="1">
      <alignment horizontal="center" vertical="center" textRotation="255" shrinkToFit="1"/>
    </xf>
    <xf numFmtId="0" fontId="9" fillId="2" borderId="52" xfId="0" applyFont="1" applyFill="1" applyBorder="1" applyProtection="1">
      <alignment vertical="center"/>
    </xf>
    <xf numFmtId="0" fontId="9" fillId="2" borderId="52" xfId="0" applyFont="1" applyFill="1" applyBorder="1" applyAlignment="1" applyProtection="1">
      <alignment horizontal="right" vertical="center" wrapText="1"/>
    </xf>
    <xf numFmtId="0" fontId="9" fillId="2" borderId="52" xfId="0" applyFont="1" applyFill="1" applyBorder="1" applyAlignment="1" applyProtection="1">
      <alignment horizontal="right" vertical="center"/>
    </xf>
    <xf numFmtId="0" fontId="9" fillId="2" borderId="57" xfId="0" applyFont="1" applyFill="1" applyBorder="1" applyAlignment="1" applyProtection="1">
      <alignment horizontal="right" vertical="center"/>
    </xf>
    <xf numFmtId="0" fontId="9" fillId="2" borderId="55" xfId="0" applyFont="1" applyFill="1" applyBorder="1" applyAlignment="1" applyProtection="1">
      <alignment horizontal="left" vertical="center"/>
    </xf>
    <xf numFmtId="0" fontId="9" fillId="2" borderId="53" xfId="0" applyFont="1" applyFill="1" applyBorder="1" applyAlignment="1" applyProtection="1">
      <alignment horizontal="center" vertical="center" textRotation="255" shrinkToFit="1"/>
    </xf>
    <xf numFmtId="0" fontId="9" fillId="2" borderId="53" xfId="0" applyFont="1" applyFill="1" applyBorder="1" applyProtection="1">
      <alignment vertical="center"/>
    </xf>
    <xf numFmtId="0" fontId="9" fillId="2" borderId="53" xfId="0" applyFont="1" applyFill="1" applyBorder="1" applyAlignment="1" applyProtection="1">
      <alignment horizontal="right" vertical="center" wrapText="1"/>
    </xf>
    <xf numFmtId="0" fontId="9" fillId="2" borderId="53" xfId="0" applyFont="1" applyFill="1" applyBorder="1" applyAlignment="1" applyProtection="1">
      <alignment horizontal="right" vertical="center"/>
    </xf>
    <xf numFmtId="0" fontId="9" fillId="2" borderId="56" xfId="0" applyFont="1" applyFill="1" applyBorder="1" applyAlignment="1" applyProtection="1">
      <alignment horizontal="right" vertical="center"/>
    </xf>
    <xf numFmtId="0" fontId="9" fillId="2" borderId="0" xfId="0" applyFont="1" applyFill="1" applyBorder="1" applyAlignment="1" applyProtection="1">
      <alignment horizontal="left" vertical="center"/>
    </xf>
    <xf numFmtId="0" fontId="9" fillId="2" borderId="0" xfId="0" applyFont="1" applyFill="1" applyBorder="1" applyAlignment="1" applyProtection="1">
      <alignment horizontal="center" vertical="center" textRotation="255" shrinkToFit="1"/>
    </xf>
    <xf numFmtId="0" fontId="9" fillId="2" borderId="0" xfId="0" applyFont="1" applyFill="1" applyBorder="1" applyProtection="1">
      <alignment vertical="center"/>
    </xf>
    <xf numFmtId="0" fontId="9" fillId="2" borderId="0" xfId="0" applyFont="1" applyFill="1" applyBorder="1" applyAlignment="1" applyProtection="1">
      <alignment horizontal="right" vertical="center" wrapText="1"/>
    </xf>
    <xf numFmtId="0" fontId="9" fillId="2" borderId="0" xfId="0" applyFont="1" applyFill="1" applyBorder="1" applyAlignment="1" applyProtection="1">
      <alignment horizontal="right" vertical="center"/>
    </xf>
    <xf numFmtId="176" fontId="9" fillId="2" borderId="0" xfId="0" applyNumberFormat="1" applyFont="1" applyFill="1" applyBorder="1" applyAlignment="1" applyProtection="1">
      <alignment horizontal="righ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17" fillId="2" borderId="0" xfId="20" applyFont="1" applyFill="1" applyBorder="1" applyAlignment="1" applyProtection="1">
      <alignment horizontal="left" vertical="center"/>
    </xf>
    <xf numFmtId="0" fontId="16" fillId="2" borderId="0" xfId="20" applyFont="1" applyFill="1" applyBorder="1" applyAlignment="1" applyProtection="1">
      <alignment horizontal="center" vertical="center"/>
    </xf>
    <xf numFmtId="0" fontId="15" fillId="2" borderId="0" xfId="20" applyFont="1" applyFill="1" applyBorder="1" applyAlignment="1" applyProtection="1">
      <alignment horizontal="center" vertical="center"/>
    </xf>
    <xf numFmtId="0" fontId="9" fillId="2" borderId="3" xfId="0" applyFont="1" applyFill="1" applyBorder="1" applyAlignment="1" applyProtection="1">
      <alignment horizontal="center" vertical="center"/>
    </xf>
    <xf numFmtId="0" fontId="22" fillId="2" borderId="0" xfId="0" applyFont="1" applyFill="1">
      <alignment vertical="center"/>
    </xf>
    <xf numFmtId="0" fontId="22" fillId="0" borderId="0" xfId="0" applyFont="1">
      <alignment vertical="center"/>
    </xf>
    <xf numFmtId="0" fontId="19" fillId="4" borderId="6" xfId="0" applyFont="1" applyFill="1" applyBorder="1" applyProtection="1">
      <alignment vertical="center"/>
    </xf>
    <xf numFmtId="0" fontId="15" fillId="0" borderId="0" xfId="20" applyFont="1" applyFill="1" applyBorder="1" applyAlignment="1" applyProtection="1">
      <alignment horizontal="center" vertical="center"/>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9" fillId="2" borderId="0" xfId="0" applyFont="1" applyFill="1" applyBorder="1" applyAlignment="1" applyProtection="1">
      <alignment horizontal="center" vertical="center"/>
    </xf>
    <xf numFmtId="0" fontId="15" fillId="0" borderId="39" xfId="20" applyFont="1" applyBorder="1" applyAlignment="1" applyProtection="1">
      <alignment horizontal="center" vertical="center" shrinkToFit="1"/>
    </xf>
    <xf numFmtId="0" fontId="15" fillId="0" borderId="43" xfId="20" applyFont="1" applyBorder="1" applyAlignment="1" applyProtection="1">
      <alignment horizontal="center" vertical="center" shrinkToFit="1"/>
    </xf>
    <xf numFmtId="0" fontId="15" fillId="0" borderId="40" xfId="20" applyFont="1" applyBorder="1" applyAlignment="1" applyProtection="1">
      <alignment horizontal="center" vertical="center" shrinkToFit="1"/>
    </xf>
    <xf numFmtId="0" fontId="16" fillId="2" borderId="0" xfId="20" applyFont="1" applyFill="1" applyAlignment="1" applyProtection="1">
      <alignment horizontal="center" vertical="center" wrapText="1"/>
    </xf>
    <xf numFmtId="0" fontId="16" fillId="2" borderId="0" xfId="20" applyFont="1" applyFill="1" applyAlignment="1" applyProtection="1">
      <alignment horizontal="center" vertical="center"/>
    </xf>
    <xf numFmtId="0" fontId="15" fillId="0" borderId="3" xfId="20" applyFont="1" applyFill="1" applyBorder="1" applyAlignment="1" applyProtection="1">
      <alignment horizontal="center" vertical="center"/>
    </xf>
    <xf numFmtId="0" fontId="15" fillId="0" borderId="4" xfId="20" applyFont="1" applyFill="1" applyBorder="1" applyAlignment="1" applyProtection="1">
      <alignment horizontal="center" vertical="center"/>
    </xf>
    <xf numFmtId="0" fontId="15" fillId="0" borderId="5" xfId="20" applyFont="1" applyFill="1" applyBorder="1" applyAlignment="1" applyProtection="1">
      <alignment horizontal="center" vertical="center"/>
    </xf>
    <xf numFmtId="179" fontId="26" fillId="4" borderId="3" xfId="0" applyNumberFormat="1" applyFont="1" applyFill="1" applyBorder="1" applyAlignment="1" applyProtection="1">
      <alignment horizontal="center" vertical="center"/>
      <protection locked="0"/>
    </xf>
    <xf numFmtId="179" fontId="26" fillId="4" borderId="4" xfId="0" applyNumberFormat="1" applyFont="1" applyFill="1" applyBorder="1" applyAlignment="1" applyProtection="1">
      <alignment horizontal="center" vertical="center"/>
      <protection locked="0"/>
    </xf>
    <xf numFmtId="179" fontId="26" fillId="4" borderId="9" xfId="0" applyNumberFormat="1" applyFont="1" applyFill="1" applyBorder="1" applyAlignment="1" applyProtection="1">
      <alignment horizontal="center" vertical="center"/>
      <protection locked="0"/>
    </xf>
    <xf numFmtId="0" fontId="15" fillId="0" borderId="11" xfId="20" applyFont="1" applyFill="1" applyBorder="1" applyAlignment="1" applyProtection="1">
      <alignment horizontal="center" vertical="center"/>
    </xf>
    <xf numFmtId="0" fontId="15" fillId="0" borderId="15" xfId="20" applyFont="1" applyFill="1" applyBorder="1" applyAlignment="1" applyProtection="1">
      <alignment horizontal="center" vertical="center"/>
    </xf>
    <xf numFmtId="0" fontId="15" fillId="0" borderId="22" xfId="20" applyFont="1" applyFill="1" applyBorder="1" applyAlignment="1" applyProtection="1">
      <alignment horizontal="center" vertical="center"/>
    </xf>
    <xf numFmtId="0" fontId="14" fillId="2" borderId="25" xfId="20" applyFont="1" applyFill="1" applyBorder="1" applyAlignment="1" applyProtection="1">
      <alignment horizontal="center" vertical="center"/>
    </xf>
    <xf numFmtId="0" fontId="14" fillId="2" borderId="34" xfId="20" applyFont="1" applyFill="1" applyBorder="1" applyAlignment="1" applyProtection="1">
      <alignment horizontal="center" vertical="center"/>
    </xf>
    <xf numFmtId="0" fontId="14" fillId="2" borderId="6" xfId="20" applyFont="1" applyFill="1" applyBorder="1" applyAlignment="1" applyProtection="1">
      <alignment horizontal="center" vertical="center"/>
    </xf>
    <xf numFmtId="0" fontId="14" fillId="2" borderId="24" xfId="20"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14" fillId="2" borderId="23" xfId="20" applyFont="1" applyFill="1" applyBorder="1" applyAlignment="1" applyProtection="1">
      <alignment horizontal="center" vertical="center"/>
    </xf>
    <xf numFmtId="0" fontId="14" fillId="2" borderId="14" xfId="20" applyFont="1" applyFill="1" applyBorder="1" applyAlignment="1" applyProtection="1">
      <alignment horizontal="center" vertical="center"/>
    </xf>
    <xf numFmtId="0" fontId="14" fillId="2" borderId="36" xfId="20" applyFont="1" applyFill="1" applyBorder="1" applyAlignment="1" applyProtection="1">
      <alignment horizontal="center" vertical="center"/>
    </xf>
    <xf numFmtId="0" fontId="14" fillId="2" borderId="54" xfId="20" applyFont="1" applyFill="1" applyBorder="1" applyAlignment="1" applyProtection="1">
      <alignment horizontal="center" vertical="center"/>
    </xf>
    <xf numFmtId="0" fontId="15" fillId="0" borderId="26" xfId="20" applyFont="1" applyBorder="1" applyAlignment="1" applyProtection="1">
      <alignment horizontal="center" vertical="center" shrinkToFit="1"/>
    </xf>
    <xf numFmtId="0" fontId="15" fillId="0" borderId="2" xfId="20" applyFont="1" applyBorder="1" applyAlignment="1" applyProtection="1">
      <alignment horizontal="center" vertical="center" shrinkToFit="1"/>
    </xf>
    <xf numFmtId="0" fontId="15" fillId="0" borderId="19" xfId="20" applyFont="1" applyBorder="1" applyAlignment="1" applyProtection="1">
      <alignment horizontal="center" vertical="center" shrinkToFit="1"/>
    </xf>
    <xf numFmtId="0" fontId="15" fillId="0" borderId="8" xfId="20" applyFont="1" applyBorder="1" applyAlignment="1" applyProtection="1">
      <alignment horizontal="center" vertical="center" shrinkToFit="1"/>
    </xf>
    <xf numFmtId="0" fontId="15" fillId="0" borderId="4" xfId="20" applyFont="1" applyBorder="1" applyAlignment="1" applyProtection="1">
      <alignment horizontal="center" vertical="center" shrinkToFit="1"/>
    </xf>
    <xf numFmtId="0" fontId="15" fillId="0" borderId="5" xfId="20" applyFont="1" applyBorder="1" applyAlignment="1" applyProtection="1">
      <alignment horizontal="center" vertical="center" shrinkToFit="1"/>
    </xf>
    <xf numFmtId="177" fontId="22" fillId="4" borderId="4" xfId="0" applyNumberFormat="1" applyFont="1" applyFill="1" applyBorder="1" applyAlignment="1" applyProtection="1">
      <alignment horizontal="center" vertical="center" shrinkToFit="1"/>
      <protection locked="0"/>
    </xf>
    <xf numFmtId="177" fontId="22" fillId="4" borderId="9" xfId="0" applyNumberFormat="1" applyFont="1" applyFill="1" applyBorder="1" applyAlignment="1" applyProtection="1">
      <alignment horizontal="center" vertical="center" shrinkToFit="1"/>
      <protection locked="0"/>
    </xf>
    <xf numFmtId="0" fontId="25" fillId="0" borderId="35" xfId="20" applyFont="1" applyBorder="1" applyAlignment="1" applyProtection="1">
      <alignment horizontal="center" vertical="center" shrinkToFit="1"/>
    </xf>
    <xf numFmtId="0" fontId="25" fillId="0" borderId="44" xfId="20" applyFont="1" applyBorder="1" applyAlignment="1" applyProtection="1">
      <alignment horizontal="center" vertical="center" shrinkToFit="1"/>
    </xf>
    <xf numFmtId="0" fontId="25" fillId="0" borderId="21" xfId="20" applyFont="1" applyBorder="1" applyAlignment="1" applyProtection="1">
      <alignment horizontal="center" vertical="center" shrinkToFit="1"/>
    </xf>
    <xf numFmtId="0" fontId="22" fillId="4" borderId="44" xfId="0" applyFont="1" applyFill="1" applyBorder="1" applyAlignment="1" applyProtection="1">
      <alignment horizontal="center" vertical="center" shrinkToFit="1"/>
      <protection locked="0"/>
    </xf>
    <xf numFmtId="0" fontId="22" fillId="4" borderId="41" xfId="0" applyFont="1" applyFill="1" applyBorder="1" applyAlignment="1" applyProtection="1">
      <alignment horizontal="center" vertical="center" shrinkToFit="1"/>
      <protection locked="0"/>
    </xf>
    <xf numFmtId="0" fontId="15" fillId="0" borderId="47" xfId="20" applyFont="1" applyBorder="1" applyAlignment="1" applyProtection="1">
      <alignment horizontal="center" vertical="center" shrinkToFit="1"/>
    </xf>
    <xf numFmtId="0" fontId="15" fillId="0" borderId="1" xfId="20" applyFont="1" applyBorder="1" applyAlignment="1" applyProtection="1">
      <alignment horizontal="center" vertical="center" shrinkToFit="1"/>
    </xf>
    <xf numFmtId="0" fontId="15" fillId="0" borderId="7" xfId="20" applyFont="1" applyBorder="1" applyAlignment="1" applyProtection="1">
      <alignment horizontal="center" vertical="center" shrinkToFit="1"/>
    </xf>
    <xf numFmtId="177" fontId="22" fillId="4" borderId="10" xfId="0" applyNumberFormat="1" applyFont="1" applyFill="1" applyBorder="1" applyAlignment="1" applyProtection="1">
      <alignment horizontal="center" vertical="center" shrinkToFit="1"/>
      <protection locked="0"/>
    </xf>
    <xf numFmtId="177" fontId="22" fillId="4" borderId="1" xfId="0" applyNumberFormat="1" applyFont="1" applyFill="1" applyBorder="1" applyAlignment="1" applyProtection="1">
      <alignment horizontal="center" vertical="center" shrinkToFit="1"/>
      <protection locked="0"/>
    </xf>
    <xf numFmtId="177" fontId="22" fillId="4" borderId="45" xfId="0" applyNumberFormat="1" applyFont="1" applyFill="1" applyBorder="1" applyAlignment="1" applyProtection="1">
      <alignment horizontal="center" vertical="center" shrinkToFit="1"/>
      <protection locked="0"/>
    </xf>
    <xf numFmtId="177" fontId="22" fillId="4" borderId="18" xfId="0" applyNumberFormat="1" applyFont="1" applyFill="1" applyBorder="1" applyAlignment="1" applyProtection="1">
      <alignment horizontal="center" vertical="center" shrinkToFit="1"/>
      <protection locked="0"/>
    </xf>
    <xf numFmtId="177" fontId="22" fillId="4" borderId="2" xfId="0" applyNumberFormat="1" applyFont="1" applyFill="1" applyBorder="1" applyAlignment="1" applyProtection="1">
      <alignment horizontal="center" vertical="center" shrinkToFit="1"/>
      <protection locked="0"/>
    </xf>
    <xf numFmtId="177" fontId="22" fillId="4" borderId="27" xfId="0" applyNumberFormat="1" applyFont="1" applyFill="1" applyBorder="1" applyAlignment="1" applyProtection="1">
      <alignment horizontal="center" vertical="center" shrinkToFit="1"/>
      <protection locked="0"/>
    </xf>
    <xf numFmtId="0" fontId="15" fillId="0" borderId="3" xfId="20" applyFont="1" applyBorder="1" applyAlignment="1" applyProtection="1">
      <alignment horizontal="center" vertical="center" wrapText="1"/>
    </xf>
    <xf numFmtId="0" fontId="15" fillId="0" borderId="4" xfId="20" applyFont="1" applyBorder="1" applyAlignment="1" applyProtection="1">
      <alignment horizontal="center" vertical="center" wrapText="1"/>
    </xf>
    <xf numFmtId="0" fontId="15" fillId="0" borderId="5" xfId="20" applyFont="1" applyBorder="1" applyAlignment="1" applyProtection="1">
      <alignment horizontal="center" vertical="center" wrapText="1"/>
    </xf>
    <xf numFmtId="0" fontId="26" fillId="4" borderId="4" xfId="0" applyFont="1" applyFill="1" applyBorder="1" applyAlignment="1" applyProtection="1">
      <alignment horizontal="center" vertical="center"/>
      <protection locked="0"/>
    </xf>
    <xf numFmtId="0" fontId="15" fillId="0" borderId="10" xfId="20" applyFont="1" applyFill="1" applyBorder="1" applyAlignment="1" applyProtection="1">
      <alignment horizontal="center" vertical="center"/>
    </xf>
    <xf numFmtId="0" fontId="15" fillId="0" borderId="1" xfId="20" applyFont="1" applyFill="1" applyBorder="1" applyAlignment="1" applyProtection="1">
      <alignment horizontal="center" vertical="center"/>
    </xf>
    <xf numFmtId="0" fontId="15" fillId="0" borderId="7" xfId="20" applyFont="1" applyFill="1" applyBorder="1" applyAlignment="1" applyProtection="1">
      <alignment horizontal="center" vertical="center"/>
    </xf>
    <xf numFmtId="0" fontId="15" fillId="0" borderId="16" xfId="20" applyFont="1" applyFill="1" applyBorder="1" applyAlignment="1" applyProtection="1">
      <alignment horizontal="center" vertical="center"/>
    </xf>
    <xf numFmtId="0" fontId="15" fillId="0" borderId="0" xfId="20" applyFont="1" applyFill="1" applyBorder="1" applyAlignment="1" applyProtection="1">
      <alignment horizontal="center" vertical="center"/>
    </xf>
    <xf numFmtId="0" fontId="15" fillId="0" borderId="17" xfId="20" applyFont="1" applyFill="1" applyBorder="1" applyAlignment="1" applyProtection="1">
      <alignment horizontal="center" vertical="center"/>
    </xf>
    <xf numFmtId="0" fontId="15" fillId="0" borderId="18" xfId="20" applyFont="1" applyFill="1" applyBorder="1" applyAlignment="1" applyProtection="1">
      <alignment horizontal="center" vertical="center"/>
    </xf>
    <xf numFmtId="0" fontId="15" fillId="0" borderId="2" xfId="20" applyFont="1" applyFill="1" applyBorder="1" applyAlignment="1" applyProtection="1">
      <alignment horizontal="center" vertical="center"/>
    </xf>
    <xf numFmtId="0" fontId="15" fillId="0" borderId="19" xfId="20" applyFont="1" applyFill="1" applyBorder="1" applyAlignment="1" applyProtection="1">
      <alignment horizontal="center" vertical="center"/>
    </xf>
    <xf numFmtId="181" fontId="26" fillId="4" borderId="31" xfId="0" applyNumberFormat="1" applyFont="1" applyFill="1" applyBorder="1" applyAlignment="1" applyProtection="1">
      <alignment horizontal="center" vertical="center"/>
      <protection locked="0"/>
    </xf>
    <xf numFmtId="181" fontId="26" fillId="4" borderId="65" xfId="0" applyNumberFormat="1" applyFont="1" applyFill="1" applyBorder="1" applyAlignment="1" applyProtection="1">
      <alignment horizontal="center" vertical="center"/>
      <protection locked="0"/>
    </xf>
    <xf numFmtId="181" fontId="26" fillId="4" borderId="28" xfId="0" applyNumberFormat="1" applyFont="1" applyFill="1" applyBorder="1" applyAlignment="1" applyProtection="1">
      <alignment horizontal="center" vertical="center"/>
      <protection locked="0"/>
    </xf>
    <xf numFmtId="0" fontId="22" fillId="4" borderId="65" xfId="0" applyFont="1" applyFill="1" applyBorder="1" applyAlignment="1" applyProtection="1">
      <alignment horizontal="center" vertical="center"/>
      <protection locked="0"/>
    </xf>
    <xf numFmtId="0" fontId="22" fillId="4" borderId="66" xfId="0" applyFont="1" applyFill="1" applyBorder="1" applyAlignment="1" applyProtection="1">
      <alignment horizontal="center" vertical="center"/>
      <protection locked="0"/>
    </xf>
    <xf numFmtId="0" fontId="15" fillId="0" borderId="12" xfId="20" applyFont="1" applyFill="1" applyBorder="1" applyAlignment="1" applyProtection="1">
      <alignment horizontal="center" vertical="center"/>
    </xf>
    <xf numFmtId="178" fontId="22" fillId="4" borderId="65" xfId="0" applyNumberFormat="1" applyFont="1" applyFill="1" applyBorder="1" applyAlignment="1" applyProtection="1">
      <alignment horizontal="center" vertical="center"/>
      <protection locked="0"/>
    </xf>
    <xf numFmtId="178" fontId="22" fillId="4" borderId="66" xfId="0" applyNumberFormat="1" applyFont="1" applyFill="1" applyBorder="1" applyAlignment="1" applyProtection="1">
      <alignment horizontal="center" vertical="center"/>
      <protection locked="0"/>
    </xf>
    <xf numFmtId="0" fontId="10" fillId="2" borderId="0" xfId="20" applyFont="1" applyFill="1" applyBorder="1" applyAlignment="1" applyProtection="1">
      <alignment horizontal="left" vertical="center" wrapText="1"/>
    </xf>
    <xf numFmtId="0" fontId="22" fillId="4" borderId="31" xfId="0" applyFont="1" applyFill="1" applyBorder="1" applyAlignment="1" applyProtection="1">
      <alignment horizontal="center" vertical="center"/>
      <protection locked="0"/>
    </xf>
    <xf numFmtId="0" fontId="22" fillId="4" borderId="30" xfId="0" applyFont="1" applyFill="1" applyBorder="1" applyAlignment="1" applyProtection="1">
      <alignment horizontal="center" vertical="center"/>
      <protection locked="0"/>
    </xf>
    <xf numFmtId="0" fontId="22" fillId="4" borderId="28" xfId="0"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6" fillId="4" borderId="43" xfId="0" applyFont="1" applyFill="1" applyBorder="1" applyAlignment="1" applyProtection="1">
      <alignment horizontal="center" vertical="center"/>
      <protection locked="0"/>
    </xf>
    <xf numFmtId="0" fontId="22" fillId="4" borderId="39" xfId="0" applyFont="1" applyFill="1" applyBorder="1" applyAlignment="1" applyProtection="1">
      <alignment horizontal="center" vertical="center"/>
    </xf>
    <xf numFmtId="0" fontId="22" fillId="4" borderId="43" xfId="0"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9" fillId="3" borderId="54" xfId="0" applyFont="1" applyFill="1" applyBorder="1" applyAlignment="1" applyProtection="1">
      <alignment horizontal="center" vertical="center"/>
    </xf>
    <xf numFmtId="0" fontId="9" fillId="2" borderId="35" xfId="0" applyFont="1" applyFill="1" applyBorder="1" applyAlignment="1" applyProtection="1">
      <alignment horizontal="center" vertical="center" shrinkToFit="1"/>
    </xf>
    <xf numFmtId="0" fontId="9" fillId="2" borderId="44"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4" xfId="0" applyFont="1" applyFill="1" applyBorder="1" applyAlignment="1" applyProtection="1">
      <alignment horizontal="center" vertical="center" shrinkToFi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11" xfId="0" applyNumberFormat="1" applyFont="1" applyFill="1" applyBorder="1" applyAlignment="1" applyProtection="1">
      <alignment horizontal="right" vertical="center"/>
    </xf>
    <xf numFmtId="176" fontId="9" fillId="3" borderId="15" xfId="0" applyNumberFormat="1" applyFont="1" applyFill="1" applyBorder="1" applyAlignment="1" applyProtection="1">
      <alignment horizontal="right" vertical="center"/>
    </xf>
    <xf numFmtId="176" fontId="9" fillId="3" borderId="12" xfId="0" applyNumberFormat="1" applyFont="1" applyFill="1" applyBorder="1" applyAlignment="1" applyProtection="1">
      <alignment horizontal="right" vertical="center"/>
    </xf>
    <xf numFmtId="176" fontId="9" fillId="3" borderId="75" xfId="0" applyNumberFormat="1" applyFont="1" applyFill="1" applyBorder="1" applyAlignment="1" applyProtection="1">
      <alignment horizontal="right" vertical="center"/>
    </xf>
    <xf numFmtId="176" fontId="9" fillId="3" borderId="52" xfId="0" applyNumberFormat="1" applyFont="1" applyFill="1" applyBorder="1" applyAlignment="1" applyProtection="1">
      <alignment horizontal="right" vertical="center"/>
    </xf>
    <xf numFmtId="176" fontId="9" fillId="3" borderId="57" xfId="0" applyNumberFormat="1" applyFont="1" applyFill="1" applyBorder="1" applyAlignment="1" applyProtection="1">
      <alignment horizontal="right"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right" vertical="center"/>
    </xf>
    <xf numFmtId="176" fontId="9" fillId="3" borderId="59" xfId="0" applyNumberFormat="1" applyFont="1" applyFill="1" applyBorder="1" applyAlignment="1" applyProtection="1">
      <alignment horizontal="right" vertical="center"/>
    </xf>
    <xf numFmtId="176" fontId="9" fillId="3" borderId="60" xfId="0" applyNumberFormat="1" applyFont="1" applyFill="1" applyBorder="1" applyAlignment="1" applyProtection="1">
      <alignment horizontal="right" vertical="center"/>
    </xf>
    <xf numFmtId="0" fontId="9" fillId="2" borderId="45"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13" fillId="2" borderId="0" xfId="0" applyFont="1" applyFill="1" applyAlignment="1" applyProtection="1">
      <alignment horizontal="center" vertical="center" shrinkToFit="1"/>
    </xf>
    <xf numFmtId="182" fontId="9" fillId="2" borderId="0" xfId="3" applyNumberFormat="1" applyFont="1" applyFill="1" applyBorder="1" applyAlignment="1" applyProtection="1">
      <alignment horizontal="right" vertical="center"/>
    </xf>
    <xf numFmtId="0" fontId="9" fillId="2" borderId="39" xfId="0" applyFont="1" applyFill="1" applyBorder="1" applyAlignment="1" applyProtection="1">
      <alignment horizontal="center" vertical="center" shrinkToFit="1"/>
    </xf>
    <xf numFmtId="0" fontId="9" fillId="2" borderId="43" xfId="0" applyFont="1" applyFill="1" applyBorder="1" applyAlignment="1" applyProtection="1">
      <alignment horizontal="center" vertical="center" shrinkToFit="1"/>
    </xf>
    <xf numFmtId="0" fontId="9" fillId="2" borderId="40" xfId="0" applyFont="1" applyFill="1" applyBorder="1" applyAlignment="1" applyProtection="1">
      <alignment horizontal="center" vertical="center" shrinkToFit="1"/>
    </xf>
    <xf numFmtId="0" fontId="9" fillId="2" borderId="37" xfId="3" applyFont="1" applyFill="1" applyBorder="1" applyAlignment="1" applyProtection="1">
      <alignment horizontal="center" vertical="center" shrinkToFit="1"/>
    </xf>
    <xf numFmtId="0" fontId="9" fillId="2" borderId="43" xfId="3" applyFont="1" applyFill="1" applyBorder="1" applyAlignment="1" applyProtection="1">
      <alignment horizontal="center" vertical="center" shrinkToFit="1"/>
    </xf>
    <xf numFmtId="0" fontId="9" fillId="3" borderId="43" xfId="3" applyFont="1" applyFill="1" applyBorder="1" applyAlignment="1" applyProtection="1">
      <alignment horizontal="center" vertical="center" shrinkToFit="1"/>
    </xf>
    <xf numFmtId="0" fontId="9" fillId="2" borderId="38" xfId="3" applyFont="1" applyFill="1" applyBorder="1" applyAlignment="1" applyProtection="1">
      <alignment horizontal="center" vertical="center" shrinkToFit="1"/>
    </xf>
    <xf numFmtId="0" fontId="9" fillId="2" borderId="47"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NumberFormat="1" applyFont="1" applyFill="1" applyBorder="1" applyAlignment="1" applyProtection="1">
      <alignment horizontal="center" vertical="center" shrinkToFit="1"/>
    </xf>
    <xf numFmtId="0" fontId="9" fillId="3" borderId="1" xfId="0" applyNumberFormat="1" applyFont="1" applyFill="1" applyBorder="1" applyAlignment="1" applyProtection="1">
      <alignment horizontal="center" vertical="center" shrinkToFit="1"/>
    </xf>
    <xf numFmtId="0" fontId="9" fillId="3" borderId="45" xfId="0" applyNumberFormat="1" applyFont="1" applyFill="1" applyBorder="1" applyAlignment="1" applyProtection="1">
      <alignment horizontal="center" vertical="center" shrinkToFit="1"/>
    </xf>
    <xf numFmtId="0" fontId="9" fillId="3" borderId="18" xfId="0" applyNumberFormat="1" applyFont="1" applyFill="1" applyBorder="1" applyAlignment="1" applyProtection="1">
      <alignment horizontal="center" vertical="center" shrinkToFit="1"/>
    </xf>
    <xf numFmtId="0" fontId="9" fillId="3" borderId="2" xfId="0" applyNumberFormat="1" applyFont="1" applyFill="1" applyBorder="1" applyAlignment="1" applyProtection="1">
      <alignment horizontal="center" vertical="center" shrinkToFit="1"/>
    </xf>
    <xf numFmtId="0" fontId="9" fillId="3" borderId="27" xfId="0" applyNumberFormat="1" applyFont="1" applyFill="1" applyBorder="1" applyAlignment="1" applyProtection="1">
      <alignment horizontal="center" vertical="center" shrinkToFit="1"/>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8" fontId="9" fillId="3" borderId="3" xfId="0" applyNumberFormat="1" applyFont="1" applyFill="1" applyBorder="1" applyAlignment="1" applyProtection="1">
      <alignment horizontal="center" vertical="center" shrinkToFit="1"/>
    </xf>
    <xf numFmtId="178" fontId="9" fillId="3" borderId="4" xfId="0" applyNumberFormat="1" applyFont="1" applyFill="1" applyBorder="1" applyAlignment="1" applyProtection="1">
      <alignment horizontal="center" vertical="center" shrinkToFit="1"/>
    </xf>
    <xf numFmtId="178" fontId="9" fillId="3" borderId="9" xfId="0" applyNumberFormat="1" applyFont="1" applyFill="1" applyBorder="1" applyAlignment="1" applyProtection="1">
      <alignment horizontal="center" vertical="center" shrinkToFit="1"/>
    </xf>
    <xf numFmtId="0" fontId="22" fillId="2" borderId="0" xfId="0" applyFont="1" applyFill="1" applyProtection="1">
      <alignment vertical="center"/>
    </xf>
    <xf numFmtId="0" fontId="23" fillId="0" borderId="37" xfId="0" applyFont="1" applyFill="1" applyBorder="1" applyAlignment="1" applyProtection="1">
      <alignment horizontal="center" vertical="center"/>
    </xf>
    <xf numFmtId="0" fontId="23" fillId="0" borderId="43" xfId="0" applyFont="1" applyFill="1" applyBorder="1" applyAlignment="1" applyProtection="1">
      <alignment horizontal="center" vertical="center"/>
    </xf>
    <xf numFmtId="0" fontId="23" fillId="0" borderId="38"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2" xfId="0" applyFont="1" applyFill="1" applyBorder="1" applyAlignment="1" applyProtection="1">
      <alignment horizontal="center" vertical="center"/>
    </xf>
    <xf numFmtId="0" fontId="24" fillId="2" borderId="27" xfId="0" applyFont="1" applyFill="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vertical="center"/>
    </xf>
    <xf numFmtId="179" fontId="26" fillId="3" borderId="77" xfId="0" applyNumberFormat="1" applyFont="1" applyFill="1" applyBorder="1" applyAlignment="1" applyProtection="1">
      <alignment horizontal="center" vertical="center"/>
    </xf>
    <xf numFmtId="179" fontId="26" fillId="3" borderId="15" xfId="0" applyNumberFormat="1" applyFont="1" applyFill="1" applyBorder="1" applyAlignment="1" applyProtection="1">
      <alignment horizontal="center" vertical="center"/>
    </xf>
    <xf numFmtId="179" fontId="26" fillId="3" borderId="12" xfId="0" applyNumberFormat="1" applyFont="1" applyFill="1" applyBorder="1" applyAlignment="1" applyProtection="1">
      <alignment horizontal="center" vertical="center"/>
    </xf>
    <xf numFmtId="0" fontId="27" fillId="2" borderId="0" xfId="0" applyFont="1" applyFill="1" applyAlignment="1" applyProtection="1">
      <alignment horizontal="center" vertical="center"/>
    </xf>
    <xf numFmtId="0" fontId="26" fillId="3" borderId="62" xfId="0" applyFont="1" applyFill="1" applyBorder="1" applyAlignment="1" applyProtection="1">
      <alignment horizontal="center" vertical="center"/>
    </xf>
    <xf numFmtId="180" fontId="26" fillId="3" borderId="63" xfId="0" applyNumberFormat="1" applyFont="1" applyFill="1" applyBorder="1" applyAlignment="1" applyProtection="1">
      <alignment horizontal="center" vertical="center"/>
    </xf>
    <xf numFmtId="180" fontId="19" fillId="3" borderId="64" xfId="0" applyNumberFormat="1" applyFont="1" applyFill="1" applyBorder="1" applyAlignment="1" applyProtection="1">
      <alignment vertical="center"/>
    </xf>
    <xf numFmtId="0" fontId="22" fillId="2" borderId="0" xfId="0" applyFont="1" applyFill="1" applyAlignment="1" applyProtection="1">
      <alignment vertical="center" wrapText="1"/>
    </xf>
    <xf numFmtId="0" fontId="22" fillId="2" borderId="0" xfId="0" applyFont="1" applyFill="1" applyAlignment="1" applyProtection="1">
      <alignment horizontal="left" vertical="center" wrapText="1"/>
    </xf>
    <xf numFmtId="0" fontId="22" fillId="2" borderId="0" xfId="0" applyFont="1" applyFill="1" applyAlignment="1" applyProtection="1">
      <alignment horizontal="left" vertical="center" wrapText="1"/>
    </xf>
    <xf numFmtId="0" fontId="15" fillId="0" borderId="3"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5" xfId="0" applyFont="1" applyBorder="1" applyAlignment="1" applyProtection="1">
      <alignment horizontal="center" vertical="center"/>
    </xf>
    <xf numFmtId="0" fontId="26" fillId="4" borderId="4" xfId="0" applyFont="1" applyFill="1" applyBorder="1" applyAlignment="1" applyProtection="1">
      <alignment horizontal="center" vertical="center" wrapText="1"/>
    </xf>
    <xf numFmtId="0" fontId="26" fillId="4" borderId="5" xfId="0" applyFont="1" applyFill="1" applyBorder="1" applyAlignment="1" applyProtection="1">
      <alignment horizontal="center" vertical="center" wrapText="1"/>
    </xf>
    <xf numFmtId="0" fontId="22" fillId="2" borderId="2" xfId="0" applyFont="1" applyFill="1" applyBorder="1" applyAlignment="1" applyProtection="1">
      <alignment horizontal="left" vertical="center" wrapText="1"/>
    </xf>
    <xf numFmtId="0" fontId="22" fillId="0" borderId="31" xfId="0" applyFont="1" applyBorder="1" applyAlignment="1" applyProtection="1">
      <alignment horizontal="center" vertical="center"/>
    </xf>
    <xf numFmtId="0" fontId="19" fillId="4" borderId="7" xfId="0" applyFont="1" applyFill="1" applyBorder="1" applyAlignment="1" applyProtection="1">
      <alignment horizontal="left" vertical="center" shrinkToFit="1"/>
    </xf>
    <xf numFmtId="0" fontId="28" fillId="0" borderId="31" xfId="0" applyFont="1" applyBorder="1" applyAlignment="1" applyProtection="1">
      <alignment vertical="center"/>
    </xf>
    <xf numFmtId="0" fontId="29" fillId="0" borderId="31" xfId="0" applyFont="1" applyBorder="1" applyAlignment="1" applyProtection="1">
      <alignment horizontal="center" vertical="center"/>
    </xf>
    <xf numFmtId="180" fontId="26" fillId="3" borderId="31" xfId="0" applyNumberFormat="1" applyFont="1" applyFill="1" applyBorder="1" applyAlignment="1" applyProtection="1">
      <alignment horizontal="center" vertical="center"/>
    </xf>
    <xf numFmtId="179" fontId="19" fillId="3" borderId="7" xfId="0" applyNumberFormat="1" applyFont="1" applyFill="1" applyBorder="1" applyAlignment="1" applyProtection="1">
      <alignment vertical="center" shrinkToFit="1"/>
    </xf>
    <xf numFmtId="0" fontId="22" fillId="0" borderId="65" xfId="0" applyFont="1" applyBorder="1" applyAlignment="1" applyProtection="1">
      <alignment horizontal="center" vertical="center"/>
    </xf>
    <xf numFmtId="0" fontId="19" fillId="4" borderId="66" xfId="0" applyFont="1" applyFill="1" applyBorder="1" applyAlignment="1" applyProtection="1">
      <alignment horizontal="left" vertical="center" shrinkToFit="1"/>
    </xf>
    <xf numFmtId="0" fontId="28" fillId="0" borderId="65" xfId="0" applyFont="1" applyBorder="1" applyAlignment="1" applyProtection="1">
      <alignment vertical="center"/>
    </xf>
    <xf numFmtId="0" fontId="29" fillId="0" borderId="65" xfId="0" applyFont="1" applyBorder="1" applyAlignment="1" applyProtection="1">
      <alignment horizontal="center" vertical="center"/>
    </xf>
    <xf numFmtId="180" fontId="26" fillId="3" borderId="65" xfId="0" applyNumberFormat="1" applyFont="1" applyFill="1" applyBorder="1" applyAlignment="1" applyProtection="1">
      <alignment horizontal="center" vertical="center"/>
    </xf>
    <xf numFmtId="179" fontId="19" fillId="3" borderId="32" xfId="0" applyNumberFormat="1" applyFont="1" applyFill="1" applyBorder="1" applyAlignment="1" applyProtection="1">
      <alignment vertical="center" shrinkToFit="1"/>
    </xf>
    <xf numFmtId="0" fontId="19" fillId="4" borderId="17" xfId="0" applyFont="1" applyFill="1" applyBorder="1" applyAlignment="1" applyProtection="1">
      <alignment horizontal="left" vertical="center" shrinkToFit="1"/>
    </xf>
    <xf numFmtId="0" fontId="22" fillId="0" borderId="2" xfId="0" applyFont="1" applyBorder="1" applyAlignment="1" applyProtection="1">
      <alignment horizontal="center" vertical="center"/>
    </xf>
    <xf numFmtId="0" fontId="19" fillId="4" borderId="67" xfId="0" applyFont="1" applyFill="1" applyBorder="1" applyAlignment="1" applyProtection="1">
      <alignment horizontal="left" vertical="center" shrinkToFit="1"/>
    </xf>
    <xf numFmtId="0" fontId="28" fillId="0" borderId="0" xfId="0" applyFont="1" applyBorder="1" applyAlignment="1" applyProtection="1">
      <alignment vertical="center"/>
    </xf>
    <xf numFmtId="0" fontId="29" fillId="0" borderId="33" xfId="0" applyFont="1" applyBorder="1" applyAlignment="1" applyProtection="1">
      <alignment horizontal="center" vertical="center"/>
    </xf>
    <xf numFmtId="0" fontId="22" fillId="0" borderId="33" xfId="0" applyFont="1" applyBorder="1" applyAlignment="1" applyProtection="1">
      <alignment horizontal="center" vertical="center"/>
    </xf>
    <xf numFmtId="180" fontId="26" fillId="3" borderId="33" xfId="0" applyNumberFormat="1" applyFont="1" applyFill="1" applyBorder="1" applyAlignment="1" applyProtection="1">
      <alignment horizontal="center" vertical="center"/>
    </xf>
    <xf numFmtId="0" fontId="22" fillId="0" borderId="0" xfId="0" applyFont="1" applyBorder="1" applyAlignment="1" applyProtection="1">
      <alignment horizontal="center" vertical="center"/>
    </xf>
    <xf numFmtId="0" fontId="30" fillId="2" borderId="0" xfId="0" applyFont="1" applyFill="1" applyBorder="1" applyAlignment="1" applyProtection="1">
      <alignment horizontal="right" vertical="center"/>
    </xf>
    <xf numFmtId="0" fontId="27" fillId="0" borderId="42" xfId="0" applyFont="1" applyBorder="1" applyAlignment="1" applyProtection="1">
      <alignment horizontal="center" vertical="center"/>
    </xf>
    <xf numFmtId="177" fontId="26" fillId="3" borderId="63" xfId="0" applyNumberFormat="1" applyFont="1" applyFill="1" applyBorder="1" applyAlignment="1" applyProtection="1">
      <alignment horizontal="center" vertical="center"/>
    </xf>
    <xf numFmtId="0" fontId="22" fillId="2" borderId="0" xfId="0" applyFont="1" applyFill="1" applyBorder="1" applyProtection="1">
      <alignment vertical="center"/>
    </xf>
    <xf numFmtId="0" fontId="22" fillId="2" borderId="0" xfId="0" applyFont="1" applyFill="1" applyAlignment="1" applyProtection="1">
      <alignment horizontal="center" vertical="center"/>
    </xf>
    <xf numFmtId="0" fontId="15" fillId="0" borderId="10"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5" fillId="0" borderId="7"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1" xfId="0" applyFont="1" applyBorder="1" applyAlignment="1" applyProtection="1">
      <alignment horizontal="center" vertical="center"/>
    </xf>
    <xf numFmtId="0" fontId="15" fillId="0" borderId="16"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7" xfId="0" applyFont="1" applyBorder="1" applyAlignment="1" applyProtection="1">
      <alignment horizontal="center" vertical="center"/>
    </xf>
    <xf numFmtId="0" fontId="22" fillId="0" borderId="69" xfId="0" applyFont="1" applyBorder="1" applyAlignment="1" applyProtection="1">
      <alignment horizontal="center" vertical="center"/>
    </xf>
    <xf numFmtId="0" fontId="22" fillId="0" borderId="65" xfId="0" applyFont="1" applyBorder="1" applyAlignment="1" applyProtection="1">
      <alignment horizontal="center" vertical="center"/>
    </xf>
    <xf numFmtId="0" fontId="26" fillId="3" borderId="63" xfId="0" applyNumberFormat="1" applyFont="1" applyFill="1" applyBorder="1" applyAlignment="1" applyProtection="1">
      <alignment horizontal="center" vertical="center"/>
    </xf>
    <xf numFmtId="180" fontId="30" fillId="3" borderId="64" xfId="0" applyNumberFormat="1" applyFont="1" applyFill="1" applyBorder="1" applyAlignment="1" applyProtection="1">
      <alignment vertical="center"/>
    </xf>
    <xf numFmtId="0" fontId="22" fillId="0" borderId="70"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 xfId="0" applyFont="1" applyBorder="1" applyAlignment="1" applyProtection="1">
      <alignment horizontal="center" vertical="center"/>
    </xf>
    <xf numFmtId="0" fontId="15" fillId="0" borderId="19" xfId="0" applyFont="1" applyBorder="1" applyAlignment="1" applyProtection="1">
      <alignment horizontal="center" vertical="center"/>
    </xf>
    <xf numFmtId="0" fontId="22" fillId="0" borderId="29" xfId="0" applyFont="1" applyBorder="1" applyAlignment="1" applyProtection="1">
      <alignment horizontal="center" vertical="center"/>
    </xf>
    <xf numFmtId="0" fontId="31" fillId="0" borderId="28" xfId="0" applyFont="1" applyBorder="1" applyAlignment="1" applyProtection="1">
      <alignment horizontal="center" vertical="center"/>
    </xf>
    <xf numFmtId="0" fontId="22" fillId="0" borderId="28" xfId="0" applyFont="1" applyBorder="1" applyAlignment="1" applyProtection="1">
      <alignment horizontal="center" vertical="center"/>
    </xf>
    <xf numFmtId="0" fontId="15" fillId="0" borderId="71" xfId="0" applyFont="1" applyBorder="1" applyAlignment="1" applyProtection="1">
      <alignment horizontal="left" vertical="center" wrapText="1"/>
    </xf>
    <xf numFmtId="0" fontId="15" fillId="0" borderId="72" xfId="0" applyFont="1" applyBorder="1" applyAlignment="1" applyProtection="1">
      <alignment horizontal="left" vertical="center" wrapText="1"/>
    </xf>
    <xf numFmtId="0" fontId="15" fillId="0" borderId="73" xfId="0" applyFont="1" applyBorder="1" applyAlignment="1" applyProtection="1">
      <alignment horizontal="left" vertical="center" wrapText="1"/>
    </xf>
    <xf numFmtId="180" fontId="26" fillId="3" borderId="71" xfId="0" applyNumberFormat="1" applyFont="1" applyFill="1" applyBorder="1" applyAlignment="1" applyProtection="1">
      <alignment horizontal="center" vertical="center"/>
    </xf>
    <xf numFmtId="0" fontId="26" fillId="3" borderId="72" xfId="0" applyNumberFormat="1" applyFont="1" applyFill="1" applyBorder="1" applyAlignment="1" applyProtection="1">
      <alignment horizontal="center" vertical="center"/>
    </xf>
    <xf numFmtId="177" fontId="32" fillId="3" borderId="72" xfId="0" applyNumberFormat="1" applyFont="1" applyFill="1" applyBorder="1" applyAlignment="1" applyProtection="1">
      <alignment horizontal="center" vertical="center"/>
    </xf>
    <xf numFmtId="0" fontId="19" fillId="3" borderId="73" xfId="0" applyFont="1" applyFill="1" applyBorder="1" applyProtection="1">
      <alignment vertical="center"/>
    </xf>
    <xf numFmtId="0" fontId="15" fillId="0" borderId="74" xfId="0" applyFont="1" applyBorder="1" applyAlignment="1" applyProtection="1">
      <alignment horizontal="left" vertical="center" wrapText="1"/>
    </xf>
    <xf numFmtId="0" fontId="15" fillId="0" borderId="15" xfId="0" applyFont="1" applyBorder="1" applyAlignment="1" applyProtection="1">
      <alignment horizontal="left" vertical="center" wrapText="1"/>
    </xf>
    <xf numFmtId="0" fontId="15" fillId="0" borderId="49" xfId="0" applyFont="1" applyBorder="1" applyAlignment="1" applyProtection="1">
      <alignment horizontal="left" vertical="center" wrapText="1"/>
    </xf>
    <xf numFmtId="181" fontId="32" fillId="3" borderId="15" xfId="0" applyNumberFormat="1" applyFont="1" applyFill="1" applyBorder="1" applyAlignment="1" applyProtection="1">
      <alignment horizontal="right" vertical="center"/>
    </xf>
    <xf numFmtId="0" fontId="19" fillId="3" borderId="49" xfId="0" applyFont="1" applyFill="1" applyBorder="1" applyProtection="1">
      <alignment vertical="center"/>
    </xf>
    <xf numFmtId="0" fontId="26" fillId="3" borderId="15" xfId="0" applyNumberFormat="1" applyFont="1" applyFill="1" applyBorder="1" applyAlignment="1" applyProtection="1">
      <alignment horizontal="center" vertical="center"/>
    </xf>
    <xf numFmtId="0" fontId="32" fillId="3" borderId="15" xfId="0" applyNumberFormat="1" applyFont="1" applyFill="1" applyBorder="1" applyAlignment="1" applyProtection="1">
      <alignment horizontal="center" vertical="center"/>
    </xf>
    <xf numFmtId="0" fontId="15" fillId="0" borderId="50" xfId="0" applyFont="1" applyBorder="1" applyAlignment="1" applyProtection="1">
      <alignment horizontal="left" vertical="center" wrapText="1"/>
    </xf>
    <xf numFmtId="0" fontId="15" fillId="0" borderId="48" xfId="0" applyFont="1" applyBorder="1" applyAlignment="1" applyProtection="1">
      <alignment horizontal="left" vertical="center" wrapText="1"/>
    </xf>
    <xf numFmtId="0" fontId="15" fillId="0" borderId="46" xfId="0" applyFont="1" applyBorder="1" applyAlignment="1" applyProtection="1">
      <alignment horizontal="left" vertical="center" wrapText="1"/>
    </xf>
    <xf numFmtId="181" fontId="32" fillId="3" borderId="48" xfId="0" applyNumberFormat="1" applyFont="1" applyFill="1" applyBorder="1" applyAlignment="1" applyProtection="1">
      <alignment horizontal="right" vertical="center"/>
    </xf>
    <xf numFmtId="0" fontId="19" fillId="3" borderId="46" xfId="0" applyFont="1" applyFill="1" applyBorder="1" applyProtection="1">
      <alignment vertical="center"/>
    </xf>
    <xf numFmtId="0" fontId="15" fillId="0" borderId="10" xfId="0" applyFont="1" applyBorder="1" applyAlignment="1" applyProtection="1">
      <alignment horizontal="left" vertical="center" wrapText="1"/>
    </xf>
    <xf numFmtId="0" fontId="15" fillId="0" borderId="1"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0" borderId="18" xfId="0" applyFont="1" applyBorder="1" applyAlignment="1" applyProtection="1">
      <alignment horizontal="left" vertical="center" wrapText="1"/>
    </xf>
    <xf numFmtId="0" fontId="15" fillId="0" borderId="2" xfId="0" applyFont="1" applyBorder="1" applyAlignment="1" applyProtection="1">
      <alignment horizontal="left" vertical="center" wrapText="1"/>
    </xf>
    <xf numFmtId="0" fontId="15" fillId="0" borderId="19" xfId="0" applyFont="1" applyBorder="1" applyAlignment="1" applyProtection="1">
      <alignment horizontal="left" vertical="center" wrapText="1"/>
    </xf>
    <xf numFmtId="0" fontId="33" fillId="2" borderId="0" xfId="0" applyFont="1" applyFill="1" applyProtection="1">
      <alignment vertical="center"/>
    </xf>
    <xf numFmtId="0" fontId="15" fillId="0" borderId="39" xfId="0" applyFont="1" applyBorder="1" applyAlignment="1" applyProtection="1">
      <alignment horizontal="left" vertical="center" shrinkToFit="1"/>
    </xf>
    <xf numFmtId="0" fontId="15" fillId="0" borderId="43" xfId="0" applyFont="1" applyBorder="1" applyAlignment="1" applyProtection="1">
      <alignment horizontal="left" vertical="center" shrinkToFit="1"/>
    </xf>
    <xf numFmtId="0" fontId="15" fillId="0" borderId="38" xfId="0" applyFont="1" applyBorder="1" applyAlignment="1" applyProtection="1">
      <alignment horizontal="left" vertical="center" shrinkToFit="1"/>
    </xf>
    <xf numFmtId="0" fontId="15" fillId="0" borderId="8"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0" borderId="9" xfId="0" applyFont="1" applyBorder="1" applyAlignment="1" applyProtection="1">
      <alignment horizontal="left" vertical="center" shrinkToFit="1"/>
    </xf>
    <xf numFmtId="0" fontId="22" fillId="3" borderId="8" xfId="0" applyFont="1" applyFill="1" applyBorder="1" applyProtection="1">
      <alignment vertical="center"/>
    </xf>
    <xf numFmtId="0" fontId="22" fillId="3" borderId="4" xfId="0" applyFont="1" applyFill="1" applyBorder="1" applyProtection="1">
      <alignment vertical="center"/>
    </xf>
    <xf numFmtId="0" fontId="26" fillId="3" borderId="4" xfId="0" applyFont="1" applyFill="1" applyBorder="1" applyAlignment="1" applyProtection="1">
      <alignment horizontal="center" vertical="center"/>
    </xf>
    <xf numFmtId="0" fontId="19" fillId="3" borderId="45" xfId="0" applyFont="1" applyFill="1" applyBorder="1" applyProtection="1">
      <alignment vertical="center"/>
    </xf>
    <xf numFmtId="0" fontId="15" fillId="0" borderId="47" xfId="0" applyFont="1" applyBorder="1" applyAlignment="1" applyProtection="1">
      <alignment horizontal="left" vertical="center" shrinkToFit="1"/>
    </xf>
    <xf numFmtId="0" fontId="15" fillId="0" borderId="1" xfId="0" applyFont="1" applyBorder="1" applyAlignment="1" applyProtection="1">
      <alignment horizontal="left" vertical="center" shrinkToFit="1"/>
    </xf>
    <xf numFmtId="0" fontId="15" fillId="0" borderId="45" xfId="0" applyFont="1" applyBorder="1" applyAlignment="1" applyProtection="1">
      <alignment horizontal="left" vertical="center" shrinkToFit="1"/>
    </xf>
    <xf numFmtId="0" fontId="19" fillId="3" borderId="9" xfId="0" applyFont="1" applyFill="1" applyBorder="1" applyProtection="1">
      <alignment vertical="center"/>
    </xf>
    <xf numFmtId="0" fontId="15" fillId="0" borderId="35" xfId="0" applyFont="1" applyBorder="1" applyAlignment="1" applyProtection="1">
      <alignment horizontal="left" vertical="center"/>
    </xf>
    <xf numFmtId="0" fontId="15" fillId="0" borderId="44" xfId="0" applyFont="1" applyBorder="1" applyAlignment="1" applyProtection="1">
      <alignment horizontal="left" vertical="center"/>
    </xf>
    <xf numFmtId="0" fontId="15" fillId="0" borderId="41" xfId="0" applyFont="1" applyBorder="1" applyAlignment="1" applyProtection="1">
      <alignment horizontal="left" vertical="center"/>
    </xf>
    <xf numFmtId="181" fontId="26" fillId="3" borderId="36" xfId="0" applyNumberFormat="1" applyFont="1" applyFill="1" applyBorder="1" applyAlignment="1" applyProtection="1">
      <alignment horizontal="right" vertical="center"/>
    </xf>
    <xf numFmtId="0" fontId="19" fillId="3" borderId="54" xfId="0" applyFont="1" applyFill="1" applyBorder="1" applyProtection="1">
      <alignment vertical="center"/>
    </xf>
    <xf numFmtId="0" fontId="15" fillId="2" borderId="0" xfId="0" applyFont="1" applyFill="1" applyProtection="1">
      <alignment vertical="center"/>
    </xf>
    <xf numFmtId="0" fontId="22" fillId="4" borderId="43" xfId="0" applyFont="1" applyFill="1" applyBorder="1" applyAlignment="1" applyProtection="1">
      <alignment horizontal="center" vertical="center"/>
      <protection locked="0"/>
    </xf>
    <xf numFmtId="0" fontId="16" fillId="4" borderId="3" xfId="20" applyFont="1" applyFill="1" applyBorder="1" applyAlignment="1" applyProtection="1">
      <alignment horizontal="center" vertical="center"/>
      <protection locked="0"/>
    </xf>
    <xf numFmtId="0" fontId="16" fillId="4" borderId="4" xfId="20" applyFont="1" applyFill="1" applyBorder="1" applyAlignment="1" applyProtection="1">
      <alignment horizontal="center" vertical="center"/>
      <protection locked="0"/>
    </xf>
    <xf numFmtId="0" fontId="16" fillId="4" borderId="5" xfId="20" applyFont="1" applyFill="1" applyBorder="1" applyAlignment="1" applyProtection="1">
      <alignment horizontal="center" vertical="center"/>
      <protection locked="0"/>
    </xf>
    <xf numFmtId="0" fontId="22" fillId="4" borderId="10" xfId="0" applyFont="1" applyFill="1" applyBorder="1" applyAlignment="1" applyProtection="1">
      <alignment horizontal="center" vertical="center"/>
      <protection locked="0"/>
    </xf>
    <xf numFmtId="0" fontId="22" fillId="4" borderId="1" xfId="0" applyFont="1" applyFill="1" applyBorder="1" applyAlignment="1" applyProtection="1">
      <alignment horizontal="center" vertical="center"/>
      <protection locked="0"/>
    </xf>
    <xf numFmtId="0" fontId="22" fillId="4" borderId="7" xfId="0" applyFont="1" applyFill="1" applyBorder="1" applyAlignment="1" applyProtection="1">
      <alignment horizontal="center" vertical="center"/>
      <protection locked="0"/>
    </xf>
    <xf numFmtId="0" fontId="22" fillId="4" borderId="18" xfId="0" applyFont="1" applyFill="1" applyBorder="1" applyAlignment="1" applyProtection="1">
      <alignment horizontal="center" vertical="center"/>
      <protection locked="0"/>
    </xf>
    <xf numFmtId="0" fontId="22" fillId="4" borderId="2" xfId="0" applyFont="1" applyFill="1" applyBorder="1" applyAlignment="1" applyProtection="1">
      <alignment horizontal="center" vertical="center"/>
      <protection locked="0"/>
    </xf>
    <xf numFmtId="0" fontId="22" fillId="4" borderId="19" xfId="0" applyFont="1" applyFill="1" applyBorder="1" applyAlignment="1" applyProtection="1">
      <alignment horizontal="center" vertical="center"/>
      <protection locked="0"/>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57151</xdr:colOff>
      <xdr:row>23</xdr:row>
      <xdr:rowOff>66675</xdr:rowOff>
    </xdr:from>
    <xdr:to>
      <xdr:col>29</xdr:col>
      <xdr:colOff>9525</xdr:colOff>
      <xdr:row>23</xdr:row>
      <xdr:rowOff>228600</xdr:rowOff>
    </xdr:to>
    <xdr:sp macro="" textlink="">
      <xdr:nvSpPr>
        <xdr:cNvPr id="2" name="大かっこ 1"/>
        <xdr:cNvSpPr/>
      </xdr:nvSpPr>
      <xdr:spPr>
        <a:xfrm>
          <a:off x="1533526" y="5657850"/>
          <a:ext cx="4714874" cy="1619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195943</xdr:colOff>
      <xdr:row>14</xdr:row>
      <xdr:rowOff>130628</xdr:rowOff>
    </xdr:from>
    <xdr:to>
      <xdr:col>28</xdr:col>
      <xdr:colOff>48986</xdr:colOff>
      <xdr:row>14</xdr:row>
      <xdr:rowOff>530678</xdr:rowOff>
    </xdr:to>
    <xdr:sp macro="" textlink="">
      <xdr:nvSpPr>
        <xdr:cNvPr id="3" name="大かっこ 2"/>
        <xdr:cNvSpPr/>
      </xdr:nvSpPr>
      <xdr:spPr>
        <a:xfrm>
          <a:off x="2454729" y="3382735"/>
          <a:ext cx="3486150"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18</xdr:row>
      <xdr:rowOff>38100</xdr:rowOff>
    </xdr:from>
    <xdr:to>
      <xdr:col>26</xdr:col>
      <xdr:colOff>238125</xdr:colOff>
      <xdr:row>21</xdr:row>
      <xdr:rowOff>333375</xdr:rowOff>
    </xdr:to>
    <xdr:sp macro="" textlink="">
      <xdr:nvSpPr>
        <xdr:cNvPr id="4" name="右中かっこ 3"/>
        <xdr:cNvSpPr/>
      </xdr:nvSpPr>
      <xdr:spPr>
        <a:xfrm>
          <a:off x="5524500" y="3867150"/>
          <a:ext cx="171450" cy="13525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19</xdr:row>
      <xdr:rowOff>47625</xdr:rowOff>
    </xdr:from>
    <xdr:to>
      <xdr:col>30</xdr:col>
      <xdr:colOff>257174</xdr:colOff>
      <xdr:row>21</xdr:row>
      <xdr:rowOff>238125</xdr:rowOff>
    </xdr:to>
    <xdr:sp macro="" textlink="">
      <xdr:nvSpPr>
        <xdr:cNvPr id="5" name="テキスト ボックス 4"/>
        <xdr:cNvSpPr txBox="1"/>
      </xdr:nvSpPr>
      <xdr:spPr>
        <a:xfrm>
          <a:off x="5648324" y="4229100"/>
          <a:ext cx="1114425" cy="89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257736</xdr:colOff>
      <xdr:row>4</xdr:row>
      <xdr:rowOff>11207</xdr:rowOff>
    </xdr:from>
    <xdr:to>
      <xdr:col>37</xdr:col>
      <xdr:colOff>187699</xdr:colOff>
      <xdr:row>9</xdr:row>
      <xdr:rowOff>11766</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736" y="549089"/>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11206</xdr:colOff>
      <xdr:row>5</xdr:row>
      <xdr:rowOff>0</xdr:rowOff>
    </xdr:from>
    <xdr:to>
      <xdr:col>44</xdr:col>
      <xdr:colOff>623965</xdr:colOff>
      <xdr:row>8</xdr:row>
      <xdr:rowOff>160257</xdr:rowOff>
    </xdr:to>
    <xdr:pic>
      <xdr:nvPicPr>
        <xdr:cNvPr id="9" name="図 8"/>
        <xdr:cNvPicPr>
          <a:picLocks noChangeAspect="1"/>
        </xdr:cNvPicPr>
      </xdr:nvPicPr>
      <xdr:blipFill>
        <a:blip xmlns:r="http://schemas.openxmlformats.org/officeDocument/2006/relationships" r:embed="rId1"/>
        <a:stretch>
          <a:fillRect/>
        </a:stretch>
      </xdr:blipFill>
      <xdr:spPr>
        <a:xfrm>
          <a:off x="7250206" y="840441"/>
          <a:ext cx="3346994"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30&#31309;&#31639;&#34920;&#26696;&#65288;&#20445;&#32946;&#2515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58"/>
  <sheetViews>
    <sheetView tabSelected="1" view="pageBreakPreview" zoomScale="85" zoomScaleNormal="100" zoomScaleSheetLayoutView="85" workbookViewId="0">
      <selection activeCell="AF1" sqref="AF1"/>
    </sheetView>
  </sheetViews>
  <sheetFormatPr defaultRowHeight="13.5"/>
  <cols>
    <col min="1" max="1" width="2.875" style="47" customWidth="1"/>
    <col min="2" max="11" width="2.75" style="47" customWidth="1"/>
    <col min="12" max="16" width="3.125" style="47" customWidth="1"/>
    <col min="17" max="26" width="2.75" style="47" customWidth="1"/>
    <col min="27" max="27" width="4.75" style="47" customWidth="1"/>
    <col min="28" max="29" width="2.75" style="47" customWidth="1"/>
    <col min="30" max="31" width="3.5" style="47" customWidth="1"/>
    <col min="32" max="32" width="4.875" style="47" customWidth="1"/>
    <col min="33" max="16384" width="9" style="47"/>
  </cols>
  <sheetData>
    <row r="1" spans="1:38" ht="14.25" thickBot="1">
      <c r="A1" s="190"/>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row>
    <row r="2" spans="1:38" ht="14.25" customHeight="1" thickBot="1">
      <c r="A2" s="190"/>
      <c r="B2" s="190"/>
      <c r="C2" s="190"/>
      <c r="D2" s="190"/>
      <c r="E2" s="190"/>
      <c r="F2" s="190"/>
      <c r="G2" s="190"/>
      <c r="H2" s="190"/>
      <c r="I2" s="190"/>
      <c r="J2" s="190"/>
      <c r="K2" s="190"/>
      <c r="L2" s="190"/>
      <c r="M2" s="190"/>
      <c r="N2" s="190"/>
      <c r="O2" s="190"/>
      <c r="P2" s="190"/>
      <c r="Q2" s="190"/>
      <c r="R2" s="53" t="s">
        <v>91</v>
      </c>
      <c r="S2" s="54"/>
      <c r="T2" s="54"/>
      <c r="U2" s="55"/>
      <c r="V2" s="191" t="s">
        <v>92</v>
      </c>
      <c r="W2" s="192"/>
      <c r="X2" s="192"/>
      <c r="Y2" s="192"/>
      <c r="Z2" s="305"/>
      <c r="AA2" s="305"/>
      <c r="AB2" s="305"/>
      <c r="AC2" s="305"/>
      <c r="AD2" s="192" t="s">
        <v>90</v>
      </c>
      <c r="AE2" s="193"/>
      <c r="AF2" s="190"/>
    </row>
    <row r="3" spans="1:38" ht="14.25" customHeight="1">
      <c r="A3" s="190"/>
      <c r="B3" s="67" t="s">
        <v>24</v>
      </c>
      <c r="C3" s="68"/>
      <c r="D3" s="68"/>
      <c r="E3" s="68"/>
      <c r="F3" s="68"/>
      <c r="G3" s="69"/>
      <c r="H3" s="190"/>
      <c r="I3" s="190"/>
      <c r="J3" s="190"/>
      <c r="K3" s="190"/>
      <c r="L3" s="190"/>
      <c r="M3" s="190"/>
      <c r="N3" s="190"/>
      <c r="O3" s="190"/>
      <c r="P3" s="190"/>
      <c r="Q3" s="190"/>
      <c r="R3" s="76" t="s">
        <v>6</v>
      </c>
      <c r="S3" s="77"/>
      <c r="T3" s="77"/>
      <c r="U3" s="78"/>
      <c r="V3" s="194" t="s">
        <v>16</v>
      </c>
      <c r="W3" s="195"/>
      <c r="X3" s="195"/>
      <c r="Y3" s="195"/>
      <c r="Z3" s="195"/>
      <c r="AA3" s="195"/>
      <c r="AB3" s="195"/>
      <c r="AC3" s="195"/>
      <c r="AD3" s="195"/>
      <c r="AE3" s="196"/>
      <c r="AF3" s="190"/>
      <c r="AG3" s="46"/>
      <c r="AH3" s="46"/>
      <c r="AI3" s="46"/>
      <c r="AJ3" s="46"/>
      <c r="AK3" s="46"/>
      <c r="AL3" s="46"/>
    </row>
    <row r="4" spans="1:38" ht="14.25" customHeight="1">
      <c r="A4" s="190"/>
      <c r="B4" s="70"/>
      <c r="C4" s="71"/>
      <c r="D4" s="71"/>
      <c r="E4" s="71"/>
      <c r="F4" s="71"/>
      <c r="G4" s="72"/>
      <c r="H4" s="190"/>
      <c r="I4" s="190"/>
      <c r="J4" s="190"/>
      <c r="K4" s="190"/>
      <c r="L4" s="190"/>
      <c r="M4" s="190"/>
      <c r="N4" s="190"/>
      <c r="O4" s="190"/>
      <c r="P4" s="190"/>
      <c r="Q4" s="190"/>
      <c r="R4" s="79" t="s">
        <v>7</v>
      </c>
      <c r="S4" s="80"/>
      <c r="T4" s="80"/>
      <c r="U4" s="81"/>
      <c r="V4" s="82"/>
      <c r="W4" s="82"/>
      <c r="X4" s="82"/>
      <c r="Y4" s="82"/>
      <c r="Z4" s="82"/>
      <c r="AA4" s="82"/>
      <c r="AB4" s="82"/>
      <c r="AC4" s="82"/>
      <c r="AD4" s="82"/>
      <c r="AE4" s="83"/>
      <c r="AF4" s="190"/>
      <c r="AG4" s="46"/>
      <c r="AH4" s="46"/>
      <c r="AI4" s="46"/>
      <c r="AJ4" s="46"/>
      <c r="AK4" s="46"/>
      <c r="AL4" s="46"/>
    </row>
    <row r="5" spans="1:38" ht="14.25" customHeight="1">
      <c r="A5" s="190"/>
      <c r="B5" s="70"/>
      <c r="C5" s="71"/>
      <c r="D5" s="71"/>
      <c r="E5" s="71"/>
      <c r="F5" s="71"/>
      <c r="G5" s="72"/>
      <c r="H5" s="190"/>
      <c r="I5" s="190"/>
      <c r="J5" s="190"/>
      <c r="K5" s="190"/>
      <c r="L5" s="190"/>
      <c r="M5" s="190"/>
      <c r="N5" s="190"/>
      <c r="O5" s="190"/>
      <c r="P5" s="190"/>
      <c r="Q5" s="190"/>
      <c r="R5" s="89" t="s">
        <v>25</v>
      </c>
      <c r="S5" s="90"/>
      <c r="T5" s="90"/>
      <c r="U5" s="91"/>
      <c r="V5" s="92"/>
      <c r="W5" s="93"/>
      <c r="X5" s="93"/>
      <c r="Y5" s="93"/>
      <c r="Z5" s="93"/>
      <c r="AA5" s="93"/>
      <c r="AB5" s="93"/>
      <c r="AC5" s="93"/>
      <c r="AD5" s="93"/>
      <c r="AE5" s="94"/>
      <c r="AF5" s="190"/>
      <c r="AG5" s="46"/>
      <c r="AH5" s="46"/>
      <c r="AI5" s="46"/>
      <c r="AJ5" s="46"/>
      <c r="AK5" s="46"/>
      <c r="AL5" s="46"/>
    </row>
    <row r="6" spans="1:38" ht="14.25" customHeight="1">
      <c r="A6" s="190"/>
      <c r="B6" s="70"/>
      <c r="C6" s="71"/>
      <c r="D6" s="71"/>
      <c r="E6" s="71"/>
      <c r="F6" s="71"/>
      <c r="G6" s="72"/>
      <c r="H6" s="190"/>
      <c r="I6" s="190"/>
      <c r="J6" s="190"/>
      <c r="K6" s="190"/>
      <c r="L6" s="190"/>
      <c r="M6" s="190"/>
      <c r="N6" s="190"/>
      <c r="O6" s="190"/>
      <c r="P6" s="190"/>
      <c r="Q6" s="190"/>
      <c r="R6" s="76"/>
      <c r="S6" s="77"/>
      <c r="T6" s="77"/>
      <c r="U6" s="78"/>
      <c r="V6" s="95"/>
      <c r="W6" s="96"/>
      <c r="X6" s="96"/>
      <c r="Y6" s="96"/>
      <c r="Z6" s="96"/>
      <c r="AA6" s="96"/>
      <c r="AB6" s="96"/>
      <c r="AC6" s="96"/>
      <c r="AD6" s="96"/>
      <c r="AE6" s="97"/>
      <c r="AF6" s="190"/>
      <c r="AG6" s="46"/>
      <c r="AH6" s="46"/>
      <c r="AI6" s="46"/>
      <c r="AJ6" s="46"/>
      <c r="AK6" s="46"/>
      <c r="AL6" s="46"/>
    </row>
    <row r="7" spans="1:38" ht="14.25" customHeight="1" thickBot="1">
      <c r="A7" s="190"/>
      <c r="B7" s="73"/>
      <c r="C7" s="74"/>
      <c r="D7" s="74"/>
      <c r="E7" s="74"/>
      <c r="F7" s="74"/>
      <c r="G7" s="75"/>
      <c r="H7" s="190"/>
      <c r="I7" s="190"/>
      <c r="J7" s="190"/>
      <c r="K7" s="190"/>
      <c r="L7" s="190"/>
      <c r="M7" s="190"/>
      <c r="N7" s="190"/>
      <c r="O7" s="190"/>
      <c r="P7" s="190"/>
      <c r="Q7" s="190"/>
      <c r="R7" s="84" t="s">
        <v>89</v>
      </c>
      <c r="S7" s="85"/>
      <c r="T7" s="85"/>
      <c r="U7" s="86"/>
      <c r="V7" s="87"/>
      <c r="W7" s="87"/>
      <c r="X7" s="87"/>
      <c r="Y7" s="87"/>
      <c r="Z7" s="87"/>
      <c r="AA7" s="87"/>
      <c r="AB7" s="87"/>
      <c r="AC7" s="87"/>
      <c r="AD7" s="87"/>
      <c r="AE7" s="88"/>
      <c r="AF7" s="190"/>
      <c r="AG7" s="46"/>
      <c r="AH7" s="46"/>
      <c r="AI7" s="46"/>
      <c r="AJ7" s="46"/>
      <c r="AK7" s="46"/>
      <c r="AL7" s="46"/>
    </row>
    <row r="8" spans="1:38" ht="3" customHeight="1">
      <c r="A8" s="190"/>
      <c r="B8" s="190"/>
      <c r="C8" s="190"/>
      <c r="D8" s="190"/>
      <c r="E8" s="190"/>
      <c r="F8" s="190"/>
      <c r="G8" s="190"/>
      <c r="H8" s="190"/>
      <c r="I8" s="190"/>
      <c r="J8" s="190"/>
      <c r="K8" s="190"/>
      <c r="L8" s="190"/>
      <c r="M8" s="190"/>
      <c r="N8" s="190"/>
      <c r="O8" s="190"/>
      <c r="P8" s="190"/>
      <c r="Q8" s="190"/>
      <c r="R8" s="197"/>
      <c r="S8" s="197"/>
      <c r="T8" s="197"/>
      <c r="U8" s="197"/>
      <c r="V8" s="197"/>
      <c r="W8" s="197"/>
      <c r="X8" s="197"/>
      <c r="Y8" s="197"/>
      <c r="Z8" s="197"/>
      <c r="AA8" s="197"/>
      <c r="AB8" s="197"/>
      <c r="AC8" s="197"/>
      <c r="AD8" s="197"/>
      <c r="AE8" s="197"/>
      <c r="AF8" s="190"/>
    </row>
    <row r="9" spans="1:38" ht="6.75" customHeight="1">
      <c r="A9" s="190"/>
      <c r="B9" s="190"/>
      <c r="C9" s="190"/>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row>
    <row r="10" spans="1:38" ht="45" customHeight="1">
      <c r="A10" s="56" t="s">
        <v>94</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190"/>
    </row>
    <row r="11" spans="1:38" ht="21.75" customHeight="1">
      <c r="A11" s="50"/>
      <c r="B11" s="42" t="s">
        <v>30</v>
      </c>
      <c r="C11" s="43"/>
      <c r="D11" s="43"/>
      <c r="E11" s="43"/>
      <c r="F11" s="43"/>
      <c r="G11" s="43"/>
      <c r="H11" s="43"/>
      <c r="I11" s="43"/>
      <c r="J11" s="51"/>
      <c r="K11" s="51"/>
      <c r="L11" s="51"/>
      <c r="M11" s="51"/>
      <c r="N11" s="51"/>
      <c r="O11" s="51"/>
      <c r="P11" s="51"/>
      <c r="Q11" s="51"/>
      <c r="R11" s="51"/>
      <c r="S11" s="51"/>
      <c r="T11" s="51"/>
      <c r="U11" s="51"/>
      <c r="V11" s="51"/>
      <c r="W11" s="51"/>
      <c r="X11" s="51"/>
      <c r="Y11" s="51"/>
      <c r="Z11" s="51"/>
      <c r="AA11" s="51"/>
      <c r="AB11" s="51"/>
      <c r="AC11" s="51"/>
      <c r="AD11" s="51"/>
      <c r="AE11" s="51"/>
      <c r="AF11" s="190"/>
    </row>
    <row r="12" spans="1:38" ht="33" customHeight="1">
      <c r="A12" s="50"/>
      <c r="B12" s="42"/>
      <c r="C12" s="98" t="s">
        <v>86</v>
      </c>
      <c r="D12" s="99"/>
      <c r="E12" s="99"/>
      <c r="F12" s="99"/>
      <c r="G12" s="99"/>
      <c r="H12" s="99"/>
      <c r="I12" s="99"/>
      <c r="J12" s="99"/>
      <c r="K12" s="99"/>
      <c r="L12" s="99"/>
      <c r="M12" s="99"/>
      <c r="N12" s="99"/>
      <c r="O12" s="99"/>
      <c r="P12" s="99"/>
      <c r="Q12" s="99"/>
      <c r="R12" s="99"/>
      <c r="S12" s="99"/>
      <c r="T12" s="99"/>
      <c r="U12" s="99"/>
      <c r="V12" s="99"/>
      <c r="W12" s="100"/>
      <c r="X12" s="306"/>
      <c r="Y12" s="307"/>
      <c r="Z12" s="307"/>
      <c r="AA12" s="307"/>
      <c r="AB12" s="307"/>
      <c r="AC12" s="307"/>
      <c r="AD12" s="307"/>
      <c r="AE12" s="308"/>
      <c r="AF12" s="197"/>
    </row>
    <row r="13" spans="1:38" ht="21.75" customHeight="1" thickBot="1">
      <c r="A13" s="50"/>
      <c r="B13" s="42"/>
      <c r="C13" s="43"/>
      <c r="D13" s="43"/>
      <c r="E13" s="43"/>
      <c r="F13" s="43"/>
      <c r="G13" s="43"/>
      <c r="H13" s="43"/>
      <c r="I13" s="43"/>
      <c r="J13" s="51"/>
      <c r="K13" s="51"/>
      <c r="L13" s="51"/>
      <c r="M13" s="51"/>
      <c r="N13" s="51"/>
      <c r="O13" s="51"/>
      <c r="P13" s="51"/>
      <c r="Q13" s="51"/>
      <c r="R13" s="51"/>
      <c r="S13" s="51"/>
      <c r="T13" s="51"/>
      <c r="U13" s="51"/>
      <c r="V13" s="51"/>
      <c r="W13" s="51"/>
      <c r="X13" s="51"/>
      <c r="Y13" s="51"/>
      <c r="Z13" s="51"/>
      <c r="AA13" s="51"/>
      <c r="AB13" s="51"/>
      <c r="AC13" s="51"/>
      <c r="AD13" s="51"/>
      <c r="AE13" s="51"/>
      <c r="AF13" s="190"/>
    </row>
    <row r="14" spans="1:38" ht="27.75" customHeight="1" thickTop="1" thickBot="1">
      <c r="A14" s="190"/>
      <c r="B14" s="198"/>
      <c r="C14" s="58" t="s">
        <v>10</v>
      </c>
      <c r="D14" s="59"/>
      <c r="E14" s="59"/>
      <c r="F14" s="59"/>
      <c r="G14" s="60"/>
      <c r="H14" s="61"/>
      <c r="I14" s="62"/>
      <c r="J14" s="62"/>
      <c r="K14" s="62"/>
      <c r="L14" s="63"/>
      <c r="M14" s="64" t="s">
        <v>26</v>
      </c>
      <c r="N14" s="65"/>
      <c r="O14" s="65"/>
      <c r="P14" s="65"/>
      <c r="Q14" s="66"/>
      <c r="R14" s="199" t="str">
        <f>IF(H14&gt;=151,"151人以上",IF(H14&gt;=91,"91～150人",IF(H14&lt;=40,"40人以下","41～90人")))</f>
        <v>40人以下</v>
      </c>
      <c r="S14" s="200"/>
      <c r="T14" s="200"/>
      <c r="U14" s="200"/>
      <c r="V14" s="200"/>
      <c r="W14" s="201"/>
      <c r="X14" s="190"/>
      <c r="Y14" s="190"/>
      <c r="Z14" s="190"/>
      <c r="AA14" s="202" t="s">
        <v>31</v>
      </c>
      <c r="AB14" s="203" t="s">
        <v>32</v>
      </c>
      <c r="AC14" s="204">
        <f>IF(H14&gt;=151,3.3,IF(H14&gt;=91,2.3,IF(H14&lt;=40,1.5,2.5)))</f>
        <v>1.5</v>
      </c>
      <c r="AD14" s="204"/>
      <c r="AE14" s="205" t="s">
        <v>13</v>
      </c>
      <c r="AF14" s="190"/>
    </row>
    <row r="15" spans="1:38" ht="42.75" customHeight="1">
      <c r="A15" s="190"/>
      <c r="B15" s="190"/>
      <c r="C15" s="190"/>
      <c r="D15" s="190"/>
      <c r="E15" s="190"/>
      <c r="F15" s="190"/>
      <c r="G15" s="190"/>
      <c r="H15" s="206"/>
      <c r="I15" s="198"/>
      <c r="J15" s="198"/>
      <c r="K15" s="198"/>
      <c r="L15" s="198"/>
      <c r="M15" s="207" t="s">
        <v>33</v>
      </c>
      <c r="N15" s="207"/>
      <c r="O15" s="207"/>
      <c r="P15" s="207"/>
      <c r="Q15" s="207"/>
      <c r="R15" s="207"/>
      <c r="S15" s="207"/>
      <c r="T15" s="207"/>
      <c r="U15" s="207"/>
      <c r="V15" s="207"/>
      <c r="W15" s="207"/>
      <c r="X15" s="207"/>
      <c r="Y15" s="207"/>
      <c r="Z15" s="207"/>
      <c r="AA15" s="207"/>
      <c r="AB15" s="207"/>
      <c r="AC15" s="207"/>
      <c r="AD15" s="207"/>
      <c r="AE15" s="190"/>
      <c r="AF15" s="190"/>
    </row>
    <row r="16" spans="1:38" ht="18" customHeight="1">
      <c r="A16" s="190"/>
      <c r="B16" s="190"/>
      <c r="C16" s="190"/>
      <c r="D16" s="190"/>
      <c r="E16" s="190"/>
      <c r="F16" s="190"/>
      <c r="G16" s="190"/>
      <c r="H16" s="206"/>
      <c r="I16" s="198"/>
      <c r="J16" s="198"/>
      <c r="K16" s="198"/>
      <c r="L16" s="198"/>
      <c r="M16" s="208"/>
      <c r="N16" s="208"/>
      <c r="O16" s="208"/>
      <c r="P16" s="208"/>
      <c r="Q16" s="208"/>
      <c r="R16" s="208"/>
      <c r="S16" s="208"/>
      <c r="T16" s="208"/>
      <c r="U16" s="208"/>
      <c r="V16" s="208"/>
      <c r="W16" s="208"/>
      <c r="X16" s="208"/>
      <c r="Y16" s="208"/>
      <c r="Z16" s="208"/>
      <c r="AA16" s="208"/>
      <c r="AB16" s="208"/>
      <c r="AC16" s="208"/>
      <c r="AD16" s="208"/>
      <c r="AE16" s="190"/>
      <c r="AF16" s="190"/>
    </row>
    <row r="17" spans="1:32" ht="27.75" customHeight="1">
      <c r="A17" s="190"/>
      <c r="B17" s="190"/>
      <c r="C17" s="209" t="s">
        <v>34</v>
      </c>
      <c r="D17" s="210"/>
      <c r="E17" s="210"/>
      <c r="F17" s="210"/>
      <c r="G17" s="210"/>
      <c r="H17" s="210"/>
      <c r="I17" s="211"/>
      <c r="J17" s="101"/>
      <c r="K17" s="101"/>
      <c r="L17" s="101"/>
      <c r="M17" s="212" t="s">
        <v>22</v>
      </c>
      <c r="N17" s="213"/>
      <c r="O17" s="208"/>
      <c r="P17" s="208"/>
      <c r="Q17" s="208"/>
      <c r="R17" s="190"/>
      <c r="S17" s="190"/>
      <c r="T17" s="190"/>
      <c r="U17" s="190"/>
      <c r="V17" s="190"/>
      <c r="W17" s="190"/>
      <c r="X17" s="190"/>
      <c r="Y17" s="190"/>
      <c r="Z17" s="190"/>
      <c r="AA17" s="190"/>
      <c r="AB17" s="190"/>
      <c r="AC17" s="190"/>
      <c r="AD17" s="190"/>
      <c r="AE17" s="190"/>
      <c r="AF17" s="190"/>
    </row>
    <row r="18" spans="1:32" ht="23.25" customHeight="1">
      <c r="A18" s="190"/>
      <c r="B18" s="190"/>
      <c r="C18" s="190"/>
      <c r="D18" s="190"/>
      <c r="E18" s="190"/>
      <c r="F18" s="190"/>
      <c r="G18" s="190"/>
      <c r="H18" s="206"/>
      <c r="I18" s="198"/>
      <c r="J18" s="198"/>
      <c r="K18" s="198"/>
      <c r="L18" s="198"/>
      <c r="M18" s="208"/>
      <c r="N18" s="208"/>
      <c r="O18" s="208"/>
      <c r="P18" s="208"/>
      <c r="Q18" s="214"/>
      <c r="R18" s="214"/>
      <c r="S18" s="214"/>
      <c r="T18" s="214"/>
      <c r="U18" s="214"/>
      <c r="V18" s="214"/>
      <c r="W18" s="214"/>
      <c r="X18" s="214"/>
      <c r="Y18" s="214"/>
      <c r="Z18" s="214"/>
      <c r="AA18" s="208"/>
      <c r="AB18" s="208"/>
      <c r="AC18" s="208"/>
      <c r="AD18" s="208"/>
      <c r="AE18" s="190"/>
      <c r="AF18" s="190"/>
    </row>
    <row r="19" spans="1:32" ht="27.75" customHeight="1">
      <c r="A19" s="190"/>
      <c r="B19" s="190"/>
      <c r="C19" s="102" t="s">
        <v>35</v>
      </c>
      <c r="D19" s="103"/>
      <c r="E19" s="103"/>
      <c r="F19" s="103"/>
      <c r="G19" s="104"/>
      <c r="H19" s="215" t="s">
        <v>36</v>
      </c>
      <c r="I19" s="215"/>
      <c r="J19" s="215"/>
      <c r="K19" s="215"/>
      <c r="L19" s="215"/>
      <c r="M19" s="111"/>
      <c r="N19" s="111"/>
      <c r="O19" s="111"/>
      <c r="P19" s="216" t="s">
        <v>13</v>
      </c>
      <c r="Q19" s="217"/>
      <c r="R19" s="217" t="s">
        <v>37</v>
      </c>
      <c r="S19" s="218">
        <v>30</v>
      </c>
      <c r="T19" s="218"/>
      <c r="U19" s="215" t="s">
        <v>38</v>
      </c>
      <c r="V19" s="215"/>
      <c r="W19" s="219">
        <f>ROUNDDOWN(M19/30,1)</f>
        <v>0</v>
      </c>
      <c r="X19" s="219"/>
      <c r="Y19" s="219"/>
      <c r="Z19" s="220" t="s">
        <v>13</v>
      </c>
      <c r="AA19" s="190"/>
      <c r="AB19" s="190"/>
      <c r="AC19" s="190"/>
      <c r="AD19" s="190"/>
      <c r="AE19" s="190"/>
      <c r="AF19" s="190"/>
    </row>
    <row r="20" spans="1:32" ht="27.75" customHeight="1">
      <c r="A20" s="190"/>
      <c r="B20" s="190"/>
      <c r="C20" s="105"/>
      <c r="D20" s="106"/>
      <c r="E20" s="106"/>
      <c r="F20" s="106"/>
      <c r="G20" s="107"/>
      <c r="H20" s="221" t="s">
        <v>39</v>
      </c>
      <c r="I20" s="221"/>
      <c r="J20" s="221"/>
      <c r="K20" s="221"/>
      <c r="L20" s="221"/>
      <c r="M20" s="112"/>
      <c r="N20" s="112"/>
      <c r="O20" s="112"/>
      <c r="P20" s="222" t="s">
        <v>13</v>
      </c>
      <c r="Q20" s="223"/>
      <c r="R20" s="223" t="s">
        <v>40</v>
      </c>
      <c r="S20" s="224">
        <f>IF(T26="○",15,20)</f>
        <v>20</v>
      </c>
      <c r="T20" s="224"/>
      <c r="U20" s="221" t="s">
        <v>38</v>
      </c>
      <c r="V20" s="221"/>
      <c r="W20" s="225">
        <f>IF(T26="○",ROUNDDOWN(M20/15,1),ROUNDDOWN(M20/20,1))</f>
        <v>0</v>
      </c>
      <c r="X20" s="225"/>
      <c r="Y20" s="225"/>
      <c r="Z20" s="226" t="s">
        <v>13</v>
      </c>
      <c r="AA20" s="190"/>
      <c r="AB20" s="190"/>
      <c r="AC20" s="190"/>
      <c r="AD20" s="190"/>
      <c r="AE20" s="190"/>
      <c r="AF20" s="190"/>
    </row>
    <row r="21" spans="1:32" ht="27.75" customHeight="1">
      <c r="A21" s="190"/>
      <c r="B21" s="190"/>
      <c r="C21" s="105"/>
      <c r="D21" s="106"/>
      <c r="E21" s="106"/>
      <c r="F21" s="106"/>
      <c r="G21" s="107"/>
      <c r="H21" s="221" t="s">
        <v>41</v>
      </c>
      <c r="I21" s="221"/>
      <c r="J21" s="221"/>
      <c r="K21" s="221"/>
      <c r="L21" s="221"/>
      <c r="M21" s="112"/>
      <c r="N21" s="112"/>
      <c r="O21" s="112"/>
      <c r="P21" s="227" t="s">
        <v>13</v>
      </c>
      <c r="Q21" s="223"/>
      <c r="R21" s="223" t="s">
        <v>42</v>
      </c>
      <c r="S21" s="224">
        <v>6</v>
      </c>
      <c r="T21" s="224"/>
      <c r="U21" s="221" t="s">
        <v>43</v>
      </c>
      <c r="V21" s="221"/>
      <c r="W21" s="225">
        <f>ROUNDDOWN(M21/6,1)</f>
        <v>0</v>
      </c>
      <c r="X21" s="225"/>
      <c r="Y21" s="225"/>
      <c r="Z21" s="226" t="s">
        <v>13</v>
      </c>
      <c r="AA21" s="190"/>
      <c r="AB21" s="190"/>
      <c r="AC21" s="190"/>
      <c r="AD21" s="190"/>
      <c r="AE21" s="190"/>
      <c r="AF21" s="190"/>
    </row>
    <row r="22" spans="1:32" ht="27.75" customHeight="1" thickBot="1">
      <c r="A22" s="190"/>
      <c r="B22" s="190"/>
      <c r="C22" s="108"/>
      <c r="D22" s="109"/>
      <c r="E22" s="109"/>
      <c r="F22" s="109"/>
      <c r="G22" s="110"/>
      <c r="H22" s="228" t="s">
        <v>44</v>
      </c>
      <c r="I22" s="228"/>
      <c r="J22" s="228"/>
      <c r="K22" s="228"/>
      <c r="L22" s="228"/>
      <c r="M22" s="113"/>
      <c r="N22" s="113"/>
      <c r="O22" s="113"/>
      <c r="P22" s="229" t="s">
        <v>13</v>
      </c>
      <c r="Q22" s="230"/>
      <c r="R22" s="230" t="s">
        <v>40</v>
      </c>
      <c r="S22" s="231">
        <v>3</v>
      </c>
      <c r="T22" s="231"/>
      <c r="U22" s="232" t="s">
        <v>38</v>
      </c>
      <c r="V22" s="232"/>
      <c r="W22" s="233">
        <f>ROUNDDOWN(M22/3,1)</f>
        <v>0</v>
      </c>
      <c r="X22" s="233"/>
      <c r="Y22" s="233"/>
      <c r="Z22" s="226" t="s">
        <v>13</v>
      </c>
      <c r="AA22" s="190"/>
      <c r="AB22" s="190"/>
      <c r="AC22" s="190"/>
      <c r="AD22" s="190"/>
      <c r="AE22" s="190"/>
      <c r="AF22" s="190"/>
    </row>
    <row r="23" spans="1:32" ht="27.75" customHeight="1" thickTop="1" thickBot="1">
      <c r="A23" s="190"/>
      <c r="B23" s="190"/>
      <c r="C23" s="197"/>
      <c r="D23" s="197"/>
      <c r="E23" s="49"/>
      <c r="F23" s="49"/>
      <c r="G23" s="49"/>
      <c r="H23" s="49"/>
      <c r="I23" s="49"/>
      <c r="J23" s="234"/>
      <c r="K23" s="234"/>
      <c r="L23" s="234"/>
      <c r="M23" s="234"/>
      <c r="N23" s="234"/>
      <c r="O23" s="235"/>
      <c r="P23" s="64" t="s">
        <v>45</v>
      </c>
      <c r="Q23" s="65"/>
      <c r="R23" s="65"/>
      <c r="S23" s="65"/>
      <c r="T23" s="65"/>
      <c r="U23" s="65"/>
      <c r="V23" s="65"/>
      <c r="W23" s="65"/>
      <c r="X23" s="65"/>
      <c r="Y23" s="65"/>
      <c r="Z23" s="116"/>
      <c r="AA23" s="236" t="s">
        <v>31</v>
      </c>
      <c r="AB23" s="203" t="s">
        <v>46</v>
      </c>
      <c r="AC23" s="237">
        <f>ROUND(SUM(W19:Y22),0)</f>
        <v>0</v>
      </c>
      <c r="AD23" s="237"/>
      <c r="AE23" s="205" t="s">
        <v>13</v>
      </c>
      <c r="AF23" s="190"/>
    </row>
    <row r="24" spans="1:32" ht="24" customHeight="1">
      <c r="A24" s="190"/>
      <c r="B24" s="190"/>
      <c r="C24" s="190"/>
      <c r="D24" s="190"/>
      <c r="E24" s="44"/>
      <c r="F24" s="44"/>
      <c r="G24" s="44"/>
      <c r="H24" s="119" t="s">
        <v>95</v>
      </c>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90"/>
    </row>
    <row r="25" spans="1:32" ht="14.25" customHeight="1">
      <c r="A25" s="190"/>
      <c r="B25" s="190"/>
      <c r="C25" s="190"/>
      <c r="D25" s="190"/>
      <c r="E25" s="190"/>
      <c r="F25" s="238"/>
      <c r="G25" s="190"/>
      <c r="H25" s="190"/>
      <c r="I25" s="190"/>
      <c r="J25" s="239"/>
      <c r="K25" s="239"/>
      <c r="L25" s="239"/>
      <c r="M25" s="239"/>
      <c r="N25" s="239"/>
      <c r="O25" s="190"/>
      <c r="P25" s="190"/>
      <c r="Q25" s="190"/>
      <c r="R25" s="190"/>
      <c r="S25" s="190"/>
      <c r="T25" s="190"/>
      <c r="U25" s="190"/>
      <c r="V25" s="190"/>
      <c r="W25" s="190"/>
      <c r="X25" s="190"/>
      <c r="Y25" s="190"/>
      <c r="Z25" s="190"/>
      <c r="AA25" s="190"/>
      <c r="AB25" s="190"/>
      <c r="AC25" s="190"/>
      <c r="AD25" s="190"/>
      <c r="AE25" s="190"/>
      <c r="AF25" s="190"/>
    </row>
    <row r="26" spans="1:32" ht="27.75" customHeight="1" thickBot="1">
      <c r="A26" s="190"/>
      <c r="B26" s="190"/>
      <c r="C26" s="240" t="s">
        <v>47</v>
      </c>
      <c r="D26" s="241"/>
      <c r="E26" s="241"/>
      <c r="F26" s="241"/>
      <c r="G26" s="242"/>
      <c r="H26" s="243" t="s">
        <v>15</v>
      </c>
      <c r="I26" s="215"/>
      <c r="J26" s="215"/>
      <c r="K26" s="215"/>
      <c r="L26" s="215"/>
      <c r="M26" s="215"/>
      <c r="N26" s="215"/>
      <c r="O26" s="215"/>
      <c r="P26" s="215"/>
      <c r="Q26" s="215"/>
      <c r="R26" s="215"/>
      <c r="S26" s="244"/>
      <c r="T26" s="120"/>
      <c r="U26" s="121"/>
      <c r="V26" s="190"/>
      <c r="W26" s="190"/>
      <c r="X26" s="190"/>
      <c r="Y26" s="190"/>
      <c r="Z26" s="190"/>
      <c r="AA26" s="190"/>
      <c r="AB26" s="190"/>
      <c r="AC26" s="190"/>
      <c r="AD26" s="190"/>
      <c r="AE26" s="190"/>
      <c r="AF26" s="190"/>
    </row>
    <row r="27" spans="1:32" ht="27.75" customHeight="1" thickTop="1" thickBot="1">
      <c r="A27" s="190"/>
      <c r="B27" s="190"/>
      <c r="C27" s="245"/>
      <c r="D27" s="246"/>
      <c r="E27" s="246"/>
      <c r="F27" s="246"/>
      <c r="G27" s="247"/>
      <c r="H27" s="248" t="s">
        <v>96</v>
      </c>
      <c r="I27" s="221"/>
      <c r="J27" s="221"/>
      <c r="K27" s="221"/>
      <c r="L27" s="221"/>
      <c r="M27" s="221"/>
      <c r="N27" s="221"/>
      <c r="O27" s="221"/>
      <c r="P27" s="221"/>
      <c r="Q27" s="221"/>
      <c r="R27" s="221"/>
      <c r="S27" s="249"/>
      <c r="T27" s="114"/>
      <c r="U27" s="115"/>
      <c r="V27" s="190" t="s">
        <v>48</v>
      </c>
      <c r="W27" s="190"/>
      <c r="X27" s="190"/>
      <c r="Y27" s="190"/>
      <c r="Z27" s="190"/>
      <c r="AA27" s="202" t="s">
        <v>49</v>
      </c>
      <c r="AB27" s="203" t="s">
        <v>50</v>
      </c>
      <c r="AC27" s="250">
        <f>IF(T27="○",1.4,0)</f>
        <v>0</v>
      </c>
      <c r="AD27" s="250"/>
      <c r="AE27" s="251" t="s">
        <v>13</v>
      </c>
      <c r="AF27" s="190"/>
    </row>
    <row r="28" spans="1:32" ht="27.75" customHeight="1" thickTop="1" thickBot="1">
      <c r="A28" s="190"/>
      <c r="B28" s="190"/>
      <c r="C28" s="245"/>
      <c r="D28" s="246"/>
      <c r="E28" s="246"/>
      <c r="F28" s="246"/>
      <c r="G28" s="247"/>
      <c r="H28" s="248" t="s">
        <v>51</v>
      </c>
      <c r="I28" s="221"/>
      <c r="J28" s="221"/>
      <c r="K28" s="221"/>
      <c r="L28" s="221"/>
      <c r="M28" s="221"/>
      <c r="N28" s="221"/>
      <c r="O28" s="221"/>
      <c r="P28" s="221"/>
      <c r="Q28" s="221"/>
      <c r="R28" s="221"/>
      <c r="S28" s="249"/>
      <c r="T28" s="117"/>
      <c r="U28" s="118"/>
      <c r="V28" s="190" t="s">
        <v>52</v>
      </c>
      <c r="W28" s="190"/>
      <c r="X28" s="190"/>
      <c r="Y28" s="190"/>
      <c r="Z28" s="190"/>
      <c r="AA28" s="202" t="s">
        <v>53</v>
      </c>
      <c r="AB28" s="203" t="s">
        <v>54</v>
      </c>
      <c r="AC28" s="250">
        <f>IF(T28="○",1,0)</f>
        <v>0</v>
      </c>
      <c r="AD28" s="250"/>
      <c r="AE28" s="251" t="s">
        <v>13</v>
      </c>
      <c r="AF28" s="190"/>
    </row>
    <row r="29" spans="1:32" ht="27.75" customHeight="1" thickTop="1" thickBot="1">
      <c r="A29" s="190"/>
      <c r="B29" s="190"/>
      <c r="C29" s="245"/>
      <c r="D29" s="246"/>
      <c r="E29" s="246"/>
      <c r="F29" s="246"/>
      <c r="G29" s="247"/>
      <c r="H29" s="248" t="s">
        <v>55</v>
      </c>
      <c r="I29" s="221"/>
      <c r="J29" s="221"/>
      <c r="K29" s="221"/>
      <c r="L29" s="221"/>
      <c r="M29" s="221"/>
      <c r="N29" s="221"/>
      <c r="O29" s="221"/>
      <c r="P29" s="221"/>
      <c r="Q29" s="221"/>
      <c r="R29" s="221"/>
      <c r="S29" s="249"/>
      <c r="T29" s="114"/>
      <c r="U29" s="115"/>
      <c r="V29" s="190" t="s">
        <v>56</v>
      </c>
      <c r="W29" s="190"/>
      <c r="X29" s="190"/>
      <c r="Y29" s="190"/>
      <c r="Z29" s="190"/>
      <c r="AA29" s="202" t="s">
        <v>49</v>
      </c>
      <c r="AB29" s="203" t="s">
        <v>57</v>
      </c>
      <c r="AC29" s="250">
        <f>IF(T29="○",0.3,0)</f>
        <v>0</v>
      </c>
      <c r="AD29" s="250"/>
      <c r="AE29" s="251" t="s">
        <v>13</v>
      </c>
      <c r="AF29" s="190"/>
    </row>
    <row r="30" spans="1:32" ht="27.75" customHeight="1" thickTop="1" thickBot="1">
      <c r="A30" s="190"/>
      <c r="B30" s="190"/>
      <c r="C30" s="245"/>
      <c r="D30" s="246"/>
      <c r="E30" s="246"/>
      <c r="F30" s="246"/>
      <c r="G30" s="247"/>
      <c r="H30" s="248" t="s">
        <v>58</v>
      </c>
      <c r="I30" s="221"/>
      <c r="J30" s="221"/>
      <c r="K30" s="221"/>
      <c r="L30" s="221"/>
      <c r="M30" s="221"/>
      <c r="N30" s="221"/>
      <c r="O30" s="221"/>
      <c r="P30" s="221"/>
      <c r="Q30" s="221"/>
      <c r="R30" s="221"/>
      <c r="S30" s="252"/>
      <c r="T30" s="114"/>
      <c r="U30" s="115"/>
      <c r="V30" s="190" t="s">
        <v>59</v>
      </c>
      <c r="W30" s="190"/>
      <c r="X30" s="190"/>
      <c r="Y30" s="190"/>
      <c r="Z30" s="190"/>
      <c r="AA30" s="202" t="s">
        <v>53</v>
      </c>
      <c r="AB30" s="203" t="s">
        <v>60</v>
      </c>
      <c r="AC30" s="250">
        <f>IF(T30="○",0.5,0)</f>
        <v>0</v>
      </c>
      <c r="AD30" s="250"/>
      <c r="AE30" s="251" t="s">
        <v>13</v>
      </c>
      <c r="AF30" s="190"/>
    </row>
    <row r="31" spans="1:32" ht="27.75" customHeight="1" thickTop="1" thickBot="1">
      <c r="A31" s="190"/>
      <c r="B31" s="190"/>
      <c r="C31" s="245"/>
      <c r="D31" s="246"/>
      <c r="E31" s="246"/>
      <c r="F31" s="246"/>
      <c r="G31" s="247"/>
      <c r="H31" s="248" t="s">
        <v>61</v>
      </c>
      <c r="I31" s="221"/>
      <c r="J31" s="221"/>
      <c r="K31" s="221"/>
      <c r="L31" s="221"/>
      <c r="M31" s="221"/>
      <c r="N31" s="221"/>
      <c r="O31" s="221"/>
      <c r="P31" s="221"/>
      <c r="Q31" s="221"/>
      <c r="R31" s="221"/>
      <c r="S31" s="249"/>
      <c r="T31" s="114"/>
      <c r="U31" s="115"/>
      <c r="V31" s="190" t="s">
        <v>62</v>
      </c>
      <c r="W31" s="190"/>
      <c r="X31" s="190"/>
      <c r="Y31" s="190"/>
      <c r="Z31" s="190"/>
      <c r="AA31" s="202" t="s">
        <v>31</v>
      </c>
      <c r="AB31" s="203" t="s">
        <v>63</v>
      </c>
      <c r="AC31" s="250">
        <f>IF(T31="○",1,0)</f>
        <v>0</v>
      </c>
      <c r="AD31" s="250"/>
      <c r="AE31" s="251" t="s">
        <v>13</v>
      </c>
      <c r="AF31" s="190"/>
    </row>
    <row r="32" spans="1:32" ht="27.75" customHeight="1" thickTop="1" thickBot="1">
      <c r="A32" s="190"/>
      <c r="B32" s="190"/>
      <c r="C32" s="253"/>
      <c r="D32" s="254"/>
      <c r="E32" s="254"/>
      <c r="F32" s="254"/>
      <c r="G32" s="255"/>
      <c r="H32" s="256" t="s">
        <v>84</v>
      </c>
      <c r="I32" s="257"/>
      <c r="J32" s="257"/>
      <c r="K32" s="257"/>
      <c r="L32" s="257"/>
      <c r="M32" s="257"/>
      <c r="N32" s="257"/>
      <c r="O32" s="257"/>
      <c r="P32" s="257"/>
      <c r="Q32" s="257"/>
      <c r="R32" s="257"/>
      <c r="S32" s="258"/>
      <c r="T32" s="122"/>
      <c r="U32" s="123"/>
      <c r="V32" s="190" t="s">
        <v>100</v>
      </c>
      <c r="W32" s="190"/>
      <c r="X32" s="190"/>
      <c r="Y32" s="190"/>
      <c r="Z32" s="190"/>
      <c r="AA32" s="202" t="s">
        <v>53</v>
      </c>
      <c r="AB32" s="203" t="s">
        <v>63</v>
      </c>
      <c r="AC32" s="250">
        <f>IF(T32="○",0.6,0)</f>
        <v>0</v>
      </c>
      <c r="AD32" s="250"/>
      <c r="AE32" s="251" t="s">
        <v>13</v>
      </c>
      <c r="AF32" s="190"/>
    </row>
    <row r="33" spans="1:32" ht="28.5" customHeight="1" thickTop="1" thickBot="1">
      <c r="A33" s="190"/>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row>
    <row r="34" spans="1:32" ht="35.25" customHeight="1" thickTop="1" thickBot="1">
      <c r="A34" s="190"/>
      <c r="B34" s="190"/>
      <c r="C34" s="259" t="s">
        <v>64</v>
      </c>
      <c r="D34" s="260"/>
      <c r="E34" s="260"/>
      <c r="F34" s="260"/>
      <c r="G34" s="260"/>
      <c r="H34" s="260"/>
      <c r="I34" s="260"/>
      <c r="J34" s="260"/>
      <c r="K34" s="260"/>
      <c r="L34" s="260"/>
      <c r="M34" s="260"/>
      <c r="N34" s="260"/>
      <c r="O34" s="260"/>
      <c r="P34" s="260"/>
      <c r="Q34" s="260"/>
      <c r="R34" s="260"/>
      <c r="S34" s="260"/>
      <c r="T34" s="260"/>
      <c r="U34" s="260"/>
      <c r="V34" s="260"/>
      <c r="W34" s="261"/>
      <c r="X34" s="262"/>
      <c r="Y34" s="263"/>
      <c r="Z34" s="263"/>
      <c r="AA34" s="264">
        <f>ROUND(AC14+AC23+AC27+AC28+AC29+AC30+AC31+AC32,0)</f>
        <v>2</v>
      </c>
      <c r="AB34" s="264"/>
      <c r="AC34" s="264"/>
      <c r="AD34" s="264"/>
      <c r="AE34" s="265" t="s">
        <v>13</v>
      </c>
      <c r="AF34" s="190"/>
    </row>
    <row r="35" spans="1:32" ht="35.25" customHeight="1" thickBot="1">
      <c r="A35" s="190"/>
      <c r="B35" s="190"/>
      <c r="C35" s="266" t="s">
        <v>97</v>
      </c>
      <c r="D35" s="267"/>
      <c r="E35" s="267"/>
      <c r="F35" s="267"/>
      <c r="G35" s="267"/>
      <c r="H35" s="267"/>
      <c r="I35" s="267"/>
      <c r="J35" s="267"/>
      <c r="K35" s="267"/>
      <c r="L35" s="267"/>
      <c r="M35" s="267"/>
      <c r="N35" s="267"/>
      <c r="O35" s="267"/>
      <c r="P35" s="267"/>
      <c r="Q35" s="267"/>
      <c r="R35" s="267"/>
      <c r="S35" s="267"/>
      <c r="T35" s="267"/>
      <c r="U35" s="267"/>
      <c r="V35" s="267"/>
      <c r="W35" s="268"/>
      <c r="X35" s="269">
        <f>X37+X39</f>
        <v>0</v>
      </c>
      <c r="Y35" s="269"/>
      <c r="Z35" s="269"/>
      <c r="AA35" s="269"/>
      <c r="AB35" s="269"/>
      <c r="AC35" s="269"/>
      <c r="AD35" s="269"/>
      <c r="AE35" s="270" t="s">
        <v>21</v>
      </c>
      <c r="AF35" s="190"/>
    </row>
    <row r="36" spans="1:32" ht="35.25" customHeight="1" thickBot="1">
      <c r="A36" s="190"/>
      <c r="B36" s="190"/>
      <c r="C36" s="266" t="s">
        <v>65</v>
      </c>
      <c r="D36" s="267"/>
      <c r="E36" s="267"/>
      <c r="F36" s="267"/>
      <c r="G36" s="267"/>
      <c r="H36" s="267"/>
      <c r="I36" s="267"/>
      <c r="J36" s="267"/>
      <c r="K36" s="267"/>
      <c r="L36" s="267"/>
      <c r="M36" s="267"/>
      <c r="N36" s="267"/>
      <c r="O36" s="267"/>
      <c r="P36" s="267"/>
      <c r="Q36" s="267"/>
      <c r="R36" s="267"/>
      <c r="S36" s="267"/>
      <c r="T36" s="267"/>
      <c r="U36" s="267"/>
      <c r="V36" s="267"/>
      <c r="W36" s="268"/>
      <c r="X36" s="271"/>
      <c r="Y36" s="271"/>
      <c r="Z36" s="271"/>
      <c r="AA36" s="272">
        <f>IF(ROUND(AA34/3,0)=0,1,ROUND(AA34/3,0))</f>
        <v>1</v>
      </c>
      <c r="AB36" s="272"/>
      <c r="AC36" s="272"/>
      <c r="AD36" s="272"/>
      <c r="AE36" s="270" t="s">
        <v>13</v>
      </c>
      <c r="AF36" s="190"/>
    </row>
    <row r="37" spans="1:32" ht="35.25" customHeight="1" thickBot="1">
      <c r="A37" s="190"/>
      <c r="B37" s="190"/>
      <c r="C37" s="266" t="s">
        <v>98</v>
      </c>
      <c r="D37" s="267"/>
      <c r="E37" s="267"/>
      <c r="F37" s="267"/>
      <c r="G37" s="267"/>
      <c r="H37" s="267"/>
      <c r="I37" s="267"/>
      <c r="J37" s="267"/>
      <c r="K37" s="267"/>
      <c r="L37" s="267"/>
      <c r="M37" s="267"/>
      <c r="N37" s="267"/>
      <c r="O37" s="267"/>
      <c r="P37" s="267"/>
      <c r="Q37" s="267"/>
      <c r="R37" s="267"/>
      <c r="S37" s="267"/>
      <c r="T37" s="267"/>
      <c r="U37" s="267"/>
      <c r="V37" s="267"/>
      <c r="W37" s="268"/>
      <c r="X37" s="269">
        <f>ROUNDDOWN(48860*AA36*J17,-3)</f>
        <v>0</v>
      </c>
      <c r="Y37" s="269"/>
      <c r="Z37" s="269"/>
      <c r="AA37" s="269"/>
      <c r="AB37" s="269"/>
      <c r="AC37" s="269"/>
      <c r="AD37" s="269"/>
      <c r="AE37" s="270" t="s">
        <v>21</v>
      </c>
      <c r="AF37" s="190"/>
    </row>
    <row r="38" spans="1:32" ht="35.25" customHeight="1" thickBot="1">
      <c r="A38" s="190"/>
      <c r="B38" s="190"/>
      <c r="C38" s="266" t="s">
        <v>66</v>
      </c>
      <c r="D38" s="267"/>
      <c r="E38" s="267"/>
      <c r="F38" s="267"/>
      <c r="G38" s="267"/>
      <c r="H38" s="267"/>
      <c r="I38" s="267"/>
      <c r="J38" s="267"/>
      <c r="K38" s="267"/>
      <c r="L38" s="267"/>
      <c r="M38" s="267"/>
      <c r="N38" s="267"/>
      <c r="O38" s="267"/>
      <c r="P38" s="267"/>
      <c r="Q38" s="267"/>
      <c r="R38" s="267"/>
      <c r="S38" s="267"/>
      <c r="T38" s="267"/>
      <c r="U38" s="267"/>
      <c r="V38" s="267"/>
      <c r="W38" s="268"/>
      <c r="X38" s="271"/>
      <c r="Y38" s="271"/>
      <c r="Z38" s="271"/>
      <c r="AA38" s="272">
        <f>IF(ROUND(AA34/5,0)=0,1,ROUND(AA34/5,0))</f>
        <v>1</v>
      </c>
      <c r="AB38" s="272"/>
      <c r="AC38" s="272"/>
      <c r="AD38" s="272"/>
      <c r="AE38" s="270" t="s">
        <v>13</v>
      </c>
      <c r="AF38" s="190"/>
    </row>
    <row r="39" spans="1:32" ht="35.25" customHeight="1" thickBot="1">
      <c r="A39" s="190"/>
      <c r="B39" s="190"/>
      <c r="C39" s="273" t="s">
        <v>99</v>
      </c>
      <c r="D39" s="274"/>
      <c r="E39" s="274"/>
      <c r="F39" s="274"/>
      <c r="G39" s="274"/>
      <c r="H39" s="274"/>
      <c r="I39" s="274"/>
      <c r="J39" s="274"/>
      <c r="K39" s="274"/>
      <c r="L39" s="274"/>
      <c r="M39" s="274"/>
      <c r="N39" s="274"/>
      <c r="O39" s="274"/>
      <c r="P39" s="274"/>
      <c r="Q39" s="274"/>
      <c r="R39" s="274"/>
      <c r="S39" s="274"/>
      <c r="T39" s="274"/>
      <c r="U39" s="274"/>
      <c r="V39" s="274"/>
      <c r="W39" s="275"/>
      <c r="X39" s="276">
        <f>ROUNDDOWN(6110*AA38*J17,-3)</f>
        <v>0</v>
      </c>
      <c r="Y39" s="276"/>
      <c r="Z39" s="276"/>
      <c r="AA39" s="276"/>
      <c r="AB39" s="276"/>
      <c r="AC39" s="276"/>
      <c r="AD39" s="276"/>
      <c r="AE39" s="277" t="s">
        <v>21</v>
      </c>
      <c r="AF39" s="190"/>
    </row>
    <row r="40" spans="1:32" ht="26.25" customHeight="1" thickTop="1">
      <c r="A40" s="190"/>
      <c r="B40" s="190"/>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row>
    <row r="41" spans="1:32" ht="14.25">
      <c r="A41" s="190"/>
      <c r="B41" s="42" t="s">
        <v>67</v>
      </c>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row>
    <row r="42" spans="1:32" ht="14.25">
      <c r="A42" s="190"/>
      <c r="B42" s="42"/>
      <c r="C42" s="190"/>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row>
    <row r="43" spans="1:32" ht="14.25">
      <c r="A43" s="190"/>
      <c r="B43" s="42"/>
      <c r="C43" s="278" t="s">
        <v>87</v>
      </c>
      <c r="D43" s="279"/>
      <c r="E43" s="279"/>
      <c r="F43" s="279"/>
      <c r="G43" s="279"/>
      <c r="H43" s="279"/>
      <c r="I43" s="279"/>
      <c r="J43" s="279"/>
      <c r="K43" s="279"/>
      <c r="L43" s="279"/>
      <c r="M43" s="279"/>
      <c r="N43" s="279"/>
      <c r="O43" s="279"/>
      <c r="P43" s="279"/>
      <c r="Q43" s="279"/>
      <c r="R43" s="279"/>
      <c r="S43" s="279"/>
      <c r="T43" s="279"/>
      <c r="U43" s="279"/>
      <c r="V43" s="279"/>
      <c r="W43" s="280"/>
      <c r="X43" s="309"/>
      <c r="Y43" s="310"/>
      <c r="Z43" s="310"/>
      <c r="AA43" s="310"/>
      <c r="AB43" s="310"/>
      <c r="AC43" s="310"/>
      <c r="AD43" s="310"/>
      <c r="AE43" s="311"/>
      <c r="AF43" s="190"/>
    </row>
    <row r="44" spans="1:32" ht="14.25">
      <c r="A44" s="190"/>
      <c r="B44" s="42"/>
      <c r="C44" s="281"/>
      <c r="D44" s="282"/>
      <c r="E44" s="282"/>
      <c r="F44" s="282"/>
      <c r="G44" s="282"/>
      <c r="H44" s="282"/>
      <c r="I44" s="282"/>
      <c r="J44" s="282"/>
      <c r="K44" s="282"/>
      <c r="L44" s="282"/>
      <c r="M44" s="282"/>
      <c r="N44" s="282"/>
      <c r="O44" s="282"/>
      <c r="P44" s="282"/>
      <c r="Q44" s="282"/>
      <c r="R44" s="282"/>
      <c r="S44" s="282"/>
      <c r="T44" s="282"/>
      <c r="U44" s="282"/>
      <c r="V44" s="282"/>
      <c r="W44" s="283"/>
      <c r="X44" s="312"/>
      <c r="Y44" s="313"/>
      <c r="Z44" s="313"/>
      <c r="AA44" s="313"/>
      <c r="AB44" s="313"/>
      <c r="AC44" s="313"/>
      <c r="AD44" s="313"/>
      <c r="AE44" s="314"/>
      <c r="AF44" s="190"/>
    </row>
    <row r="45" spans="1:32" ht="14.25">
      <c r="A45" s="190"/>
      <c r="B45" s="42"/>
      <c r="C45" s="278" t="s">
        <v>88</v>
      </c>
      <c r="D45" s="279"/>
      <c r="E45" s="279"/>
      <c r="F45" s="279"/>
      <c r="G45" s="279"/>
      <c r="H45" s="279"/>
      <c r="I45" s="279"/>
      <c r="J45" s="279"/>
      <c r="K45" s="279"/>
      <c r="L45" s="279"/>
      <c r="M45" s="279"/>
      <c r="N45" s="279"/>
      <c r="O45" s="279"/>
      <c r="P45" s="279"/>
      <c r="Q45" s="279"/>
      <c r="R45" s="279"/>
      <c r="S45" s="279"/>
      <c r="T45" s="279"/>
      <c r="U45" s="279"/>
      <c r="V45" s="279"/>
      <c r="W45" s="280"/>
      <c r="X45" s="309"/>
      <c r="Y45" s="310"/>
      <c r="Z45" s="310"/>
      <c r="AA45" s="310"/>
      <c r="AB45" s="310"/>
      <c r="AC45" s="310"/>
      <c r="AD45" s="310"/>
      <c r="AE45" s="311"/>
      <c r="AF45" s="190"/>
    </row>
    <row r="46" spans="1:32" ht="14.25">
      <c r="A46" s="190"/>
      <c r="B46" s="42"/>
      <c r="C46" s="281"/>
      <c r="D46" s="282"/>
      <c r="E46" s="282"/>
      <c r="F46" s="282"/>
      <c r="G46" s="282"/>
      <c r="H46" s="282"/>
      <c r="I46" s="282"/>
      <c r="J46" s="282"/>
      <c r="K46" s="282"/>
      <c r="L46" s="282"/>
      <c r="M46" s="282"/>
      <c r="N46" s="282"/>
      <c r="O46" s="282"/>
      <c r="P46" s="282"/>
      <c r="Q46" s="282"/>
      <c r="R46" s="282"/>
      <c r="S46" s="282"/>
      <c r="T46" s="282"/>
      <c r="U46" s="282"/>
      <c r="V46" s="282"/>
      <c r="W46" s="283"/>
      <c r="X46" s="312"/>
      <c r="Y46" s="313"/>
      <c r="Z46" s="313"/>
      <c r="AA46" s="313"/>
      <c r="AB46" s="313"/>
      <c r="AC46" s="313"/>
      <c r="AD46" s="313"/>
      <c r="AE46" s="314"/>
      <c r="AF46" s="190"/>
    </row>
    <row r="47" spans="1:32" ht="17.25">
      <c r="A47" s="190"/>
      <c r="B47" s="284"/>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row>
    <row r="48" spans="1:32" ht="27.75" customHeight="1">
      <c r="A48" s="190"/>
      <c r="B48" s="284"/>
      <c r="C48" s="209" t="s">
        <v>34</v>
      </c>
      <c r="D48" s="210"/>
      <c r="E48" s="210"/>
      <c r="F48" s="210"/>
      <c r="G48" s="210"/>
      <c r="H48" s="210"/>
      <c r="I48" s="211"/>
      <c r="J48" s="101"/>
      <c r="K48" s="101"/>
      <c r="L48" s="101"/>
      <c r="M48" s="212" t="s">
        <v>22</v>
      </c>
      <c r="N48" s="213"/>
      <c r="O48" s="208"/>
      <c r="P48" s="208"/>
      <c r="Q48" s="190"/>
      <c r="R48" s="190"/>
      <c r="S48" s="190"/>
      <c r="T48" s="190"/>
      <c r="U48" s="190"/>
      <c r="V48" s="190"/>
      <c r="W48" s="190"/>
      <c r="X48" s="190"/>
      <c r="Y48" s="190"/>
      <c r="Z48" s="190"/>
      <c r="AA48" s="190"/>
      <c r="AB48" s="190"/>
      <c r="AC48" s="190"/>
      <c r="AD48" s="190"/>
      <c r="AE48" s="190"/>
      <c r="AF48" s="190"/>
    </row>
    <row r="49" spans="1:32" ht="17.25">
      <c r="A49" s="190"/>
      <c r="B49" s="284"/>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row>
    <row r="50" spans="1:32" ht="9" customHeight="1" thickBot="1">
      <c r="A50" s="190"/>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row>
    <row r="51" spans="1:32" ht="21.75" customHeight="1">
      <c r="A51" s="190"/>
      <c r="B51" s="190"/>
      <c r="C51" s="285" t="s">
        <v>68</v>
      </c>
      <c r="D51" s="286"/>
      <c r="E51" s="286"/>
      <c r="F51" s="286"/>
      <c r="G51" s="286"/>
      <c r="H51" s="286"/>
      <c r="I51" s="286"/>
      <c r="J51" s="286"/>
      <c r="K51" s="286"/>
      <c r="L51" s="286"/>
      <c r="M51" s="286"/>
      <c r="N51" s="286"/>
      <c r="O51" s="286"/>
      <c r="P51" s="286"/>
      <c r="Q51" s="286"/>
      <c r="R51" s="286"/>
      <c r="S51" s="286"/>
      <c r="T51" s="286"/>
      <c r="U51" s="286"/>
      <c r="V51" s="286"/>
      <c r="W51" s="287"/>
      <c r="X51" s="125"/>
      <c r="Y51" s="126"/>
      <c r="Z51" s="126"/>
      <c r="AA51" s="124"/>
      <c r="AB51" s="124"/>
      <c r="AC51" s="124"/>
      <c r="AD51" s="124"/>
      <c r="AE51" s="48" t="s">
        <v>13</v>
      </c>
      <c r="AF51" s="190"/>
    </row>
    <row r="52" spans="1:32" ht="21.75" customHeight="1">
      <c r="A52" s="190"/>
      <c r="B52" s="190"/>
      <c r="C52" s="288" t="s">
        <v>69</v>
      </c>
      <c r="D52" s="289"/>
      <c r="E52" s="289"/>
      <c r="F52" s="289"/>
      <c r="G52" s="289"/>
      <c r="H52" s="289"/>
      <c r="I52" s="289"/>
      <c r="J52" s="289"/>
      <c r="K52" s="289"/>
      <c r="L52" s="289"/>
      <c r="M52" s="289"/>
      <c r="N52" s="289"/>
      <c r="O52" s="289"/>
      <c r="P52" s="289"/>
      <c r="Q52" s="289"/>
      <c r="R52" s="289"/>
      <c r="S52" s="289"/>
      <c r="T52" s="289"/>
      <c r="U52" s="289"/>
      <c r="V52" s="289"/>
      <c r="W52" s="290"/>
      <c r="X52" s="291"/>
      <c r="Y52" s="292"/>
      <c r="Z52" s="292"/>
      <c r="AA52" s="293">
        <f>AA36</f>
        <v>1</v>
      </c>
      <c r="AB52" s="293"/>
      <c r="AC52" s="293"/>
      <c r="AD52" s="293"/>
      <c r="AE52" s="294" t="s">
        <v>13</v>
      </c>
      <c r="AF52" s="190"/>
    </row>
    <row r="53" spans="1:32" ht="21.75" customHeight="1">
      <c r="A53" s="190"/>
      <c r="B53" s="190"/>
      <c r="C53" s="295" t="s">
        <v>70</v>
      </c>
      <c r="D53" s="296"/>
      <c r="E53" s="296"/>
      <c r="F53" s="296"/>
      <c r="G53" s="296"/>
      <c r="H53" s="296"/>
      <c r="I53" s="296"/>
      <c r="J53" s="296"/>
      <c r="K53" s="296"/>
      <c r="L53" s="296"/>
      <c r="M53" s="296"/>
      <c r="N53" s="296"/>
      <c r="O53" s="296"/>
      <c r="P53" s="296"/>
      <c r="Q53" s="296"/>
      <c r="R53" s="296"/>
      <c r="S53" s="296"/>
      <c r="T53" s="296"/>
      <c r="U53" s="296"/>
      <c r="V53" s="296"/>
      <c r="W53" s="297"/>
      <c r="X53" s="291"/>
      <c r="Y53" s="292"/>
      <c r="Z53" s="292"/>
      <c r="AA53" s="293">
        <f>IF(AA51-AA52&gt;0,AA51-AA52,0)</f>
        <v>0</v>
      </c>
      <c r="AB53" s="293"/>
      <c r="AC53" s="293"/>
      <c r="AD53" s="293"/>
      <c r="AE53" s="298" t="s">
        <v>13</v>
      </c>
      <c r="AF53" s="190"/>
    </row>
    <row r="54" spans="1:32" ht="21.75" customHeight="1" thickBot="1">
      <c r="A54" s="190"/>
      <c r="B54" s="190"/>
      <c r="C54" s="299" t="s">
        <v>73</v>
      </c>
      <c r="D54" s="300"/>
      <c r="E54" s="300"/>
      <c r="F54" s="300"/>
      <c r="G54" s="300"/>
      <c r="H54" s="300"/>
      <c r="I54" s="300"/>
      <c r="J54" s="300"/>
      <c r="K54" s="300"/>
      <c r="L54" s="300"/>
      <c r="M54" s="300"/>
      <c r="N54" s="300"/>
      <c r="O54" s="300"/>
      <c r="P54" s="300"/>
      <c r="Q54" s="300"/>
      <c r="R54" s="300"/>
      <c r="S54" s="300"/>
      <c r="T54" s="300"/>
      <c r="U54" s="300"/>
      <c r="V54" s="300"/>
      <c r="W54" s="301"/>
      <c r="X54" s="302">
        <f>50000*AA53</f>
        <v>0</v>
      </c>
      <c r="Y54" s="302"/>
      <c r="Z54" s="302"/>
      <c r="AA54" s="302"/>
      <c r="AB54" s="302"/>
      <c r="AC54" s="302"/>
      <c r="AD54" s="302"/>
      <c r="AE54" s="303" t="s">
        <v>21</v>
      </c>
      <c r="AF54" s="190"/>
    </row>
    <row r="55" spans="1:32" ht="21.75" customHeight="1" thickBot="1">
      <c r="A55" s="190"/>
      <c r="B55" s="190"/>
      <c r="C55" s="299" t="s">
        <v>71</v>
      </c>
      <c r="D55" s="300"/>
      <c r="E55" s="300"/>
      <c r="F55" s="300"/>
      <c r="G55" s="300"/>
      <c r="H55" s="300"/>
      <c r="I55" s="300"/>
      <c r="J55" s="300"/>
      <c r="K55" s="300"/>
      <c r="L55" s="300"/>
      <c r="M55" s="300"/>
      <c r="N55" s="300"/>
      <c r="O55" s="300"/>
      <c r="P55" s="300"/>
      <c r="Q55" s="300"/>
      <c r="R55" s="300"/>
      <c r="S55" s="300"/>
      <c r="T55" s="300"/>
      <c r="U55" s="300"/>
      <c r="V55" s="300"/>
      <c r="W55" s="301"/>
      <c r="X55" s="302">
        <f>50000*AA53*J48</f>
        <v>0</v>
      </c>
      <c r="Y55" s="302"/>
      <c r="Z55" s="302"/>
      <c r="AA55" s="302"/>
      <c r="AB55" s="302"/>
      <c r="AC55" s="302"/>
      <c r="AD55" s="302"/>
      <c r="AE55" s="303" t="s">
        <v>21</v>
      </c>
      <c r="AF55" s="190"/>
    </row>
    <row r="56" spans="1:32" ht="14.25">
      <c r="A56" s="190"/>
      <c r="B56" s="190"/>
      <c r="C56" s="304" t="s">
        <v>72</v>
      </c>
      <c r="D56" s="190"/>
      <c r="E56" s="190"/>
      <c r="F56" s="190"/>
      <c r="G56" s="190"/>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row>
    <row r="57" spans="1:32" ht="14.25">
      <c r="A57" s="190"/>
      <c r="B57" s="190"/>
      <c r="C57" s="304" t="s">
        <v>78</v>
      </c>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row>
    <row r="58" spans="1:32" ht="14.25">
      <c r="A58" s="190"/>
      <c r="B58" s="190"/>
      <c r="C58" s="304" t="s">
        <v>77</v>
      </c>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row>
  </sheetData>
  <sheetProtection algorithmName="SHA-512" hashValue="0xSj8ozZ1hBxp7FCHHn1QaIuV2JqeTlDjxhGLgs1xiMfJNjRJWPHpKUcVayLyTXE9gMFtBMwG92y1siXBUsj0A==" saltValue="awJldXLhfvSwoMQjOlfBbA==" spinCount="100000" sheet="1" objects="1" scenarios="1" formatCells="0"/>
  <mergeCells count="104">
    <mergeCell ref="C34:W34"/>
    <mergeCell ref="X34:Z34"/>
    <mergeCell ref="AA34:AD34"/>
    <mergeCell ref="C26:G32"/>
    <mergeCell ref="V2:Y2"/>
    <mergeCell ref="Z2:AC2"/>
    <mergeCell ref="C55:W55"/>
    <mergeCell ref="X55:AD55"/>
    <mergeCell ref="C54:W54"/>
    <mergeCell ref="X54:AD54"/>
    <mergeCell ref="C51:W51"/>
    <mergeCell ref="AA51:AD51"/>
    <mergeCell ref="C52:W52"/>
    <mergeCell ref="AA52:AD52"/>
    <mergeCell ref="C53:W53"/>
    <mergeCell ref="AA53:AD53"/>
    <mergeCell ref="X51:Z51"/>
    <mergeCell ref="C48:I48"/>
    <mergeCell ref="J48:L48"/>
    <mergeCell ref="M48:N48"/>
    <mergeCell ref="C35:W35"/>
    <mergeCell ref="X35:AD35"/>
    <mergeCell ref="C36:W36"/>
    <mergeCell ref="X36:Z36"/>
    <mergeCell ref="AA36:AD36"/>
    <mergeCell ref="C37:W37"/>
    <mergeCell ref="X37:AD37"/>
    <mergeCell ref="C38:W38"/>
    <mergeCell ref="X38:Z38"/>
    <mergeCell ref="X43:AE44"/>
    <mergeCell ref="X45:AE46"/>
    <mergeCell ref="AA38:AD38"/>
    <mergeCell ref="C39:W39"/>
    <mergeCell ref="X39:AD39"/>
    <mergeCell ref="C43:W44"/>
    <mergeCell ref="C45:W46"/>
    <mergeCell ref="T29:U29"/>
    <mergeCell ref="AC29:AD29"/>
    <mergeCell ref="H32:R32"/>
    <mergeCell ref="T32:U32"/>
    <mergeCell ref="AC32:AD32"/>
    <mergeCell ref="H30:R30"/>
    <mergeCell ref="T30:U30"/>
    <mergeCell ref="AC30:AD30"/>
    <mergeCell ref="H29:R29"/>
    <mergeCell ref="H31:R31"/>
    <mergeCell ref="T31:U31"/>
    <mergeCell ref="AC31:AD31"/>
    <mergeCell ref="W22:Y22"/>
    <mergeCell ref="H27:R27"/>
    <mergeCell ref="T27:U27"/>
    <mergeCell ref="AC27:AD27"/>
    <mergeCell ref="H28:R28"/>
    <mergeCell ref="P23:Z23"/>
    <mergeCell ref="T28:U28"/>
    <mergeCell ref="AC28:AD28"/>
    <mergeCell ref="AC23:AD23"/>
    <mergeCell ref="H24:AE24"/>
    <mergeCell ref="J25:N25"/>
    <mergeCell ref="H26:R26"/>
    <mergeCell ref="T26:U26"/>
    <mergeCell ref="M15:AD15"/>
    <mergeCell ref="C17:I17"/>
    <mergeCell ref="J17:L17"/>
    <mergeCell ref="M17:N17"/>
    <mergeCell ref="C19:G22"/>
    <mergeCell ref="H19:L19"/>
    <mergeCell ref="M19:O19"/>
    <mergeCell ref="S19:T19"/>
    <mergeCell ref="U19:V19"/>
    <mergeCell ref="W19:Y19"/>
    <mergeCell ref="H21:L21"/>
    <mergeCell ref="M21:O21"/>
    <mergeCell ref="S21:T21"/>
    <mergeCell ref="U21:V21"/>
    <mergeCell ref="W21:Y21"/>
    <mergeCell ref="H20:L20"/>
    <mergeCell ref="M20:O20"/>
    <mergeCell ref="S20:T20"/>
    <mergeCell ref="U20:V20"/>
    <mergeCell ref="W20:Y20"/>
    <mergeCell ref="H22:L22"/>
    <mergeCell ref="M22:O22"/>
    <mergeCell ref="S22:T22"/>
    <mergeCell ref="U22:V22"/>
    <mergeCell ref="R2:U2"/>
    <mergeCell ref="AD2:AE2"/>
    <mergeCell ref="A10:AE10"/>
    <mergeCell ref="C14:G14"/>
    <mergeCell ref="H14:L14"/>
    <mergeCell ref="M14:Q14"/>
    <mergeCell ref="R14:W14"/>
    <mergeCell ref="AC14:AD14"/>
    <mergeCell ref="B3:G7"/>
    <mergeCell ref="R3:U3"/>
    <mergeCell ref="V3:AE3"/>
    <mergeCell ref="R4:U4"/>
    <mergeCell ref="V4:AE4"/>
    <mergeCell ref="R7:U7"/>
    <mergeCell ref="V7:AE7"/>
    <mergeCell ref="R5:U6"/>
    <mergeCell ref="V5:AE6"/>
    <mergeCell ref="C12:W12"/>
    <mergeCell ref="X12:AE12"/>
  </mergeCells>
  <phoneticPr fontId="1"/>
  <dataValidations count="4">
    <dataValidation type="whole" operator="greaterThanOrEqual" allowBlank="1" showInputMessage="1" showErrorMessage="1" errorTitle="注意" error="こちらには、整数しか入力できません。" sqref="H14:L14 J17:L17 J48:L48">
      <formula1>0</formula1>
    </dataValidation>
    <dataValidation type="whole" operator="greaterThanOrEqual" allowBlank="1" showErrorMessage="1" errorTitle="注意" error="こちらには、整数しか入力できません。" sqref="M19:O22">
      <formula1>0</formula1>
    </dataValidation>
    <dataValidation type="list" allowBlank="1" showInputMessage="1" showErrorMessage="1" sqref="T26:T32">
      <formula1>"○,―"</formula1>
    </dataValidation>
    <dataValidation type="list" allowBlank="1" showInputMessage="1" showErrorMessage="1" sqref="X43:AE46 X12">
      <formula1>"－,○"</formula1>
    </dataValidation>
  </dataValidations>
  <pageMargins left="0.23622047244094488" right="0.23622047244094488" top="0.3543307086614173" bottom="0.3543307086614173" header="0" footer="0"/>
  <pageSetup paperSize="9" scale="87" orientation="portrait" r:id="rId1"/>
  <headerFooter>
    <oddFooter xml:space="preserve">&amp;C
</oddFooter>
  </headerFooter>
  <rowBreaks count="1" manualBreakCount="1">
    <brk id="39" max="31"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39"/>
  <sheetViews>
    <sheetView showZeros="0" view="pageBreakPreview" zoomScaleNormal="100" zoomScaleSheetLayoutView="100" workbookViewId="0">
      <selection activeCell="AC9" sqref="AC9:AM10"/>
    </sheetView>
  </sheetViews>
  <sheetFormatPr defaultRowHeight="13.5"/>
  <cols>
    <col min="1" max="39" width="2.25" style="1" customWidth="1"/>
    <col min="40" max="16384" width="9" style="1"/>
  </cols>
  <sheetData>
    <row r="1" spans="1:39">
      <c r="A1" s="5" t="s">
        <v>23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row>
    <row r="2" spans="1:39">
      <c r="A2" s="161" t="s">
        <v>93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3" spans="1:39">
      <c r="A3" s="161"/>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row>
    <row r="4" spans="1:39" ht="13.5" customHeight="1">
      <c r="A4" s="6"/>
      <c r="B4" s="6"/>
      <c r="C4" s="6"/>
      <c r="D4" s="6"/>
      <c r="E4" s="6"/>
      <c r="F4" s="6"/>
      <c r="G4" s="6"/>
      <c r="H4" s="6"/>
      <c r="I4" s="6"/>
      <c r="J4" s="6"/>
      <c r="K4" s="6"/>
      <c r="L4" s="6"/>
      <c r="M4" s="6"/>
      <c r="N4" s="6"/>
      <c r="O4" s="6"/>
      <c r="P4" s="6"/>
      <c r="Q4" s="6"/>
      <c r="R4" s="6"/>
      <c r="S4" s="5"/>
      <c r="T4" s="5"/>
      <c r="U4" s="5"/>
      <c r="V4" s="5"/>
      <c r="W4" s="5"/>
      <c r="X4" s="5"/>
      <c r="Y4" s="5"/>
      <c r="Z4" s="5"/>
      <c r="AA4" s="5"/>
      <c r="AB4" s="5"/>
      <c r="AC4" s="162">
        <f ca="1">TODAY()</f>
        <v>44064</v>
      </c>
      <c r="AD4" s="162"/>
      <c r="AE4" s="162"/>
      <c r="AF4" s="162"/>
      <c r="AG4" s="162"/>
      <c r="AH4" s="162"/>
      <c r="AI4" s="162"/>
      <c r="AJ4" s="162"/>
      <c r="AK4" s="162"/>
      <c r="AL4" s="162"/>
      <c r="AM4" s="162"/>
    </row>
    <row r="5" spans="1:39" ht="13.5" customHeight="1" thickBot="1">
      <c r="A5" s="5" t="s">
        <v>8</v>
      </c>
      <c r="B5" s="6"/>
      <c r="C5" s="6"/>
      <c r="D5" s="6"/>
      <c r="E5" s="6"/>
      <c r="F5" s="6"/>
      <c r="G5" s="6"/>
      <c r="H5" s="6"/>
      <c r="I5" s="6"/>
      <c r="J5" s="6"/>
      <c r="K5" s="6"/>
      <c r="L5" s="6"/>
      <c r="M5" s="6"/>
      <c r="N5" s="6"/>
      <c r="O5" s="6"/>
      <c r="P5" s="6"/>
      <c r="Q5" s="6"/>
      <c r="R5" s="6"/>
      <c r="S5" s="5"/>
      <c r="T5" s="5"/>
      <c r="U5" s="5"/>
      <c r="V5" s="5"/>
      <c r="W5" s="5"/>
      <c r="X5" s="5"/>
      <c r="Y5" s="5"/>
      <c r="Z5" s="5"/>
      <c r="AA5" s="5"/>
      <c r="AB5" s="5"/>
      <c r="AC5" s="5"/>
      <c r="AD5" s="5"/>
      <c r="AE5" s="5"/>
      <c r="AF5" s="5"/>
      <c r="AG5" s="5"/>
      <c r="AH5" s="5"/>
      <c r="AI5" s="5"/>
      <c r="AJ5" s="5"/>
      <c r="AK5" s="5"/>
      <c r="AL5" s="5"/>
      <c r="AM5" s="5"/>
    </row>
    <row r="6" spans="1:39">
      <c r="A6" s="5"/>
      <c r="B6" s="5"/>
      <c r="C6" s="5"/>
      <c r="D6" s="5"/>
      <c r="E6" s="5"/>
      <c r="F6" s="5"/>
      <c r="G6" s="5"/>
      <c r="H6" s="5"/>
      <c r="I6" s="5"/>
      <c r="J6" s="5"/>
      <c r="K6" s="5"/>
      <c r="L6" s="5"/>
      <c r="M6" s="5"/>
      <c r="N6" s="5"/>
      <c r="O6" s="5"/>
      <c r="P6" s="5"/>
      <c r="Q6" s="5"/>
      <c r="R6" s="5"/>
      <c r="S6" s="5"/>
      <c r="T6" s="5"/>
      <c r="U6" s="5"/>
      <c r="V6" s="163" t="s">
        <v>2</v>
      </c>
      <c r="W6" s="164"/>
      <c r="X6" s="164"/>
      <c r="Y6" s="164"/>
      <c r="Z6" s="164"/>
      <c r="AA6" s="164"/>
      <c r="AB6" s="165"/>
      <c r="AC6" s="166" t="s">
        <v>75</v>
      </c>
      <c r="AD6" s="167"/>
      <c r="AE6" s="167"/>
      <c r="AF6" s="167"/>
      <c r="AG6" s="168">
        <f>'保育所積算表（処遇Ⅱ）'!Z2</f>
        <v>0</v>
      </c>
      <c r="AH6" s="168"/>
      <c r="AI6" s="168"/>
      <c r="AJ6" s="168"/>
      <c r="AK6" s="168"/>
      <c r="AL6" s="167" t="s">
        <v>76</v>
      </c>
      <c r="AM6" s="169"/>
    </row>
    <row r="7" spans="1:39">
      <c r="A7" s="5"/>
      <c r="B7" s="5"/>
      <c r="C7" s="5"/>
      <c r="D7" s="5"/>
      <c r="E7" s="5"/>
      <c r="F7" s="5"/>
      <c r="G7" s="5"/>
      <c r="H7" s="5"/>
      <c r="I7" s="5"/>
      <c r="J7" s="5"/>
      <c r="K7" s="5"/>
      <c r="L7" s="5"/>
      <c r="M7" s="5"/>
      <c r="N7" s="5"/>
      <c r="O7" s="5"/>
      <c r="P7" s="5"/>
      <c r="Q7" s="5"/>
      <c r="R7" s="5"/>
      <c r="S7" s="5"/>
      <c r="T7" s="5"/>
      <c r="U7" s="5"/>
      <c r="V7" s="182" t="s">
        <v>0</v>
      </c>
      <c r="W7" s="183"/>
      <c r="X7" s="183"/>
      <c r="Y7" s="183"/>
      <c r="Z7" s="183"/>
      <c r="AA7" s="183"/>
      <c r="AB7" s="184"/>
      <c r="AC7" s="185" t="s">
        <v>80</v>
      </c>
      <c r="AD7" s="183"/>
      <c r="AE7" s="183"/>
      <c r="AF7" s="183"/>
      <c r="AG7" s="183"/>
      <c r="AH7" s="183"/>
      <c r="AI7" s="183"/>
      <c r="AJ7" s="183"/>
      <c r="AK7" s="183"/>
      <c r="AL7" s="183"/>
      <c r="AM7" s="186"/>
    </row>
    <row r="8" spans="1:39">
      <c r="A8" s="5"/>
      <c r="B8" s="5"/>
      <c r="C8" s="5"/>
      <c r="D8" s="5"/>
      <c r="E8" s="5"/>
      <c r="F8" s="5"/>
      <c r="G8" s="5"/>
      <c r="H8" s="5"/>
      <c r="I8" s="5"/>
      <c r="J8" s="5"/>
      <c r="K8" s="5"/>
      <c r="L8" s="5"/>
      <c r="M8" s="5"/>
      <c r="N8" s="5"/>
      <c r="O8" s="5"/>
      <c r="P8" s="5"/>
      <c r="Q8" s="5"/>
      <c r="R8" s="5"/>
      <c r="S8" s="5"/>
      <c r="T8" s="5"/>
      <c r="U8" s="5"/>
      <c r="V8" s="182" t="s">
        <v>3</v>
      </c>
      <c r="W8" s="183"/>
      <c r="X8" s="183"/>
      <c r="Y8" s="183"/>
      <c r="Z8" s="183"/>
      <c r="AA8" s="183"/>
      <c r="AB8" s="184"/>
      <c r="AC8" s="187">
        <f>'保育所積算表（処遇Ⅱ）'!V4</f>
        <v>0</v>
      </c>
      <c r="AD8" s="188"/>
      <c r="AE8" s="188"/>
      <c r="AF8" s="188"/>
      <c r="AG8" s="188"/>
      <c r="AH8" s="188"/>
      <c r="AI8" s="188"/>
      <c r="AJ8" s="188"/>
      <c r="AK8" s="188"/>
      <c r="AL8" s="188"/>
      <c r="AM8" s="189"/>
    </row>
    <row r="9" spans="1:39">
      <c r="A9" s="5"/>
      <c r="B9" s="5"/>
      <c r="C9" s="5"/>
      <c r="D9" s="5"/>
      <c r="E9" s="5"/>
      <c r="F9" s="5"/>
      <c r="G9" s="5"/>
      <c r="H9" s="5"/>
      <c r="I9" s="5"/>
      <c r="J9" s="5"/>
      <c r="K9" s="5"/>
      <c r="L9" s="5"/>
      <c r="M9" s="5"/>
      <c r="N9" s="5"/>
      <c r="O9" s="5"/>
      <c r="P9" s="5"/>
      <c r="Q9" s="5"/>
      <c r="R9" s="5"/>
      <c r="S9" s="5"/>
      <c r="T9" s="5"/>
      <c r="U9" s="5"/>
      <c r="V9" s="170" t="s">
        <v>4</v>
      </c>
      <c r="W9" s="171"/>
      <c r="X9" s="171"/>
      <c r="Y9" s="171"/>
      <c r="Z9" s="171"/>
      <c r="AA9" s="171"/>
      <c r="AB9" s="172"/>
      <c r="AC9" s="176">
        <f>'保育所積算表（処遇Ⅱ）'!V5</f>
        <v>0</v>
      </c>
      <c r="AD9" s="177"/>
      <c r="AE9" s="177"/>
      <c r="AF9" s="177"/>
      <c r="AG9" s="177"/>
      <c r="AH9" s="177"/>
      <c r="AI9" s="177"/>
      <c r="AJ9" s="177"/>
      <c r="AK9" s="177"/>
      <c r="AL9" s="177"/>
      <c r="AM9" s="178"/>
    </row>
    <row r="10" spans="1:39">
      <c r="A10" s="5"/>
      <c r="B10" s="5"/>
      <c r="C10" s="5"/>
      <c r="D10" s="5"/>
      <c r="E10" s="5"/>
      <c r="F10" s="5"/>
      <c r="G10" s="5"/>
      <c r="H10" s="5"/>
      <c r="I10" s="5"/>
      <c r="J10" s="5"/>
      <c r="K10" s="5"/>
      <c r="L10" s="5"/>
      <c r="M10" s="5"/>
      <c r="N10" s="5"/>
      <c r="O10" s="5"/>
      <c r="P10" s="5"/>
      <c r="Q10" s="5"/>
      <c r="R10" s="5"/>
      <c r="S10" s="5"/>
      <c r="T10" s="5"/>
      <c r="U10" s="5"/>
      <c r="V10" s="173"/>
      <c r="W10" s="174"/>
      <c r="X10" s="174"/>
      <c r="Y10" s="174"/>
      <c r="Z10" s="174"/>
      <c r="AA10" s="174"/>
      <c r="AB10" s="175"/>
      <c r="AC10" s="179"/>
      <c r="AD10" s="180"/>
      <c r="AE10" s="180"/>
      <c r="AF10" s="180"/>
      <c r="AG10" s="180"/>
      <c r="AH10" s="180"/>
      <c r="AI10" s="180"/>
      <c r="AJ10" s="180"/>
      <c r="AK10" s="180"/>
      <c r="AL10" s="180"/>
      <c r="AM10" s="181"/>
    </row>
    <row r="11" spans="1:39" ht="14.25" thickBot="1">
      <c r="A11" s="5"/>
      <c r="B11" s="5"/>
      <c r="C11" s="5"/>
      <c r="D11" s="5"/>
      <c r="E11" s="5"/>
      <c r="F11" s="5"/>
      <c r="G11" s="5"/>
      <c r="H11" s="5"/>
      <c r="I11" s="5"/>
      <c r="J11" s="5"/>
      <c r="K11" s="5"/>
      <c r="L11" s="5"/>
      <c r="M11" s="5"/>
      <c r="N11" s="5"/>
      <c r="O11" s="5"/>
      <c r="P11" s="5"/>
      <c r="Q11" s="5"/>
      <c r="R11" s="5"/>
      <c r="S11" s="5"/>
      <c r="T11" s="5"/>
      <c r="U11" s="5"/>
      <c r="V11" s="138" t="s">
        <v>5</v>
      </c>
      <c r="W11" s="139"/>
      <c r="X11" s="139"/>
      <c r="Y11" s="139"/>
      <c r="Z11" s="139"/>
      <c r="AA11" s="139"/>
      <c r="AB11" s="140"/>
      <c r="AC11" s="141">
        <f>'保育所積算表（処遇Ⅱ）'!V7</f>
        <v>0</v>
      </c>
      <c r="AD11" s="142"/>
      <c r="AE11" s="142"/>
      <c r="AF11" s="142"/>
      <c r="AG11" s="142"/>
      <c r="AH11" s="142"/>
      <c r="AI11" s="142"/>
      <c r="AJ11" s="142"/>
      <c r="AK11" s="142"/>
      <c r="AL11" s="142"/>
      <c r="AM11" s="2" t="s">
        <v>1</v>
      </c>
    </row>
    <row r="12" spans="1:39">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row>
    <row r="13" spans="1:39">
      <c r="A13" s="5" t="s">
        <v>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row>
    <row r="14" spans="1:39">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row>
    <row r="15" spans="1:39">
      <c r="A15" s="5" t="s">
        <v>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row>
    <row r="16" spans="1:39" ht="14.25" thickBot="1">
      <c r="A16" s="7" t="s">
        <v>81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9"/>
    </row>
    <row r="17" spans="1:39">
      <c r="A17" s="10"/>
      <c r="B17" s="128" t="s">
        <v>11</v>
      </c>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32" t="str">
        <f>IF('保育所積算表（処遇Ⅱ）'!X12="○","該当","非該当")</f>
        <v>非該当</v>
      </c>
      <c r="AH17" s="133"/>
      <c r="AI17" s="133"/>
      <c r="AJ17" s="133"/>
      <c r="AK17" s="133"/>
      <c r="AL17" s="133"/>
      <c r="AM17" s="134"/>
    </row>
    <row r="18" spans="1:39" ht="14.25" thickBot="1">
      <c r="A18" s="11"/>
      <c r="B18" s="130"/>
      <c r="C18" s="131"/>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5"/>
      <c r="AH18" s="136"/>
      <c r="AI18" s="136"/>
      <c r="AJ18" s="136"/>
      <c r="AK18" s="136"/>
      <c r="AL18" s="136"/>
      <c r="AM18" s="137"/>
    </row>
    <row r="19" spans="1:39">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row>
    <row r="20" spans="1:39" ht="14.25" thickBot="1">
      <c r="A20" s="5" t="s">
        <v>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row>
    <row r="21" spans="1:39" ht="23.25" customHeight="1" thickBot="1">
      <c r="A21" s="45" t="s">
        <v>83</v>
      </c>
      <c r="B21" s="12" t="s">
        <v>17</v>
      </c>
      <c r="C21" s="13"/>
      <c r="D21" s="13"/>
      <c r="E21" s="13"/>
      <c r="F21" s="13"/>
      <c r="G21" s="13"/>
      <c r="H21" s="12"/>
      <c r="I21" s="14"/>
      <c r="J21" s="15"/>
      <c r="K21" s="15"/>
      <c r="L21" s="15"/>
      <c r="M21" s="15"/>
      <c r="N21" s="15"/>
      <c r="O21" s="15"/>
      <c r="P21" s="15"/>
      <c r="Q21" s="15"/>
      <c r="R21" s="15"/>
      <c r="S21" s="15"/>
      <c r="T21" s="15"/>
      <c r="U21" s="15"/>
      <c r="V21" s="15"/>
      <c r="W21" s="15"/>
      <c r="X21" s="15"/>
      <c r="Y21" s="15"/>
      <c r="Z21" s="143"/>
      <c r="AA21" s="144"/>
      <c r="AB21" s="144"/>
      <c r="AC21" s="144"/>
      <c r="AD21" s="144"/>
      <c r="AE21" s="144"/>
      <c r="AF21" s="145"/>
      <c r="AG21" s="146">
        <f>IF(AG17="該当",'保育所積算表（処遇Ⅱ）'!AA34,0)</f>
        <v>0</v>
      </c>
      <c r="AH21" s="147"/>
      <c r="AI21" s="147"/>
      <c r="AJ21" s="147"/>
      <c r="AK21" s="147"/>
      <c r="AL21" s="147"/>
      <c r="AM21" s="148"/>
    </row>
    <row r="22" spans="1:39" ht="23.25" customHeight="1">
      <c r="A22" s="154" t="s">
        <v>14</v>
      </c>
      <c r="B22" s="152" t="s">
        <v>18</v>
      </c>
      <c r="C22" s="152"/>
      <c r="D22" s="152"/>
      <c r="E22" s="152"/>
      <c r="F22" s="152"/>
      <c r="G22" s="152"/>
      <c r="H22" s="16" t="s">
        <v>19</v>
      </c>
      <c r="I22" s="17"/>
      <c r="J22" s="18"/>
      <c r="K22" s="18"/>
      <c r="L22" s="18"/>
      <c r="M22" s="18"/>
      <c r="N22" s="18"/>
      <c r="O22" s="18"/>
      <c r="P22" s="18"/>
      <c r="Q22" s="18"/>
      <c r="R22" s="18"/>
      <c r="S22" s="18"/>
      <c r="T22" s="18"/>
      <c r="U22" s="18"/>
      <c r="V22" s="18"/>
      <c r="W22" s="18"/>
      <c r="X22" s="18"/>
      <c r="Y22" s="18"/>
      <c r="Z22" s="19"/>
      <c r="AA22" s="20"/>
      <c r="AB22" s="20"/>
      <c r="AC22" s="20"/>
      <c r="AD22" s="20"/>
      <c r="AE22" s="20"/>
      <c r="AF22" s="21"/>
      <c r="AG22" s="149">
        <f>IF(AG17="該当",'保育所積算表（処遇Ⅱ）'!AA36,0)</f>
        <v>0</v>
      </c>
      <c r="AH22" s="150"/>
      <c r="AI22" s="150"/>
      <c r="AJ22" s="150"/>
      <c r="AK22" s="150"/>
      <c r="AL22" s="150"/>
      <c r="AM22" s="151"/>
    </row>
    <row r="23" spans="1:39" ht="23.25" customHeight="1" thickBot="1">
      <c r="A23" s="155"/>
      <c r="B23" s="153"/>
      <c r="C23" s="153"/>
      <c r="D23" s="153"/>
      <c r="E23" s="153"/>
      <c r="F23" s="153"/>
      <c r="G23" s="153"/>
      <c r="H23" s="22" t="s">
        <v>20</v>
      </c>
      <c r="I23" s="23"/>
      <c r="J23" s="24"/>
      <c r="K23" s="24"/>
      <c r="L23" s="24"/>
      <c r="M23" s="24"/>
      <c r="N23" s="24"/>
      <c r="O23" s="24"/>
      <c r="P23" s="24"/>
      <c r="Q23" s="24"/>
      <c r="R23" s="24"/>
      <c r="S23" s="24"/>
      <c r="T23" s="24"/>
      <c r="U23" s="24"/>
      <c r="V23" s="24"/>
      <c r="W23" s="24"/>
      <c r="X23" s="24"/>
      <c r="Y23" s="24"/>
      <c r="Z23" s="25"/>
      <c r="AA23" s="26"/>
      <c r="AB23" s="26"/>
      <c r="AC23" s="26"/>
      <c r="AD23" s="26"/>
      <c r="AE23" s="26"/>
      <c r="AF23" s="27"/>
      <c r="AG23" s="156">
        <f>IF(AG17="該当",'保育所積算表（処遇Ⅱ）'!AA38,0)</f>
        <v>0</v>
      </c>
      <c r="AH23" s="157"/>
      <c r="AI23" s="157"/>
      <c r="AJ23" s="157"/>
      <c r="AK23" s="157"/>
      <c r="AL23" s="157"/>
      <c r="AM23" s="158"/>
    </row>
    <row r="24" spans="1:39" ht="23.25" customHeight="1">
      <c r="A24" s="52"/>
      <c r="B24" s="52"/>
      <c r="C24" s="52"/>
      <c r="D24" s="52"/>
      <c r="E24" s="52"/>
      <c r="F24" s="52"/>
      <c r="G24" s="52"/>
      <c r="H24" s="28"/>
      <c r="I24" s="29"/>
      <c r="J24" s="30"/>
      <c r="K24" s="30"/>
      <c r="L24" s="30"/>
      <c r="M24" s="30"/>
      <c r="N24" s="30"/>
      <c r="O24" s="30"/>
      <c r="P24" s="30"/>
      <c r="Q24" s="30"/>
      <c r="R24" s="30"/>
      <c r="S24" s="30"/>
      <c r="T24" s="30"/>
      <c r="U24" s="30"/>
      <c r="V24" s="30"/>
      <c r="W24" s="30"/>
      <c r="X24" s="30"/>
      <c r="Y24" s="30"/>
      <c r="Z24" s="31"/>
      <c r="AA24" s="32"/>
      <c r="AB24" s="32"/>
      <c r="AC24" s="32"/>
      <c r="AD24" s="32"/>
      <c r="AE24" s="32"/>
      <c r="AF24" s="32"/>
      <c r="AG24" s="33"/>
      <c r="AH24" s="33"/>
      <c r="AI24" s="33"/>
      <c r="AJ24" s="33"/>
      <c r="AK24" s="33"/>
      <c r="AL24" s="33"/>
      <c r="AM24" s="33"/>
    </row>
    <row r="25" spans="1:39">
      <c r="A25" s="5"/>
      <c r="B25" s="5"/>
      <c r="C25" s="5"/>
      <c r="D25" s="5"/>
      <c r="E25" s="5"/>
      <c r="F25" s="5"/>
      <c r="G25" s="5"/>
      <c r="H25" s="34"/>
      <c r="I25" s="34"/>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row>
    <row r="26" spans="1:39">
      <c r="A26" s="5" t="s">
        <v>28</v>
      </c>
      <c r="B26" s="5"/>
      <c r="C26" s="5"/>
      <c r="D26" s="5"/>
      <c r="E26" s="5"/>
      <c r="F26" s="5"/>
      <c r="G26" s="5"/>
      <c r="H26" s="34"/>
      <c r="I26" s="34"/>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row>
    <row r="27" spans="1:39" ht="14.25" thickBot="1">
      <c r="A27" s="7" t="s">
        <v>82</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9"/>
    </row>
    <row r="28" spans="1:39">
      <c r="A28" s="10"/>
      <c r="B28" s="128" t="s">
        <v>29</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32" t="str">
        <f>IF('保育所積算表（処遇Ⅱ）'!X43="○","該当","非該当")</f>
        <v>非該当</v>
      </c>
      <c r="AH28" s="133"/>
      <c r="AI28" s="133"/>
      <c r="AJ28" s="133"/>
      <c r="AK28" s="133"/>
      <c r="AL28" s="133"/>
      <c r="AM28" s="134"/>
    </row>
    <row r="29" spans="1:39" ht="14.25" thickBot="1">
      <c r="A29" s="10"/>
      <c r="B29" s="130"/>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5"/>
      <c r="AH29" s="136"/>
      <c r="AI29" s="136"/>
      <c r="AJ29" s="136"/>
      <c r="AK29" s="136"/>
      <c r="AL29" s="136"/>
      <c r="AM29" s="137"/>
    </row>
    <row r="30" spans="1:39">
      <c r="A30" s="35"/>
      <c r="B30" s="128" t="s">
        <v>74</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c r="AA30" s="129"/>
      <c r="AB30" s="129"/>
      <c r="AC30" s="129"/>
      <c r="AD30" s="129"/>
      <c r="AE30" s="129"/>
      <c r="AF30" s="159"/>
      <c r="AG30" s="132" t="str">
        <f>IF('保育所積算表（処遇Ⅱ）'!X45="○","該当","非該当")</f>
        <v>非該当</v>
      </c>
      <c r="AH30" s="133"/>
      <c r="AI30" s="133"/>
      <c r="AJ30" s="133"/>
      <c r="AK30" s="133"/>
      <c r="AL30" s="133"/>
      <c r="AM30" s="134"/>
    </row>
    <row r="31" spans="1:39" ht="14.25" customHeight="1" thickBot="1">
      <c r="A31" s="36"/>
      <c r="B31" s="130"/>
      <c r="C31" s="131"/>
      <c r="D31" s="13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60"/>
      <c r="AG31" s="135"/>
      <c r="AH31" s="136"/>
      <c r="AI31" s="136"/>
      <c r="AJ31" s="136"/>
      <c r="AK31" s="136"/>
      <c r="AL31" s="136"/>
      <c r="AM31" s="137"/>
    </row>
    <row r="32" spans="1:39" ht="14.25" customHeight="1">
      <c r="A32" s="30"/>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52"/>
      <c r="AH32" s="52"/>
      <c r="AI32" s="52"/>
      <c r="AJ32" s="52"/>
      <c r="AK32" s="52"/>
      <c r="AL32" s="52"/>
      <c r="AM32" s="52"/>
    </row>
    <row r="33" spans="1:39">
      <c r="A33" s="30"/>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52"/>
      <c r="AH33" s="52"/>
      <c r="AI33" s="52"/>
      <c r="AJ33" s="52"/>
      <c r="AK33" s="52"/>
      <c r="AL33" s="52"/>
      <c r="AM33" s="52"/>
    </row>
    <row r="34" spans="1:39" s="4" customFormat="1" ht="14.25" thickBot="1">
      <c r="A34" s="5" t="s">
        <v>12</v>
      </c>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row>
    <row r="35" spans="1:39" s="3" customFormat="1" ht="23.25" customHeight="1" thickBot="1">
      <c r="A35" s="38" t="s">
        <v>85</v>
      </c>
      <c r="B35" s="12"/>
      <c r="C35" s="13"/>
      <c r="D35" s="13"/>
      <c r="E35" s="13"/>
      <c r="F35" s="13"/>
      <c r="G35" s="13"/>
      <c r="H35" s="12"/>
      <c r="I35" s="14"/>
      <c r="J35" s="15"/>
      <c r="K35" s="15"/>
      <c r="L35" s="15"/>
      <c r="M35" s="15"/>
      <c r="N35" s="15"/>
      <c r="O35" s="15"/>
      <c r="P35" s="15"/>
      <c r="Q35" s="15"/>
      <c r="R35" s="15"/>
      <c r="S35" s="15"/>
      <c r="T35" s="15"/>
      <c r="U35" s="15"/>
      <c r="V35" s="15"/>
      <c r="W35" s="15"/>
      <c r="X35" s="15"/>
      <c r="Y35" s="15"/>
      <c r="Z35" s="39"/>
      <c r="AA35" s="40"/>
      <c r="AB35" s="40"/>
      <c r="AC35" s="40"/>
      <c r="AD35" s="40"/>
      <c r="AE35" s="40"/>
      <c r="AF35" s="41"/>
      <c r="AG35" s="146" t="str">
        <f>IF(AND(AG28="該当",AG30="該当"),'保育所積算表（処遇Ⅱ）'!AA53,"")</f>
        <v/>
      </c>
      <c r="AH35" s="147"/>
      <c r="AI35" s="147"/>
      <c r="AJ35" s="147"/>
      <c r="AK35" s="147"/>
      <c r="AL35" s="147"/>
      <c r="AM35" s="148"/>
    </row>
    <row r="36" spans="1:39" s="4" customForma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row>
    <row r="37" spans="1:39" s="4" customFormat="1" ht="13.5" customHeight="1">
      <c r="A37" s="127" t="s">
        <v>79</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row>
    <row r="38" spans="1:39" s="4" customFormat="1">
      <c r="A38" s="127"/>
      <c r="B38" s="127"/>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row>
    <row r="39" spans="1:39" s="4" customFormat="1">
      <c r="A39" s="127"/>
      <c r="B39" s="127"/>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row>
  </sheetData>
  <sheetProtection algorithmName="SHA-512" hashValue="82RnuXk0lIqOETkD8C3XiJYViTT6ymf9h5i+8F3xipIUSf/OtfSSdJvXerRTEj0kJ4Ixvd0bwiZGXx/VEB0yHQ==" saltValue="54T2VizO+WLwvJSWWumA2g==" spinCount="100000" sheet="1" objects="1" scenarios="1" formatCells="0"/>
  <mergeCells count="28">
    <mergeCell ref="V9:AB10"/>
    <mergeCell ref="AC9:AM10"/>
    <mergeCell ref="V7:AB7"/>
    <mergeCell ref="AC7:AM7"/>
    <mergeCell ref="V8:AB8"/>
    <mergeCell ref="AC8:AM8"/>
    <mergeCell ref="A2:AM3"/>
    <mergeCell ref="AC4:AM4"/>
    <mergeCell ref="V6:AB6"/>
    <mergeCell ref="AC6:AF6"/>
    <mergeCell ref="AG6:AK6"/>
    <mergeCell ref="AL6:AM6"/>
    <mergeCell ref="A37:AM39"/>
    <mergeCell ref="B17:AF18"/>
    <mergeCell ref="AG17:AM18"/>
    <mergeCell ref="V11:AB11"/>
    <mergeCell ref="AC11:AL11"/>
    <mergeCell ref="B28:AF29"/>
    <mergeCell ref="AG28:AM29"/>
    <mergeCell ref="Z21:AF21"/>
    <mergeCell ref="AG21:AM21"/>
    <mergeCell ref="AG22:AM22"/>
    <mergeCell ref="B22:G23"/>
    <mergeCell ref="A22:A23"/>
    <mergeCell ref="AG23:AM23"/>
    <mergeCell ref="B30:AF31"/>
    <mergeCell ref="AG30:AM31"/>
    <mergeCell ref="AG35:AM35"/>
  </mergeCells>
  <phoneticPr fontId="1"/>
  <dataValidations count="1">
    <dataValidation type="list" allowBlank="1" showInputMessage="1" showErrorMessage="1" sqref="AG33:AM33">
      <formula1>"該当,非該当"</formula1>
    </dataValidation>
  </dataValidation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保育所積算表（処遇Ⅱ）</vt:lpstr>
      <vt:lpstr>第５号様式</vt:lpstr>
      <vt:lpstr>第５号様式!Print_Area</vt:lpstr>
      <vt:lpstr>'保育所積算表（処遇Ⅱ）'!Print_Area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2020-06-14T22:56:10Z</dcterms:created>
  <dcterms:modified xsi:type="dcterms:W3CDTF">2020-08-21T05:07:45Z</dcterms:modified>
</cp:coreProperties>
</file>