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R2積算表\"/>
    </mc:Choice>
  </mc:AlternateContent>
  <workbookProtection workbookPassword="9207" lockStructure="1"/>
  <bookViews>
    <workbookView xWindow="0" yWindow="0" windowWidth="20490" windowHeight="6960"/>
  </bookViews>
  <sheets>
    <sheet name="積算表" sheetId="2" r:id="rId1"/>
    <sheet name="加算区分" sheetId="3" state="hidden" r:id="rId2"/>
    <sheet name="保育単価表（Ｃ型）" sheetId="8" state="hidden" r:id="rId3"/>
    <sheet name="保育単価表（Ｃ型）②" sheetId="10" state="hidden" r:id="rId4"/>
  </sheets>
  <definedNames>
    <definedName name="_Fill" localSheetId="1" hidden="1">#REF!</definedName>
    <definedName name="_Fill" hidden="1">#REF!</definedName>
    <definedName name="_xlnm._FilterDatabase" localSheetId="2" hidden="1">'保育単価表（Ｃ型）'!$B$4:$WWZ$14</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積算表!$A$1:$AJ$50</definedName>
    <definedName name="_xlnm.Print_Area" localSheetId="2">'保育単価表（Ｃ型）'!$A$1:$AU$14</definedName>
    <definedName name="_xlnm.Print_Titles" localSheetId="2">'保育単価表（Ｃ型）'!$B:$D,'保育単価表（Ｃ型）'!$1:$6</definedName>
    <definedName name="資格">'保育単価表（Ｃ型）'!$P$7:$S$14</definedName>
    <definedName name="資格人数">積算表!$AV$1:$AW$6</definedName>
    <definedName name="単価表">'保育単価表（Ｃ型）'!$A$6:$AU$14</definedName>
    <definedName name="定員">積算表!$AS$2:$AT$19</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0" i="2" l="1"/>
  <c r="AG40" i="2"/>
  <c r="AE40" i="2"/>
  <c r="AC40" i="2"/>
  <c r="AA40" i="2"/>
  <c r="Y40" i="2"/>
  <c r="W40" i="2"/>
  <c r="U40" i="2"/>
  <c r="S40" i="2"/>
  <c r="Q40" i="2"/>
  <c r="O40" i="2"/>
  <c r="M40" i="2"/>
  <c r="O41" i="2" l="1"/>
  <c r="Q41" i="2"/>
  <c r="S41" i="2"/>
  <c r="U41" i="2"/>
  <c r="W41" i="2"/>
  <c r="Y41" i="2"/>
  <c r="AA41" i="2"/>
  <c r="AC41" i="2"/>
  <c r="AE41" i="2"/>
  <c r="AG41" i="2"/>
  <c r="AI41" i="2"/>
  <c r="AE1" i="2" l="1"/>
  <c r="M43" i="2" l="1"/>
  <c r="M44" i="2" s="1"/>
  <c r="AI39" i="2"/>
  <c r="AG39" i="2"/>
  <c r="AE39" i="2"/>
  <c r="AC39" i="2"/>
  <c r="AA39" i="2"/>
  <c r="Y39" i="2"/>
  <c r="W39" i="2"/>
  <c r="U39" i="2"/>
  <c r="S39" i="2"/>
  <c r="Q39" i="2"/>
  <c r="O39" i="2"/>
  <c r="M39" i="2"/>
  <c r="S21" i="2" l="1"/>
  <c r="V24" i="2" s="1"/>
  <c r="M21" i="2"/>
  <c r="AE16" i="2" l="1"/>
  <c r="AA36" i="2" l="1"/>
  <c r="AE34" i="2"/>
  <c r="W34" i="2"/>
  <c r="AG34" i="2"/>
  <c r="Q36" i="2"/>
  <c r="AC34" i="2"/>
  <c r="Y36" i="2"/>
  <c r="Q34" i="2"/>
  <c r="Y34" i="2"/>
  <c r="AI34" i="2"/>
  <c r="AG36" i="2"/>
  <c r="M34" i="2"/>
  <c r="AI36" i="2"/>
  <c r="S36" i="2"/>
  <c r="S34" i="2"/>
  <c r="AA34" i="2"/>
  <c r="O34" i="2"/>
  <c r="U34" i="2"/>
  <c r="AW6" i="2"/>
  <c r="AW2" i="2"/>
  <c r="AW4" i="2"/>
  <c r="AW3" i="2"/>
  <c r="Q38" i="2" l="1"/>
  <c r="AG38" i="2"/>
  <c r="S38" i="2"/>
  <c r="U38" i="2"/>
  <c r="AI38" i="2"/>
  <c r="AC38" i="2"/>
  <c r="AE38" i="2"/>
  <c r="AA38" i="2"/>
  <c r="W38" i="2"/>
  <c r="O38" i="2"/>
  <c r="Y38" i="2"/>
  <c r="M38" i="2"/>
  <c r="U35" i="2"/>
  <c r="AC35" i="2"/>
  <c r="S35" i="2"/>
  <c r="Y35" i="2"/>
  <c r="O35" i="2"/>
  <c r="AI35" i="2"/>
  <c r="W35" i="2"/>
  <c r="AE35" i="2"/>
  <c r="Q35" i="2"/>
  <c r="AG35" i="2"/>
  <c r="AA35" i="2"/>
  <c r="M35" i="2"/>
  <c r="M37" i="2" s="1"/>
  <c r="M41" i="2" s="1"/>
  <c r="M42" i="2" s="1"/>
  <c r="M45" i="2" s="1"/>
  <c r="M46" i="2" s="1"/>
  <c r="U37" i="2" l="1"/>
  <c r="U42" i="2" s="1"/>
  <c r="W37" i="2"/>
  <c r="W42" i="2" s="1"/>
  <c r="AE37" i="2"/>
  <c r="AE42" i="2" s="1"/>
  <c r="AE45" i="2" l="1"/>
  <c r="W45" i="2"/>
  <c r="U45" i="2"/>
  <c r="AC37" i="2"/>
  <c r="F14" i="3"/>
  <c r="F13" i="3"/>
  <c r="F12" i="3"/>
  <c r="F11" i="3"/>
  <c r="F10" i="3"/>
  <c r="F9" i="3"/>
  <c r="F8" i="3"/>
  <c r="F7" i="3"/>
  <c r="F6" i="3"/>
  <c r="F5" i="3"/>
  <c r="F4" i="3"/>
  <c r="F3" i="3"/>
  <c r="O37" i="2"/>
  <c r="AC42" i="2" l="1"/>
  <c r="AC45" i="2" s="1"/>
  <c r="O42" i="2"/>
  <c r="O45" i="2" s="1"/>
  <c r="O46" i="2" s="1"/>
  <c r="Q37" i="2"/>
  <c r="S37" i="2"/>
  <c r="AE46" i="2"/>
  <c r="Q42" i="2" l="1"/>
  <c r="Q45" i="2" s="1"/>
  <c r="Q46" i="2" s="1"/>
  <c r="S42" i="2"/>
  <c r="S45" i="2" s="1"/>
  <c r="S46" i="2" s="1"/>
  <c r="Y37" i="2"/>
  <c r="Y42" i="2" s="1"/>
  <c r="AA37" i="2"/>
  <c r="AA42" i="2" s="1"/>
  <c r="AI37" i="2"/>
  <c r="AI42" i="2" s="1"/>
  <c r="AG37" i="2"/>
  <c r="AG42" i="2" s="1"/>
  <c r="W46" i="2"/>
  <c r="AC46" i="2"/>
  <c r="U46" i="2"/>
  <c r="AA45" i="2" l="1"/>
  <c r="AA46" i="2" s="1"/>
  <c r="AG45" i="2"/>
  <c r="AG46" i="2" s="1"/>
  <c r="Y45" i="2"/>
  <c r="Y46" i="2" s="1"/>
  <c r="AI45" i="2"/>
  <c r="AI46" i="2" s="1"/>
  <c r="M50" i="2" l="1"/>
  <c r="M27" i="2" s="1"/>
  <c r="M48" i="2"/>
  <c r="M49" i="2"/>
  <c r="M26" i="2" s="1"/>
  <c r="M47" i="2" l="1"/>
</calcChain>
</file>

<file path=xl/comments1.xml><?xml version="1.0" encoding="utf-8"?>
<comments xmlns="http://schemas.openxmlformats.org/spreadsheetml/2006/main">
  <authors>
    <author>Administrator</author>
  </authors>
  <commentList>
    <comment ref="P7" authorId="0" shapeId="0">
      <text>
        <r>
          <rPr>
            <b/>
            <sz val="9"/>
            <color indexed="81"/>
            <rFont val="MS P ゴシック"/>
            <family val="3"/>
            <charset val="128"/>
          </rPr>
          <t>大城:</t>
        </r>
        <r>
          <rPr>
            <sz val="9"/>
            <color indexed="81"/>
            <rFont val="MS P ゴシック"/>
            <family val="3"/>
            <charset val="128"/>
          </rPr>
          <t xml:space="preserve">
VLOOKUP関数用に修正しました。</t>
        </r>
      </text>
    </comment>
    <comment ref="AI7" authorId="0" shapeId="0">
      <text>
        <r>
          <rPr>
            <b/>
            <sz val="9"/>
            <color indexed="81"/>
            <rFont val="MS P ゴシック"/>
            <family val="3"/>
            <charset val="128"/>
          </rPr>
          <t>大城:</t>
        </r>
        <r>
          <rPr>
            <sz val="9"/>
            <color indexed="81"/>
            <rFont val="MS P ゴシック"/>
            <family val="3"/>
            <charset val="128"/>
          </rPr>
          <t xml:space="preserve">
VLOOKUP関数用に、上下入れ替えました。</t>
        </r>
      </text>
    </comment>
    <comment ref="AN7" authorId="0" shapeId="0">
      <text>
        <r>
          <rPr>
            <b/>
            <sz val="9"/>
            <color indexed="81"/>
            <rFont val="MS P ゴシック"/>
            <family val="3"/>
            <charset val="128"/>
          </rPr>
          <t xml:space="preserve">大城:
</t>
        </r>
        <r>
          <rPr>
            <sz val="9"/>
            <color indexed="81"/>
            <rFont val="MS P ゴシック"/>
            <family val="3"/>
            <charset val="128"/>
          </rPr>
          <t>VLOOKUP関数用に、上下入れ替えました。</t>
        </r>
      </text>
    </comment>
    <comment ref="AP7" authorId="0" shapeId="0">
      <text>
        <r>
          <rPr>
            <b/>
            <sz val="9"/>
            <color indexed="81"/>
            <rFont val="MS P ゴシック"/>
            <family val="3"/>
            <charset val="128"/>
          </rPr>
          <t xml:space="preserve">大城:
</t>
        </r>
        <r>
          <rPr>
            <sz val="9"/>
            <color indexed="81"/>
            <rFont val="MS P ゴシック"/>
            <family val="3"/>
            <charset val="128"/>
          </rPr>
          <t>VLOOKUP関数用に、上下入れ替えました。</t>
        </r>
      </text>
    </comment>
  </commentList>
</comments>
</file>

<file path=xl/sharedStrings.xml><?xml version="1.0" encoding="utf-8"?>
<sst xmlns="http://schemas.openxmlformats.org/spreadsheetml/2006/main" count="285" uniqueCount="218">
  <si>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</si>
  <si>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</si>
  <si>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</si>
  <si>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</si>
  <si>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</si>
  <si>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</si>
  <si>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</si>
  <si>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</si>
  <si>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</si>
  <si>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</si>
  <si>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</si>
  <si>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</si>
  <si>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</si>
  <si>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</si>
  <si>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</si>
  <si>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</si>
  <si>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</si>
  <si>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</si>
  <si>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</si>
  <si>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</si>
  <si>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</si>
  <si>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</si>
  <si>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</si>
  <si>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</si>
  <si>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</si>
  <si>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8"/>
  </si>
  <si>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</si>
  <si>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</si>
  <si>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</si>
  <si>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</si>
  <si>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</si>
  <si>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</si>
  <si>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</si>
  <si>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</si>
  <si>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</si>
  <si>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</si>
  <si>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</si>
  <si>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</si>
  <si>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</si>
  <si>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</si>
  <si>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</si>
  <si>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</si>
  <si>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</si>
  <si>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</si>
  <si>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</si>
  <si>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管理者設置加算</t>
    <rPh sb="0" eb="3">
      <t>カンリシャ</t>
    </rPh>
    <rPh sb="3" eb="5">
      <t>セッチ</t>
    </rPh>
    <rPh sb="5" eb="7">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</si>
  <si>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</si>
  <si>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</si>
  <si>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</si>
  <si>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</si>
  <si>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</si>
  <si>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</si>
  <si>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</si>
  <si>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</si>
  <si>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</si>
  <si>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</si>
  <si>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</si>
  <si>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③</t>
    <phoneticPr fontId="5"/>
  </si>
  <si>
    <t>3号</t>
    <rPh sb="1" eb="2">
      <t>ゴウ</t>
    </rPh>
    <phoneticPr fontId="5"/>
  </si>
  <si>
    <t>×加算率</t>
    <rPh sb="1" eb="3">
      <t>カサン</t>
    </rPh>
    <rPh sb="3" eb="4">
      <t>リツ</t>
    </rPh>
    <phoneticPr fontId="5"/>
  </si>
  <si>
    <t>＋</t>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</si>
  <si>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</si>
  <si>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</si>
  <si>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</si>
  <si>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</si>
  <si>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</si>
  <si>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</si>
  <si>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</si>
  <si>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</si>
  <si>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</si>
  <si>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</si>
  <si>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</si>
  <si>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</si>
  <si>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</si>
  <si>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</si>
  <si>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</si>
  <si>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　</t>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</si>
  <si>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</si>
  <si>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</si>
  <si>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</si>
  <si>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</si>
  <si>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</si>
  <si>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</si>
  <si>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</si>
  <si>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連携施設を設定しない場合</t>
    <phoneticPr fontId="5"/>
  </si>
  <si>
    <t>保育必要量区分④</t>
    <rPh sb="0" eb="2">
      <t>ホイク</t>
    </rPh>
    <rPh sb="2" eb="5">
      <t>ヒツヨウリョウ</t>
    </rPh>
    <rPh sb="5" eb="7">
      <t>クブン</t>
    </rPh>
    <phoneticPr fontId="5"/>
  </si>
  <si>
    <t>処遇改善等加算Ⅰ</t>
    <phoneticPr fontId="5"/>
  </si>
  <si>
    <t>資格保有者加算</t>
    <rPh sb="0" eb="2">
      <t>シカク</t>
    </rPh>
    <rPh sb="2" eb="5">
      <t>ホユウシャ</t>
    </rPh>
    <rPh sb="5" eb="7">
      <t>カサン</t>
    </rPh>
    <phoneticPr fontId="5"/>
  </si>
  <si>
    <r>
      <t>　障害児保育加算
　</t>
    </r>
    <r>
      <rPr>
        <sz val="7"/>
        <rFont val="HGｺﾞｼｯｸM"/>
        <family val="3"/>
        <charset val="128"/>
      </rPr>
      <t>※特別な支援が必要な利用
    子どもの単価に加算</t>
    </r>
    <rPh sb="1" eb="4">
      <t>ショウガイジ</t>
    </rPh>
    <rPh sb="4" eb="6">
      <t>ホイク</t>
    </rPh>
    <rPh sb="6" eb="8">
      <t>カサン</t>
    </rPh>
    <rPh sb="11" eb="13">
      <t>トクベツ</t>
    </rPh>
    <rPh sb="14" eb="16">
      <t>シエン</t>
    </rPh>
    <rPh sb="17" eb="19">
      <t>ヒツヨウ</t>
    </rPh>
    <rPh sb="20" eb="22">
      <t>リヨウ</t>
    </rPh>
    <rPh sb="27" eb="28">
      <t>コ</t>
    </rPh>
    <rPh sb="31" eb="33">
      <t>タンカ</t>
    </rPh>
    <rPh sb="34" eb="36">
      <t>カサン</t>
    </rPh>
    <phoneticPr fontId="5"/>
  </si>
  <si>
    <t>食事の搬入について自園調理又は連携施設等からの搬入以外の方法による場合</t>
    <phoneticPr fontId="5"/>
  </si>
  <si>
    <t>定員を恒常的に超過する場合</t>
    <rPh sb="0" eb="2">
      <t>テイイン</t>
    </rPh>
    <rPh sb="3" eb="6">
      <t>コウジョウテキ</t>
    </rPh>
    <rPh sb="7" eb="9">
      <t>チョウカ</t>
    </rPh>
    <rPh sb="11" eb="13">
      <t>バアイ</t>
    </rPh>
    <phoneticPr fontId="5"/>
  </si>
  <si>
    <t>処遇改善等
加算Ⅰ</t>
    <phoneticPr fontId="5"/>
  </si>
  <si>
    <t>処遇改善等
加算Ⅰ</t>
    <phoneticPr fontId="5"/>
  </si>
  <si>
    <t>①</t>
    <phoneticPr fontId="5"/>
  </si>
  <si>
    <t>②</t>
    <phoneticPr fontId="5"/>
  </si>
  <si>
    <t>⑤</t>
    <phoneticPr fontId="5"/>
  </si>
  <si>
    <t>⑤</t>
    <phoneticPr fontId="5"/>
  </si>
  <si>
    <t>⑥</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</si>
  <si>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</si>
  <si>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</si>
  <si>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</si>
  <si>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</si>
  <si>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</si>
  <si>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</si>
  <si>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</si>
  <si>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</si>
  <si>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</si>
  <si>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</si>
  <si>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 xml:space="preserve"> 6人
　から
10人
　まで</t>
    <rPh sb="2" eb="3">
      <t>ニン</t>
    </rPh>
    <rPh sb="10" eb="11">
      <t>ニン</t>
    </rPh>
    <phoneticPr fontId="8"/>
  </si>
  <si>
    <t>＋</t>
    <phoneticPr fontId="5"/>
  </si>
  <si>
    <t>＋</t>
    <phoneticPr fontId="5"/>
  </si>
  <si>
    <t>Ａ地域</t>
  </si>
  <si>
    <t>ａ地域</t>
    <rPh sb="1" eb="3">
      <t>チイキ</t>
    </rPh>
    <phoneticPr fontId="5"/>
  </si>
  <si>
    <t>－</t>
    <phoneticPr fontId="5"/>
  </si>
  <si>
    <t>Ｂ地域</t>
  </si>
  <si>
    <t>ｂ地域</t>
    <rPh sb="1" eb="3">
      <t>チイキ</t>
    </rPh>
    <phoneticPr fontId="5"/>
  </si>
  <si>
    <t>Ｃ地域</t>
  </si>
  <si>
    <t>ｃ地域</t>
    <rPh sb="1" eb="3">
      <t>チイキ</t>
    </rPh>
    <phoneticPr fontId="5"/>
  </si>
  <si>
    <t>Ｄ地域</t>
  </si>
  <si>
    <t>ｄ地域</t>
    <rPh sb="1" eb="3">
      <t>チイキ</t>
    </rPh>
    <phoneticPr fontId="5"/>
  </si>
  <si>
    <t>11人
　から
15人
　まで</t>
    <rPh sb="2" eb="3">
      <t>ニン</t>
    </rPh>
    <rPh sb="10" eb="11">
      <t>ニン</t>
    </rPh>
    <phoneticPr fontId="8"/>
  </si>
  <si>
    <t>－</t>
    <phoneticPr fontId="5"/>
  </si>
  <si>
    <t>16/100
地域</t>
    <phoneticPr fontId="8"/>
  </si>
  <si>
    <t>(⑤＋⑥)</t>
  </si>
  <si>
    <t>(⑤～⑭)</t>
    <phoneticPr fontId="5"/>
  </si>
  <si>
    <t>⑯</t>
    <phoneticPr fontId="5"/>
  </si>
  <si>
    <t>⑰</t>
    <phoneticPr fontId="8"/>
  </si>
  <si>
    <t>⑱</t>
    <phoneticPr fontId="8"/>
  </si>
  <si>
    <t>⑲</t>
    <phoneticPr fontId="8"/>
  </si>
  <si>
    <t>⑳</t>
    <phoneticPr fontId="8"/>
  </si>
  <si>
    <t>㉒</t>
    <phoneticPr fontId="8"/>
  </si>
  <si>
    <t>10人以下</t>
    <rPh sb="2" eb="3">
      <t>ニン</t>
    </rPh>
    <rPh sb="3" eb="5">
      <t>イカ</t>
    </rPh>
    <phoneticPr fontId="1"/>
  </si>
  <si>
    <t>15人以下</t>
    <rPh sb="2" eb="3">
      <t>ニン</t>
    </rPh>
    <rPh sb="3" eb="5">
      <t>イカ</t>
    </rPh>
    <phoneticPr fontId="1"/>
  </si>
  <si>
    <t>資格保有者加算</t>
    <rPh sb="0" eb="2">
      <t>シカク</t>
    </rPh>
    <rPh sb="2" eb="5">
      <t>ホユウシャ</t>
    </rPh>
    <rPh sb="5" eb="7">
      <t>カサン</t>
    </rPh>
    <phoneticPr fontId="1"/>
  </si>
  <si>
    <t>10人以下</t>
    <rPh sb="2" eb="5">
      <t>ニンイカ</t>
    </rPh>
    <phoneticPr fontId="1"/>
  </si>
  <si>
    <t>15人以下</t>
    <rPh sb="2" eb="5">
      <t>ニンイカ</t>
    </rPh>
    <phoneticPr fontId="1"/>
  </si>
  <si>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</si>
  <si>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</si>
  <si>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</si>
  <si>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</si>
  <si>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</si>
  <si>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</si>
  <si>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</si>
  <si>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小規模
C型</t>
    <rPh sb="0" eb="3">
      <t>ショウキボ</t>
    </rPh>
    <rPh sb="5" eb="6">
      <t>ガタ</t>
    </rPh>
    <phoneticPr fontId="4"/>
  </si>
  <si>
    <t>平均経験年数</t>
    <rPh sb="0" eb="2">
      <t>ヘイキン</t>
    </rPh>
    <rPh sb="2" eb="4">
      <t>ケイケン</t>
    </rPh>
    <rPh sb="4" eb="6">
      <t>ネンスウ</t>
    </rPh>
    <phoneticPr fontId="8"/>
  </si>
  <si>
    <t>※青色欄を記入してください。</t>
    <rPh sb="1" eb="3">
      <t>アオイロ</t>
    </rPh>
    <rPh sb="3" eb="4">
      <t>ラン</t>
    </rPh>
    <rPh sb="5" eb="7">
      <t>キニュウ</t>
    </rPh>
    <phoneticPr fontId="4"/>
  </si>
  <si>
    <t>処遇改善等加算Ⅰ</t>
    <rPh sb="0" eb="2">
      <t>ショグウ</t>
    </rPh>
    <rPh sb="2" eb="4">
      <t>カイゼン</t>
    </rPh>
    <rPh sb="4" eb="5">
      <t>トウ</t>
    </rPh>
    <rPh sb="5" eb="7">
      <t>カサン</t>
    </rPh>
    <phoneticPr fontId="1"/>
  </si>
  <si>
    <t>＋</t>
    <phoneticPr fontId="5"/>
  </si>
  <si>
    <t>＋</t>
    <phoneticPr fontId="5"/>
  </si>
  <si>
    <t>・処遇改善等加算Ⅱ－①</t>
    <phoneticPr fontId="5"/>
  </si>
  <si>
    <t xml:space="preserve">× 人数Ａ </t>
    <phoneticPr fontId="5"/>
  </si>
  <si>
    <t>・処遇改善等加算Ⅱ－②</t>
    <phoneticPr fontId="5"/>
  </si>
  <si>
    <t>× 人数Ｂ</t>
    <phoneticPr fontId="5"/>
  </si>
  <si>
    <t>令和２年度 処遇改善等加算Ⅰ加算見込額積算表</t>
    <rPh sb="0" eb="2">
      <t>レイワ</t>
    </rPh>
    <rPh sb="3" eb="5">
      <t>ネンド</t>
    </rPh>
    <rPh sb="5" eb="7">
      <t>ヘイネンド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8"/>
  </si>
  <si>
    <t>管理者を配置していない場合</t>
    <rPh sb="0" eb="3">
      <t>カンリシャ</t>
    </rPh>
    <rPh sb="4" eb="6">
      <t>ハイチ</t>
    </rPh>
    <rPh sb="11" eb="13">
      <t>バアイ</t>
    </rPh>
    <phoneticPr fontId="5"/>
  </si>
  <si>
    <t>土曜日に閉所する場合</t>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</si>
  <si>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</si>
  <si>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</si>
  <si>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
土曜日を閉所する場合</t>
    <rPh sb="0" eb="1">
      <t>ツキ</t>
    </rPh>
    <rPh sb="3" eb="4">
      <t>ニチ</t>
    </rPh>
    <rPh sb="4" eb="6">
      <t>イジョウ</t>
    </rPh>
    <rPh sb="7" eb="10">
      <t>ドヨウビ</t>
    </rPh>
    <rPh sb="11" eb="13">
      <t>ヘイショ</t>
    </rPh>
    <rPh sb="15" eb="17">
      <t>バアイ</t>
    </rPh>
    <phoneticPr fontId="5"/>
  </si>
  <si>
    <t>全ての土曜日を閉所する場合</t>
    <rPh sb="0" eb="1">
      <t>スベ</t>
    </rPh>
    <rPh sb="3" eb="6">
      <t>ドヨウビ</t>
    </rPh>
    <rPh sb="7" eb="9">
      <t>ヘイショ</t>
    </rPh>
    <rPh sb="11" eb="13">
      <t>バアイ</t>
    </rPh>
    <phoneticPr fontId="5"/>
  </si>
  <si>
    <t>(⑤＋⑥＋⑧)</t>
  </si>
  <si>
    <t>栄養管理加算</t>
    <rPh sb="0" eb="2">
      <t>エイヨウ</t>
    </rPh>
    <rPh sb="2" eb="4">
      <t>カンリ</t>
    </rPh>
    <rPh sb="4" eb="6">
      <t>カサン</t>
    </rPh>
    <phoneticPr fontId="5"/>
  </si>
  <si>
    <t>㉑</t>
    <phoneticPr fontId="5"/>
  </si>
  <si>
    <t>Ａ</t>
    <phoneticPr fontId="8"/>
  </si>
  <si>
    <t>基本額</t>
    <phoneticPr fontId="8"/>
  </si>
  <si>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</si>
  <si>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</si>
  <si>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8"/>
  </si>
  <si>
    <t>＋</t>
    <phoneticPr fontId="8"/>
  </si>
  <si>
    <t>）</t>
    <phoneticPr fontId="8"/>
  </si>
  <si>
    <t>÷各月初日の利用子ども数</t>
    <phoneticPr fontId="8"/>
  </si>
  <si>
    <t>Ｂ</t>
    <phoneticPr fontId="5"/>
  </si>
  <si>
    <t>Ｃ</t>
    <phoneticPr fontId="8"/>
  </si>
  <si>
    <t>÷各月初日の利用子ども数</t>
  </si>
  <si>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</si>
  <si>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管理者を配置していない場合</t>
    <rPh sb="0" eb="3">
      <t>カンリシャ</t>
    </rPh>
    <rPh sb="4" eb="6">
      <t>ハイチ</t>
    </rPh>
    <rPh sb="11" eb="13">
      <t>バアイ</t>
    </rPh>
    <phoneticPr fontId="1"/>
  </si>
  <si>
    <t>土曜日に閉所する場合</t>
    <rPh sb="0" eb="3">
      <t>ドヨウビ</t>
    </rPh>
    <rPh sb="4" eb="6">
      <t>ヘイショ</t>
    </rPh>
    <rPh sb="8" eb="10">
      <t>バアイ</t>
    </rPh>
    <phoneticPr fontId="1"/>
  </si>
  <si>
    <t>3日以上</t>
    <rPh sb="1" eb="2">
      <t>ニチ</t>
    </rPh>
    <rPh sb="2" eb="4">
      <t>イジョウ</t>
    </rPh>
    <phoneticPr fontId="1"/>
  </si>
  <si>
    <t>全て</t>
    <rPh sb="0" eb="1">
      <t>スベ</t>
    </rPh>
    <phoneticPr fontId="1"/>
  </si>
  <si>
    <t>③合計</t>
    <rPh sb="1" eb="3">
      <t>ゴウケイ</t>
    </rPh>
    <phoneticPr fontId="4"/>
  </si>
  <si>
    <t>栄養管理加算</t>
    <rPh sb="0" eb="2">
      <t>エイヨウ</t>
    </rPh>
    <rPh sb="2" eb="4">
      <t>カンリ</t>
    </rPh>
    <rPh sb="4" eb="6">
      <t>カサン</t>
    </rPh>
    <phoneticPr fontId="8"/>
  </si>
  <si>
    <t>④合計</t>
    <rPh sb="1" eb="3">
      <t>ゴウケイ</t>
    </rPh>
    <phoneticPr fontId="4"/>
  </si>
  <si>
    <t>栄養管理加算</t>
    <rPh sb="0" eb="2">
      <t>エイヨウ</t>
    </rPh>
    <rPh sb="2" eb="4">
      <t>カンリ</t>
    </rPh>
    <rPh sb="4" eb="6">
      <t>カサン</t>
    </rPh>
    <phoneticPr fontId="1"/>
  </si>
  <si>
    <t>配置</t>
    <rPh sb="0" eb="2">
      <t>ハイチ</t>
    </rPh>
    <phoneticPr fontId="1"/>
  </si>
  <si>
    <t>兼務</t>
    <rPh sb="0" eb="2">
      <t>ケンム</t>
    </rPh>
    <phoneticPr fontId="2"/>
  </si>
  <si>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</si>
  <si>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</si>
  <si>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</si>
  <si>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市町村</t>
    <rPh sb="0" eb="3">
      <t>シチョウソン</t>
    </rPh>
    <phoneticPr fontId="8"/>
  </si>
  <si>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</si>
  <si>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</si>
  <si>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t>横浜市</t>
    <rPh sb="0" eb="3">
      <t>ヨコハマシ</t>
    </rPh>
    <phoneticPr fontId="1"/>
  </si>
  <si>
    <t>区</t>
    <rPh sb="0" eb="1">
      <t>ク</t>
    </rPh>
    <phoneticPr fontId="1"/>
  </si>
  <si>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</si>
  <si>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</si>
  <si>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</si>
  <si>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</si>
  <si>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小規模保育事業（Ｃ型）</t>
    <rPh sb="0" eb="3">
      <t>ショウキボ</t>
    </rPh>
    <rPh sb="3" eb="5">
      <t>ホイク</t>
    </rPh>
    <rPh sb="5" eb="7">
      <t>ジギョウ</t>
    </rPh>
    <rPh sb="9" eb="10">
      <t>ガタ</t>
    </rPh>
    <phoneticPr fontId="1"/>
  </si>
  <si>
    <t>年度</t>
    <rPh sb="0" eb="2">
      <t>ネンド</t>
    </rPh>
    <phoneticPr fontId="1"/>
  </si>
  <si>
    <t>基準年度加算率</t>
    <rPh sb="0" eb="2">
      <t>キジュン</t>
    </rPh>
    <rPh sb="2" eb="4">
      <t>ネンド</t>
    </rPh>
    <rPh sb="4" eb="6">
      <t>カサン</t>
    </rPh>
    <rPh sb="6" eb="7">
      <t>リツ</t>
    </rPh>
    <phoneticPr fontId="1"/>
  </si>
  <si>
    <t>平成24年度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</si>
  <si>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</si>
  <si>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</si>
  <si>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</si>
  <si>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</si>
  <si>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</si>
  <si>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4">
      <t>ガンネン</t>
    </rPh>
    <rPh sb="4" eb="5">
      <t>ド</t>
    </rPh>
    <phoneticPr fontId="1"/>
  </si>
  <si>
    <t>10人以下１人</t>
    <rPh sb="2" eb="5">
      <t>ニンイカ</t>
    </rPh>
    <rPh sb="6" eb="7">
      <t>ニン</t>
    </rPh>
    <phoneticPr fontId="5"/>
  </si>
  <si>
    <t>10人以下２人以上</t>
    <rPh sb="2" eb="5">
      <t>ニンイカ</t>
    </rPh>
    <rPh sb="6" eb="7">
      <t>ニン</t>
    </rPh>
    <rPh sb="7" eb="9">
      <t>イジョウ</t>
    </rPh>
    <phoneticPr fontId="5"/>
  </si>
  <si>
    <t>15人以下１人</t>
    <rPh sb="2" eb="3">
      <t>ニン</t>
    </rPh>
    <rPh sb="3" eb="5">
      <t>イカ</t>
    </rPh>
    <rPh sb="5" eb="7">
      <t>ヒトリ</t>
    </rPh>
    <rPh sb="6" eb="7">
      <t>ニン</t>
    </rPh>
    <phoneticPr fontId="5"/>
  </si>
  <si>
    <t>15人以下２人</t>
    <rPh sb="2" eb="3">
      <t>ニン</t>
    </rPh>
    <rPh sb="3" eb="5">
      <t>イカ</t>
    </rPh>
    <rPh sb="5" eb="7">
      <t>フタリ</t>
    </rPh>
    <rPh sb="6" eb="7">
      <t>ニン</t>
    </rPh>
    <phoneticPr fontId="5"/>
  </si>
  <si>
    <t>15人以下３人以上</t>
    <rPh sb="2" eb="3">
      <t>ニン</t>
    </rPh>
    <rPh sb="3" eb="5">
      <t>イカ</t>
    </rPh>
    <rPh sb="6" eb="7">
      <t>ニン</t>
    </rPh>
    <rPh sb="7" eb="9">
      <t>イジョウ</t>
    </rPh>
    <phoneticPr fontId="5"/>
  </si>
  <si>
    <t>うち特定加算見込額分</t>
    <phoneticPr fontId="1"/>
  </si>
  <si>
    <t>1日</t>
    <rPh sb="1" eb="2">
      <t>ニチ</t>
    </rPh>
    <phoneticPr fontId="1"/>
  </si>
  <si>
    <t>2日</t>
    <rPh sb="1" eb="2">
      <t>ニチ</t>
    </rPh>
    <phoneticPr fontId="1"/>
  </si>
  <si>
    <t>―</t>
    <phoneticPr fontId="1"/>
  </si>
  <si>
    <t>特定加算見込額（処遇改善等加算【国】（1,000円未満切り捨て））</t>
    <rPh sb="0" eb="2">
      <t>トクテイ</t>
    </rPh>
    <rPh sb="2" eb="4">
      <t>カサン</t>
    </rPh>
    <rPh sb="4" eb="6">
      <t>ミコミ</t>
    </rPh>
    <rPh sb="6" eb="7">
      <t>ガク</t>
    </rPh>
    <phoneticPr fontId="4"/>
  </si>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</sst>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411]ggge&quot;年&quot;m&quot;月&quot;d&quot;日&quot;;@"/>
    <numFmt numFmtId="177" formatCode="0_);[Red]\(0\)"/>
    <numFmt numFmtId="178" formatCode="0&quot; 年&quot;"/>
    <numFmt numFmtId="179" formatCode="0&quot;人&quot;"/>
    <numFmt numFmtId="180" formatCode="0&quot; 月&quot;"/>
    <numFmt numFmtId="181" formatCode="##&quot;％&quot;"/>
    <numFmt numFmtId="182" formatCode="0.0"/>
    <numFmt numFmtId="183" formatCode="#,##0;[Red]#,##0"/>
    <numFmt numFmtId="184" formatCode="###,###&quot;円&quot;"/>
    <numFmt numFmtId="185" formatCode="\(#,##0\)"/>
    <numFmt numFmtId="186" formatCode="#,##0;&quot;▲ &quot;#,##0"/>
    <numFmt numFmtId="187" formatCode="#,##0\×&quot;加&quot;&quot;算&quot;&quot;率&quot;"/>
    <numFmt numFmtId="188" formatCode="&quot;＋ &quot;#,##0;&quot;▲ &quot;#,##0"/>
    <numFmt numFmtId="189" formatCode="&quot;×&quot;#\ ?/100"/>
    <numFmt numFmtId="190" formatCode="#,##0&quot;÷３月初日の利用子ども数&quot;"/>
    <numFmt numFmtId="191" formatCode="#,##0&quot;（限度額）÷３月初日の利用子ども数&quot;"/>
    <numFmt numFmtId="192" formatCode="#,##0&quot;×加算率&quot;"/>
    <numFmt numFmtId="193" formatCode="0&quot;％&quot;"/>
    <numFmt numFmtId="194" formatCode="#,##0_ "/>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8"/>
      <color rgb="FFFF0000"/>
      <name val="HGｺﾞｼｯｸM"/>
      <family val="3"/>
      <charset val="128"/>
    </font>
    <font>
      <sz val="11"/>
      <color rgb="FFFF0000"/>
      <name val="ＭＳ Ｐゴシック"/>
      <family val="2"/>
      <charset val="128"/>
      <scheme val="minor"/>
    </font>
    <font>
      <sz val="11"/>
      <color theme="1"/>
      <name val="HGPｺﾞｼｯｸM"/>
      <family val="3"/>
      <charset val="128"/>
    </font>
    <font>
      <sz val="12"/>
      <color theme="1"/>
      <name val="Arial Unicode MS"/>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rgb="FF99FF99"/>
        <bgColor indexed="64"/>
      </patternFill>
    </fill>
  </fills>
  <borders count="1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
      <left/>
      <right style="hair">
        <color auto="1"/>
      </right>
      <top style="medium">
        <color auto="1"/>
      </top>
      <bottom style="hair">
        <color indexed="64"/>
      </bottom>
      <diagonal/>
    </border>
    <border>
      <left style="hair">
        <color indexed="64"/>
      </left>
      <right/>
      <top style="medium">
        <color auto="1"/>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medium">
        <color indexed="64"/>
      </left>
      <right/>
      <top style="hair">
        <color indexed="64"/>
      </top>
      <bottom style="double">
        <color indexed="64"/>
      </bottom>
      <diagonal/>
    </border>
    <border>
      <left/>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8" fillId="0" borderId="0"/>
    <xf numFmtId="0" fontId="28" fillId="0" borderId="0"/>
  </cellStyleXfs>
  <cellXfs count="552">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0" fontId="11" fillId="0" borderId="0" xfId="2" applyFont="1" applyFill="1" applyBorder="1" applyAlignment="1" applyProtection="1">
      <alignment horizontal="distributed" vertical="center"/>
    </xf>
    <xf numFmtId="0" fontId="3" fillId="0" borderId="0" xfId="1" applyFont="1" applyBorder="1" applyProtection="1"/>
    <xf numFmtId="0" fontId="12" fillId="0" borderId="27"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3" fillId="0" borderId="0" xfId="2" applyFont="1" applyBorder="1" applyAlignment="1">
      <alignment horizontal="center" vertical="center" wrapText="1"/>
    </xf>
    <xf numFmtId="0" fontId="23" fillId="0" borderId="35" xfId="2" applyFont="1" applyBorder="1" applyAlignment="1">
      <alignment horizontal="center" vertical="center" wrapText="1"/>
    </xf>
    <xf numFmtId="0" fontId="23" fillId="0" borderId="35" xfId="2" applyFont="1" applyFill="1" applyBorder="1" applyAlignment="1">
      <alignment horizontal="center" vertical="center" wrapText="1"/>
    </xf>
    <xf numFmtId="0" fontId="23" fillId="0" borderId="0" xfId="2" applyFont="1" applyBorder="1" applyAlignment="1">
      <alignment horizontal="center" vertical="center"/>
    </xf>
    <xf numFmtId="0" fontId="23" fillId="0" borderId="35" xfId="2" applyFont="1" applyBorder="1" applyAlignment="1">
      <alignment horizontal="center" vertical="center"/>
    </xf>
    <xf numFmtId="0" fontId="24" fillId="0" borderId="35" xfId="2" applyFont="1" applyBorder="1" applyAlignment="1">
      <alignment horizontal="center" vertical="center"/>
    </xf>
    <xf numFmtId="38" fontId="25" fillId="0" borderId="35" xfId="2" applyNumberFormat="1" applyFont="1" applyBorder="1">
      <alignment vertical="center"/>
    </xf>
    <xf numFmtId="181" fontId="10" fillId="0" borderId="35" xfId="2" applyNumberFormat="1" applyBorder="1">
      <alignment vertical="center"/>
    </xf>
    <xf numFmtId="3" fontId="14" fillId="0" borderId="0" xfId="6" applyNumberFormat="1" applyFont="1" applyFill="1" applyAlignment="1">
      <alignment horizontal="left" vertical="center"/>
    </xf>
    <xf numFmtId="185" fontId="26" fillId="0" borderId="0" xfId="6" applyNumberFormat="1" applyFont="1" applyFill="1" applyBorder="1" applyAlignment="1">
      <alignment horizontal="center" vertical="center"/>
    </xf>
    <xf numFmtId="3" fontId="26" fillId="0" borderId="27" xfId="6" applyNumberFormat="1" applyFont="1" applyFill="1" applyBorder="1" applyAlignment="1">
      <alignment horizontal="center" vertical="center" wrapText="1"/>
    </xf>
    <xf numFmtId="185" fontId="26" fillId="0" borderId="0" xfId="6" applyNumberFormat="1" applyFont="1" applyFill="1" applyBorder="1" applyAlignment="1">
      <alignment horizontal="center" vertical="center" wrapText="1"/>
    </xf>
    <xf numFmtId="186" fontId="26" fillId="0" borderId="27" xfId="6" applyNumberFormat="1" applyFont="1" applyFill="1" applyBorder="1" applyAlignment="1">
      <alignment horizontal="center" vertical="center" wrapText="1"/>
    </xf>
    <xf numFmtId="3" fontId="26" fillId="0" borderId="28" xfId="6" applyNumberFormat="1" applyFont="1" applyFill="1" applyBorder="1" applyAlignment="1">
      <alignment horizontal="center" vertical="center" wrapText="1"/>
    </xf>
    <xf numFmtId="186" fontId="26" fillId="0" borderId="0" xfId="6" applyNumberFormat="1" applyFont="1" applyFill="1" applyBorder="1" applyAlignment="1">
      <alignment horizontal="center" vertical="center" wrapText="1"/>
    </xf>
    <xf numFmtId="186" fontId="26" fillId="0" borderId="0" xfId="6" applyNumberFormat="1" applyFont="1" applyFill="1" applyBorder="1" applyAlignment="1">
      <alignment vertical="center" wrapText="1"/>
    </xf>
    <xf numFmtId="0" fontId="3" fillId="0" borderId="0" xfId="6" applyFont="1" applyFill="1">
      <alignment vertical="center"/>
    </xf>
    <xf numFmtId="0" fontId="14" fillId="0" borderId="0" xfId="6" applyFont="1" applyFill="1">
      <alignment vertical="center"/>
    </xf>
    <xf numFmtId="186" fontId="26" fillId="0" borderId="62" xfId="6" applyNumberFormat="1" applyFont="1" applyFill="1" applyBorder="1" applyAlignment="1">
      <alignment horizontal="center" vertical="center" wrapText="1"/>
    </xf>
    <xf numFmtId="186" fontId="26" fillId="0" borderId="63" xfId="6" applyNumberFormat="1" applyFont="1" applyFill="1" applyBorder="1" applyAlignment="1">
      <alignment horizontal="center" vertical="center" wrapText="1"/>
    </xf>
    <xf numFmtId="3" fontId="26" fillId="0" borderId="13" xfId="6" applyNumberFormat="1" applyFont="1" applyFill="1" applyBorder="1" applyAlignment="1">
      <alignment vertical="center" wrapText="1"/>
    </xf>
    <xf numFmtId="0" fontId="3" fillId="0" borderId="0" xfId="6" applyFont="1" applyFill="1" applyBorder="1">
      <alignment vertical="center"/>
    </xf>
    <xf numFmtId="0" fontId="14" fillId="0" borderId="0" xfId="6" applyFont="1" applyFill="1" applyBorder="1">
      <alignment vertical="center"/>
    </xf>
    <xf numFmtId="3" fontId="26" fillId="0" borderId="27" xfId="6" applyNumberFormat="1" applyFont="1" applyFill="1" applyBorder="1" applyAlignment="1">
      <alignment horizontal="distributed" vertical="center"/>
    </xf>
    <xf numFmtId="3" fontId="26" fillId="0" borderId="0" xfId="6" applyNumberFormat="1" applyFont="1" applyFill="1" applyAlignment="1">
      <alignment vertical="center"/>
    </xf>
    <xf numFmtId="186" fontId="26" fillId="0" borderId="0" xfId="6" applyNumberFormat="1" applyFont="1" applyFill="1" applyAlignment="1">
      <alignment vertical="center"/>
    </xf>
    <xf numFmtId="186" fontId="3" fillId="0" borderId="0" xfId="6" applyNumberFormat="1" applyFont="1" applyFill="1" applyAlignment="1">
      <alignment vertical="center"/>
    </xf>
    <xf numFmtId="185" fontId="26" fillId="0" borderId="0" xfId="6" applyNumberFormat="1" applyFont="1" applyFill="1" applyAlignment="1">
      <alignment horizontal="center" vertical="center"/>
    </xf>
    <xf numFmtId="187" fontId="26" fillId="0" borderId="0" xfId="6" applyNumberFormat="1" applyFont="1" applyFill="1" applyBorder="1" applyAlignment="1">
      <alignment vertical="center"/>
    </xf>
    <xf numFmtId="187" fontId="26" fillId="0" borderId="0" xfId="6" applyNumberFormat="1" applyFont="1" applyFill="1" applyAlignment="1">
      <alignment vertical="center"/>
    </xf>
    <xf numFmtId="186" fontId="26" fillId="0" borderId="0" xfId="6" applyNumberFormat="1" applyFont="1" applyFill="1" applyAlignment="1">
      <alignment horizontal="center" vertical="center"/>
    </xf>
    <xf numFmtId="3" fontId="3" fillId="0" borderId="0" xfId="6" applyNumberFormat="1" applyFont="1" applyFill="1" applyAlignment="1">
      <alignment vertical="center"/>
    </xf>
    <xf numFmtId="186" fontId="29" fillId="0" borderId="0" xfId="7" applyNumberFormat="1" applyFont="1" applyFill="1" applyBorder="1" applyAlignment="1">
      <alignment vertical="center"/>
    </xf>
    <xf numFmtId="186" fontId="3" fillId="0" borderId="0" xfId="7" applyNumberFormat="1" applyFont="1" applyFill="1" applyBorder="1" applyAlignment="1">
      <alignment vertical="center"/>
    </xf>
    <xf numFmtId="186" fontId="3" fillId="0" borderId="0" xfId="7" applyNumberFormat="1" applyFont="1" applyFill="1" applyAlignment="1">
      <alignment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4" fillId="0" borderId="35" xfId="7" applyFont="1" applyFill="1" applyBorder="1" applyAlignment="1">
      <alignment vertical="center"/>
    </xf>
    <xf numFmtId="0" fontId="14" fillId="0" borderId="0" xfId="7" applyFont="1" applyFill="1" applyAlignment="1">
      <alignment horizontal="center" vertical="center"/>
    </xf>
    <xf numFmtId="0" fontId="14" fillId="0" borderId="0" xfId="7" applyFont="1" applyFill="1" applyBorder="1" applyAlignment="1">
      <alignment vertical="center"/>
    </xf>
    <xf numFmtId="186" fontId="14" fillId="0" borderId="0" xfId="7" applyNumberFormat="1" applyFont="1" applyFill="1" applyAlignment="1">
      <alignment vertical="center"/>
    </xf>
    <xf numFmtId="3" fontId="26" fillId="4" borderId="27" xfId="6" applyNumberFormat="1" applyFont="1" applyFill="1" applyBorder="1" applyAlignment="1">
      <alignment horizontal="distributed" vertical="center"/>
    </xf>
    <xf numFmtId="185" fontId="26" fillId="4" borderId="0" xfId="6" applyNumberFormat="1" applyFont="1" applyFill="1" applyBorder="1" applyAlignment="1">
      <alignment horizontal="center" vertical="center" wrapText="1"/>
    </xf>
    <xf numFmtId="0" fontId="3" fillId="4" borderId="0" xfId="6" applyFont="1" applyFill="1">
      <alignment vertical="center"/>
    </xf>
    <xf numFmtId="0" fontId="14" fillId="4" borderId="0" xfId="6" applyFont="1" applyFill="1">
      <alignment vertical="center"/>
    </xf>
    <xf numFmtId="0" fontId="12" fillId="0" borderId="13" xfId="1" applyFont="1" applyFill="1" applyBorder="1" applyAlignment="1" applyProtection="1">
      <alignment horizontal="right" vertical="center"/>
    </xf>
    <xf numFmtId="3" fontId="26" fillId="0" borderId="36" xfId="6" applyNumberFormat="1" applyFont="1" applyFill="1" applyBorder="1" applyAlignment="1">
      <alignment horizontal="center" vertical="center" wrapText="1"/>
    </xf>
    <xf numFmtId="3" fontId="26" fillId="0" borderId="35" xfId="6" applyNumberFormat="1" applyFont="1" applyFill="1" applyBorder="1" applyAlignment="1">
      <alignment horizontal="center" vertical="center"/>
    </xf>
    <xf numFmtId="185" fontId="26" fillId="0" borderId="35" xfId="6" applyNumberFormat="1" applyFont="1" applyFill="1" applyBorder="1" applyAlignment="1">
      <alignment horizontal="center" vertical="center"/>
    </xf>
    <xf numFmtId="3" fontId="26" fillId="0" borderId="66" xfId="6" applyNumberFormat="1" applyFont="1" applyFill="1" applyBorder="1" applyAlignment="1">
      <alignment horizontal="center" vertical="center" wrapText="1"/>
    </xf>
    <xf numFmtId="3" fontId="26" fillId="0" borderId="0" xfId="6" applyNumberFormat="1" applyFont="1" applyFill="1" applyBorder="1" applyAlignment="1">
      <alignment horizontal="center" vertical="center" wrapText="1"/>
    </xf>
    <xf numFmtId="3" fontId="26" fillId="0" borderId="0" xfId="6" applyNumberFormat="1" applyFont="1" applyFill="1" applyBorder="1" applyAlignment="1">
      <alignment horizontal="center" vertical="center"/>
    </xf>
    <xf numFmtId="3" fontId="26" fillId="0" borderId="0" xfId="6" applyNumberFormat="1" applyFont="1" applyFill="1" applyBorder="1" applyAlignment="1">
      <alignment vertical="center"/>
    </xf>
    <xf numFmtId="3" fontId="26" fillId="0" borderId="28" xfId="6" applyNumberFormat="1" applyFont="1" applyFill="1" applyBorder="1" applyAlignment="1">
      <alignment vertical="center"/>
    </xf>
    <xf numFmtId="186" fontId="26" fillId="0" borderId="29" xfId="6" applyNumberFormat="1" applyFont="1" applyFill="1" applyBorder="1" applyAlignment="1">
      <alignment horizontal="center" vertical="center" wrapText="1"/>
    </xf>
    <xf numFmtId="186" fontId="26" fillId="0" borderId="69" xfId="6" applyNumberFormat="1" applyFont="1" applyFill="1" applyBorder="1" applyAlignment="1">
      <alignment horizontal="center" vertical="center" wrapText="1"/>
    </xf>
    <xf numFmtId="3" fontId="26" fillId="0" borderId="24" xfId="6" applyNumberFormat="1" applyFont="1" applyFill="1" applyBorder="1" applyAlignment="1">
      <alignment horizontal="center" vertical="center" wrapText="1"/>
    </xf>
    <xf numFmtId="3" fontId="26" fillId="0" borderId="69" xfId="6" applyNumberFormat="1" applyFont="1" applyFill="1" applyBorder="1" applyAlignment="1">
      <alignment horizontal="center" vertical="center" wrapText="1"/>
    </xf>
    <xf numFmtId="185" fontId="26" fillId="0" borderId="28" xfId="6" applyNumberFormat="1" applyFont="1" applyFill="1" applyBorder="1" applyAlignment="1">
      <alignment horizontal="center" vertical="center"/>
    </xf>
    <xf numFmtId="3" fontId="26" fillId="4" borderId="0" xfId="6" applyNumberFormat="1" applyFont="1" applyFill="1" applyBorder="1" applyAlignment="1">
      <alignment horizontal="center" vertical="center"/>
    </xf>
    <xf numFmtId="186" fontId="26" fillId="0" borderId="66" xfId="6" applyNumberFormat="1" applyFont="1" applyFill="1" applyBorder="1" applyAlignment="1">
      <alignment vertical="center"/>
    </xf>
    <xf numFmtId="186" fontId="26" fillId="0" borderId="27" xfId="6" applyNumberFormat="1" applyFont="1" applyFill="1" applyBorder="1" applyAlignment="1">
      <alignment vertical="center" wrapText="1"/>
    </xf>
    <xf numFmtId="186" fontId="26" fillId="0" borderId="66" xfId="6" applyNumberFormat="1" applyFont="1" applyFill="1" applyBorder="1" applyAlignment="1">
      <alignment vertical="center" wrapText="1"/>
    </xf>
    <xf numFmtId="186" fontId="26" fillId="0" borderId="24" xfId="6" applyNumberFormat="1" applyFont="1" applyFill="1" applyBorder="1" applyAlignment="1">
      <alignment horizontal="center" vertical="center" wrapText="1"/>
    </xf>
    <xf numFmtId="189" fontId="26" fillId="0" borderId="0" xfId="6" applyNumberFormat="1" applyFont="1" applyFill="1" applyBorder="1" applyAlignment="1">
      <alignment vertical="top" wrapText="1"/>
    </xf>
    <xf numFmtId="189" fontId="26" fillId="0" borderId="30" xfId="6" applyNumberFormat="1" applyFont="1" applyFill="1" applyBorder="1" applyAlignment="1">
      <alignment vertical="top" wrapText="1"/>
    </xf>
    <xf numFmtId="186" fontId="26" fillId="0" borderId="0" xfId="6" applyNumberFormat="1" applyFont="1" applyFill="1" applyBorder="1" applyAlignment="1">
      <alignment horizontal="center" vertical="center"/>
    </xf>
    <xf numFmtId="0" fontId="0" fillId="0" borderId="0" xfId="0" applyProtection="1">
      <alignment vertical="center"/>
    </xf>
    <xf numFmtId="3" fontId="26" fillId="0" borderId="0" xfId="6" applyNumberFormat="1" applyFont="1" applyFill="1" applyBorder="1" applyAlignment="1">
      <alignment horizontal="center" vertical="center"/>
    </xf>
    <xf numFmtId="186" fontId="26" fillId="5" borderId="27" xfId="6" applyNumberFormat="1" applyFont="1" applyFill="1" applyBorder="1" applyAlignment="1">
      <alignment horizontal="center" vertical="center" wrapText="1"/>
    </xf>
    <xf numFmtId="3" fontId="26" fillId="5" borderId="28" xfId="6" applyNumberFormat="1" applyFont="1" applyFill="1" applyBorder="1" applyAlignment="1">
      <alignment horizontal="center" vertical="center" wrapText="1"/>
    </xf>
    <xf numFmtId="186" fontId="26" fillId="5" borderId="27" xfId="6" applyNumberFormat="1" applyFont="1" applyFill="1" applyBorder="1" applyAlignment="1">
      <alignment vertical="center" wrapText="1"/>
    </xf>
    <xf numFmtId="185" fontId="26" fillId="5" borderId="28" xfId="6" applyNumberFormat="1" applyFont="1" applyFill="1" applyBorder="1" applyAlignment="1">
      <alignment horizontal="center" vertical="center"/>
    </xf>
    <xf numFmtId="186" fontId="3" fillId="5" borderId="0" xfId="6" applyNumberFormat="1" applyFont="1" applyFill="1" applyAlignment="1">
      <alignment vertical="center"/>
    </xf>
    <xf numFmtId="185" fontId="26" fillId="5" borderId="0" xfId="6" applyNumberFormat="1" applyFont="1" applyFill="1" applyBorder="1" applyAlignment="1">
      <alignment horizontal="center" vertical="center"/>
    </xf>
    <xf numFmtId="186" fontId="26" fillId="5" borderId="0" xfId="6" applyNumberFormat="1" applyFont="1" applyFill="1" applyAlignment="1">
      <alignment vertical="center"/>
    </xf>
    <xf numFmtId="186" fontId="30" fillId="0" borderId="26" xfId="6" applyNumberFormat="1" applyFont="1" applyFill="1" applyBorder="1" applyAlignment="1">
      <alignment vertical="center"/>
    </xf>
    <xf numFmtId="187" fontId="30" fillId="0" borderId="36" xfId="6" applyNumberFormat="1" applyFont="1" applyFill="1" applyBorder="1" applyAlignment="1">
      <alignment horizontal="center" vertical="center"/>
    </xf>
    <xf numFmtId="186" fontId="30" fillId="0" borderId="28" xfId="6" applyNumberFormat="1" applyFont="1" applyFill="1" applyBorder="1" applyAlignment="1">
      <alignment vertical="center"/>
    </xf>
    <xf numFmtId="187" fontId="30" fillId="0" borderId="66" xfId="6" applyNumberFormat="1" applyFont="1" applyFill="1" applyBorder="1" applyAlignment="1">
      <alignment horizontal="center" vertical="center"/>
    </xf>
    <xf numFmtId="186" fontId="30" fillId="0" borderId="31" xfId="6" applyNumberFormat="1" applyFont="1" applyFill="1" applyBorder="1" applyAlignment="1">
      <alignment vertical="center"/>
    </xf>
    <xf numFmtId="187" fontId="30" fillId="0" borderId="69" xfId="6" applyNumberFormat="1" applyFont="1" applyFill="1" applyBorder="1" applyAlignment="1">
      <alignment horizontal="center" vertical="center"/>
    </xf>
    <xf numFmtId="186" fontId="30" fillId="0" borderId="25" xfId="6" applyNumberFormat="1" applyFont="1" applyFill="1" applyBorder="1" applyAlignment="1">
      <alignment horizontal="right" vertical="center" wrapText="1"/>
    </xf>
    <xf numFmtId="186" fontId="30" fillId="0" borderId="26" xfId="6" applyNumberFormat="1" applyFont="1" applyFill="1" applyBorder="1" applyAlignment="1">
      <alignment horizontal="right" vertical="center" wrapText="1"/>
    </xf>
    <xf numFmtId="186" fontId="30" fillId="0" borderId="0" xfId="6" applyNumberFormat="1" applyFont="1" applyFill="1" applyBorder="1" applyAlignment="1">
      <alignment horizontal="right" vertical="center" wrapText="1"/>
    </xf>
    <xf numFmtId="186" fontId="30" fillId="0" borderId="28" xfId="6" applyNumberFormat="1" applyFont="1" applyFill="1" applyBorder="1" applyAlignment="1">
      <alignment horizontal="right" vertical="center" wrapText="1"/>
    </xf>
    <xf numFmtId="186" fontId="30" fillId="0" borderId="30" xfId="6" applyNumberFormat="1" applyFont="1" applyFill="1" applyBorder="1" applyAlignment="1">
      <alignment horizontal="right" vertical="center" wrapText="1"/>
    </xf>
    <xf numFmtId="186" fontId="30" fillId="0" borderId="31" xfId="6" applyNumberFormat="1" applyFont="1" applyFill="1" applyBorder="1" applyAlignment="1">
      <alignment horizontal="right" vertical="center" wrapText="1"/>
    </xf>
    <xf numFmtId="0" fontId="14" fillId="0" borderId="0" xfId="7" applyFont="1" applyFill="1" applyAlignment="1">
      <alignment vertical="center"/>
    </xf>
    <xf numFmtId="0" fontId="28" fillId="0" borderId="25" xfId="7" applyFont="1" applyFill="1" applyBorder="1" applyAlignment="1">
      <alignment wrapText="1"/>
    </xf>
    <xf numFmtId="186" fontId="3" fillId="0" borderId="25" xfId="8" applyNumberFormat="1" applyFont="1" applyFill="1" applyBorder="1" applyAlignment="1">
      <alignment vertical="center"/>
    </xf>
    <xf numFmtId="186" fontId="3" fillId="0" borderId="26" xfId="8" applyNumberFormat="1" applyFont="1" applyFill="1" applyBorder="1" applyAlignment="1">
      <alignment vertical="center"/>
    </xf>
    <xf numFmtId="186" fontId="3" fillId="0" borderId="0" xfId="8" applyNumberFormat="1" applyFont="1" applyFill="1" applyAlignment="1">
      <alignment vertical="center"/>
    </xf>
    <xf numFmtId="186" fontId="3" fillId="0" borderId="0" xfId="8" applyNumberFormat="1" applyFont="1" applyFill="1" applyBorder="1" applyAlignment="1">
      <alignment vertical="center"/>
    </xf>
    <xf numFmtId="0" fontId="3" fillId="0" borderId="0" xfId="8" applyFont="1" applyFill="1" applyBorder="1" applyAlignment="1">
      <alignment horizontal="left" vertical="center"/>
    </xf>
    <xf numFmtId="186" fontId="3" fillId="0" borderId="28" xfId="8" applyNumberFormat="1" applyFont="1" applyFill="1" applyBorder="1" applyAlignment="1">
      <alignment vertical="center"/>
    </xf>
    <xf numFmtId="186" fontId="3" fillId="0" borderId="30" xfId="8" applyNumberFormat="1" applyFont="1" applyFill="1" applyBorder="1" applyAlignment="1">
      <alignment vertical="center"/>
    </xf>
    <xf numFmtId="0" fontId="28" fillId="0" borderId="30" xfId="7" applyFont="1" applyFill="1" applyBorder="1" applyAlignment="1">
      <alignment vertical="center"/>
    </xf>
    <xf numFmtId="0" fontId="3" fillId="0" borderId="25" xfId="7" applyFont="1" applyFill="1" applyBorder="1" applyAlignment="1">
      <alignment horizontal="center" vertical="center"/>
    </xf>
    <xf numFmtId="0" fontId="3" fillId="0" borderId="26" xfId="7" applyFont="1" applyFill="1" applyBorder="1" applyAlignment="1">
      <alignment horizontal="center" vertical="center"/>
    </xf>
    <xf numFmtId="0" fontId="0" fillId="0" borderId="0" xfId="0" applyAlignment="1" applyProtection="1">
      <alignment horizontal="left" vertical="center"/>
    </xf>
    <xf numFmtId="0" fontId="12" fillId="6" borderId="110" xfId="1" applyFont="1" applyFill="1" applyBorder="1" applyAlignment="1" applyProtection="1">
      <alignment vertical="center"/>
    </xf>
    <xf numFmtId="0" fontId="12" fillId="6" borderId="110" xfId="1" applyFont="1" applyFill="1" applyBorder="1" applyAlignment="1" applyProtection="1">
      <alignment horizontal="right" vertical="center"/>
    </xf>
    <xf numFmtId="0" fontId="12" fillId="6" borderId="30" xfId="1" applyFont="1" applyFill="1" applyBorder="1" applyAlignment="1" applyProtection="1">
      <alignment vertical="center"/>
    </xf>
    <xf numFmtId="0" fontId="12" fillId="6" borderId="30" xfId="1" applyFont="1" applyFill="1" applyBorder="1" applyAlignment="1" applyProtection="1">
      <alignment horizontal="right" vertical="center"/>
    </xf>
    <xf numFmtId="0" fontId="31" fillId="0" borderId="0" xfId="0" applyFont="1" applyProtection="1">
      <alignment vertical="center"/>
    </xf>
    <xf numFmtId="0" fontId="0" fillId="0" borderId="0" xfId="0" applyAlignment="1" applyProtection="1">
      <alignment horizontal="right" vertical="center"/>
    </xf>
    <xf numFmtId="0" fontId="2" fillId="6" borderId="0" xfId="1" applyFill="1" applyProtection="1"/>
    <xf numFmtId="176" fontId="2" fillId="6" borderId="0" xfId="1" applyNumberFormat="1" applyFont="1" applyFill="1" applyBorder="1" applyAlignment="1" applyProtection="1"/>
    <xf numFmtId="0" fontId="2" fillId="6" borderId="0" xfId="1" applyFont="1" applyFill="1" applyProtection="1"/>
    <xf numFmtId="0" fontId="0" fillId="6" borderId="0" xfId="0" applyFill="1" applyProtection="1">
      <alignment vertical="center"/>
    </xf>
    <xf numFmtId="0" fontId="12" fillId="6" borderId="0" xfId="1" applyFont="1" applyFill="1" applyBorder="1" applyAlignment="1" applyProtection="1">
      <alignment vertical="center" shrinkToFit="1"/>
    </xf>
    <xf numFmtId="0" fontId="9" fillId="6" borderId="0" xfId="1" applyFont="1" applyFill="1" applyBorder="1" applyAlignment="1" applyProtection="1">
      <alignment vertical="center" shrinkToFit="1"/>
    </xf>
    <xf numFmtId="0" fontId="3" fillId="6" borderId="24" xfId="1" applyFont="1" applyFill="1" applyBorder="1" applyAlignment="1" applyProtection="1">
      <alignment horizontal="left" vertical="center"/>
    </xf>
    <xf numFmtId="0" fontId="3" fillId="6" borderId="25" xfId="1" applyFont="1" applyFill="1" applyBorder="1" applyProtection="1"/>
    <xf numFmtId="0" fontId="15" fillId="6" borderId="25" xfId="1" applyFont="1" applyFill="1" applyBorder="1" applyAlignment="1" applyProtection="1">
      <alignment horizontal="center" vertical="center"/>
    </xf>
    <xf numFmtId="1" fontId="12" fillId="6" borderId="25" xfId="1" applyNumberFormat="1" applyFont="1" applyFill="1" applyBorder="1" applyAlignment="1" applyProtection="1">
      <alignment horizontal="right" vertical="center"/>
    </xf>
    <xf numFmtId="0" fontId="2" fillId="6" borderId="25" xfId="1" applyFont="1" applyFill="1" applyBorder="1" applyProtection="1"/>
    <xf numFmtId="0" fontId="3" fillId="6" borderId="25" xfId="1" applyFont="1" applyFill="1" applyBorder="1" applyAlignment="1" applyProtection="1">
      <alignment horizontal="right"/>
    </xf>
    <xf numFmtId="0" fontId="3" fillId="6" borderId="26" xfId="1" applyFont="1" applyFill="1" applyBorder="1" applyProtection="1"/>
    <xf numFmtId="0" fontId="3" fillId="6" borderId="29" xfId="1" applyFont="1" applyFill="1" applyBorder="1" applyAlignment="1" applyProtection="1">
      <alignment horizontal="left" vertical="center"/>
    </xf>
    <xf numFmtId="0" fontId="3" fillId="6" borderId="30" xfId="1" applyFont="1" applyFill="1" applyBorder="1" applyProtection="1"/>
    <xf numFmtId="0" fontId="2" fillId="6" borderId="30" xfId="1" applyFont="1" applyFill="1" applyBorder="1" applyProtection="1"/>
    <xf numFmtId="1" fontId="12" fillId="6" borderId="30" xfId="1" applyNumberFormat="1" applyFont="1" applyFill="1" applyBorder="1" applyAlignment="1" applyProtection="1">
      <alignment horizontal="right" vertical="center"/>
    </xf>
    <xf numFmtId="0" fontId="3" fillId="6" borderId="30" xfId="1" applyFont="1" applyFill="1" applyBorder="1" applyAlignment="1" applyProtection="1">
      <alignment horizontal="right"/>
    </xf>
    <xf numFmtId="0" fontId="3" fillId="6" borderId="31" xfId="1" applyFont="1" applyFill="1" applyBorder="1" applyProtection="1"/>
    <xf numFmtId="9" fontId="12" fillId="6" borderId="25" xfId="3" applyFont="1" applyFill="1" applyBorder="1" applyAlignment="1" applyProtection="1">
      <alignment vertical="center"/>
    </xf>
    <xf numFmtId="9" fontId="17" fillId="6" borderId="25" xfId="3" applyFont="1" applyFill="1" applyBorder="1" applyAlignment="1" applyProtection="1">
      <alignment vertical="center" wrapText="1"/>
    </xf>
    <xf numFmtId="9" fontId="17" fillId="6" borderId="13" xfId="3" applyFont="1" applyFill="1" applyBorder="1" applyAlignment="1" applyProtection="1">
      <alignment vertical="center" wrapText="1"/>
    </xf>
    <xf numFmtId="9" fontId="17" fillId="6" borderId="14" xfId="3" applyFont="1" applyFill="1" applyBorder="1" applyAlignment="1" applyProtection="1">
      <alignment vertical="center" wrapText="1"/>
    </xf>
    <xf numFmtId="0" fontId="3" fillId="6" borderId="0" xfId="1" applyFont="1" applyFill="1" applyProtection="1"/>
    <xf numFmtId="0" fontId="3" fillId="6" borderId="0" xfId="1" applyFont="1" applyFill="1" applyBorder="1" applyAlignment="1" applyProtection="1">
      <alignment horizontal="right"/>
    </xf>
    <xf numFmtId="0" fontId="3" fillId="6" borderId="0" xfId="1" applyFont="1" applyFill="1" applyBorder="1" applyProtection="1"/>
    <xf numFmtId="0" fontId="12" fillId="6" borderId="48" xfId="1" applyFont="1" applyFill="1" applyBorder="1" applyAlignment="1" applyProtection="1">
      <alignment vertical="center"/>
    </xf>
    <xf numFmtId="0" fontId="12" fillId="6" borderId="51" xfId="1" applyFont="1" applyFill="1" applyBorder="1" applyAlignment="1" applyProtection="1">
      <alignment vertical="center"/>
    </xf>
    <xf numFmtId="0" fontId="12" fillId="6" borderId="68" xfId="1" applyFont="1" applyFill="1" applyBorder="1" applyAlignment="1" applyProtection="1">
      <alignment vertical="center"/>
    </xf>
    <xf numFmtId="0" fontId="12" fillId="6" borderId="67" xfId="1" applyFont="1" applyFill="1" applyBorder="1" applyAlignment="1" applyProtection="1">
      <alignment vertical="center"/>
    </xf>
    <xf numFmtId="0" fontId="12" fillId="6" borderId="94" xfId="1" applyFont="1" applyFill="1" applyBorder="1" applyAlignment="1" applyProtection="1">
      <alignment vertical="center"/>
    </xf>
    <xf numFmtId="181" fontId="16" fillId="6" borderId="0" xfId="4" applyNumberFormat="1" applyFont="1" applyFill="1" applyBorder="1" applyAlignment="1" applyProtection="1">
      <alignment horizontal="center" vertical="center"/>
    </xf>
    <xf numFmtId="0" fontId="12" fillId="0" borderId="66" xfId="1" applyFont="1" applyFill="1" applyBorder="1" applyAlignment="1" applyProtection="1">
      <alignment horizontal="left" vertical="center"/>
    </xf>
    <xf numFmtId="186" fontId="26" fillId="4" borderId="24" xfId="6" applyNumberFormat="1" applyFont="1" applyFill="1" applyBorder="1" applyAlignment="1">
      <alignment vertical="center"/>
    </xf>
    <xf numFmtId="186" fontId="26" fillId="4" borderId="27" xfId="6" applyNumberFormat="1" applyFont="1" applyFill="1" applyBorder="1" applyAlignment="1">
      <alignment vertical="center"/>
    </xf>
    <xf numFmtId="186" fontId="26" fillId="4" borderId="29" xfId="6" applyNumberFormat="1" applyFont="1" applyFill="1" applyBorder="1" applyAlignment="1">
      <alignment vertical="center"/>
    </xf>
    <xf numFmtId="0" fontId="0" fillId="6" borderId="69" xfId="0" applyFill="1" applyBorder="1" applyProtection="1">
      <alignment vertical="center"/>
    </xf>
    <xf numFmtId="0" fontId="32" fillId="6" borderId="29" xfId="0" applyFont="1" applyFill="1" applyBorder="1" applyAlignment="1" applyProtection="1">
      <alignment vertical="center"/>
    </xf>
    <xf numFmtId="0" fontId="3" fillId="7" borderId="0" xfId="1" applyFont="1" applyFill="1" applyProtection="1"/>
    <xf numFmtId="0" fontId="32" fillId="6" borderId="117" xfId="0" applyFont="1" applyFill="1" applyBorder="1" applyAlignment="1" applyProtection="1">
      <alignment horizontal="left" vertical="center"/>
    </xf>
    <xf numFmtId="0" fontId="32" fillId="6" borderId="118" xfId="0" applyFont="1" applyFill="1" applyBorder="1" applyAlignment="1" applyProtection="1">
      <alignment horizontal="left" vertical="center"/>
    </xf>
    <xf numFmtId="0" fontId="32" fillId="6" borderId="119" xfId="0" applyFont="1" applyFill="1" applyBorder="1" applyAlignment="1" applyProtection="1">
      <alignment horizontal="left" vertical="center"/>
    </xf>
    <xf numFmtId="3" fontId="20" fillId="0" borderId="102" xfId="1" applyNumberFormat="1" applyFont="1" applyFill="1" applyBorder="1" applyAlignment="1" applyProtection="1">
      <alignment horizontal="right" vertical="center" shrinkToFit="1"/>
    </xf>
    <xf numFmtId="3" fontId="20" fillId="0" borderId="103" xfId="1" applyNumberFormat="1" applyFont="1" applyFill="1" applyBorder="1" applyAlignment="1" applyProtection="1">
      <alignment horizontal="right" vertical="center" shrinkToFit="1"/>
    </xf>
    <xf numFmtId="177" fontId="9" fillId="6" borderId="24" xfId="1" applyNumberFormat="1" applyFont="1" applyFill="1" applyBorder="1" applyAlignment="1" applyProtection="1">
      <alignment horizontal="center" vertical="center" shrinkToFit="1"/>
      <protection locked="0"/>
    </xf>
    <xf numFmtId="177" fontId="9" fillId="6" borderId="25" xfId="1" applyNumberFormat="1" applyFont="1" applyFill="1" applyBorder="1" applyAlignment="1" applyProtection="1">
      <alignment horizontal="center" vertical="center" shrinkToFit="1"/>
      <protection locked="0"/>
    </xf>
    <xf numFmtId="177" fontId="9" fillId="6" borderId="105" xfId="1" applyNumberFormat="1" applyFont="1" applyFill="1" applyBorder="1" applyAlignment="1" applyProtection="1">
      <alignment horizontal="center" vertical="center" shrinkToFit="1"/>
      <protection locked="0"/>
    </xf>
    <xf numFmtId="177" fontId="9" fillId="6" borderId="29" xfId="1" applyNumberFormat="1" applyFont="1" applyFill="1" applyBorder="1" applyAlignment="1" applyProtection="1">
      <alignment horizontal="center" vertical="center" shrinkToFit="1"/>
      <protection locked="0"/>
    </xf>
    <xf numFmtId="177" fontId="9" fillId="6" borderId="30" xfId="1" applyNumberFormat="1" applyFont="1" applyFill="1" applyBorder="1" applyAlignment="1" applyProtection="1">
      <alignment horizontal="center" vertical="center" shrinkToFit="1"/>
      <protection locked="0"/>
    </xf>
    <xf numFmtId="177" fontId="9" fillId="6" borderId="8" xfId="1" applyNumberFormat="1" applyFont="1" applyFill="1" applyBorder="1" applyAlignment="1" applyProtection="1">
      <alignment horizontal="center" vertical="center" shrinkToFit="1"/>
    </xf>
    <xf numFmtId="177" fontId="9" fillId="6" borderId="6" xfId="1" applyNumberFormat="1" applyFont="1" applyFill="1" applyBorder="1" applyAlignment="1" applyProtection="1">
      <alignment horizontal="center" vertical="center" shrinkToFit="1"/>
    </xf>
    <xf numFmtId="177" fontId="9" fillId="6" borderId="6" xfId="1" applyNumberFormat="1" applyFont="1" applyFill="1" applyBorder="1" applyAlignment="1" applyProtection="1">
      <alignment horizontal="center" vertical="center" shrinkToFit="1"/>
      <protection locked="0"/>
    </xf>
    <xf numFmtId="177" fontId="9" fillId="6" borderId="9" xfId="1" applyNumberFormat="1" applyFont="1" applyFill="1" applyBorder="1" applyAlignment="1" applyProtection="1">
      <alignment horizontal="center" vertical="center" shrinkToFit="1"/>
    </xf>
    <xf numFmtId="184" fontId="16" fillId="2" borderId="35" xfId="5" applyNumberFormat="1" applyFont="1" applyFill="1" applyBorder="1" applyAlignment="1" applyProtection="1">
      <alignment horizontal="right" vertical="center" indent="3" shrinkToFit="1"/>
    </xf>
    <xf numFmtId="3" fontId="20" fillId="0" borderId="95" xfId="1" applyNumberFormat="1" applyFont="1" applyFill="1" applyBorder="1" applyAlignment="1" applyProtection="1">
      <alignment horizontal="right" vertical="center" shrinkToFit="1"/>
    </xf>
    <xf numFmtId="3" fontId="20" fillId="0" borderId="96" xfId="1" applyNumberFormat="1" applyFont="1" applyFill="1" applyBorder="1" applyAlignment="1" applyProtection="1">
      <alignment horizontal="right" vertical="center" shrinkToFit="1"/>
    </xf>
    <xf numFmtId="3" fontId="20" fillId="0" borderId="97" xfId="1" applyNumberFormat="1" applyFont="1" applyFill="1" applyBorder="1" applyAlignment="1" applyProtection="1">
      <alignment horizontal="right" vertical="center" shrinkToFit="1"/>
    </xf>
    <xf numFmtId="0" fontId="9" fillId="6" borderId="22" xfId="1" applyFont="1" applyFill="1" applyBorder="1" applyAlignment="1" applyProtection="1">
      <alignment horizontal="left" vertical="center" shrinkToFit="1"/>
      <protection locked="0"/>
    </xf>
    <xf numFmtId="0" fontId="9" fillId="6" borderId="20" xfId="1" applyFont="1" applyFill="1" applyBorder="1" applyAlignment="1" applyProtection="1">
      <alignment horizontal="left" vertical="center" shrinkToFit="1"/>
      <protection locked="0"/>
    </xf>
    <xf numFmtId="0" fontId="9" fillId="6" borderId="23" xfId="1" applyFont="1" applyFill="1" applyBorder="1" applyAlignment="1" applyProtection="1">
      <alignment horizontal="left" vertical="center" shrinkToFit="1"/>
      <protection locked="0"/>
    </xf>
    <xf numFmtId="0" fontId="17" fillId="6" borderId="36" xfId="1" applyFont="1" applyFill="1" applyBorder="1" applyAlignment="1" applyProtection="1">
      <alignment horizontal="center" vertical="center" shrinkToFit="1"/>
    </xf>
    <xf numFmtId="0" fontId="12" fillId="6" borderId="13" xfId="1" applyFont="1" applyFill="1" applyBorder="1" applyAlignment="1" applyProtection="1">
      <alignment horizontal="right" vertical="center"/>
    </xf>
    <xf numFmtId="0" fontId="12" fillId="0" borderId="40"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0" borderId="22" xfId="1" applyFont="1" applyBorder="1" applyAlignment="1" applyProtection="1">
      <alignment horizontal="center" vertical="center" shrinkToFit="1"/>
    </xf>
    <xf numFmtId="0" fontId="12" fillId="0" borderId="101" xfId="1" applyFont="1" applyBorder="1" applyAlignment="1" applyProtection="1">
      <alignment horizontal="center" vertical="center" shrinkToFit="1"/>
    </xf>
    <xf numFmtId="182" fontId="19" fillId="0" borderId="46" xfId="1" applyNumberFormat="1" applyFont="1" applyFill="1" applyBorder="1" applyAlignment="1" applyProtection="1">
      <alignment horizontal="right" vertical="center" shrinkToFit="1"/>
      <protection locked="0"/>
    </xf>
    <xf numFmtId="182" fontId="19" fillId="0" borderId="42" xfId="1" applyNumberFormat="1" applyFont="1" applyFill="1" applyBorder="1" applyAlignment="1" applyProtection="1">
      <alignment horizontal="right" vertical="center" shrinkToFit="1"/>
      <protection locked="0"/>
    </xf>
    <xf numFmtId="182" fontId="19" fillId="0" borderId="47" xfId="1" applyNumberFormat="1" applyFont="1" applyFill="1" applyBorder="1" applyAlignment="1" applyProtection="1">
      <alignment horizontal="right" vertical="center" shrinkToFit="1"/>
      <protection locked="0"/>
    </xf>
    <xf numFmtId="0" fontId="12" fillId="0" borderId="35" xfId="1" applyFont="1" applyBorder="1" applyAlignment="1" applyProtection="1">
      <alignment horizontal="center" vertical="center"/>
    </xf>
    <xf numFmtId="3" fontId="12" fillId="6" borderId="0" xfId="1" applyNumberFormat="1" applyFont="1" applyFill="1" applyBorder="1" applyAlignment="1" applyProtection="1">
      <alignment horizontal="right" vertical="center" shrinkToFit="1"/>
    </xf>
    <xf numFmtId="0" fontId="12" fillId="6" borderId="0" xfId="1" applyFont="1" applyFill="1" applyBorder="1" applyAlignment="1" applyProtection="1">
      <alignment horizontal="right" vertical="center" shrinkToFit="1"/>
    </xf>
    <xf numFmtId="3" fontId="20" fillId="0" borderId="86" xfId="1" applyNumberFormat="1" applyFont="1" applyFill="1" applyBorder="1" applyAlignment="1" applyProtection="1">
      <alignment horizontal="right" vertical="center" shrinkToFit="1"/>
    </xf>
    <xf numFmtId="3" fontId="20" fillId="0" borderId="87" xfId="1" applyNumberFormat="1" applyFont="1" applyFill="1" applyBorder="1" applyAlignment="1" applyProtection="1">
      <alignment horizontal="right" vertical="center" shrinkToFit="1"/>
    </xf>
    <xf numFmtId="3" fontId="20" fillId="0" borderId="88" xfId="1" applyNumberFormat="1" applyFont="1" applyFill="1" applyBorder="1" applyAlignment="1" applyProtection="1">
      <alignment horizontal="right" vertical="center" shrinkToFit="1"/>
    </xf>
    <xf numFmtId="0" fontId="2" fillId="6" borderId="0" xfId="1" applyFill="1" applyBorder="1" applyAlignment="1" applyProtection="1">
      <alignment horizontal="center"/>
    </xf>
    <xf numFmtId="0" fontId="7" fillId="6" borderId="5" xfId="1" applyFont="1" applyFill="1" applyBorder="1" applyAlignment="1" applyProtection="1">
      <alignment horizontal="center" vertical="center" shrinkToFit="1"/>
      <protection hidden="1"/>
    </xf>
    <xf numFmtId="0" fontId="7" fillId="6" borderId="6" xfId="1" applyFont="1" applyFill="1" applyBorder="1" applyAlignment="1" applyProtection="1">
      <alignment horizontal="center" vertical="center" shrinkToFit="1"/>
      <protection hidden="1"/>
    </xf>
    <xf numFmtId="0" fontId="7" fillId="6" borderId="7" xfId="1" applyFont="1" applyFill="1" applyBorder="1" applyAlignment="1" applyProtection="1">
      <alignment horizontal="center" vertical="center" shrinkToFit="1"/>
      <protection hidden="1"/>
    </xf>
    <xf numFmtId="0" fontId="7" fillId="6" borderId="12" xfId="1" applyFont="1" applyFill="1" applyBorder="1" applyAlignment="1" applyProtection="1">
      <alignment horizontal="center" vertical="center" shrinkToFit="1"/>
      <protection hidden="1"/>
    </xf>
    <xf numFmtId="0" fontId="7" fillId="6" borderId="13" xfId="1" applyFont="1" applyFill="1" applyBorder="1" applyAlignment="1" applyProtection="1">
      <alignment horizontal="center" vertical="center" shrinkToFit="1"/>
      <protection hidden="1"/>
    </xf>
    <xf numFmtId="0" fontId="7" fillId="6" borderId="14" xfId="1" applyFont="1" applyFill="1" applyBorder="1" applyAlignment="1" applyProtection="1">
      <alignment horizontal="center" vertical="center" shrinkToFit="1"/>
      <protection hidden="1"/>
    </xf>
    <xf numFmtId="177" fontId="9" fillId="6" borderId="15" xfId="1" applyNumberFormat="1" applyFont="1" applyFill="1" applyBorder="1" applyAlignment="1" applyProtection="1">
      <alignment horizontal="center" vertical="center" shrinkToFit="1"/>
    </xf>
    <xf numFmtId="177" fontId="9" fillId="6" borderId="13" xfId="1" applyNumberFormat="1" applyFont="1" applyFill="1" applyBorder="1" applyAlignment="1" applyProtection="1">
      <alignment horizontal="center" vertical="center" shrinkToFit="1"/>
    </xf>
    <xf numFmtId="177" fontId="9" fillId="6" borderId="16" xfId="1" applyNumberFormat="1" applyFont="1" applyFill="1" applyBorder="1" applyAlignment="1" applyProtection="1">
      <alignment horizontal="center" vertical="center" shrinkToFit="1"/>
    </xf>
    <xf numFmtId="0" fontId="12" fillId="0" borderId="15" xfId="1" applyFont="1" applyBorder="1" applyAlignment="1" applyProtection="1">
      <alignment horizontal="center" vertical="center" shrinkToFit="1"/>
    </xf>
    <xf numFmtId="0" fontId="12" fillId="0" borderId="13" xfId="1" applyFont="1" applyBorder="1" applyAlignment="1" applyProtection="1">
      <alignment horizontal="center" vertical="center" shrinkToFit="1"/>
    </xf>
    <xf numFmtId="0" fontId="12" fillId="0" borderId="14" xfId="1" applyFont="1" applyBorder="1" applyAlignment="1" applyProtection="1">
      <alignment horizontal="center" vertical="center" shrinkToFit="1"/>
    </xf>
    <xf numFmtId="0" fontId="12" fillId="6" borderId="10" xfId="1" applyFont="1" applyFill="1" applyBorder="1" applyAlignment="1" applyProtection="1">
      <alignment horizontal="center" vertical="center" shrinkToFit="1"/>
      <protection hidden="1"/>
    </xf>
    <xf numFmtId="0" fontId="12" fillId="6" borderId="0" xfId="1" applyFont="1" applyFill="1" applyBorder="1" applyAlignment="1" applyProtection="1">
      <alignment horizontal="center" vertical="center" shrinkToFit="1"/>
      <protection hidden="1"/>
    </xf>
    <xf numFmtId="0" fontId="12" fillId="6" borderId="28" xfId="1" applyFont="1" applyFill="1" applyBorder="1" applyAlignment="1" applyProtection="1">
      <alignment horizontal="center" vertical="center" shrinkToFit="1"/>
      <protection hidden="1"/>
    </xf>
    <xf numFmtId="0" fontId="12" fillId="6" borderId="104" xfId="1" applyFont="1" applyFill="1" applyBorder="1" applyAlignment="1" applyProtection="1">
      <alignment horizontal="center" vertical="center" shrinkToFit="1"/>
      <protection hidden="1"/>
    </xf>
    <xf numFmtId="0" fontId="12" fillId="6" borderId="30" xfId="1" applyFont="1" applyFill="1" applyBorder="1" applyAlignment="1" applyProtection="1">
      <alignment horizontal="center" vertical="center" shrinkToFit="1"/>
      <protection hidden="1"/>
    </xf>
    <xf numFmtId="0" fontId="12" fillId="6" borderId="31" xfId="1" applyFont="1" applyFill="1" applyBorder="1" applyAlignment="1" applyProtection="1">
      <alignment horizontal="center" vertical="center" shrinkToFit="1"/>
      <protection hidden="1"/>
    </xf>
    <xf numFmtId="176" fontId="2" fillId="6" borderId="0" xfId="1" applyNumberFormat="1" applyFont="1" applyFill="1" applyBorder="1" applyAlignment="1" applyProtection="1">
      <alignment horizontal="center"/>
    </xf>
    <xf numFmtId="182" fontId="19" fillId="0" borderId="41" xfId="1" applyNumberFormat="1" applyFont="1" applyFill="1" applyBorder="1" applyAlignment="1" applyProtection="1">
      <alignment horizontal="right" vertical="center" shrinkToFit="1"/>
      <protection locked="0"/>
    </xf>
    <xf numFmtId="182" fontId="19" fillId="0" borderId="43" xfId="1" applyNumberFormat="1" applyFont="1" applyFill="1" applyBorder="1" applyAlignment="1" applyProtection="1">
      <alignment horizontal="right" vertical="center" shrinkToFit="1"/>
      <protection locked="0"/>
    </xf>
    <xf numFmtId="182" fontId="19" fillId="0" borderId="44" xfId="1" applyNumberFormat="1" applyFont="1" applyFill="1" applyBorder="1" applyAlignment="1" applyProtection="1">
      <alignment horizontal="right" vertical="center" shrinkToFit="1"/>
      <protection locked="0"/>
    </xf>
    <xf numFmtId="0" fontId="12" fillId="6" borderId="35" xfId="1" applyFont="1" applyFill="1" applyBorder="1" applyAlignment="1" applyProtection="1">
      <alignment horizontal="center" vertical="center" textRotation="255"/>
    </xf>
    <xf numFmtId="0" fontId="17" fillId="6" borderId="14" xfId="1" applyFont="1" applyFill="1" applyBorder="1" applyAlignment="1" applyProtection="1">
      <alignment horizontal="center" vertical="center" textRotation="255"/>
    </xf>
    <xf numFmtId="3" fontId="20" fillId="0" borderId="98" xfId="1" quotePrefix="1" applyNumberFormat="1" applyFont="1" applyFill="1" applyBorder="1" applyAlignment="1" applyProtection="1">
      <alignment vertical="center" shrinkToFit="1"/>
    </xf>
    <xf numFmtId="3" fontId="20" fillId="0" borderId="99" xfId="1" quotePrefix="1" applyNumberFormat="1" applyFont="1" applyFill="1" applyBorder="1" applyAlignment="1" applyProtection="1">
      <alignment vertical="center" shrinkToFit="1"/>
    </xf>
    <xf numFmtId="3" fontId="20" fillId="0" borderId="115" xfId="1" quotePrefix="1" applyNumberFormat="1" applyFont="1" applyFill="1" applyBorder="1" applyAlignment="1" applyProtection="1">
      <alignment vertical="center" shrinkToFit="1"/>
    </xf>
    <xf numFmtId="3" fontId="20" fillId="0" borderId="59" xfId="1" quotePrefix="1" applyNumberFormat="1" applyFont="1" applyFill="1" applyBorder="1" applyAlignment="1" applyProtection="1">
      <alignment vertical="center" shrinkToFit="1"/>
    </xf>
    <xf numFmtId="3" fontId="20" fillId="0" borderId="54" xfId="1" quotePrefix="1" applyNumberFormat="1" applyFont="1" applyFill="1" applyBorder="1" applyAlignment="1" applyProtection="1">
      <alignment vertical="center" shrinkToFit="1"/>
    </xf>
    <xf numFmtId="3" fontId="20" fillId="0" borderId="56" xfId="1" quotePrefix="1" applyNumberFormat="1" applyFont="1" applyFill="1" applyBorder="1" applyAlignment="1" applyProtection="1">
      <alignment vertical="center" shrinkToFit="1"/>
    </xf>
    <xf numFmtId="3" fontId="20" fillId="0" borderId="57" xfId="1" quotePrefix="1" applyNumberFormat="1" applyFont="1" applyFill="1" applyBorder="1" applyAlignment="1" applyProtection="1">
      <alignment vertical="center" shrinkToFit="1"/>
    </xf>
    <xf numFmtId="3" fontId="20" fillId="0" borderId="55" xfId="1" quotePrefix="1" applyNumberFormat="1" applyFont="1" applyFill="1" applyBorder="1" applyAlignment="1" applyProtection="1">
      <alignment vertical="center" shrinkToFit="1"/>
    </xf>
    <xf numFmtId="3" fontId="12" fillId="6" borderId="29" xfId="1" applyNumberFormat="1" applyFont="1" applyFill="1" applyBorder="1" applyAlignment="1" applyProtection="1">
      <alignment horizontal="right" vertical="center" shrinkToFit="1"/>
    </xf>
    <xf numFmtId="3" fontId="12" fillId="6" borderId="30" xfId="1" applyNumberFormat="1" applyFont="1" applyFill="1" applyBorder="1" applyAlignment="1" applyProtection="1">
      <alignment horizontal="right" vertical="center" shrinkToFit="1"/>
    </xf>
    <xf numFmtId="3" fontId="12" fillId="6" borderId="31" xfId="1" applyNumberFormat="1" applyFont="1" applyFill="1" applyBorder="1" applyAlignment="1" applyProtection="1">
      <alignment horizontal="right" vertical="center" shrinkToFit="1"/>
    </xf>
    <xf numFmtId="3" fontId="20" fillId="0" borderId="57" xfId="1" applyNumberFormat="1" applyFont="1" applyFill="1" applyBorder="1" applyAlignment="1" applyProtection="1">
      <alignment horizontal="right" vertical="center" shrinkToFit="1"/>
    </xf>
    <xf numFmtId="3" fontId="20" fillId="0" borderId="55" xfId="1" applyNumberFormat="1" applyFont="1" applyFill="1" applyBorder="1" applyAlignment="1" applyProtection="1">
      <alignment horizontal="right" vertical="center" shrinkToFit="1"/>
    </xf>
    <xf numFmtId="3" fontId="20" fillId="0" borderId="56" xfId="1" applyNumberFormat="1" applyFont="1" applyFill="1" applyBorder="1" applyAlignment="1" applyProtection="1">
      <alignment horizontal="right" vertical="center" shrinkToFit="1"/>
    </xf>
    <xf numFmtId="0" fontId="12" fillId="6" borderId="67" xfId="1" applyFont="1" applyFill="1" applyBorder="1" applyAlignment="1" applyProtection="1">
      <alignment horizontal="left" vertical="center" shrinkToFit="1"/>
    </xf>
    <xf numFmtId="0" fontId="19" fillId="6" borderId="92" xfId="1" applyFont="1" applyFill="1" applyBorder="1" applyAlignment="1" applyProtection="1">
      <alignment horizontal="center" vertical="center"/>
      <protection locked="0"/>
    </xf>
    <xf numFmtId="0" fontId="19" fillId="6" borderId="93" xfId="1" applyFont="1" applyFill="1" applyBorder="1" applyAlignment="1" applyProtection="1">
      <alignment horizontal="center" vertical="center"/>
      <protection locked="0"/>
    </xf>
    <xf numFmtId="3" fontId="20" fillId="0" borderId="109" xfId="1" applyNumberFormat="1" applyFont="1" applyFill="1" applyBorder="1" applyAlignment="1" applyProtection="1">
      <alignment vertical="center" shrinkToFit="1"/>
    </xf>
    <xf numFmtId="3" fontId="20" fillId="0" borderId="67" xfId="1" applyNumberFormat="1" applyFont="1" applyFill="1" applyBorder="1" applyAlignment="1" applyProtection="1">
      <alignment vertical="center" shrinkToFit="1"/>
    </xf>
    <xf numFmtId="3" fontId="20" fillId="0" borderId="83" xfId="1" applyNumberFormat="1" applyFont="1" applyFill="1" applyBorder="1" applyAlignment="1" applyProtection="1">
      <alignment vertical="center" shrinkToFit="1"/>
    </xf>
    <xf numFmtId="3" fontId="20" fillId="0" borderId="116" xfId="1" applyNumberFormat="1" applyFont="1" applyFill="1" applyBorder="1" applyAlignment="1" applyProtection="1">
      <alignment vertical="center" shrinkToFit="1"/>
    </xf>
    <xf numFmtId="3" fontId="20" fillId="0" borderId="84" xfId="1" applyNumberFormat="1" applyFont="1" applyFill="1" applyBorder="1" applyAlignment="1" applyProtection="1">
      <alignment vertical="center" shrinkToFit="1"/>
    </xf>
    <xf numFmtId="0" fontId="12" fillId="6" borderId="51" xfId="1" applyFont="1" applyFill="1" applyBorder="1" applyAlignment="1" applyProtection="1">
      <alignment horizontal="left" vertical="center" wrapText="1" shrinkToFit="1"/>
    </xf>
    <xf numFmtId="0" fontId="19" fillId="6" borderId="52" xfId="1" applyFont="1" applyFill="1" applyBorder="1" applyAlignment="1" applyProtection="1">
      <alignment horizontal="center" vertical="center"/>
      <protection locked="0"/>
    </xf>
    <xf numFmtId="0" fontId="19" fillId="6" borderId="53" xfId="1" applyFont="1" applyFill="1" applyBorder="1" applyAlignment="1" applyProtection="1">
      <alignment horizontal="center" vertical="center"/>
      <protection locked="0"/>
    </xf>
    <xf numFmtId="3" fontId="20" fillId="3" borderId="64" xfId="1" applyNumberFormat="1" applyFont="1" applyFill="1" applyBorder="1" applyAlignment="1" applyProtection="1">
      <alignment horizontal="right" vertical="center" shrinkToFit="1"/>
    </xf>
    <xf numFmtId="3" fontId="20" fillId="3" borderId="60" xfId="1" applyNumberFormat="1" applyFont="1" applyFill="1" applyBorder="1" applyAlignment="1" applyProtection="1">
      <alignment horizontal="right" vertical="center" shrinkToFit="1"/>
    </xf>
    <xf numFmtId="3" fontId="20" fillId="3" borderId="85" xfId="1" applyNumberFormat="1" applyFont="1" applyFill="1" applyBorder="1" applyAlignment="1" applyProtection="1">
      <alignment horizontal="right" vertical="center" shrinkToFit="1"/>
    </xf>
    <xf numFmtId="3" fontId="20" fillId="0" borderId="84" xfId="1" applyNumberFormat="1" applyFont="1" applyFill="1" applyBorder="1" applyAlignment="1" applyProtection="1">
      <alignment horizontal="right" vertical="center" shrinkToFit="1"/>
    </xf>
    <xf numFmtId="3" fontId="20" fillId="0" borderId="80" xfId="1" applyNumberFormat="1" applyFont="1" applyFill="1" applyBorder="1" applyAlignment="1" applyProtection="1">
      <alignment horizontal="right" vertical="center" shrinkToFit="1"/>
    </xf>
    <xf numFmtId="3" fontId="20" fillId="0" borderId="83" xfId="1" applyNumberFormat="1" applyFont="1" applyFill="1" applyBorder="1" applyAlignment="1" applyProtection="1">
      <alignment horizontal="right" vertical="center" shrinkToFit="1"/>
    </xf>
    <xf numFmtId="3" fontId="20" fillId="0" borderId="89" xfId="1" applyNumberFormat="1" applyFont="1" applyFill="1" applyBorder="1" applyAlignment="1" applyProtection="1">
      <alignment horizontal="right" vertical="center" shrinkToFit="1"/>
    </xf>
    <xf numFmtId="0" fontId="19" fillId="6" borderId="52" xfId="1" applyFont="1" applyFill="1" applyBorder="1" applyAlignment="1" applyProtection="1">
      <alignment horizontal="center" vertical="center" shrinkToFit="1"/>
      <protection locked="0"/>
    </xf>
    <xf numFmtId="0" fontId="19" fillId="6" borderId="53" xfId="1" applyFont="1" applyFill="1" applyBorder="1" applyAlignment="1" applyProtection="1">
      <alignment horizontal="center" vertical="center" shrinkToFit="1"/>
      <protection locked="0"/>
    </xf>
    <xf numFmtId="3" fontId="20" fillId="0" borderId="54" xfId="1" applyNumberFormat="1" applyFont="1" applyFill="1" applyBorder="1" applyAlignment="1" applyProtection="1">
      <alignment horizontal="right" vertical="center" shrinkToFit="1"/>
    </xf>
    <xf numFmtId="3" fontId="20" fillId="0" borderId="58" xfId="1" applyNumberFormat="1" applyFont="1" applyFill="1" applyBorder="1" applyAlignment="1" applyProtection="1">
      <alignment horizontal="right" vertical="center" shrinkToFit="1"/>
    </xf>
    <xf numFmtId="0" fontId="12" fillId="0" borderId="15"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14" xfId="1" applyFont="1" applyFill="1" applyBorder="1" applyAlignment="1" applyProtection="1">
      <alignment horizontal="left" vertical="center"/>
    </xf>
    <xf numFmtId="183" fontId="22" fillId="0" borderId="15" xfId="1" applyNumberFormat="1" applyFont="1" applyFill="1" applyBorder="1" applyAlignment="1" applyProtection="1">
      <alignment horizontal="center" vertical="center" shrinkToFit="1"/>
    </xf>
    <xf numFmtId="183" fontId="22" fillId="0" borderId="13" xfId="1" applyNumberFormat="1" applyFont="1" applyFill="1" applyBorder="1" applyAlignment="1" applyProtection="1">
      <alignment horizontal="center" vertical="center" shrinkToFit="1"/>
    </xf>
    <xf numFmtId="183" fontId="22" fillId="0" borderId="14" xfId="1" applyNumberFormat="1" applyFont="1" applyFill="1" applyBorder="1" applyAlignment="1" applyProtection="1">
      <alignment horizontal="center" vertical="center" shrinkToFit="1"/>
    </xf>
    <xf numFmtId="0" fontId="12" fillId="0" borderId="24" xfId="1" applyFont="1" applyFill="1" applyBorder="1" applyAlignment="1" applyProtection="1">
      <alignment horizontal="left" vertical="center"/>
    </xf>
    <xf numFmtId="0" fontId="12" fillId="0" borderId="25" xfId="1" applyFont="1" applyFill="1" applyBorder="1" applyAlignment="1" applyProtection="1">
      <alignment horizontal="left" vertical="center"/>
    </xf>
    <xf numFmtId="0" fontId="12" fillId="0" borderId="26" xfId="1" applyFont="1" applyFill="1" applyBorder="1" applyAlignment="1" applyProtection="1">
      <alignment horizontal="left" vertical="center"/>
    </xf>
    <xf numFmtId="183" fontId="22" fillId="0" borderId="24" xfId="1" applyNumberFormat="1" applyFont="1" applyFill="1" applyBorder="1" applyAlignment="1" applyProtection="1">
      <alignment horizontal="center" vertical="center" shrinkToFit="1"/>
    </xf>
    <xf numFmtId="183" fontId="22" fillId="0" borderId="25" xfId="1" applyNumberFormat="1" applyFont="1" applyFill="1" applyBorder="1" applyAlignment="1" applyProtection="1">
      <alignment horizontal="center" vertical="center" shrinkToFit="1"/>
    </xf>
    <xf numFmtId="183" fontId="22" fillId="0" borderId="26" xfId="1" applyNumberFormat="1" applyFont="1" applyFill="1" applyBorder="1" applyAlignment="1" applyProtection="1">
      <alignment horizontal="center" vertical="center" shrinkToFit="1"/>
    </xf>
    <xf numFmtId="38" fontId="22" fillId="0" borderId="65" xfId="5" applyFont="1" applyFill="1" applyBorder="1" applyAlignment="1" applyProtection="1">
      <alignment horizontal="right" vertical="center" shrinkToFit="1"/>
    </xf>
    <xf numFmtId="38" fontId="22" fillId="0" borderId="78" xfId="5" applyFont="1" applyFill="1" applyBorder="1" applyAlignment="1" applyProtection="1">
      <alignment horizontal="right" vertical="center" shrinkToFit="1"/>
    </xf>
    <xf numFmtId="38" fontId="22" fillId="0" borderId="81" xfId="5" applyFont="1" applyFill="1" applyBorder="1" applyAlignment="1" applyProtection="1">
      <alignment horizontal="right" vertical="center" shrinkToFit="1"/>
    </xf>
    <xf numFmtId="38" fontId="22" fillId="0" borderId="77" xfId="5" applyFont="1" applyFill="1" applyBorder="1" applyAlignment="1" applyProtection="1">
      <alignment horizontal="right" vertical="center" shrinkToFit="1"/>
    </xf>
    <xf numFmtId="38" fontId="22" fillId="0" borderId="79" xfId="5" applyFont="1" applyFill="1" applyBorder="1" applyAlignment="1" applyProtection="1">
      <alignment horizontal="right" vertical="center" shrinkToFit="1"/>
    </xf>
    <xf numFmtId="0" fontId="12" fillId="0" borderId="15" xfId="1" applyFont="1" applyFill="1" applyBorder="1" applyAlignment="1" applyProtection="1">
      <alignment horizontal="left" vertical="center" shrinkToFit="1"/>
    </xf>
    <xf numFmtId="0" fontId="12" fillId="0" borderId="13" xfId="1" applyFont="1" applyFill="1" applyBorder="1" applyAlignment="1" applyProtection="1">
      <alignment horizontal="left" vertical="center" shrinkToFit="1"/>
    </xf>
    <xf numFmtId="0" fontId="7" fillId="6" borderId="35" xfId="1" applyFont="1" applyFill="1" applyBorder="1" applyAlignment="1" applyProtection="1">
      <alignment horizontal="center" vertical="center"/>
    </xf>
    <xf numFmtId="0" fontId="7" fillId="6" borderId="15" xfId="1" applyFont="1" applyFill="1" applyBorder="1" applyAlignment="1" applyProtection="1">
      <alignment horizontal="center" vertical="center"/>
    </xf>
    <xf numFmtId="178" fontId="16" fillId="6" borderId="37" xfId="1" applyNumberFormat="1" applyFont="1" applyFill="1" applyBorder="1" applyAlignment="1" applyProtection="1">
      <alignment horizontal="center" vertical="center"/>
      <protection locked="0"/>
    </xf>
    <xf numFmtId="178" fontId="16" fillId="6" borderId="38" xfId="1" applyNumberFormat="1" applyFont="1" applyFill="1" applyBorder="1" applyAlignment="1" applyProtection="1">
      <alignment horizontal="center" vertical="center"/>
      <protection locked="0"/>
    </xf>
    <xf numFmtId="178" fontId="16" fillId="6" borderId="39" xfId="1" applyNumberFormat="1" applyFont="1" applyFill="1" applyBorder="1" applyAlignment="1" applyProtection="1">
      <alignment horizontal="center" vertical="center"/>
      <protection locked="0"/>
    </xf>
    <xf numFmtId="0" fontId="7" fillId="6" borderId="14" xfId="1" applyFont="1" applyFill="1" applyBorder="1" applyAlignment="1" applyProtection="1">
      <alignment horizontal="center" vertical="center"/>
    </xf>
    <xf numFmtId="0" fontId="12" fillId="6" borderId="19" xfId="1" applyFont="1" applyFill="1" applyBorder="1" applyAlignment="1" applyProtection="1">
      <alignment horizontal="center" vertical="center" shrinkToFit="1"/>
      <protection hidden="1"/>
    </xf>
    <xf numFmtId="0" fontId="12" fillId="6" borderId="20" xfId="1" applyFont="1" applyFill="1" applyBorder="1" applyAlignment="1" applyProtection="1">
      <alignment horizontal="center" vertical="center" shrinkToFit="1"/>
      <protection hidden="1"/>
    </xf>
    <xf numFmtId="0" fontId="12" fillId="6" borderId="21" xfId="1" applyFont="1" applyFill="1" applyBorder="1" applyAlignment="1" applyProtection="1">
      <alignment horizontal="center" vertical="center" shrinkToFit="1"/>
      <protection hidden="1"/>
    </xf>
    <xf numFmtId="182" fontId="19" fillId="0" borderId="45" xfId="1" applyNumberFormat="1" applyFont="1" applyFill="1" applyBorder="1" applyAlignment="1" applyProtection="1">
      <alignment horizontal="right" vertical="center" shrinkToFit="1"/>
      <protection locked="0"/>
    </xf>
    <xf numFmtId="0" fontId="13" fillId="6" borderId="0" xfId="1" applyFont="1" applyFill="1" applyAlignment="1" applyProtection="1">
      <alignment horizontal="center" vertical="center"/>
    </xf>
    <xf numFmtId="0" fontId="3" fillId="6" borderId="27" xfId="1" applyFont="1" applyFill="1" applyBorder="1" applyAlignment="1" applyProtection="1">
      <alignment horizontal="left" vertical="center" shrinkToFit="1"/>
    </xf>
    <xf numFmtId="0" fontId="3" fillId="6" borderId="0" xfId="1" applyFont="1" applyFill="1" applyBorder="1" applyAlignment="1" applyProtection="1">
      <alignment horizontal="left" vertical="center" shrinkToFit="1"/>
    </xf>
    <xf numFmtId="0" fontId="3" fillId="6" borderId="28" xfId="1" applyFont="1" applyFill="1" applyBorder="1" applyAlignment="1" applyProtection="1">
      <alignment horizontal="left" vertical="center" shrinkToFit="1"/>
    </xf>
    <xf numFmtId="9" fontId="18" fillId="6" borderId="32" xfId="3" applyFont="1" applyFill="1" applyBorder="1" applyAlignment="1" applyProtection="1">
      <alignment horizontal="center" vertical="center"/>
      <protection locked="0"/>
    </xf>
    <xf numFmtId="9" fontId="18" fillId="6" borderId="33" xfId="3" applyFont="1" applyFill="1" applyBorder="1" applyAlignment="1" applyProtection="1">
      <alignment horizontal="center" vertical="center"/>
      <protection locked="0"/>
    </xf>
    <xf numFmtId="9" fontId="18" fillId="6" borderId="34" xfId="3" applyFont="1" applyFill="1" applyBorder="1" applyAlignment="1" applyProtection="1">
      <alignment horizontal="center" vertical="center"/>
      <protection locked="0"/>
    </xf>
    <xf numFmtId="0" fontId="12" fillId="6" borderId="24" xfId="1" applyFont="1" applyFill="1" applyBorder="1" applyAlignment="1" applyProtection="1">
      <alignment horizontal="center" vertical="center" wrapText="1"/>
    </xf>
    <xf numFmtId="0" fontId="12" fillId="6" borderId="26" xfId="1" applyFont="1" applyFill="1" applyBorder="1" applyAlignment="1" applyProtection="1">
      <alignment horizontal="center" vertical="center" wrapText="1"/>
    </xf>
    <xf numFmtId="0" fontId="12" fillId="6" borderId="27" xfId="1" applyFont="1" applyFill="1" applyBorder="1" applyAlignment="1" applyProtection="1">
      <alignment horizontal="center" vertical="center" wrapText="1"/>
    </xf>
    <xf numFmtId="0" fontId="12" fillId="6" borderId="28" xfId="1" applyFont="1" applyFill="1" applyBorder="1" applyAlignment="1" applyProtection="1">
      <alignment horizontal="center" vertical="center" wrapText="1"/>
    </xf>
    <xf numFmtId="179" fontId="16" fillId="6" borderId="37" xfId="1" applyNumberFormat="1" applyFont="1" applyFill="1" applyBorder="1" applyAlignment="1" applyProtection="1">
      <alignment horizontal="center" vertical="center" shrinkToFit="1"/>
      <protection locked="0"/>
    </xf>
    <xf numFmtId="179" fontId="16" fillId="6" borderId="38" xfId="1" applyNumberFormat="1" applyFont="1" applyFill="1" applyBorder="1" applyAlignment="1" applyProtection="1">
      <alignment horizontal="center" vertical="center" shrinkToFit="1"/>
      <protection locked="0"/>
    </xf>
    <xf numFmtId="179" fontId="16" fillId="6" borderId="39" xfId="1" applyNumberFormat="1" applyFont="1" applyFill="1" applyBorder="1" applyAlignment="1" applyProtection="1">
      <alignment horizontal="center" vertical="center" shrinkToFit="1"/>
      <protection locked="0"/>
    </xf>
    <xf numFmtId="0" fontId="16" fillId="6" borderId="35" xfId="1" applyFont="1" applyFill="1" applyBorder="1" applyAlignment="1" applyProtection="1">
      <alignment horizontal="center" vertical="center"/>
    </xf>
    <xf numFmtId="0" fontId="17" fillId="6" borderId="35" xfId="1" applyFont="1" applyFill="1" applyBorder="1" applyAlignment="1" applyProtection="1">
      <alignment horizontal="center" vertical="center" wrapText="1"/>
    </xf>
    <xf numFmtId="0" fontId="17" fillId="6" borderId="36" xfId="1" applyFont="1" applyFill="1" applyBorder="1" applyAlignment="1" applyProtection="1">
      <alignment horizontal="center" vertical="center" wrapText="1"/>
    </xf>
    <xf numFmtId="180" fontId="16" fillId="6" borderId="37" xfId="1" applyNumberFormat="1" applyFont="1" applyFill="1" applyBorder="1" applyAlignment="1" applyProtection="1">
      <alignment horizontal="center" vertical="center"/>
    </xf>
    <xf numFmtId="180" fontId="16" fillId="6" borderId="38" xfId="1" applyNumberFormat="1" applyFont="1" applyFill="1" applyBorder="1" applyAlignment="1" applyProtection="1">
      <alignment horizontal="center" vertical="center"/>
    </xf>
    <xf numFmtId="180" fontId="16" fillId="6" borderId="39" xfId="1" applyNumberFormat="1" applyFont="1" applyFill="1" applyBorder="1" applyAlignment="1" applyProtection="1">
      <alignment horizontal="center" vertical="center"/>
    </xf>
    <xf numFmtId="0" fontId="12" fillId="6" borderId="15" xfId="1" applyFont="1" applyFill="1" applyBorder="1" applyAlignment="1" applyProtection="1">
      <alignment horizontal="left" vertical="center"/>
    </xf>
    <xf numFmtId="0" fontId="12" fillId="6" borderId="13" xfId="1" applyFont="1" applyFill="1" applyBorder="1" applyAlignment="1" applyProtection="1">
      <alignment horizontal="left" vertical="center"/>
    </xf>
    <xf numFmtId="0" fontId="12" fillId="6" borderId="24" xfId="1" applyFont="1" applyFill="1" applyBorder="1" applyAlignment="1" applyProtection="1">
      <alignment horizontal="center" vertical="center"/>
    </xf>
    <xf numFmtId="0" fontId="12" fillId="6" borderId="25" xfId="1" applyFont="1" applyFill="1" applyBorder="1" applyAlignment="1" applyProtection="1">
      <alignment horizontal="center" vertical="center"/>
    </xf>
    <xf numFmtId="0" fontId="12" fillId="6" borderId="27" xfId="1" applyFont="1" applyFill="1" applyBorder="1" applyAlignment="1" applyProtection="1">
      <alignment horizontal="center" vertical="center"/>
    </xf>
    <xf numFmtId="0" fontId="12" fillId="6" borderId="0" xfId="1" applyFont="1" applyFill="1" applyBorder="1" applyAlignment="1" applyProtection="1">
      <alignment horizontal="center" vertical="center"/>
    </xf>
    <xf numFmtId="0" fontId="12" fillId="6" borderId="29" xfId="1" applyFont="1" applyFill="1" applyBorder="1" applyAlignment="1" applyProtection="1">
      <alignment horizontal="center" vertical="center"/>
    </xf>
    <xf numFmtId="0" fontId="12" fillId="6" borderId="30" xfId="1" applyFont="1" applyFill="1" applyBorder="1" applyAlignment="1" applyProtection="1">
      <alignment horizontal="center" vertical="center"/>
    </xf>
    <xf numFmtId="38" fontId="22" fillId="0" borderId="70" xfId="5" applyFont="1" applyFill="1" applyBorder="1" applyAlignment="1" applyProtection="1">
      <alignment horizontal="right" vertical="center" shrinkToFit="1"/>
    </xf>
    <xf numFmtId="38" fontId="22" fillId="0" borderId="71" xfId="5" applyFont="1" applyFill="1" applyBorder="1" applyAlignment="1" applyProtection="1">
      <alignment horizontal="right" vertical="center" shrinkToFit="1"/>
    </xf>
    <xf numFmtId="38" fontId="22" fillId="0" borderId="73" xfId="5" applyFont="1" applyFill="1" applyBorder="1" applyAlignment="1" applyProtection="1">
      <alignment horizontal="right" vertical="center" shrinkToFit="1"/>
    </xf>
    <xf numFmtId="3" fontId="20" fillId="0" borderId="80" xfId="1" applyNumberFormat="1" applyFont="1" applyFill="1" applyBorder="1" applyAlignment="1" applyProtection="1">
      <alignment vertical="center" shrinkToFit="1"/>
    </xf>
    <xf numFmtId="0" fontId="12" fillId="6" borderId="30" xfId="1" applyFont="1" applyFill="1" applyBorder="1" applyAlignment="1" applyProtection="1">
      <alignment horizontal="right" vertical="center" shrinkToFit="1"/>
    </xf>
    <xf numFmtId="0" fontId="12" fillId="6" borderId="31" xfId="1" applyFont="1" applyFill="1" applyBorder="1" applyAlignment="1" applyProtection="1">
      <alignment horizontal="right" vertical="center" shrinkToFit="1"/>
    </xf>
    <xf numFmtId="3" fontId="20" fillId="6" borderId="113" xfId="1" applyNumberFormat="1" applyFont="1" applyFill="1" applyBorder="1" applyAlignment="1" applyProtection="1">
      <alignment horizontal="center" vertical="center" shrinkToFit="1"/>
    </xf>
    <xf numFmtId="3" fontId="20" fillId="6" borderId="114" xfId="1" applyNumberFormat="1" applyFont="1" applyFill="1" applyBorder="1" applyAlignment="1" applyProtection="1">
      <alignment horizontal="center" vertical="center" shrinkToFit="1"/>
    </xf>
    <xf numFmtId="3" fontId="20" fillId="6" borderId="122" xfId="1" applyNumberFormat="1" applyFont="1" applyFill="1" applyBorder="1" applyAlignment="1" applyProtection="1">
      <alignment horizontal="center" vertical="center" shrinkToFit="1"/>
    </xf>
    <xf numFmtId="38" fontId="22" fillId="0" borderId="72" xfId="5" applyFont="1" applyFill="1" applyBorder="1" applyAlignment="1" applyProtection="1">
      <alignment horizontal="right" vertical="center" shrinkToFit="1"/>
    </xf>
    <xf numFmtId="38" fontId="22" fillId="0" borderId="74" xfId="5" applyFont="1" applyFill="1" applyBorder="1" applyAlignment="1" applyProtection="1">
      <alignment horizontal="right" vertical="center" shrinkToFit="1"/>
    </xf>
    <xf numFmtId="3" fontId="20" fillId="0" borderId="60" xfId="1" quotePrefix="1" applyNumberFormat="1" applyFont="1" applyFill="1" applyBorder="1" applyAlignment="1" applyProtection="1">
      <alignment vertical="center" shrinkToFit="1"/>
    </xf>
    <xf numFmtId="3" fontId="20" fillId="0" borderId="61" xfId="1" quotePrefix="1" applyNumberFormat="1" applyFont="1" applyFill="1" applyBorder="1" applyAlignment="1" applyProtection="1">
      <alignment vertical="center" shrinkToFit="1"/>
    </xf>
    <xf numFmtId="3" fontId="20" fillId="0" borderId="90" xfId="1" applyNumberFormat="1" applyFont="1" applyFill="1" applyBorder="1" applyAlignment="1" applyProtection="1">
      <alignment horizontal="right" vertical="center" shrinkToFit="1"/>
    </xf>
    <xf numFmtId="3" fontId="20" fillId="0" borderId="51" xfId="1" quotePrefix="1" applyNumberFormat="1" applyFont="1" applyFill="1" applyBorder="1" applyAlignment="1" applyProtection="1">
      <alignment vertical="center" shrinkToFit="1"/>
    </xf>
    <xf numFmtId="0" fontId="21" fillId="6" borderId="36" xfId="1" applyFont="1" applyFill="1" applyBorder="1" applyAlignment="1" applyProtection="1">
      <alignment horizontal="center" vertical="center" textRotation="255" wrapText="1"/>
    </xf>
    <xf numFmtId="0" fontId="21" fillId="6" borderId="66" xfId="1" applyFont="1" applyFill="1" applyBorder="1" applyAlignment="1" applyProtection="1">
      <alignment horizontal="center" vertical="center" textRotation="255" wrapText="1"/>
    </xf>
    <xf numFmtId="0" fontId="19" fillId="6" borderId="2" xfId="1" applyFont="1" applyFill="1" applyBorder="1" applyAlignment="1" applyProtection="1">
      <alignment horizontal="center" vertical="center"/>
      <protection locked="0"/>
    </xf>
    <xf numFmtId="0" fontId="19" fillId="6" borderId="4" xfId="1" applyFont="1" applyFill="1" applyBorder="1" applyAlignment="1" applyProtection="1">
      <alignment horizontal="center" vertical="center"/>
      <protection locked="0"/>
    </xf>
    <xf numFmtId="3" fontId="20" fillId="0" borderId="100" xfId="1" quotePrefix="1" applyNumberFormat="1" applyFont="1" applyFill="1" applyBorder="1" applyAlignment="1" applyProtection="1">
      <alignment vertical="center" shrinkToFit="1"/>
    </xf>
    <xf numFmtId="0" fontId="12" fillId="6" borderId="35" xfId="1" applyFont="1" applyFill="1" applyBorder="1" applyAlignment="1" applyProtection="1">
      <alignment horizontal="center" vertical="center" wrapText="1"/>
    </xf>
    <xf numFmtId="0" fontId="12" fillId="6" borderId="15" xfId="1" applyFont="1" applyFill="1" applyBorder="1" applyAlignment="1" applyProtection="1">
      <alignment horizontal="center" vertical="center" wrapText="1"/>
    </xf>
    <xf numFmtId="181" fontId="16" fillId="6" borderId="14" xfId="4" applyNumberFormat="1" applyFont="1" applyFill="1" applyBorder="1" applyAlignment="1" applyProtection="1">
      <alignment horizontal="center" vertical="center"/>
    </xf>
    <xf numFmtId="181" fontId="16" fillId="6" borderId="35" xfId="4" applyNumberFormat="1" applyFont="1" applyFill="1" applyBorder="1" applyAlignment="1" applyProtection="1">
      <alignment horizontal="center" vertical="center"/>
    </xf>
    <xf numFmtId="9" fontId="17" fillId="6" borderId="24" xfId="3" applyFont="1" applyFill="1" applyBorder="1" applyAlignment="1" applyProtection="1">
      <alignment horizontal="center" vertical="center" wrapText="1"/>
    </xf>
    <xf numFmtId="9" fontId="17" fillId="6" borderId="25" xfId="3" applyFont="1" applyFill="1" applyBorder="1" applyAlignment="1" applyProtection="1">
      <alignment horizontal="center" vertical="center" wrapText="1"/>
    </xf>
    <xf numFmtId="9" fontId="17" fillId="6" borderId="29" xfId="3" applyFont="1" applyFill="1" applyBorder="1" applyAlignment="1" applyProtection="1">
      <alignment horizontal="center" vertical="center" wrapText="1"/>
    </xf>
    <xf numFmtId="9" fontId="17" fillId="6" borderId="30" xfId="3" applyFont="1" applyFill="1" applyBorder="1" applyAlignment="1" applyProtection="1">
      <alignment horizontal="center" vertical="center" wrapText="1"/>
    </xf>
    <xf numFmtId="181" fontId="16" fillId="6" borderId="69" xfId="4" applyNumberFormat="1" applyFont="1" applyFill="1" applyBorder="1" applyAlignment="1" applyProtection="1">
      <alignment horizontal="center" vertical="center"/>
    </xf>
    <xf numFmtId="181" fontId="16" fillId="6" borderId="29" xfId="4" applyNumberFormat="1" applyFont="1" applyFill="1" applyBorder="1" applyAlignment="1" applyProtection="1">
      <alignment horizontal="center" vertical="center"/>
    </xf>
    <xf numFmtId="180" fontId="17" fillId="6" borderId="36" xfId="1" applyNumberFormat="1" applyFont="1" applyFill="1" applyBorder="1" applyAlignment="1" applyProtection="1">
      <alignment horizontal="center" vertical="center"/>
    </xf>
    <xf numFmtId="181" fontId="17" fillId="6" borderId="36" xfId="4" applyNumberFormat="1" applyFont="1" applyFill="1" applyBorder="1" applyAlignment="1" applyProtection="1">
      <alignment horizontal="center" vertical="center"/>
    </xf>
    <xf numFmtId="181" fontId="17" fillId="6" borderId="36" xfId="4" applyNumberFormat="1" applyFont="1" applyFill="1" applyBorder="1" applyAlignment="1" applyProtection="1">
      <alignment horizontal="center" vertical="center" wrapText="1"/>
    </xf>
    <xf numFmtId="181" fontId="17" fillId="6" borderId="24" xfId="4" applyNumberFormat="1" applyFont="1" applyFill="1" applyBorder="1" applyAlignment="1" applyProtection="1">
      <alignment horizontal="center" vertical="center"/>
    </xf>
    <xf numFmtId="181" fontId="17" fillId="6" borderId="35" xfId="4" applyNumberFormat="1" applyFont="1" applyFill="1" applyBorder="1" applyAlignment="1" applyProtection="1">
      <alignment horizontal="center" vertical="center" wrapText="1"/>
    </xf>
    <xf numFmtId="181" fontId="17" fillId="6" borderId="35" xfId="4" applyNumberFormat="1" applyFont="1" applyFill="1" applyBorder="1" applyAlignment="1" applyProtection="1">
      <alignment horizontal="center" vertical="center"/>
    </xf>
    <xf numFmtId="180" fontId="16" fillId="6" borderId="37" xfId="1" applyNumberFormat="1" applyFont="1" applyFill="1" applyBorder="1" applyAlignment="1" applyProtection="1">
      <alignment horizontal="center" vertical="center"/>
      <protection locked="0"/>
    </xf>
    <xf numFmtId="180" fontId="16" fillId="6" borderId="38" xfId="1" applyNumberFormat="1" applyFont="1" applyFill="1" applyBorder="1" applyAlignment="1" applyProtection="1">
      <alignment horizontal="center" vertical="center"/>
      <protection locked="0"/>
    </xf>
    <xf numFmtId="0" fontId="16" fillId="6" borderId="37" xfId="1" applyNumberFormat="1" applyFont="1" applyFill="1" applyBorder="1" applyAlignment="1" applyProtection="1">
      <alignment horizontal="center" vertical="center" shrinkToFit="1"/>
      <protection locked="0"/>
    </xf>
    <xf numFmtId="0" fontId="16" fillId="6" borderId="38" xfId="1" applyNumberFormat="1" applyFont="1" applyFill="1" applyBorder="1" applyAlignment="1" applyProtection="1">
      <alignment horizontal="center" vertical="center" shrinkToFit="1"/>
      <protection locked="0"/>
    </xf>
    <xf numFmtId="0" fontId="16" fillId="6" borderId="39" xfId="1" applyNumberFormat="1" applyFont="1" applyFill="1" applyBorder="1" applyAlignment="1" applyProtection="1">
      <alignment horizontal="center" vertical="center" shrinkToFit="1"/>
      <protection locked="0"/>
    </xf>
    <xf numFmtId="193" fontId="16" fillId="6" borderId="37" xfId="1" applyNumberFormat="1" applyFont="1" applyFill="1" applyBorder="1" applyAlignment="1" applyProtection="1">
      <alignment horizontal="center" vertical="center"/>
      <protection locked="0"/>
    </xf>
    <xf numFmtId="193" fontId="16" fillId="6" borderId="38" xfId="1" applyNumberFormat="1" applyFont="1" applyFill="1" applyBorder="1" applyAlignment="1" applyProtection="1">
      <alignment horizontal="center" vertical="center"/>
      <protection locked="0"/>
    </xf>
    <xf numFmtId="193" fontId="16" fillId="6" borderId="39" xfId="1" applyNumberFormat="1" applyFont="1" applyFill="1" applyBorder="1" applyAlignment="1" applyProtection="1">
      <alignment horizontal="center" vertical="center"/>
      <protection locked="0"/>
    </xf>
    <xf numFmtId="181" fontId="17" fillId="6" borderId="14" xfId="4" applyNumberFormat="1" applyFont="1" applyFill="1" applyBorder="1" applyAlignment="1" applyProtection="1">
      <alignment horizontal="center" vertical="center"/>
    </xf>
    <xf numFmtId="0" fontId="12" fillId="7" borderId="35" xfId="1" applyFont="1" applyFill="1" applyBorder="1" applyAlignment="1" applyProtection="1">
      <alignment horizontal="left" vertical="center" wrapText="1"/>
    </xf>
    <xf numFmtId="184" fontId="16" fillId="7" borderId="35" xfId="5" applyNumberFormat="1" applyFont="1" applyFill="1" applyBorder="1" applyAlignment="1" applyProtection="1">
      <alignment horizontal="right" vertical="center" indent="3" shrinkToFit="1"/>
    </xf>
    <xf numFmtId="184" fontId="16" fillId="7" borderId="123" xfId="5" applyNumberFormat="1" applyFont="1" applyFill="1" applyBorder="1" applyAlignment="1" applyProtection="1">
      <alignment horizontal="right" vertical="center" indent="3" shrinkToFit="1"/>
    </xf>
    <xf numFmtId="0" fontId="12" fillId="6" borderId="82" xfId="1" applyFont="1" applyFill="1" applyBorder="1" applyAlignment="1" applyProtection="1">
      <alignment horizontal="left" vertical="center" wrapText="1" shrinkToFit="1"/>
    </xf>
    <xf numFmtId="0" fontId="19" fillId="6" borderId="52" xfId="1" applyFont="1" applyFill="1" applyBorder="1" applyAlignment="1" applyProtection="1">
      <alignment horizontal="center" vertical="center" wrapText="1"/>
      <protection locked="0"/>
    </xf>
    <xf numFmtId="0" fontId="19" fillId="6" borderId="53" xfId="1" applyFont="1" applyFill="1" applyBorder="1" applyAlignment="1" applyProtection="1">
      <alignment horizontal="center" vertical="center" wrapText="1"/>
      <protection locked="0"/>
    </xf>
    <xf numFmtId="3" fontId="20" fillId="0" borderId="58" xfId="1" quotePrefix="1" applyNumberFormat="1" applyFont="1" applyFill="1" applyBorder="1" applyAlignment="1" applyProtection="1">
      <alignment vertical="center" shrinkToFit="1"/>
    </xf>
    <xf numFmtId="194" fontId="33" fillId="6" borderId="120" xfId="0" applyNumberFormat="1" applyFont="1" applyFill="1" applyBorder="1" applyAlignment="1" applyProtection="1">
      <alignment horizontal="center" vertical="center"/>
    </xf>
    <xf numFmtId="194" fontId="33" fillId="6" borderId="118" xfId="0" applyNumberFormat="1" applyFont="1" applyFill="1" applyBorder="1" applyAlignment="1" applyProtection="1">
      <alignment horizontal="center" vertical="center"/>
    </xf>
    <xf numFmtId="194" fontId="33" fillId="6" borderId="119" xfId="0" applyNumberFormat="1" applyFont="1" applyFill="1" applyBorder="1" applyAlignment="1" applyProtection="1">
      <alignment horizontal="center" vertical="center"/>
    </xf>
    <xf numFmtId="0" fontId="6" fillId="6" borderId="2"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wrapText="1"/>
    </xf>
    <xf numFmtId="0" fontId="6" fillId="6" borderId="4" xfId="1" applyFont="1" applyFill="1" applyBorder="1" applyAlignment="1" applyProtection="1">
      <alignment horizontal="center" vertical="center" wrapText="1"/>
    </xf>
    <xf numFmtId="0" fontId="6" fillId="6" borderId="10" xfId="1" applyFont="1" applyFill="1" applyBorder="1" applyAlignment="1" applyProtection="1">
      <alignment horizontal="center" vertical="center" wrapText="1"/>
    </xf>
    <xf numFmtId="0" fontId="6" fillId="6" borderId="0" xfId="1" applyFont="1" applyFill="1" applyBorder="1" applyAlignment="1" applyProtection="1">
      <alignment horizontal="center" vertical="center" wrapText="1"/>
    </xf>
    <xf numFmtId="0" fontId="6" fillId="6" borderId="11" xfId="1" applyFont="1" applyFill="1" applyBorder="1" applyAlignment="1" applyProtection="1">
      <alignment horizontal="center" vertical="center" wrapText="1"/>
    </xf>
    <xf numFmtId="0" fontId="6" fillId="6" borderId="17" xfId="1" applyFont="1" applyFill="1" applyBorder="1" applyAlignment="1" applyProtection="1">
      <alignment horizontal="center" vertical="center" wrapText="1"/>
    </xf>
    <xf numFmtId="0" fontId="6" fillId="6" borderId="1" xfId="1" applyFont="1" applyFill="1" applyBorder="1" applyAlignment="1" applyProtection="1">
      <alignment horizontal="center" vertical="center" wrapText="1"/>
    </xf>
    <xf numFmtId="0" fontId="6" fillId="6" borderId="18" xfId="1" applyFont="1" applyFill="1" applyBorder="1" applyAlignment="1" applyProtection="1">
      <alignment horizontal="center" vertical="center" wrapText="1"/>
    </xf>
    <xf numFmtId="0" fontId="12" fillId="2" borderId="35" xfId="1" applyFont="1" applyFill="1" applyBorder="1" applyAlignment="1" applyProtection="1">
      <alignment horizontal="left" vertical="center" wrapText="1"/>
    </xf>
    <xf numFmtId="0" fontId="19" fillId="6" borderId="17" xfId="1" applyFont="1" applyFill="1" applyBorder="1" applyAlignment="1" applyProtection="1">
      <alignment horizontal="center" vertical="center"/>
      <protection locked="0"/>
    </xf>
    <xf numFmtId="0" fontId="19" fillId="6" borderId="18" xfId="1" applyFont="1" applyFill="1" applyBorder="1" applyAlignment="1" applyProtection="1">
      <alignment horizontal="center" vertical="center"/>
      <protection locked="0"/>
    </xf>
    <xf numFmtId="3" fontId="20" fillId="6" borderId="111" xfId="1" applyNumberFormat="1" applyFont="1" applyFill="1" applyBorder="1" applyAlignment="1" applyProtection="1">
      <alignment horizontal="center" vertical="center" shrinkToFit="1"/>
    </xf>
    <xf numFmtId="3" fontId="20" fillId="6" borderId="112" xfId="1" applyNumberFormat="1" applyFont="1" applyFill="1" applyBorder="1" applyAlignment="1" applyProtection="1">
      <alignment horizontal="center" vertical="center" shrinkToFit="1"/>
    </xf>
    <xf numFmtId="3" fontId="20" fillId="6" borderId="121" xfId="1" applyNumberFormat="1" applyFont="1" applyFill="1" applyBorder="1" applyAlignment="1" applyProtection="1">
      <alignment horizontal="center" vertical="center" shrinkToFit="1"/>
    </xf>
    <xf numFmtId="3" fontId="20" fillId="0" borderId="52" xfId="1" quotePrefix="1" applyNumberFormat="1" applyFont="1" applyFill="1" applyBorder="1" applyAlignment="1" applyProtection="1">
      <alignment vertical="center" shrinkToFit="1"/>
    </xf>
    <xf numFmtId="186" fontId="26" fillId="0" borderId="0" xfId="6" applyNumberFormat="1" applyFont="1" applyFill="1" applyBorder="1" applyAlignment="1">
      <alignment wrapText="1"/>
    </xf>
    <xf numFmtId="189" fontId="26" fillId="0" borderId="0" xfId="6" applyNumberFormat="1" applyFont="1" applyFill="1" applyBorder="1" applyAlignment="1">
      <alignment horizontal="right" vertical="top" wrapText="1"/>
    </xf>
    <xf numFmtId="187" fontId="26" fillId="0" borderId="0" xfId="6" applyNumberFormat="1" applyFont="1" applyFill="1" applyBorder="1" applyAlignment="1">
      <alignment horizontal="center" vertical="center"/>
    </xf>
    <xf numFmtId="186" fontId="26" fillId="0" borderId="0" xfId="6" applyNumberFormat="1" applyFont="1" applyFill="1" applyBorder="1" applyAlignment="1">
      <alignment vertical="center"/>
    </xf>
    <xf numFmtId="185" fontId="26" fillId="0" borderId="0" xfId="6" applyNumberFormat="1" applyFont="1" applyFill="1" applyBorder="1" applyAlignment="1">
      <alignment horizontal="center" vertical="center"/>
    </xf>
    <xf numFmtId="187" fontId="26" fillId="0" borderId="0" xfId="6" applyNumberFormat="1" applyFont="1" applyFill="1" applyBorder="1" applyAlignment="1">
      <alignment vertical="center"/>
    </xf>
    <xf numFmtId="186" fontId="30" fillId="0" borderId="24" xfId="6" applyNumberFormat="1" applyFont="1" applyFill="1" applyBorder="1" applyAlignment="1">
      <alignment horizontal="right" vertical="center" wrapText="1"/>
    </xf>
    <xf numFmtId="186" fontId="30" fillId="0" borderId="27" xfId="6" applyNumberFormat="1" applyFont="1" applyFill="1" applyBorder="1" applyAlignment="1">
      <alignment horizontal="right" vertical="center" wrapText="1"/>
    </xf>
    <xf numFmtId="186" fontId="30" fillId="0" borderId="29" xfId="6" applyNumberFormat="1" applyFont="1" applyFill="1" applyBorder="1" applyAlignment="1">
      <alignment horizontal="right" vertical="center" wrapText="1"/>
    </xf>
    <xf numFmtId="186" fontId="30" fillId="0" borderId="26" xfId="6" applyNumberFormat="1" applyFont="1" applyFill="1" applyBorder="1" applyAlignment="1">
      <alignment horizontal="right" vertical="center" wrapText="1"/>
    </xf>
    <xf numFmtId="186" fontId="30" fillId="0" borderId="28" xfId="6" applyNumberFormat="1" applyFont="1" applyFill="1" applyBorder="1" applyAlignment="1">
      <alignment horizontal="right" vertical="center" wrapText="1"/>
    </xf>
    <xf numFmtId="186" fontId="30" fillId="0" borderId="31" xfId="6" applyNumberFormat="1" applyFont="1" applyFill="1" applyBorder="1" applyAlignment="1">
      <alignment horizontal="right" vertical="center" wrapText="1"/>
    </xf>
    <xf numFmtId="187" fontId="26" fillId="0" borderId="27" xfId="6" applyNumberFormat="1" applyFont="1" applyFill="1" applyBorder="1" applyAlignment="1">
      <alignment horizontal="center" vertical="center"/>
    </xf>
    <xf numFmtId="0" fontId="14" fillId="4" borderId="28" xfId="6" applyFont="1" applyFill="1" applyBorder="1" applyAlignment="1">
      <alignment horizontal="center" vertical="center"/>
    </xf>
    <xf numFmtId="0" fontId="14" fillId="0" borderId="28" xfId="6" applyFont="1" applyFill="1" applyBorder="1" applyAlignment="1">
      <alignment horizontal="center" vertical="center"/>
    </xf>
    <xf numFmtId="186" fontId="30" fillId="0" borderId="36" xfId="6" applyNumberFormat="1" applyFont="1" applyFill="1" applyBorder="1" applyAlignment="1">
      <alignment vertical="center" wrapText="1"/>
    </xf>
    <xf numFmtId="186" fontId="30" fillId="0" borderId="66" xfId="6" applyNumberFormat="1" applyFont="1" applyFill="1" applyBorder="1" applyAlignment="1">
      <alignment vertical="center" wrapText="1"/>
    </xf>
    <xf numFmtId="185" fontId="30" fillId="0" borderId="66" xfId="6" applyNumberFormat="1" applyFont="1" applyFill="1" applyBorder="1" applyAlignment="1">
      <alignment horizontal="center" vertical="center"/>
    </xf>
    <xf numFmtId="186" fontId="30" fillId="0" borderId="75" xfId="6" applyNumberFormat="1" applyFont="1" applyFill="1" applyBorder="1" applyAlignment="1">
      <alignment vertical="center" wrapText="1"/>
    </xf>
    <xf numFmtId="186" fontId="30" fillId="0" borderId="76" xfId="6" applyNumberFormat="1" applyFont="1" applyFill="1" applyBorder="1" applyAlignment="1">
      <alignment vertical="center" wrapText="1"/>
    </xf>
    <xf numFmtId="188" fontId="30" fillId="0" borderId="24" xfId="6" applyNumberFormat="1" applyFont="1" applyFill="1" applyBorder="1" applyAlignment="1">
      <alignment vertical="center" wrapText="1"/>
    </xf>
    <xf numFmtId="188" fontId="30" fillId="0" borderId="27" xfId="6" applyNumberFormat="1" applyFont="1" applyFill="1" applyBorder="1" applyAlignment="1">
      <alignment vertical="center" wrapText="1"/>
    </xf>
    <xf numFmtId="185" fontId="30" fillId="0" borderId="26" xfId="6" applyNumberFormat="1" applyFont="1" applyFill="1" applyBorder="1" applyAlignment="1">
      <alignment vertical="center" wrapText="1"/>
    </xf>
    <xf numFmtId="185" fontId="30" fillId="0" borderId="28" xfId="6" applyNumberFormat="1" applyFont="1" applyFill="1" applyBorder="1" applyAlignment="1">
      <alignment vertical="center" wrapText="1"/>
    </xf>
    <xf numFmtId="187" fontId="26" fillId="0" borderId="66" xfId="6" applyNumberFormat="1" applyFont="1" applyFill="1" applyBorder="1" applyAlignment="1">
      <alignment horizontal="center" vertical="center"/>
    </xf>
    <xf numFmtId="187" fontId="30" fillId="0" borderId="36" xfId="6" applyNumberFormat="1" applyFont="1" applyFill="1" applyBorder="1" applyAlignment="1">
      <alignment vertical="center" wrapText="1"/>
    </xf>
    <xf numFmtId="187" fontId="30" fillId="0" borderId="66" xfId="6" applyNumberFormat="1" applyFont="1" applyFill="1" applyBorder="1" applyAlignment="1">
      <alignment vertical="center" wrapText="1"/>
    </xf>
    <xf numFmtId="187" fontId="30" fillId="0" borderId="69" xfId="6" applyNumberFormat="1" applyFont="1" applyFill="1" applyBorder="1" applyAlignment="1">
      <alignment vertical="center" wrapText="1"/>
    </xf>
    <xf numFmtId="185" fontId="26" fillId="0" borderId="66" xfId="6" applyNumberFormat="1" applyFont="1" applyFill="1" applyBorder="1" applyAlignment="1">
      <alignment horizontal="center" vertical="center"/>
    </xf>
    <xf numFmtId="186" fontId="30" fillId="0" borderId="69" xfId="6" applyNumberFormat="1" applyFont="1" applyFill="1" applyBorder="1" applyAlignment="1">
      <alignment vertical="center" wrapText="1"/>
    </xf>
    <xf numFmtId="3" fontId="26" fillId="0" borderId="36" xfId="6" applyNumberFormat="1" applyFont="1" applyFill="1" applyBorder="1" applyAlignment="1">
      <alignment horizontal="center" vertical="center" wrapText="1"/>
    </xf>
    <xf numFmtId="3" fontId="26" fillId="0" borderId="66" xfId="6" applyNumberFormat="1" applyFont="1" applyFill="1" applyBorder="1" applyAlignment="1">
      <alignment horizontal="center" vertical="center" wrapText="1"/>
    </xf>
    <xf numFmtId="3" fontId="26" fillId="4" borderId="36" xfId="6" applyNumberFormat="1" applyFont="1" applyFill="1" applyBorder="1" applyAlignment="1">
      <alignment horizontal="left" vertical="center" wrapText="1"/>
    </xf>
    <xf numFmtId="3" fontId="26" fillId="4" borderId="66" xfId="6" applyNumberFormat="1" applyFont="1" applyFill="1" applyBorder="1" applyAlignment="1">
      <alignment horizontal="left" vertical="center" wrapText="1"/>
    </xf>
    <xf numFmtId="0" fontId="26" fillId="4" borderId="36" xfId="6" applyFont="1" applyFill="1" applyBorder="1" applyAlignment="1">
      <alignment horizontal="center" vertical="center"/>
    </xf>
    <xf numFmtId="0" fontId="26" fillId="4" borderId="66" xfId="6" applyFont="1" applyFill="1" applyBorder="1" applyAlignment="1">
      <alignment horizontal="center" vertical="center"/>
    </xf>
    <xf numFmtId="186" fontId="30" fillId="0" borderId="36" xfId="6" applyNumberFormat="1" applyFont="1" applyFill="1" applyBorder="1" applyAlignment="1">
      <alignment vertical="center"/>
    </xf>
    <xf numFmtId="186" fontId="30" fillId="0" borderId="66" xfId="6" applyNumberFormat="1" applyFont="1" applyFill="1" applyBorder="1" applyAlignment="1">
      <alignment vertical="center"/>
    </xf>
    <xf numFmtId="186" fontId="30" fillId="0" borderId="69" xfId="6" applyNumberFormat="1" applyFont="1" applyFill="1" applyBorder="1" applyAlignment="1">
      <alignment vertical="center"/>
    </xf>
    <xf numFmtId="3" fontId="26" fillId="0" borderId="0" xfId="6" applyNumberFormat="1" applyFont="1" applyFill="1" applyBorder="1" applyAlignment="1">
      <alignment horizontal="center" vertical="center"/>
    </xf>
    <xf numFmtId="189" fontId="30" fillId="0" borderId="66" xfId="6" applyNumberFormat="1" applyFont="1" applyFill="1" applyBorder="1" applyAlignment="1">
      <alignment horizontal="right" vertical="center" wrapText="1"/>
    </xf>
    <xf numFmtId="189" fontId="30" fillId="0" borderId="69" xfId="6" applyNumberFormat="1" applyFont="1" applyFill="1" applyBorder="1" applyAlignment="1">
      <alignment horizontal="right" vertical="center" wrapText="1"/>
    </xf>
    <xf numFmtId="189" fontId="30" fillId="0" borderId="27" xfId="6" applyNumberFormat="1" applyFont="1" applyFill="1" applyBorder="1" applyAlignment="1">
      <alignment horizontal="center" vertical="center" wrapText="1"/>
    </xf>
    <xf numFmtId="189" fontId="30" fillId="0" borderId="106" xfId="6" applyNumberFormat="1" applyFont="1" applyFill="1" applyBorder="1" applyAlignment="1">
      <alignment horizontal="center" vertical="center" wrapText="1"/>
    </xf>
    <xf numFmtId="189" fontId="30" fillId="0" borderId="28" xfId="6" applyNumberFormat="1" applyFont="1" applyFill="1" applyBorder="1" applyAlignment="1">
      <alignment horizontal="center" vertical="center" wrapText="1"/>
    </xf>
    <xf numFmtId="186" fontId="30" fillId="0" borderId="24" xfId="6" applyNumberFormat="1" applyFont="1" applyFill="1" applyBorder="1" applyAlignment="1">
      <alignment horizontal="center" vertical="center" wrapText="1"/>
    </xf>
    <xf numFmtId="186" fontId="30" fillId="0" borderId="27" xfId="6" applyNumberFormat="1" applyFont="1" applyFill="1" applyBorder="1" applyAlignment="1">
      <alignment horizontal="center" vertical="center" wrapText="1"/>
    </xf>
    <xf numFmtId="186" fontId="30" fillId="0" borderId="108" xfId="6" applyNumberFormat="1" applyFont="1" applyFill="1" applyBorder="1" applyAlignment="1">
      <alignment horizontal="center" vertical="center" wrapText="1"/>
    </xf>
    <xf numFmtId="186" fontId="30" fillId="0" borderId="106" xfId="6" applyNumberFormat="1" applyFont="1" applyFill="1" applyBorder="1" applyAlignment="1">
      <alignment horizontal="center" vertical="center" wrapText="1"/>
    </xf>
    <xf numFmtId="186" fontId="30" fillId="0" borderId="26" xfId="6" applyNumberFormat="1" applyFont="1" applyFill="1" applyBorder="1" applyAlignment="1">
      <alignment horizontal="center" vertical="center" wrapText="1"/>
    </xf>
    <xf numFmtId="186" fontId="30" fillId="0" borderId="28" xfId="6" applyNumberFormat="1" applyFont="1" applyFill="1" applyBorder="1" applyAlignment="1">
      <alignment horizontal="center" vertical="center" wrapText="1"/>
    </xf>
    <xf numFmtId="187" fontId="30" fillId="0" borderId="36" xfId="6" applyNumberFormat="1" applyFont="1" applyFill="1" applyBorder="1" applyAlignment="1">
      <alignment vertical="center"/>
    </xf>
    <xf numFmtId="187" fontId="30" fillId="0" borderId="66" xfId="6" applyNumberFormat="1" applyFont="1" applyFill="1" applyBorder="1" applyAlignment="1">
      <alignment vertical="center"/>
    </xf>
    <xf numFmtId="3" fontId="26" fillId="0" borderId="36" xfId="6" applyNumberFormat="1" applyFont="1" applyFill="1" applyBorder="1" applyAlignment="1">
      <alignment vertical="center" wrapText="1"/>
    </xf>
    <xf numFmtId="3" fontId="26" fillId="0" borderId="66" xfId="6" applyNumberFormat="1" applyFont="1" applyFill="1" applyBorder="1" applyAlignment="1">
      <alignment vertical="center" wrapText="1"/>
    </xf>
    <xf numFmtId="0" fontId="26" fillId="0" borderId="36" xfId="6" applyFont="1" applyFill="1" applyBorder="1" applyAlignment="1">
      <alignment horizontal="center" vertical="center"/>
    </xf>
    <xf numFmtId="0" fontId="26" fillId="0" borderId="66" xfId="6" applyFont="1" applyFill="1" applyBorder="1" applyAlignment="1">
      <alignment horizontal="center" vertical="center"/>
    </xf>
    <xf numFmtId="186" fontId="26" fillId="5" borderId="36" xfId="6" applyNumberFormat="1" applyFont="1" applyFill="1" applyBorder="1" applyAlignment="1">
      <alignment vertical="center"/>
    </xf>
    <xf numFmtId="186" fontId="26" fillId="5" borderId="66" xfId="6" applyNumberFormat="1" applyFont="1" applyFill="1" applyBorder="1" applyAlignment="1">
      <alignment vertical="center"/>
    </xf>
    <xf numFmtId="185" fontId="26" fillId="5" borderId="66" xfId="6" applyNumberFormat="1" applyFont="1" applyFill="1" applyBorder="1" applyAlignment="1">
      <alignment horizontal="center" vertical="center"/>
    </xf>
    <xf numFmtId="187" fontId="26" fillId="5" borderId="36" xfId="6" applyNumberFormat="1" applyFont="1" applyFill="1" applyBorder="1" applyAlignment="1">
      <alignment vertical="center"/>
    </xf>
    <xf numFmtId="187" fontId="26" fillId="5" borderId="66" xfId="6" applyNumberFormat="1" applyFont="1" applyFill="1" applyBorder="1" applyAlignment="1">
      <alignment vertical="center"/>
    </xf>
    <xf numFmtId="185" fontId="26" fillId="4" borderId="66" xfId="6" applyNumberFormat="1" applyFont="1" applyFill="1" applyBorder="1" applyAlignment="1">
      <alignment horizontal="center" vertical="center"/>
    </xf>
    <xf numFmtId="187" fontId="26" fillId="4" borderId="66" xfId="6" applyNumberFormat="1" applyFont="1" applyFill="1" applyBorder="1" applyAlignment="1">
      <alignment horizontal="center" vertical="center"/>
    </xf>
    <xf numFmtId="3" fontId="26" fillId="4" borderId="0" xfId="6" applyNumberFormat="1" applyFont="1" applyFill="1" applyBorder="1" applyAlignment="1">
      <alignment horizontal="center" vertical="center"/>
    </xf>
    <xf numFmtId="189" fontId="30" fillId="0" borderId="29" xfId="6" applyNumberFormat="1" applyFont="1" applyFill="1" applyBorder="1" applyAlignment="1">
      <alignment horizontal="center" vertical="center" wrapText="1"/>
    </xf>
    <xf numFmtId="189" fontId="30" fillId="0" borderId="78" xfId="6" applyNumberFormat="1" applyFont="1" applyFill="1" applyBorder="1" applyAlignment="1">
      <alignment horizontal="center" vertical="center" wrapText="1"/>
    </xf>
    <xf numFmtId="189" fontId="30" fillId="0" borderId="31" xfId="6" applyNumberFormat="1" applyFont="1" applyFill="1" applyBorder="1" applyAlignment="1">
      <alignment horizontal="center" vertical="center" wrapText="1"/>
    </xf>
    <xf numFmtId="3" fontId="26" fillId="0" borderId="0" xfId="6" applyNumberFormat="1" applyFont="1" applyFill="1" applyBorder="1" applyAlignment="1">
      <alignment horizontal="center" vertical="center" wrapText="1"/>
    </xf>
    <xf numFmtId="186" fontId="26" fillId="5" borderId="69" xfId="6" applyNumberFormat="1" applyFont="1" applyFill="1" applyBorder="1" applyAlignment="1">
      <alignment horizontal="center" vertical="center" wrapText="1"/>
    </xf>
    <xf numFmtId="3" fontId="26" fillId="0" borderId="24" xfId="6" applyNumberFormat="1" applyFont="1" applyFill="1" applyBorder="1" applyAlignment="1">
      <alignment horizontal="center" vertical="center" wrapText="1"/>
    </xf>
    <xf numFmtId="3" fontId="26" fillId="0" borderId="25" xfId="6" applyNumberFormat="1" applyFont="1" applyFill="1" applyBorder="1" applyAlignment="1">
      <alignment horizontal="center" vertical="center" wrapText="1"/>
    </xf>
    <xf numFmtId="3" fontId="26" fillId="0" borderId="26" xfId="6" applyNumberFormat="1" applyFont="1" applyFill="1" applyBorder="1" applyAlignment="1">
      <alignment horizontal="center" vertical="center" wrapText="1"/>
    </xf>
    <xf numFmtId="3" fontId="26" fillId="0" borderId="91" xfId="6" applyNumberFormat="1" applyFont="1" applyFill="1" applyBorder="1" applyAlignment="1">
      <alignment horizontal="center" vertical="center" wrapText="1"/>
    </xf>
    <xf numFmtId="3" fontId="26" fillId="0" borderId="76" xfId="6" applyNumberFormat="1" applyFont="1" applyFill="1" applyBorder="1" applyAlignment="1">
      <alignment horizontal="center" vertical="center" wrapText="1"/>
    </xf>
    <xf numFmtId="3" fontId="26" fillId="0" borderId="62" xfId="6" applyNumberFormat="1" applyFont="1" applyFill="1" applyBorder="1" applyAlignment="1">
      <alignment horizontal="center" vertical="center" wrapText="1"/>
    </xf>
    <xf numFmtId="3" fontId="26" fillId="0" borderId="106" xfId="6" applyNumberFormat="1" applyFont="1" applyFill="1" applyBorder="1" applyAlignment="1">
      <alignment horizontal="center" vertical="center" wrapText="1"/>
    </xf>
    <xf numFmtId="3" fontId="26" fillId="0" borderId="24" xfId="6" applyNumberFormat="1" applyFont="1" applyFill="1" applyBorder="1" applyAlignment="1">
      <alignment horizontal="center" vertical="center"/>
    </xf>
    <xf numFmtId="3" fontId="26" fillId="0" borderId="25" xfId="6" applyNumberFormat="1" applyFont="1" applyFill="1" applyBorder="1" applyAlignment="1">
      <alignment horizontal="center" vertical="center"/>
    </xf>
    <xf numFmtId="3" fontId="26" fillId="0" borderId="26" xfId="6" applyNumberFormat="1" applyFont="1" applyFill="1" applyBorder="1" applyAlignment="1">
      <alignment horizontal="center" vertical="center"/>
    </xf>
    <xf numFmtId="3" fontId="26" fillId="0" borderId="27" xfId="6" applyNumberFormat="1" applyFont="1" applyFill="1" applyBorder="1" applyAlignment="1">
      <alignment horizontal="center" vertical="center"/>
    </xf>
    <xf numFmtId="3" fontId="26" fillId="0" borderId="28" xfId="6" applyNumberFormat="1" applyFont="1" applyFill="1" applyBorder="1" applyAlignment="1">
      <alignment horizontal="center" vertical="center"/>
    </xf>
    <xf numFmtId="186" fontId="26" fillId="0" borderId="69" xfId="6" applyNumberFormat="1" applyFont="1" applyFill="1" applyBorder="1" applyAlignment="1">
      <alignment horizontal="center" vertical="center" wrapText="1"/>
    </xf>
    <xf numFmtId="3" fontId="26" fillId="5" borderId="36" xfId="6" applyNumberFormat="1" applyFont="1" applyFill="1" applyBorder="1" applyAlignment="1">
      <alignment horizontal="center" vertical="center" wrapText="1"/>
    </xf>
    <xf numFmtId="3" fontId="26" fillId="5" borderId="66" xfId="6" applyNumberFormat="1" applyFont="1" applyFill="1" applyBorder="1" applyAlignment="1">
      <alignment horizontal="center" vertical="center" wrapText="1"/>
    </xf>
    <xf numFmtId="186" fontId="26" fillId="0" borderId="60" xfId="6" applyNumberFormat="1" applyFont="1" applyFill="1" applyBorder="1" applyAlignment="1">
      <alignment horizontal="center" vertical="center" wrapText="1"/>
    </xf>
    <xf numFmtId="186" fontId="26" fillId="0" borderId="61" xfId="6" applyNumberFormat="1" applyFont="1" applyFill="1" applyBorder="1" applyAlignment="1">
      <alignment horizontal="center" vertical="center" wrapText="1"/>
    </xf>
    <xf numFmtId="185" fontId="26" fillId="0" borderId="24" xfId="6" applyNumberFormat="1" applyFont="1" applyFill="1" applyBorder="1" applyAlignment="1">
      <alignment horizontal="center" vertical="center" shrinkToFit="1"/>
    </xf>
    <xf numFmtId="185" fontId="26" fillId="0" borderId="26" xfId="6" applyNumberFormat="1" applyFont="1" applyFill="1" applyBorder="1" applyAlignment="1">
      <alignment horizontal="center" vertical="center" shrinkToFit="1"/>
    </xf>
    <xf numFmtId="3" fontId="26" fillId="0" borderId="24" xfId="6" applyNumberFormat="1" applyFont="1" applyFill="1" applyBorder="1" applyAlignment="1">
      <alignment vertical="center" wrapText="1"/>
    </xf>
    <xf numFmtId="3" fontId="26" fillId="0" borderId="25" xfId="6" applyNumberFormat="1" applyFont="1" applyFill="1" applyBorder="1" applyAlignment="1">
      <alignment vertical="center" wrapText="1"/>
    </xf>
    <xf numFmtId="3" fontId="26" fillId="0" borderId="26" xfId="6" applyNumberFormat="1" applyFont="1" applyFill="1" applyBorder="1" applyAlignment="1">
      <alignment vertical="center" wrapText="1"/>
    </xf>
    <xf numFmtId="3" fontId="26" fillId="0" borderId="27" xfId="6" applyNumberFormat="1" applyFont="1" applyFill="1" applyBorder="1" applyAlignment="1">
      <alignment vertical="center" wrapText="1"/>
    </xf>
    <xf numFmtId="3" fontId="26" fillId="0" borderId="0" xfId="6" applyNumberFormat="1" applyFont="1" applyFill="1" applyBorder="1" applyAlignment="1">
      <alignment vertical="center" wrapText="1"/>
    </xf>
    <xf numFmtId="3" fontId="26" fillId="0" borderId="28" xfId="6" applyNumberFormat="1" applyFont="1" applyFill="1" applyBorder="1" applyAlignment="1">
      <alignment vertical="center" wrapText="1"/>
    </xf>
    <xf numFmtId="3" fontId="26" fillId="0" borderId="35" xfId="6" applyNumberFormat="1" applyFont="1" applyFill="1" applyBorder="1" applyAlignment="1">
      <alignment horizontal="center" vertical="center"/>
    </xf>
    <xf numFmtId="3" fontId="26" fillId="0" borderId="36" xfId="6" applyNumberFormat="1" applyFont="1" applyFill="1" applyBorder="1" applyAlignment="1">
      <alignment horizontal="center" vertical="center"/>
    </xf>
    <xf numFmtId="3" fontId="26" fillId="5" borderId="24" xfId="6" applyNumberFormat="1" applyFont="1" applyFill="1" applyBorder="1" applyAlignment="1">
      <alignment horizontal="center" vertical="center"/>
    </xf>
    <xf numFmtId="3" fontId="26" fillId="5" borderId="25" xfId="6" applyNumberFormat="1" applyFont="1" applyFill="1" applyBorder="1" applyAlignment="1">
      <alignment horizontal="center" vertical="center"/>
    </xf>
    <xf numFmtId="3" fontId="26" fillId="5" borderId="26" xfId="6" applyNumberFormat="1" applyFont="1" applyFill="1" applyBorder="1" applyAlignment="1">
      <alignment horizontal="center" vertical="center"/>
    </xf>
    <xf numFmtId="3" fontId="26" fillId="5" borderId="27" xfId="6" applyNumberFormat="1" applyFont="1" applyFill="1" applyBorder="1" applyAlignment="1">
      <alignment horizontal="center" vertical="center"/>
    </xf>
    <xf numFmtId="3" fontId="26" fillId="5" borderId="0" xfId="6" applyNumberFormat="1" applyFont="1" applyFill="1" applyBorder="1" applyAlignment="1">
      <alignment horizontal="center" vertical="center"/>
    </xf>
    <xf numFmtId="3" fontId="26" fillId="5" borderId="28" xfId="6" applyNumberFormat="1" applyFont="1" applyFill="1" applyBorder="1" applyAlignment="1">
      <alignment horizontal="center" vertical="center"/>
    </xf>
    <xf numFmtId="3" fontId="26" fillId="0" borderId="35" xfId="6" applyNumberFormat="1" applyFont="1" applyFill="1" applyBorder="1" applyAlignment="1">
      <alignment horizontal="center" vertical="center" wrapText="1"/>
    </xf>
    <xf numFmtId="3" fontId="26" fillId="0" borderId="63" xfId="6" applyNumberFormat="1" applyFont="1" applyFill="1" applyBorder="1" applyAlignment="1">
      <alignment horizontal="center" vertical="center" wrapText="1"/>
    </xf>
    <xf numFmtId="3" fontId="26" fillId="0" borderId="107" xfId="6" applyNumberFormat="1" applyFont="1" applyFill="1" applyBorder="1" applyAlignment="1">
      <alignment horizontal="center" vertical="center" wrapText="1"/>
    </xf>
    <xf numFmtId="186" fontId="26" fillId="0" borderId="29" xfId="6" applyNumberFormat="1" applyFont="1" applyFill="1" applyBorder="1" applyAlignment="1">
      <alignment horizontal="center" vertical="center" wrapText="1"/>
    </xf>
    <xf numFmtId="186" fontId="26" fillId="0" borderId="30" xfId="6" applyNumberFormat="1" applyFont="1" applyFill="1" applyBorder="1" applyAlignment="1">
      <alignment horizontal="center" vertical="center" wrapText="1"/>
    </xf>
    <xf numFmtId="186" fontId="26" fillId="0" borderId="31" xfId="6" applyNumberFormat="1" applyFont="1" applyFill="1" applyBorder="1" applyAlignment="1">
      <alignment horizontal="center" vertical="center" wrapText="1"/>
    </xf>
    <xf numFmtId="190" fontId="3" fillId="0" borderId="35" xfId="7" applyNumberFormat="1" applyFont="1" applyFill="1" applyBorder="1" applyAlignment="1">
      <alignment horizontal="center" vertical="center" wrapText="1"/>
    </xf>
    <xf numFmtId="190" fontId="3" fillId="0" borderId="15" xfId="7" applyNumberFormat="1" applyFont="1" applyFill="1" applyBorder="1" applyAlignment="1">
      <alignment horizontal="center" vertical="center" wrapText="1"/>
    </xf>
    <xf numFmtId="0" fontId="14" fillId="0" borderId="26" xfId="7" applyFont="1" applyFill="1" applyBorder="1" applyAlignment="1">
      <alignment vertical="center" wrapText="1"/>
    </xf>
    <xf numFmtId="0" fontId="28" fillId="0" borderId="28" xfId="7" applyFont="1" applyFill="1" applyBorder="1" applyAlignment="1">
      <alignment vertical="center" wrapText="1"/>
    </xf>
    <xf numFmtId="0" fontId="28" fillId="0" borderId="31" xfId="7" applyFont="1" applyFill="1" applyBorder="1" applyAlignment="1">
      <alignment vertical="center" wrapText="1"/>
    </xf>
    <xf numFmtId="186" fontId="3" fillId="0" borderId="0" xfId="8" applyNumberFormat="1" applyFont="1" applyFill="1" applyBorder="1" applyAlignment="1">
      <alignment horizontal="center" vertical="center"/>
    </xf>
    <xf numFmtId="192" fontId="3" fillId="0" borderId="0" xfId="8" applyNumberFormat="1" applyFont="1" applyFill="1" applyBorder="1" applyAlignment="1">
      <alignment horizontal="center" vertical="center"/>
    </xf>
    <xf numFmtId="0" fontId="3" fillId="0" borderId="30" xfId="7" applyFont="1" applyFill="1" applyBorder="1" applyAlignment="1">
      <alignment horizontal="right" vertical="center"/>
    </xf>
    <xf numFmtId="0" fontId="3" fillId="0" borderId="31" xfId="7" applyFont="1" applyFill="1" applyBorder="1" applyAlignment="1">
      <alignment horizontal="right" vertical="center"/>
    </xf>
    <xf numFmtId="0" fontId="3" fillId="0" borderId="36" xfId="7" applyFont="1" applyFill="1" applyBorder="1" applyAlignment="1">
      <alignment horizontal="center" vertical="center"/>
    </xf>
    <xf numFmtId="0" fontId="3" fillId="0" borderId="66" xfId="7" applyFont="1" applyFill="1" applyBorder="1" applyAlignment="1">
      <alignment horizontal="center" vertical="center"/>
    </xf>
    <xf numFmtId="0" fontId="3" fillId="0" borderId="69" xfId="7" applyFont="1" applyFill="1" applyBorder="1" applyAlignment="1">
      <alignment horizontal="center" vertical="center"/>
    </xf>
    <xf numFmtId="0" fontId="3" fillId="0" borderId="25" xfId="8" applyFont="1" applyFill="1" applyBorder="1" applyAlignment="1">
      <alignment horizontal="center" wrapText="1"/>
    </xf>
    <xf numFmtId="0" fontId="3" fillId="0" borderId="25" xfId="8" applyFont="1" applyFill="1" applyBorder="1" applyAlignment="1">
      <alignment horizontal="center"/>
    </xf>
    <xf numFmtId="3" fontId="3" fillId="0" borderId="35" xfId="7" applyNumberFormat="1" applyFont="1" applyFill="1" applyBorder="1" applyAlignment="1">
      <alignment horizontal="center" vertical="center" wrapText="1"/>
    </xf>
    <xf numFmtId="3" fontId="3" fillId="0" borderId="15" xfId="7" applyNumberFormat="1" applyFont="1" applyFill="1" applyBorder="1" applyAlignment="1">
      <alignment horizontal="center" vertical="center" wrapText="1"/>
    </xf>
    <xf numFmtId="191" fontId="3" fillId="0" borderId="35" xfId="7" applyNumberFormat="1" applyFont="1" applyFill="1" applyBorder="1" applyAlignment="1">
      <alignment horizontal="center" vertical="center" wrapText="1"/>
    </xf>
    <xf numFmtId="191" fontId="3" fillId="0" borderId="15" xfId="7" applyNumberFormat="1" applyFont="1" applyFill="1" applyBorder="1" applyAlignment="1">
      <alignment horizontal="center" vertical="center" wrapText="1"/>
    </xf>
    <xf numFmtId="0" fontId="3" fillId="0" borderId="24" xfId="7" applyFont="1" applyFill="1" applyBorder="1" applyAlignment="1">
      <alignment vertical="center" wrapText="1"/>
    </xf>
    <xf numFmtId="0" fontId="28" fillId="0" borderId="27" xfId="7" applyFont="1" applyFill="1" applyBorder="1" applyAlignment="1">
      <alignment vertical="center" wrapText="1"/>
    </xf>
    <xf numFmtId="0" fontId="28" fillId="0" borderId="29" xfId="7" applyFont="1" applyFill="1" applyBorder="1" applyAlignment="1">
      <alignment vertical="center" wrapText="1"/>
    </xf>
    <xf numFmtId="0" fontId="3" fillId="0" borderId="26" xfId="8" applyFont="1" applyFill="1" applyBorder="1" applyAlignment="1">
      <alignment vertical="center" wrapText="1"/>
    </xf>
    <xf numFmtId="0" fontId="3" fillId="0" borderId="28" xfId="8" applyFont="1" applyFill="1" applyBorder="1" applyAlignment="1">
      <alignment vertical="center" wrapText="1"/>
    </xf>
    <xf numFmtId="0" fontId="3" fillId="0" borderId="31" xfId="8" applyFont="1" applyFill="1" applyBorder="1" applyAlignment="1">
      <alignment vertical="center" wrapText="1"/>
    </xf>
    <xf numFmtId="0" fontId="3" fillId="0" borderId="24" xfId="8" applyFont="1" applyFill="1" applyBorder="1" applyAlignment="1">
      <alignment horizontal="center" wrapText="1"/>
    </xf>
    <xf numFmtId="186" fontId="3" fillId="0" borderId="29" xfId="8" applyNumberFormat="1" applyFont="1" applyFill="1" applyBorder="1" applyAlignment="1">
      <alignment horizontal="right" vertical="center"/>
    </xf>
    <xf numFmtId="186" fontId="3" fillId="0" borderId="30" xfId="8" applyNumberFormat="1" applyFont="1" applyFill="1" applyBorder="1" applyAlignment="1">
      <alignment horizontal="right" vertical="center"/>
    </xf>
    <xf numFmtId="0" fontId="3" fillId="0" borderId="30" xfId="7" applyFont="1" applyFill="1" applyBorder="1" applyAlignment="1">
      <alignment horizontal="left" vertical="center"/>
    </xf>
    <xf numFmtId="0" fontId="3" fillId="0" borderId="31" xfId="7" applyFont="1" applyFill="1" applyBorder="1" applyAlignment="1">
      <alignment horizontal="left" vertical="center"/>
    </xf>
    <xf numFmtId="0" fontId="14" fillId="0" borderId="35" xfId="7" applyFont="1" applyFill="1" applyBorder="1" applyAlignment="1">
      <alignment vertical="center" wrapText="1"/>
    </xf>
    <xf numFmtId="0" fontId="3" fillId="0" borderId="15" xfId="7" applyFont="1" applyFill="1" applyBorder="1" applyAlignment="1">
      <alignment horizontal="distributed" vertical="center" wrapText="1"/>
    </xf>
    <xf numFmtId="0" fontId="3" fillId="0" borderId="13" xfId="7" applyFont="1" applyFill="1" applyBorder="1" applyAlignment="1">
      <alignment horizontal="distributed" vertical="center" wrapText="1"/>
    </xf>
    <xf numFmtId="3" fontId="3" fillId="0" borderId="13" xfId="7" applyNumberFormat="1" applyFont="1" applyFill="1" applyBorder="1" applyAlignment="1">
      <alignment horizontal="right" vertical="center" wrapText="1"/>
    </xf>
    <xf numFmtId="3" fontId="3" fillId="0" borderId="14" xfId="7" applyNumberFormat="1" applyFont="1" applyFill="1" applyBorder="1" applyAlignment="1">
      <alignment horizontal="right" vertical="center" wrapText="1"/>
    </xf>
    <xf numFmtId="0" fontId="3" fillId="0" borderId="15"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3" fillId="0" borderId="14" xfId="7" applyFont="1" applyFill="1" applyBorder="1" applyAlignment="1">
      <alignment horizontal="center" vertical="center" wrapText="1"/>
    </xf>
    <xf numFmtId="0" fontId="3" fillId="0" borderId="27" xfId="7" applyFont="1" applyFill="1" applyBorder="1" applyAlignment="1">
      <alignment vertical="center" wrapText="1"/>
    </xf>
    <xf numFmtId="0" fontId="3" fillId="0" borderId="29" xfId="7" applyFont="1" applyFill="1" applyBorder="1" applyAlignment="1">
      <alignment vertical="center" wrapText="1"/>
    </xf>
    <xf numFmtId="0" fontId="3" fillId="0" borderId="26" xfId="7" applyFont="1" applyFill="1" applyBorder="1" applyAlignment="1">
      <alignment vertical="center" wrapText="1"/>
    </xf>
    <xf numFmtId="0" fontId="3" fillId="0" borderId="28" xfId="7" applyFont="1" applyFill="1" applyBorder="1" applyAlignment="1">
      <alignment vertical="center" wrapText="1"/>
    </xf>
    <xf numFmtId="0" fontId="3" fillId="0" borderId="31" xfId="7" applyFont="1" applyFill="1" applyBorder="1" applyAlignment="1">
      <alignment vertical="center" wrapText="1"/>
    </xf>
    <xf numFmtId="0" fontId="28" fillId="0" borderId="25" xfId="7" applyFont="1" applyFill="1" applyBorder="1" applyAlignment="1">
      <alignment wrapText="1"/>
    </xf>
    <xf numFmtId="0" fontId="28" fillId="0" borderId="26" xfId="7" applyFont="1" applyFill="1" applyBorder="1" applyAlignment="1">
      <alignment wrapText="1"/>
    </xf>
    <xf numFmtId="0" fontId="14" fillId="0" borderId="36" xfId="7" applyFont="1" applyFill="1" applyBorder="1" applyAlignment="1">
      <alignment vertical="center" wrapText="1"/>
    </xf>
    <xf numFmtId="0" fontId="28" fillId="0" borderId="66" xfId="7" applyFont="1" applyFill="1" applyBorder="1" applyAlignment="1">
      <alignment vertical="center" wrapText="1"/>
    </xf>
    <xf numFmtId="0" fontId="28" fillId="0" borderId="69" xfId="7" applyFont="1" applyFill="1" applyBorder="1" applyAlignment="1">
      <alignment vertical="center" wrapText="1"/>
    </xf>
    <xf numFmtId="0" fontId="3" fillId="0" borderId="27" xfId="7" applyFont="1" applyFill="1" applyBorder="1" applyAlignment="1">
      <alignment horizontal="left" vertical="center" wrapText="1"/>
    </xf>
    <xf numFmtId="0" fontId="3" fillId="0" borderId="0" xfId="7" applyFont="1" applyFill="1" applyBorder="1" applyAlignment="1">
      <alignment horizontal="left" vertical="center" wrapText="1"/>
    </xf>
    <xf numFmtId="3" fontId="3" fillId="0" borderId="0" xfId="7" applyNumberFormat="1" applyFont="1" applyFill="1" applyBorder="1" applyAlignment="1">
      <alignment horizontal="right" vertical="center" wrapText="1"/>
    </xf>
    <xf numFmtId="0" fontId="3" fillId="0" borderId="0" xfId="7" applyFont="1" applyFill="1" applyBorder="1" applyAlignment="1">
      <alignment horizontal="right" vertical="center" wrapText="1"/>
    </xf>
    <xf numFmtId="0" fontId="3" fillId="0" borderId="28" xfId="7" applyFont="1" applyFill="1" applyBorder="1" applyAlignment="1">
      <alignment horizontal="left" vertical="center" wrapText="1"/>
    </xf>
    <xf numFmtId="0" fontId="3" fillId="0" borderId="29" xfId="7" applyFont="1" applyFill="1" applyBorder="1" applyAlignment="1">
      <alignment horizontal="left" vertical="center" wrapText="1"/>
    </xf>
    <xf numFmtId="0" fontId="3" fillId="0" borderId="30" xfId="7" applyFont="1" applyFill="1" applyBorder="1" applyAlignment="1">
      <alignment horizontal="left" vertical="center" wrapText="1"/>
    </xf>
    <xf numFmtId="3" fontId="3" fillId="0" borderId="30" xfId="7" applyNumberFormat="1" applyFont="1" applyFill="1" applyBorder="1" applyAlignment="1">
      <alignment horizontal="right" vertical="center" wrapText="1"/>
    </xf>
    <xf numFmtId="0" fontId="3" fillId="0" borderId="30" xfId="7" applyFont="1" applyFill="1" applyBorder="1" applyAlignment="1">
      <alignment horizontal="right" vertical="center" wrapText="1"/>
    </xf>
    <xf numFmtId="0" fontId="3" fillId="0" borderId="31" xfId="7" applyFont="1" applyFill="1" applyBorder="1" applyAlignment="1">
      <alignment horizontal="left" vertical="center" wrapText="1"/>
    </xf>
    <xf numFmtId="0" fontId="19" fillId="6" borderId="49" xfId="1" applyFont="1" applyFill="1" applyBorder="1" applyAlignment="1" applyProtection="1">
      <alignment horizontal="center" vertical="center"/>
    </xf>
    <xf numFmtId="0" fontId="19" fillId="6" borderId="50" xfId="1" applyFont="1" applyFill="1" applyBorder="1" applyAlignment="1" applyProtection="1">
      <alignment horizontal="center" vertical="center"/>
    </xf>
  </cellXfs>
  <cellStyles count="9">
    <cellStyle name="パーセント 2 2" xfId="3"/>
    <cellStyle name="パーセント 3" xfId="4"/>
    <cellStyle name="桁区切り 3" xfId="5"/>
    <cellStyle name="標準" xfId="0" builtinId="0"/>
    <cellStyle name="標準 2" xfId="7"/>
    <cellStyle name="標準 2 3" xfId="8"/>
    <cellStyle name="標準 4 2" xfId="6"/>
    <cellStyle name="標準 7" xfId="2"/>
    <cellStyle name="標準 8" xfId="1"/>
  </cellStyles>
  <dxfs count="9">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277090</xdr:colOff>
      <xdr:row>0</xdr:row>
      <xdr:rowOff>138545</xdr:rowOff>
    </xdr:from>
    <xdr:to>
      <xdr:col>3</xdr:col>
      <xdr:colOff>60613</xdr:colOff>
      <xdr:row>2</xdr:row>
      <xdr:rowOff>95250</xdr:rowOff>
    </xdr:to>
    <xdr:sp macro="" textlink="">
      <xdr:nvSpPr>
        <xdr:cNvPr id="2" name="テキスト ボックス 1"/>
        <xdr:cNvSpPr txBox="1"/>
      </xdr:nvSpPr>
      <xdr:spPr>
        <a:xfrm>
          <a:off x="277090" y="138545"/>
          <a:ext cx="1307523" cy="303069"/>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R2</a:t>
          </a:r>
          <a:r>
            <a:rPr kumimoji="1" lang="ja-JP" altLang="en-US" sz="1100">
              <a:solidFill>
                <a:schemeClr val="bg1"/>
              </a:solidFill>
            </a:rPr>
            <a:t>単価に更新済み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137583</xdr:colOff>
      <xdr:row>0</xdr:row>
      <xdr:rowOff>105833</xdr:rowOff>
    </xdr:from>
    <xdr:to>
      <xdr:col>10</xdr:col>
      <xdr:colOff>37523</xdr:colOff>
      <xdr:row>1</xdr:row>
      <xdr:rowOff>80819</xdr:rowOff>
    </xdr:to>
    <xdr:sp macro="" textlink="">
      <xdr:nvSpPr>
        <xdr:cNvPr id="2" name="テキスト ボックス 1"/>
        <xdr:cNvSpPr txBox="1"/>
      </xdr:nvSpPr>
      <xdr:spPr>
        <a:xfrm>
          <a:off x="2286000" y="105833"/>
          <a:ext cx="1307523" cy="303069"/>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R2</a:t>
          </a:r>
          <a:r>
            <a:rPr kumimoji="1" lang="ja-JP" altLang="en-US" sz="1100">
              <a:solidFill>
                <a:schemeClr val="bg1"/>
              </a:solidFill>
            </a:rPr>
            <a:t>単価に更新済み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abSelected="1" view="pageBreakPreview" zoomScale="90" zoomScaleNormal="100" zoomScaleSheetLayoutView="90" workbookViewId="0">
      <selection activeCell="BD31" sqref="BD31"/>
    </sheetView>
  </sheetViews>
  <sheetFormatPr defaultRowHeight="13.5"/>
  <cols>
    <col min="1" max="36" width="2.75" style="80" customWidth="1"/>
    <col min="37" max="37" width="3" style="80" hidden="1" customWidth="1"/>
    <col min="38" max="43" width="0" style="80" hidden="1" customWidth="1"/>
    <col min="44" max="50" width="9" style="80" hidden="1" customWidth="1"/>
    <col min="51" max="53" width="0" style="80" hidden="1" customWidth="1"/>
    <col min="54" max="16384" width="9" style="80"/>
  </cols>
  <sheetData>
    <row r="1" spans="1:53" ht="14.25" thickBot="1">
      <c r="A1" s="123"/>
      <c r="B1" s="123"/>
      <c r="C1" s="123"/>
      <c r="D1" s="123"/>
      <c r="E1" s="123"/>
      <c r="F1" s="123"/>
      <c r="G1" s="123"/>
      <c r="H1" s="123"/>
      <c r="I1" s="123"/>
      <c r="J1" s="123"/>
      <c r="K1" s="123"/>
      <c r="L1" s="123"/>
      <c r="M1" s="123"/>
      <c r="N1" s="123"/>
      <c r="O1" s="123"/>
      <c r="P1" s="123"/>
      <c r="Q1" s="123"/>
      <c r="R1" s="120"/>
      <c r="S1" s="195"/>
      <c r="T1" s="195"/>
      <c r="U1" s="121"/>
      <c r="V1" s="121"/>
      <c r="W1" s="121"/>
      <c r="X1" s="121"/>
      <c r="Y1" s="121"/>
      <c r="Z1" s="121"/>
      <c r="AA1" s="121"/>
      <c r="AB1" s="122"/>
      <c r="AC1" s="122"/>
      <c r="AD1" s="122"/>
      <c r="AE1" s="214">
        <f ca="1">TODAY()</f>
        <v>44203</v>
      </c>
      <c r="AF1" s="214"/>
      <c r="AG1" s="214"/>
      <c r="AH1" s="214"/>
      <c r="AI1" s="214"/>
      <c r="AJ1" s="214"/>
      <c r="AP1" s="1"/>
      <c r="AQ1" s="2"/>
      <c r="AR1" s="2"/>
      <c r="AS1" s="1" t="s">
        <v>0</v>
      </c>
      <c r="AT1" s="1"/>
      <c r="AV1" s="80" t="s">
        <v>140</v>
      </c>
      <c r="AX1" s="80" t="s">
        <v>198</v>
      </c>
      <c r="AZ1" s="80" t="s">
        <v>199</v>
      </c>
    </row>
    <row r="2" spans="1:53" ht="14.25" customHeight="1">
      <c r="A2" s="123"/>
      <c r="B2" s="368" t="s">
        <v>143</v>
      </c>
      <c r="C2" s="369"/>
      <c r="D2" s="369"/>
      <c r="E2" s="369"/>
      <c r="F2" s="369"/>
      <c r="G2" s="369"/>
      <c r="H2" s="369"/>
      <c r="I2" s="370"/>
      <c r="J2" s="123"/>
      <c r="K2" s="123"/>
      <c r="L2" s="123"/>
      <c r="M2" s="123"/>
      <c r="N2" s="123"/>
      <c r="O2" s="123"/>
      <c r="P2" s="123"/>
      <c r="Q2" s="123"/>
      <c r="R2" s="196" t="s">
        <v>188</v>
      </c>
      <c r="S2" s="197"/>
      <c r="T2" s="197"/>
      <c r="U2" s="198"/>
      <c r="V2" s="169" t="s">
        <v>191</v>
      </c>
      <c r="W2" s="170"/>
      <c r="X2" s="170"/>
      <c r="Y2" s="170"/>
      <c r="Z2" s="171"/>
      <c r="AA2" s="171"/>
      <c r="AB2" s="171"/>
      <c r="AC2" s="171"/>
      <c r="AD2" s="171"/>
      <c r="AE2" s="171"/>
      <c r="AF2" s="171"/>
      <c r="AG2" s="171"/>
      <c r="AH2" s="171"/>
      <c r="AI2" s="170" t="s">
        <v>192</v>
      </c>
      <c r="AJ2" s="172"/>
      <c r="AP2" s="1"/>
      <c r="AQ2" s="2"/>
      <c r="AR2" s="2"/>
      <c r="AS2" s="1">
        <v>1</v>
      </c>
      <c r="AT2" s="1" t="s">
        <v>134</v>
      </c>
      <c r="AV2" s="4" t="s">
        <v>136</v>
      </c>
      <c r="AW2" s="2" t="e">
        <f>$AE$16&amp;AV2</f>
        <v>#N/A</v>
      </c>
      <c r="AY2" s="80" t="s">
        <v>200</v>
      </c>
      <c r="BA2" s="80">
        <v>0</v>
      </c>
    </row>
    <row r="3" spans="1:53" ht="14.25" customHeight="1">
      <c r="A3" s="123"/>
      <c r="B3" s="371"/>
      <c r="C3" s="372"/>
      <c r="D3" s="372"/>
      <c r="E3" s="372"/>
      <c r="F3" s="372"/>
      <c r="G3" s="372"/>
      <c r="H3" s="372"/>
      <c r="I3" s="373"/>
      <c r="J3" s="123"/>
      <c r="K3" s="123"/>
      <c r="L3" s="123"/>
      <c r="M3" s="123"/>
      <c r="N3" s="123"/>
      <c r="O3" s="123"/>
      <c r="P3" s="123"/>
      <c r="Q3" s="123"/>
      <c r="R3" s="199" t="s">
        <v>1</v>
      </c>
      <c r="S3" s="200"/>
      <c r="T3" s="200"/>
      <c r="U3" s="201"/>
      <c r="V3" s="202" t="s">
        <v>197</v>
      </c>
      <c r="W3" s="203"/>
      <c r="X3" s="203"/>
      <c r="Y3" s="203"/>
      <c r="Z3" s="203"/>
      <c r="AA3" s="203"/>
      <c r="AB3" s="203"/>
      <c r="AC3" s="203"/>
      <c r="AD3" s="203"/>
      <c r="AE3" s="203"/>
      <c r="AF3" s="203"/>
      <c r="AG3" s="203"/>
      <c r="AH3" s="203"/>
      <c r="AI3" s="203"/>
      <c r="AJ3" s="204"/>
      <c r="AP3" s="1"/>
      <c r="AQ3" s="2"/>
      <c r="AR3" s="2"/>
      <c r="AS3" s="3">
        <v>11</v>
      </c>
      <c r="AT3" s="3" t="s">
        <v>135</v>
      </c>
      <c r="AV3" s="4" t="s">
        <v>137</v>
      </c>
      <c r="AW3" s="2" t="e">
        <f>$AE$16&amp;AV3</f>
        <v>#N/A</v>
      </c>
      <c r="AY3" s="80" t="s">
        <v>201</v>
      </c>
      <c r="BA3" s="80">
        <v>2</v>
      </c>
    </row>
    <row r="4" spans="1:53" ht="14.25" customHeight="1">
      <c r="A4" s="123"/>
      <c r="B4" s="371"/>
      <c r="C4" s="372"/>
      <c r="D4" s="372"/>
      <c r="E4" s="372"/>
      <c r="F4" s="372"/>
      <c r="G4" s="372"/>
      <c r="H4" s="372"/>
      <c r="I4" s="373"/>
      <c r="J4" s="123"/>
      <c r="K4" s="123"/>
      <c r="L4" s="123"/>
      <c r="M4" s="123"/>
      <c r="N4" s="123"/>
      <c r="O4" s="123"/>
      <c r="P4" s="123"/>
      <c r="Q4" s="123"/>
      <c r="R4" s="199" t="s">
        <v>2</v>
      </c>
      <c r="S4" s="200"/>
      <c r="T4" s="200"/>
      <c r="U4" s="201"/>
      <c r="V4" s="164"/>
      <c r="W4" s="165"/>
      <c r="X4" s="165"/>
      <c r="Y4" s="165"/>
      <c r="Z4" s="165"/>
      <c r="AA4" s="165"/>
      <c r="AB4" s="165"/>
      <c r="AC4" s="165"/>
      <c r="AD4" s="165"/>
      <c r="AE4" s="165"/>
      <c r="AF4" s="165"/>
      <c r="AG4" s="165"/>
      <c r="AH4" s="165"/>
      <c r="AI4" s="165"/>
      <c r="AJ4" s="166"/>
      <c r="AP4" s="1"/>
      <c r="AS4" s="3"/>
      <c r="AT4" s="3"/>
      <c r="AV4" s="2" t="s">
        <v>138</v>
      </c>
      <c r="AW4" s="2" t="e">
        <f>$AE$16&amp;AV4</f>
        <v>#N/A</v>
      </c>
      <c r="AY4" s="80" t="s">
        <v>202</v>
      </c>
      <c r="BA4" s="80">
        <v>3</v>
      </c>
    </row>
    <row r="5" spans="1:53" ht="14.25" customHeight="1">
      <c r="A5" s="123"/>
      <c r="B5" s="371"/>
      <c r="C5" s="372"/>
      <c r="D5" s="372"/>
      <c r="E5" s="372"/>
      <c r="F5" s="372"/>
      <c r="G5" s="372"/>
      <c r="H5" s="372"/>
      <c r="I5" s="373"/>
      <c r="J5" s="123"/>
      <c r="K5" s="123"/>
      <c r="L5" s="123"/>
      <c r="M5" s="123"/>
      <c r="N5" s="123"/>
      <c r="O5" s="123"/>
      <c r="P5" s="123"/>
      <c r="Q5" s="123"/>
      <c r="R5" s="208" t="s">
        <v>189</v>
      </c>
      <c r="S5" s="209"/>
      <c r="T5" s="209"/>
      <c r="U5" s="210"/>
      <c r="V5" s="164"/>
      <c r="W5" s="165"/>
      <c r="X5" s="165"/>
      <c r="Y5" s="165"/>
      <c r="Z5" s="165"/>
      <c r="AA5" s="165"/>
      <c r="AB5" s="165"/>
      <c r="AC5" s="165"/>
      <c r="AD5" s="165"/>
      <c r="AE5" s="165"/>
      <c r="AF5" s="165"/>
      <c r="AG5" s="165"/>
      <c r="AH5" s="165"/>
      <c r="AI5" s="165"/>
      <c r="AJ5" s="165"/>
      <c r="AP5" s="1"/>
      <c r="AS5" s="3"/>
      <c r="AT5" s="3"/>
      <c r="AV5" s="2"/>
      <c r="AW5" s="2"/>
      <c r="AY5" s="80" t="s">
        <v>203</v>
      </c>
      <c r="BA5" s="80">
        <v>4</v>
      </c>
    </row>
    <row r="6" spans="1:53" ht="14.25" customHeight="1">
      <c r="A6" s="123"/>
      <c r="B6" s="371"/>
      <c r="C6" s="372"/>
      <c r="D6" s="372"/>
      <c r="E6" s="372"/>
      <c r="F6" s="372"/>
      <c r="G6" s="372"/>
      <c r="H6" s="372"/>
      <c r="I6" s="373"/>
      <c r="J6" s="123"/>
      <c r="K6" s="123"/>
      <c r="L6" s="123"/>
      <c r="M6" s="123"/>
      <c r="N6" s="123"/>
      <c r="O6" s="123"/>
      <c r="P6" s="123"/>
      <c r="Q6" s="123"/>
      <c r="R6" s="211"/>
      <c r="S6" s="212"/>
      <c r="T6" s="212"/>
      <c r="U6" s="213"/>
      <c r="V6" s="167"/>
      <c r="W6" s="168"/>
      <c r="X6" s="168"/>
      <c r="Y6" s="168"/>
      <c r="Z6" s="168"/>
      <c r="AA6" s="168"/>
      <c r="AB6" s="168"/>
      <c r="AC6" s="168"/>
      <c r="AD6" s="168"/>
      <c r="AE6" s="168"/>
      <c r="AF6" s="168"/>
      <c r="AG6" s="168"/>
      <c r="AH6" s="168"/>
      <c r="AI6" s="168"/>
      <c r="AJ6" s="168"/>
      <c r="AP6" s="1"/>
      <c r="AS6" s="3"/>
      <c r="AT6" s="3"/>
      <c r="AV6" s="4" t="s">
        <v>139</v>
      </c>
      <c r="AW6" s="2" t="e">
        <f>$AE$16&amp;AV6</f>
        <v>#N/A</v>
      </c>
      <c r="AY6" s="80" t="s">
        <v>204</v>
      </c>
      <c r="BA6" s="80">
        <v>5</v>
      </c>
    </row>
    <row r="7" spans="1:53" ht="15" customHeight="1" thickBot="1">
      <c r="A7" s="123"/>
      <c r="B7" s="374"/>
      <c r="C7" s="375"/>
      <c r="D7" s="375"/>
      <c r="E7" s="375"/>
      <c r="F7" s="375"/>
      <c r="G7" s="375"/>
      <c r="H7" s="375"/>
      <c r="I7" s="376"/>
      <c r="J7" s="123"/>
      <c r="K7" s="123"/>
      <c r="L7" s="123"/>
      <c r="M7" s="123"/>
      <c r="N7" s="123"/>
      <c r="O7" s="123"/>
      <c r="P7" s="123"/>
      <c r="Q7" s="123"/>
      <c r="R7" s="281" t="s">
        <v>190</v>
      </c>
      <c r="S7" s="282"/>
      <c r="T7" s="282"/>
      <c r="U7" s="283"/>
      <c r="V7" s="177"/>
      <c r="W7" s="178"/>
      <c r="X7" s="178"/>
      <c r="Y7" s="178"/>
      <c r="Z7" s="178"/>
      <c r="AA7" s="178"/>
      <c r="AB7" s="178"/>
      <c r="AC7" s="178"/>
      <c r="AD7" s="178"/>
      <c r="AE7" s="178"/>
      <c r="AF7" s="178"/>
      <c r="AG7" s="178"/>
      <c r="AH7" s="178"/>
      <c r="AI7" s="178"/>
      <c r="AJ7" s="179"/>
      <c r="AP7" s="1"/>
      <c r="AS7" s="3"/>
      <c r="AT7" s="3"/>
      <c r="AY7" s="80" t="s">
        <v>205</v>
      </c>
      <c r="BA7" s="80">
        <v>6</v>
      </c>
    </row>
    <row r="8" spans="1:53" ht="8.25" customHeight="1">
      <c r="A8" s="123"/>
      <c r="B8" s="123"/>
      <c r="C8" s="123"/>
      <c r="D8" s="123"/>
      <c r="E8" s="123"/>
      <c r="F8" s="123"/>
      <c r="G8" s="123"/>
      <c r="H8" s="123"/>
      <c r="I8" s="123"/>
      <c r="J8" s="123"/>
      <c r="K8" s="123"/>
      <c r="L8" s="123"/>
      <c r="M8" s="123"/>
      <c r="N8" s="123"/>
      <c r="O8" s="123"/>
      <c r="P8" s="123"/>
      <c r="Q8" s="123"/>
      <c r="R8" s="124"/>
      <c r="S8" s="124"/>
      <c r="T8" s="124"/>
      <c r="U8" s="124"/>
      <c r="V8" s="125"/>
      <c r="W8" s="125"/>
      <c r="X8" s="125"/>
      <c r="Y8" s="125"/>
      <c r="Z8" s="125"/>
      <c r="AA8" s="125"/>
      <c r="AB8" s="125"/>
      <c r="AC8" s="125"/>
      <c r="AD8" s="125"/>
      <c r="AE8" s="125"/>
      <c r="AF8" s="125"/>
      <c r="AG8" s="125"/>
      <c r="AH8" s="125"/>
      <c r="AI8" s="125"/>
      <c r="AJ8" s="125"/>
      <c r="AP8" s="1"/>
      <c r="AS8" s="3"/>
      <c r="AT8" s="3"/>
      <c r="AY8" s="80" t="s">
        <v>206</v>
      </c>
      <c r="BA8" s="80">
        <v>7</v>
      </c>
    </row>
    <row r="9" spans="1:53" ht="6.7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P9" s="1"/>
      <c r="AS9" s="3"/>
      <c r="AT9" s="3"/>
      <c r="AX9" s="4"/>
      <c r="AY9" s="2"/>
    </row>
    <row r="10" spans="1:53" ht="21">
      <c r="A10" s="285" t="s">
        <v>153</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P10" s="1"/>
      <c r="AQ10" s="4"/>
      <c r="AR10" s="2"/>
      <c r="AS10" s="3"/>
      <c r="AT10" s="3"/>
    </row>
    <row r="11" spans="1:53" ht="6"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P11" s="1"/>
      <c r="AQ11" s="2"/>
      <c r="AR11" s="2"/>
      <c r="AS11" s="3"/>
      <c r="AT11" s="3"/>
    </row>
    <row r="12" spans="1:53">
      <c r="A12" s="126" t="s">
        <v>145</v>
      </c>
      <c r="B12" s="127"/>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9"/>
      <c r="AC12" s="129"/>
      <c r="AD12" s="129"/>
      <c r="AE12" s="129"/>
      <c r="AF12" s="129"/>
      <c r="AG12" s="130"/>
      <c r="AH12" s="130"/>
      <c r="AI12" s="131"/>
      <c r="AJ12" s="132"/>
      <c r="AP12" s="1"/>
      <c r="AQ12" s="2"/>
      <c r="AR12" s="2"/>
      <c r="AS12" s="3"/>
      <c r="AT12" s="3"/>
    </row>
    <row r="13" spans="1:53">
      <c r="A13" s="286" t="s">
        <v>5</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8"/>
      <c r="AP13" s="1"/>
      <c r="AQ13" s="2"/>
      <c r="AR13" s="2"/>
      <c r="AS13" s="3"/>
      <c r="AT13" s="3"/>
    </row>
    <row r="14" spans="1:53">
      <c r="A14" s="133" t="s">
        <v>6</v>
      </c>
      <c r="B14" s="134"/>
      <c r="C14" s="135"/>
      <c r="D14" s="135"/>
      <c r="E14" s="135"/>
      <c r="F14" s="135"/>
      <c r="G14" s="135"/>
      <c r="H14" s="135"/>
      <c r="I14" s="135"/>
      <c r="J14" s="135"/>
      <c r="K14" s="135"/>
      <c r="L14" s="135"/>
      <c r="M14" s="116"/>
      <c r="N14" s="135"/>
      <c r="O14" s="135"/>
      <c r="P14" s="135"/>
      <c r="Q14" s="135"/>
      <c r="R14" s="135"/>
      <c r="S14" s="135"/>
      <c r="T14" s="135"/>
      <c r="U14" s="135"/>
      <c r="V14" s="135"/>
      <c r="W14" s="135"/>
      <c r="X14" s="135"/>
      <c r="Y14" s="135"/>
      <c r="Z14" s="135"/>
      <c r="AA14" s="135"/>
      <c r="AB14" s="136"/>
      <c r="AC14" s="136"/>
      <c r="AD14" s="136"/>
      <c r="AE14" s="136"/>
      <c r="AF14" s="136"/>
      <c r="AG14" s="135"/>
      <c r="AH14" s="135"/>
      <c r="AI14" s="137"/>
      <c r="AJ14" s="138"/>
      <c r="AP14" s="1"/>
      <c r="AQ14" s="2"/>
      <c r="AR14" s="2"/>
      <c r="AS14" s="3"/>
      <c r="AT14" s="3"/>
    </row>
    <row r="15" spans="1:53" ht="8.25" customHeight="1" thickBo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P15" s="1"/>
      <c r="AQ15" s="2"/>
      <c r="AR15" s="2"/>
      <c r="AS15" s="3"/>
      <c r="AT15" s="3"/>
    </row>
    <row r="16" spans="1:53" ht="27.75" customHeight="1" thickBot="1">
      <c r="A16" s="275" t="s">
        <v>144</v>
      </c>
      <c r="B16" s="275"/>
      <c r="C16" s="275"/>
      <c r="D16" s="275"/>
      <c r="E16" s="275"/>
      <c r="F16" s="276"/>
      <c r="G16" s="277"/>
      <c r="H16" s="278"/>
      <c r="I16" s="278"/>
      <c r="J16" s="278"/>
      <c r="K16" s="278"/>
      <c r="L16" s="279"/>
      <c r="M16" s="280" t="s">
        <v>7</v>
      </c>
      <c r="N16" s="275"/>
      <c r="O16" s="275"/>
      <c r="P16" s="275"/>
      <c r="Q16" s="275"/>
      <c r="R16" s="276"/>
      <c r="S16" s="296"/>
      <c r="T16" s="297"/>
      <c r="U16" s="297"/>
      <c r="V16" s="297"/>
      <c r="W16" s="297"/>
      <c r="X16" s="298"/>
      <c r="Y16" s="280" t="s">
        <v>8</v>
      </c>
      <c r="Z16" s="275"/>
      <c r="AA16" s="275"/>
      <c r="AB16" s="275"/>
      <c r="AC16" s="275"/>
      <c r="AD16" s="275"/>
      <c r="AE16" s="299" t="e">
        <f>VLOOKUP(S16,定員,2,1)</f>
        <v>#N/A</v>
      </c>
      <c r="AF16" s="299"/>
      <c r="AG16" s="299"/>
      <c r="AH16" s="299"/>
      <c r="AI16" s="299"/>
      <c r="AJ16" s="299"/>
      <c r="AP16" s="1"/>
      <c r="AQ16" s="1"/>
      <c r="AR16" s="1"/>
      <c r="AS16" s="3"/>
      <c r="AT16" s="3"/>
    </row>
    <row r="17" spans="1:46" ht="3.7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P17" s="1"/>
      <c r="AQ17" s="1"/>
      <c r="AR17" s="1"/>
      <c r="AS17" s="3"/>
      <c r="AT17" s="3"/>
    </row>
    <row r="18" spans="1:46" ht="6.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P18" s="1"/>
      <c r="AQ18" s="2"/>
      <c r="AR18" s="2"/>
      <c r="AS18" s="3"/>
      <c r="AT18" s="3"/>
    </row>
    <row r="19" spans="1:46" ht="7.5" customHeight="1">
      <c r="A19" s="123"/>
      <c r="B19" s="123"/>
      <c r="C19" s="123"/>
      <c r="D19" s="123"/>
      <c r="E19" s="123"/>
      <c r="F19" s="123"/>
      <c r="G19" s="300" t="s">
        <v>9</v>
      </c>
      <c r="H19" s="300"/>
      <c r="I19" s="300"/>
      <c r="J19" s="300"/>
      <c r="K19" s="300"/>
      <c r="L19" s="300"/>
      <c r="M19" s="333" t="s">
        <v>10</v>
      </c>
      <c r="N19" s="333"/>
      <c r="O19" s="333"/>
      <c r="P19" s="333"/>
      <c r="Q19" s="333"/>
      <c r="R19" s="334"/>
      <c r="S19" s="337" t="s">
        <v>11</v>
      </c>
      <c r="T19" s="338"/>
      <c r="U19" s="338"/>
      <c r="V19" s="338"/>
      <c r="W19" s="338"/>
      <c r="X19" s="338"/>
      <c r="Y19" s="139"/>
      <c r="Z19" s="139"/>
      <c r="AA19" s="140"/>
      <c r="AB19" s="141"/>
      <c r="AC19" s="142"/>
      <c r="AD19" s="123"/>
      <c r="AE19" s="123"/>
      <c r="AF19" s="123"/>
      <c r="AG19" s="123"/>
      <c r="AH19" s="123"/>
      <c r="AI19" s="123"/>
      <c r="AJ19" s="123"/>
      <c r="AP19" s="3"/>
      <c r="AQ19" s="1"/>
      <c r="AR19" s="1"/>
      <c r="AS19" s="3"/>
      <c r="AT19" s="3"/>
    </row>
    <row r="20" spans="1:46" ht="21" customHeight="1" thickBot="1">
      <c r="A20" s="123"/>
      <c r="B20" s="123"/>
      <c r="C20" s="123"/>
      <c r="D20" s="123"/>
      <c r="E20" s="123"/>
      <c r="F20" s="123"/>
      <c r="G20" s="301"/>
      <c r="H20" s="301"/>
      <c r="I20" s="301"/>
      <c r="J20" s="301"/>
      <c r="K20" s="301"/>
      <c r="L20" s="301"/>
      <c r="M20" s="333"/>
      <c r="N20" s="333"/>
      <c r="O20" s="333"/>
      <c r="P20" s="333"/>
      <c r="Q20" s="333"/>
      <c r="R20" s="334"/>
      <c r="S20" s="339"/>
      <c r="T20" s="340"/>
      <c r="U20" s="340"/>
      <c r="V20" s="340"/>
      <c r="W20" s="340"/>
      <c r="X20" s="340"/>
      <c r="Y20" s="180" t="s">
        <v>12</v>
      </c>
      <c r="Z20" s="180"/>
      <c r="AA20" s="180"/>
      <c r="AB20" s="180"/>
      <c r="AC20" s="180"/>
      <c r="AD20" s="123"/>
      <c r="AE20" s="123"/>
      <c r="AF20" s="123"/>
      <c r="AG20" s="123"/>
      <c r="AH20" s="123"/>
      <c r="AI20" s="123"/>
      <c r="AJ20" s="123"/>
    </row>
    <row r="21" spans="1:46" ht="30.75" customHeight="1" thickBot="1">
      <c r="A21" s="123"/>
      <c r="B21" s="123"/>
      <c r="C21" s="123"/>
      <c r="D21" s="123"/>
      <c r="E21" s="123"/>
      <c r="F21" s="123"/>
      <c r="G21" s="302">
        <v>12</v>
      </c>
      <c r="H21" s="303"/>
      <c r="I21" s="303"/>
      <c r="J21" s="303"/>
      <c r="K21" s="303"/>
      <c r="L21" s="304"/>
      <c r="M21" s="335">
        <f>VLOOKUP(G16,平均勤続年数,3)</f>
        <v>2</v>
      </c>
      <c r="N21" s="336"/>
      <c r="O21" s="336"/>
      <c r="P21" s="336"/>
      <c r="Q21" s="336"/>
      <c r="R21" s="336"/>
      <c r="S21" s="341">
        <f>IF(Y21="○",VLOOKUP($G$16,平均勤続年数,4),VLOOKUP($G$16,平均勤続年数,4)-2)</f>
        <v>4</v>
      </c>
      <c r="T21" s="341"/>
      <c r="U21" s="341"/>
      <c r="V21" s="341"/>
      <c r="W21" s="341"/>
      <c r="X21" s="342"/>
      <c r="Y21" s="289"/>
      <c r="Z21" s="290"/>
      <c r="AA21" s="290"/>
      <c r="AB21" s="290"/>
      <c r="AC21" s="291"/>
      <c r="AD21" s="123"/>
      <c r="AE21" s="123"/>
      <c r="AF21" s="123"/>
      <c r="AG21" s="123"/>
      <c r="AH21" s="123"/>
      <c r="AI21" s="123"/>
      <c r="AJ21" s="123"/>
    </row>
    <row r="22" spans="1:46" ht="9.9499999999999993" customHeight="1">
      <c r="A22" s="123"/>
      <c r="B22" s="123"/>
      <c r="C22" s="123"/>
      <c r="D22" s="123"/>
      <c r="E22" s="123"/>
      <c r="F22" s="151"/>
      <c r="G22" s="123"/>
      <c r="H22" s="123"/>
      <c r="I22" s="123"/>
      <c r="J22" s="123"/>
      <c r="K22" s="123"/>
      <c r="L22" s="151"/>
      <c r="M22" s="151"/>
      <c r="N22" s="151"/>
      <c r="O22" s="151"/>
      <c r="P22" s="151"/>
      <c r="Q22" s="151"/>
      <c r="R22" s="151"/>
      <c r="S22" s="151"/>
      <c r="T22" s="151"/>
      <c r="U22" s="151"/>
      <c r="V22" s="123"/>
      <c r="W22" s="123"/>
      <c r="X22" s="123"/>
      <c r="Y22" s="123"/>
      <c r="Z22" s="123"/>
      <c r="AA22" s="151"/>
      <c r="AB22" s="123"/>
      <c r="AC22" s="123"/>
      <c r="AD22" s="123"/>
      <c r="AE22" s="123"/>
      <c r="AF22" s="123"/>
      <c r="AG22" s="123"/>
      <c r="AH22" s="123"/>
      <c r="AI22" s="123"/>
      <c r="AJ22" s="123"/>
    </row>
    <row r="23" spans="1:46" s="123" customFormat="1" ht="30.75" customHeight="1" thickBot="1">
      <c r="G23" s="343" t="s">
        <v>193</v>
      </c>
      <c r="H23" s="343"/>
      <c r="I23" s="343"/>
      <c r="J23" s="343"/>
      <c r="K23" s="343"/>
      <c r="L23" s="344" t="s">
        <v>194</v>
      </c>
      <c r="M23" s="344"/>
      <c r="N23" s="344"/>
      <c r="O23" s="344"/>
      <c r="P23" s="344"/>
      <c r="Q23" s="345" t="s">
        <v>195</v>
      </c>
      <c r="R23" s="344"/>
      <c r="S23" s="344"/>
      <c r="T23" s="344"/>
      <c r="U23" s="346"/>
      <c r="V23" s="347" t="s">
        <v>196</v>
      </c>
      <c r="W23" s="348"/>
      <c r="X23" s="348"/>
      <c r="Y23" s="348"/>
      <c r="Z23" s="348"/>
    </row>
    <row r="24" spans="1:46" s="123" customFormat="1" ht="30.75" customHeight="1" thickBot="1">
      <c r="G24" s="349"/>
      <c r="H24" s="350"/>
      <c r="I24" s="350"/>
      <c r="J24" s="350"/>
      <c r="K24" s="350"/>
      <c r="L24" s="351"/>
      <c r="M24" s="352"/>
      <c r="N24" s="352"/>
      <c r="O24" s="352"/>
      <c r="P24" s="353"/>
      <c r="Q24" s="354"/>
      <c r="R24" s="355"/>
      <c r="S24" s="355"/>
      <c r="T24" s="355"/>
      <c r="U24" s="356"/>
      <c r="V24" s="357">
        <f>S21-Q24</f>
        <v>4</v>
      </c>
      <c r="W24" s="348"/>
      <c r="X24" s="348"/>
      <c r="Y24" s="348"/>
      <c r="Z24" s="348"/>
    </row>
    <row r="25" spans="1:46" s="2" customFormat="1" ht="18" customHeight="1">
      <c r="A25" s="143" t="s">
        <v>146</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4"/>
      <c r="AJ25" s="145"/>
      <c r="AK25" s="5"/>
    </row>
    <row r="26" spans="1:46" s="2" customFormat="1" ht="32.25" customHeight="1">
      <c r="A26" s="377" t="s">
        <v>83</v>
      </c>
      <c r="B26" s="377"/>
      <c r="C26" s="377"/>
      <c r="D26" s="377"/>
      <c r="E26" s="377"/>
      <c r="F26" s="377"/>
      <c r="G26" s="377"/>
      <c r="H26" s="377"/>
      <c r="I26" s="377"/>
      <c r="J26" s="377"/>
      <c r="K26" s="377"/>
      <c r="L26" s="377"/>
      <c r="M26" s="173" t="e">
        <f>ROUNDDOWN(M49,-3)</f>
        <v>#N/A</v>
      </c>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row>
    <row r="27" spans="1:46" s="158" customFormat="1" ht="32.25" customHeight="1">
      <c r="A27" s="358" t="s">
        <v>216</v>
      </c>
      <c r="B27" s="358"/>
      <c r="C27" s="358"/>
      <c r="D27" s="358"/>
      <c r="E27" s="358"/>
      <c r="F27" s="358"/>
      <c r="G27" s="358"/>
      <c r="H27" s="358"/>
      <c r="I27" s="358"/>
      <c r="J27" s="358"/>
      <c r="K27" s="358"/>
      <c r="L27" s="358"/>
      <c r="M27" s="359" t="e">
        <f>ROUNDDOWN(M50,-3)</f>
        <v>#N/A</v>
      </c>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60"/>
    </row>
    <row r="28" spans="1:46" ht="8.2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row>
    <row r="29" spans="1:46">
      <c r="A29" s="307" t="s">
        <v>13</v>
      </c>
      <c r="B29" s="308"/>
      <c r="C29" s="308"/>
      <c r="D29" s="308"/>
      <c r="E29" s="308"/>
      <c r="F29" s="308"/>
      <c r="G29" s="308"/>
      <c r="H29" s="308"/>
      <c r="I29" s="308"/>
      <c r="J29" s="308"/>
      <c r="K29" s="292" t="s">
        <v>14</v>
      </c>
      <c r="L29" s="293"/>
      <c r="M29" s="189" t="s">
        <v>15</v>
      </c>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row>
    <row r="30" spans="1:46">
      <c r="A30" s="309"/>
      <c r="B30" s="310"/>
      <c r="C30" s="310"/>
      <c r="D30" s="310"/>
      <c r="E30" s="310"/>
      <c r="F30" s="310"/>
      <c r="G30" s="310"/>
      <c r="H30" s="310"/>
      <c r="I30" s="310"/>
      <c r="J30" s="310"/>
      <c r="K30" s="294"/>
      <c r="L30" s="295"/>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row>
    <row r="31" spans="1:46">
      <c r="A31" s="309"/>
      <c r="B31" s="310"/>
      <c r="C31" s="310"/>
      <c r="D31" s="310"/>
      <c r="E31" s="310"/>
      <c r="F31" s="310"/>
      <c r="G31" s="310"/>
      <c r="H31" s="310"/>
      <c r="I31" s="310"/>
      <c r="J31" s="310"/>
      <c r="K31" s="294"/>
      <c r="L31" s="295"/>
      <c r="M31" s="205" t="s">
        <v>4</v>
      </c>
      <c r="N31" s="206"/>
      <c r="O31" s="206"/>
      <c r="P31" s="206"/>
      <c r="Q31" s="205" t="s">
        <v>78</v>
      </c>
      <c r="R31" s="206"/>
      <c r="S31" s="206"/>
      <c r="T31" s="206"/>
      <c r="U31" s="205" t="s">
        <v>3</v>
      </c>
      <c r="V31" s="206"/>
      <c r="W31" s="206"/>
      <c r="X31" s="207"/>
      <c r="Y31" s="205" t="s">
        <v>79</v>
      </c>
      <c r="Z31" s="206"/>
      <c r="AA31" s="206"/>
      <c r="AB31" s="207"/>
      <c r="AC31" s="205" t="s">
        <v>81</v>
      </c>
      <c r="AD31" s="206"/>
      <c r="AE31" s="206"/>
      <c r="AF31" s="207"/>
      <c r="AG31" s="205" t="s">
        <v>80</v>
      </c>
      <c r="AH31" s="206"/>
      <c r="AI31" s="206"/>
      <c r="AJ31" s="207"/>
    </row>
    <row r="32" spans="1:46" ht="14.25" thickBot="1">
      <c r="A32" s="311"/>
      <c r="B32" s="312"/>
      <c r="C32" s="312"/>
      <c r="D32" s="312"/>
      <c r="E32" s="312"/>
      <c r="F32" s="312"/>
      <c r="G32" s="312"/>
      <c r="H32" s="312"/>
      <c r="I32" s="312"/>
      <c r="J32" s="312"/>
      <c r="K32" s="294"/>
      <c r="L32" s="295"/>
      <c r="M32" s="184" t="s">
        <v>16</v>
      </c>
      <c r="N32" s="185"/>
      <c r="O32" s="182" t="s">
        <v>17</v>
      </c>
      <c r="P32" s="183"/>
      <c r="Q32" s="184" t="s">
        <v>16</v>
      </c>
      <c r="R32" s="185"/>
      <c r="S32" s="182" t="s">
        <v>17</v>
      </c>
      <c r="T32" s="183"/>
      <c r="U32" s="184" t="s">
        <v>16</v>
      </c>
      <c r="V32" s="185"/>
      <c r="W32" s="182" t="s">
        <v>17</v>
      </c>
      <c r="X32" s="183"/>
      <c r="Y32" s="184" t="s">
        <v>16</v>
      </c>
      <c r="Z32" s="185"/>
      <c r="AA32" s="182" t="s">
        <v>17</v>
      </c>
      <c r="AB32" s="183"/>
      <c r="AC32" s="184" t="s">
        <v>16</v>
      </c>
      <c r="AD32" s="185"/>
      <c r="AE32" s="182" t="s">
        <v>17</v>
      </c>
      <c r="AF32" s="183"/>
      <c r="AG32" s="184" t="s">
        <v>16</v>
      </c>
      <c r="AH32" s="185"/>
      <c r="AI32" s="182" t="s">
        <v>17</v>
      </c>
      <c r="AJ32" s="183"/>
    </row>
    <row r="33" spans="1:42" ht="20.25" customHeight="1" thickBot="1">
      <c r="A33" s="305" t="s">
        <v>18</v>
      </c>
      <c r="B33" s="306"/>
      <c r="C33" s="306"/>
      <c r="D33" s="306"/>
      <c r="E33" s="306"/>
      <c r="F33" s="306"/>
      <c r="G33" s="306"/>
      <c r="H33" s="306"/>
      <c r="I33" s="306"/>
      <c r="J33" s="306"/>
      <c r="K33" s="181" t="s">
        <v>19</v>
      </c>
      <c r="L33" s="181"/>
      <c r="M33" s="215"/>
      <c r="N33" s="187"/>
      <c r="O33" s="187"/>
      <c r="P33" s="216"/>
      <c r="Q33" s="217"/>
      <c r="R33" s="187"/>
      <c r="S33" s="187"/>
      <c r="T33" s="216"/>
      <c r="U33" s="217"/>
      <c r="V33" s="187"/>
      <c r="W33" s="187"/>
      <c r="X33" s="284"/>
      <c r="Y33" s="186"/>
      <c r="Z33" s="187"/>
      <c r="AA33" s="187"/>
      <c r="AB33" s="284"/>
      <c r="AC33" s="186"/>
      <c r="AD33" s="187"/>
      <c r="AE33" s="187"/>
      <c r="AF33" s="284"/>
      <c r="AG33" s="186"/>
      <c r="AH33" s="187"/>
      <c r="AI33" s="187"/>
      <c r="AJ33" s="188"/>
    </row>
    <row r="34" spans="1:42" ht="22.5" customHeight="1">
      <c r="A34" s="218" t="s">
        <v>20</v>
      </c>
      <c r="B34" s="219" t="s">
        <v>21</v>
      </c>
      <c r="C34" s="146" t="s">
        <v>22</v>
      </c>
      <c r="D34" s="146"/>
      <c r="E34" s="146"/>
      <c r="F34" s="146"/>
      <c r="G34" s="146"/>
      <c r="H34" s="146"/>
      <c r="I34" s="146"/>
      <c r="J34" s="146"/>
      <c r="K34" s="550" t="s">
        <v>217</v>
      </c>
      <c r="L34" s="551"/>
      <c r="M34" s="162" t="e">
        <f>IF($K34="○",VLOOKUP($AE$16,単価表,9,0),0)</f>
        <v>#N/A</v>
      </c>
      <c r="N34" s="175"/>
      <c r="O34" s="162" t="e">
        <f>IF($K34="○",VLOOKUP($AE$16,単価表,10,0),0)</f>
        <v>#N/A</v>
      </c>
      <c r="P34" s="163"/>
      <c r="Q34" s="174" t="e">
        <f>IF($K34="○",VLOOKUP($AE$16,単価表,9,0),0)</f>
        <v>#N/A</v>
      </c>
      <c r="R34" s="175"/>
      <c r="S34" s="175" t="e">
        <f>IF($K34="○",VLOOKUP($AE$16,単価表,10,0),0)</f>
        <v>#N/A</v>
      </c>
      <c r="T34" s="176"/>
      <c r="U34" s="162" t="e">
        <f>IF($K34="○",VLOOKUP($AE$16,単価表,9,0),0)</f>
        <v>#N/A</v>
      </c>
      <c r="V34" s="175"/>
      <c r="W34" s="162" t="e">
        <f>IF($K34="○",VLOOKUP($AE$16,単価表,10,0),0)</f>
        <v>#N/A</v>
      </c>
      <c r="X34" s="163"/>
      <c r="Y34" s="174" t="e">
        <f>IF($K34="○",VLOOKUP($AE$16,単価表,9,0),0)</f>
        <v>#N/A</v>
      </c>
      <c r="Z34" s="175"/>
      <c r="AA34" s="175" t="e">
        <f>IF($K34="○",VLOOKUP($AE$16,単価表,10,0),0)</f>
        <v>#N/A</v>
      </c>
      <c r="AB34" s="176"/>
      <c r="AC34" s="162" t="e">
        <f>IF($K34="○",VLOOKUP($AE$16,単価表,9,0),0)</f>
        <v>#N/A</v>
      </c>
      <c r="AD34" s="175"/>
      <c r="AE34" s="162" t="e">
        <f>IF($K34="○",VLOOKUP($AE$16,単価表,10,0),0)</f>
        <v>#N/A</v>
      </c>
      <c r="AF34" s="163"/>
      <c r="AG34" s="174" t="e">
        <f>IF($K34="○",VLOOKUP($AE$16,単価表,9,0),0)</f>
        <v>#N/A</v>
      </c>
      <c r="AH34" s="175"/>
      <c r="AI34" s="175" t="e">
        <f>IF($K34="○",VLOOKUP($AE$16,単価表,10,0),0)</f>
        <v>#N/A</v>
      </c>
      <c r="AJ34" s="176"/>
    </row>
    <row r="35" spans="1:42" ht="22.5" customHeight="1">
      <c r="A35" s="218"/>
      <c r="B35" s="219"/>
      <c r="C35" s="147" t="s">
        <v>133</v>
      </c>
      <c r="D35" s="147"/>
      <c r="E35" s="147"/>
      <c r="F35" s="147"/>
      <c r="G35" s="147"/>
      <c r="H35" s="147"/>
      <c r="I35" s="147"/>
      <c r="J35" s="147"/>
      <c r="K35" s="252"/>
      <c r="L35" s="253"/>
      <c r="M35" s="254">
        <f>IF(OR($K35=0,$K35="－"),0,VLOOKUP(VLOOKUP($K$35,資格人数,2,0),資格,4,0))</f>
        <v>0</v>
      </c>
      <c r="N35" s="232"/>
      <c r="O35" s="254">
        <f>IF(OR($K35=0,$K35="－"),0,VLOOKUP(VLOOKUP($K$35,資格人数,2,0),資格,4,0))</f>
        <v>0</v>
      </c>
      <c r="P35" s="233"/>
      <c r="Q35" s="231">
        <f>IF(OR($K35=0,$K35="－"),0,VLOOKUP(VLOOKUP($K$35,資格人数,2,0),資格,4,0))</f>
        <v>0</v>
      </c>
      <c r="R35" s="232"/>
      <c r="S35" s="232">
        <f>IF(OR($K35=0,$K35="－"),0,VLOOKUP(VLOOKUP($K$35,資格人数,2,0),資格,4,0))</f>
        <v>0</v>
      </c>
      <c r="T35" s="255"/>
      <c r="U35" s="231">
        <f>IF(OR($K35=0,$K35="－"),0,VLOOKUP(VLOOKUP($K$35,資格人数,2,0),資格,4,0))</f>
        <v>0</v>
      </c>
      <c r="V35" s="232"/>
      <c r="W35" s="232">
        <f>IF(OR($K35=0,$K35="－"),0,VLOOKUP(VLOOKUP($K$35,資格人数,2,0),資格,4,0))</f>
        <v>0</v>
      </c>
      <c r="X35" s="255"/>
      <c r="Y35" s="231">
        <f>IF(OR($K35=0,$K35="－"),0,VLOOKUP(VLOOKUP($K$35,資格人数,2,0),資格,4,0))</f>
        <v>0</v>
      </c>
      <c r="Z35" s="232"/>
      <c r="AA35" s="232">
        <f>IF(OR($K35=0,$K35="－"),0,VLOOKUP(VLOOKUP($K$35,資格人数,2,0),資格,4,0))</f>
        <v>0</v>
      </c>
      <c r="AB35" s="255"/>
      <c r="AC35" s="231">
        <f>IF(OR($K35=0,$K35="－"),0,VLOOKUP(VLOOKUP($K$35,資格人数,2,0),資格,4,0))</f>
        <v>0</v>
      </c>
      <c r="AD35" s="232"/>
      <c r="AE35" s="232">
        <f>IF(OR($K35=0,$K35="－"),0,VLOOKUP(VLOOKUP($K$35,資格人数,2,0),資格,4,0))</f>
        <v>0</v>
      </c>
      <c r="AF35" s="255"/>
      <c r="AG35" s="231">
        <f>IF(OR($K35=0,$K35="－"),0,VLOOKUP(VLOOKUP($K$35,資格人数,2,0),資格,4,0))</f>
        <v>0</v>
      </c>
      <c r="AH35" s="232"/>
      <c r="AI35" s="232">
        <f>IF(OR($K35=0,$K35="－"),0,VLOOKUP(VLOOKUP($K$35,資格人数,2,0),資格,4,0))</f>
        <v>0</v>
      </c>
      <c r="AJ35" s="255"/>
    </row>
    <row r="36" spans="1:42" ht="22.5" customHeight="1" thickBot="1">
      <c r="A36" s="218"/>
      <c r="B36" s="219"/>
      <c r="C36" s="148" t="s">
        <v>82</v>
      </c>
      <c r="D36" s="149"/>
      <c r="E36" s="149"/>
      <c r="F36" s="149"/>
      <c r="G36" s="149"/>
      <c r="H36" s="149"/>
      <c r="I36" s="149"/>
      <c r="J36" s="150"/>
      <c r="K36" s="235"/>
      <c r="L36" s="236"/>
      <c r="M36" s="245"/>
      <c r="N36" s="246"/>
      <c r="O36" s="246"/>
      <c r="P36" s="247"/>
      <c r="Q36" s="248">
        <f>IF($K36="○",VLOOKUP($AE$16,単価表,22,0),0)</f>
        <v>0</v>
      </c>
      <c r="R36" s="249"/>
      <c r="S36" s="249">
        <f>IF($K36="○",VLOOKUP($AE$16,単価表,22,0),0)</f>
        <v>0</v>
      </c>
      <c r="T36" s="250"/>
      <c r="U36" s="245"/>
      <c r="V36" s="246"/>
      <c r="W36" s="246"/>
      <c r="X36" s="247"/>
      <c r="Y36" s="248">
        <f>IF($K36="○",VLOOKUP($AE$16,単価表,22,0),0)</f>
        <v>0</v>
      </c>
      <c r="Z36" s="249"/>
      <c r="AA36" s="249">
        <f>IF($K36="○",VLOOKUP($AE$16,単価表,22,0),0)</f>
        <v>0</v>
      </c>
      <c r="AB36" s="250"/>
      <c r="AC36" s="245"/>
      <c r="AD36" s="246"/>
      <c r="AE36" s="246"/>
      <c r="AF36" s="247"/>
      <c r="AG36" s="248">
        <f>IF($K36="○",VLOOKUP($AE$16,単価表,22,0),0)</f>
        <v>0</v>
      </c>
      <c r="AH36" s="249"/>
      <c r="AI36" s="249">
        <f>IF($K36="○",VLOOKUP($AE$16,単価表,22,0),0)</f>
        <v>0</v>
      </c>
      <c r="AJ36" s="250"/>
    </row>
    <row r="37" spans="1:42" ht="22.5" customHeight="1" thickTop="1" thickBot="1">
      <c r="A37" s="218"/>
      <c r="B37" s="219"/>
      <c r="C37" s="116"/>
      <c r="D37" s="116"/>
      <c r="E37" s="116"/>
      <c r="F37" s="116"/>
      <c r="G37" s="117"/>
      <c r="H37" s="116"/>
      <c r="I37" s="116"/>
      <c r="J37" s="117"/>
      <c r="K37" s="190" t="s">
        <v>23</v>
      </c>
      <c r="L37" s="191"/>
      <c r="M37" s="192" t="e">
        <f>SUM(M34:N36)</f>
        <v>#N/A</v>
      </c>
      <c r="N37" s="193"/>
      <c r="O37" s="193" t="e">
        <f>SUM(O34:P36)</f>
        <v>#N/A</v>
      </c>
      <c r="P37" s="194"/>
      <c r="Q37" s="192" t="e">
        <f>SUM(Q34:R36)</f>
        <v>#N/A</v>
      </c>
      <c r="R37" s="193"/>
      <c r="S37" s="193" t="e">
        <f>SUM(S34:T36)</f>
        <v>#N/A</v>
      </c>
      <c r="T37" s="251"/>
      <c r="U37" s="326" t="e">
        <f>SUM(U34:V36)</f>
        <v>#N/A</v>
      </c>
      <c r="V37" s="193"/>
      <c r="W37" s="193" t="e">
        <f>SUM(W34:X36)</f>
        <v>#N/A</v>
      </c>
      <c r="X37" s="194"/>
      <c r="Y37" s="192" t="e">
        <f>SUM(Y34:Z36)</f>
        <v>#N/A</v>
      </c>
      <c r="Z37" s="193"/>
      <c r="AA37" s="193" t="e">
        <f>SUM(AA34:AB36)</f>
        <v>#N/A</v>
      </c>
      <c r="AB37" s="251"/>
      <c r="AC37" s="326" t="e">
        <f>SUM(AC34:AD36)</f>
        <v>#N/A</v>
      </c>
      <c r="AD37" s="193"/>
      <c r="AE37" s="193" t="e">
        <f>SUM(AE34:AF36)</f>
        <v>#N/A</v>
      </c>
      <c r="AF37" s="194"/>
      <c r="AG37" s="192" t="e">
        <f>SUM(AG34:AH36)</f>
        <v>#N/A</v>
      </c>
      <c r="AH37" s="193"/>
      <c r="AI37" s="193" t="e">
        <f>SUM(AI34:AJ36)</f>
        <v>#N/A</v>
      </c>
      <c r="AJ37" s="251"/>
    </row>
    <row r="38" spans="1:42" ht="55.5" customHeight="1">
      <c r="A38" s="218"/>
      <c r="B38" s="328" t="s">
        <v>24</v>
      </c>
      <c r="C38" s="242" t="s">
        <v>174</v>
      </c>
      <c r="D38" s="242"/>
      <c r="E38" s="242"/>
      <c r="F38" s="242"/>
      <c r="G38" s="242"/>
      <c r="H38" s="242"/>
      <c r="I38" s="242"/>
      <c r="J38" s="242"/>
      <c r="K38" s="330"/>
      <c r="L38" s="331"/>
      <c r="M38" s="332">
        <f>-IF($K38="○",IF(M34*VLOOKUP($AE$16,単価表,35,0)&lt;10,INT(M34*VLOOKUP($AE$16,単価表,35,0)),ROUNDDOWN(M34*VLOOKUP($AE$16,単価表,35,0),-1)),0)</f>
        <v>0</v>
      </c>
      <c r="N38" s="221"/>
      <c r="O38" s="224">
        <f>-IF($K38="○",IF(O34*VLOOKUP($AE$16,単価表,35,0)&lt;10,INT(O34*VLOOKUP($AE$16,単価表,35,0)),ROUNDDOWN(O34*VLOOKUP($AE$16,単価表,35,0),-1)),0)</f>
        <v>0</v>
      </c>
      <c r="P38" s="225"/>
      <c r="Q38" s="220">
        <f>-IF($K38="○",IF(Q34*VLOOKUP($AE$16,単価表,35,0)&lt;10,INT(Q34*VLOOKUP($AE$16,単価表,35,0)),ROUNDDOWN(Q34*VLOOKUP($AE$16,単価表,35,0),-1)),0)</f>
        <v>0</v>
      </c>
      <c r="R38" s="221"/>
      <c r="S38" s="224">
        <f>-IF($K38="○",IF(S34*VLOOKUP($AE$16,単価表,35,0)&lt;10,INT(S34*VLOOKUP($AE$16,単価表,35,0)),ROUNDDOWN(S34*VLOOKUP($AE$16,単価表,35,0),-1)),0)</f>
        <v>0</v>
      </c>
      <c r="T38" s="225"/>
      <c r="U38" s="220">
        <f>-IF($K38="○",IF(U34*VLOOKUP($AE$16,単価表,35,0)&lt;10,INT(U34*VLOOKUP($AE$16,単価表,35,0)),ROUNDDOWN(U34*VLOOKUP($AE$16,単価表,35,0),-1)),0)</f>
        <v>0</v>
      </c>
      <c r="V38" s="221"/>
      <c r="W38" s="224">
        <f>-IF($K38="○",IF(W34*VLOOKUP($AE$16,単価表,35,0)&lt;10,INT(W34*VLOOKUP($AE$16,単価表,35,0)),ROUNDDOWN(W34*VLOOKUP($AE$16,単価表,35,0),-1)),0)</f>
        <v>0</v>
      </c>
      <c r="X38" s="225"/>
      <c r="Y38" s="220">
        <f>-IF($K38="○",IF(Y34*VLOOKUP($AE$16,単価表,35,0)&lt;10,INT(Y34*VLOOKUP($AE$16,単価表,35,0)),ROUNDDOWN(Y34*VLOOKUP($AE$16,単価表,35,0),-1)),0)</f>
        <v>0</v>
      </c>
      <c r="Z38" s="221"/>
      <c r="AA38" s="224">
        <f>-IF($K38="○",IF(AA34*VLOOKUP($AE$16,単価表,35,0)&lt;10,INT(AA34*VLOOKUP($AE$16,単価表,35,0)),ROUNDDOWN(AA34*VLOOKUP($AE$16,単価表,35,0),-1)),0)</f>
        <v>0</v>
      </c>
      <c r="AB38" s="225"/>
      <c r="AC38" s="220">
        <f>-IF($K38="○",IF(AC34*VLOOKUP($AE$16,単価表,35,0)&lt;10,INT(AC34*VLOOKUP($AE$16,単価表,35,0)),ROUNDDOWN(AC34*VLOOKUP($AE$16,単価表,35,0),-1)),0)</f>
        <v>0</v>
      </c>
      <c r="AD38" s="221"/>
      <c r="AE38" s="224">
        <f>-IF($K38="○",IF(AE34*VLOOKUP($AE$16,単価表,35,0)&lt;10,INT(AE34*VLOOKUP($AE$16,単価表,35,0)),ROUNDDOWN(AE34*VLOOKUP($AE$16,単価表,35,0),-1)),0)</f>
        <v>0</v>
      </c>
      <c r="AF38" s="225"/>
      <c r="AG38" s="220">
        <f>-IF($K38="○",IF(AG34*VLOOKUP($AE$16,単価表,35,0)&lt;10,INT(AG34*VLOOKUP($AE$16,単価表,35,0)),ROUNDDOWN(AG34*VLOOKUP($AE$16,単価表,35,0),-1)),0)</f>
        <v>0</v>
      </c>
      <c r="AH38" s="221"/>
      <c r="AI38" s="224">
        <f>-IF($K38="○",IF(AI34*VLOOKUP($AE$16,単価表,35,0)&lt;10,INT(AI34*VLOOKUP($AE$16,単価表,35,0)),ROUNDDOWN(AI34*VLOOKUP($AE$16,単価表,35,0),-1)),0)</f>
        <v>0</v>
      </c>
      <c r="AJ38" s="364"/>
    </row>
    <row r="39" spans="1:42" ht="61.5" customHeight="1">
      <c r="A39" s="218"/>
      <c r="B39" s="329"/>
      <c r="C39" s="242" t="s">
        <v>175</v>
      </c>
      <c r="D39" s="242"/>
      <c r="E39" s="242"/>
      <c r="F39" s="242"/>
      <c r="G39" s="242"/>
      <c r="H39" s="242"/>
      <c r="I39" s="242"/>
      <c r="J39" s="242"/>
      <c r="K39" s="243"/>
      <c r="L39" s="244"/>
      <c r="M39" s="224">
        <f>-IF($K39="○",VLOOKUP($AE$16,単価表,46,0),0)</f>
        <v>0</v>
      </c>
      <c r="N39" s="227"/>
      <c r="O39" s="224">
        <f>-IF($K39="○",VLOOKUP($AE$16,単価表,46,0),0)</f>
        <v>0</v>
      </c>
      <c r="P39" s="225"/>
      <c r="Q39" s="226">
        <f>-IF($K39="○",VLOOKUP($AE$16,単価表,46,0),0)</f>
        <v>0</v>
      </c>
      <c r="R39" s="227"/>
      <c r="S39" s="224">
        <f>-IF($K39="○",VLOOKUP($AE$16,単価表,46,0),0)</f>
        <v>0</v>
      </c>
      <c r="T39" s="225"/>
      <c r="U39" s="226">
        <f>-IF($K39="○",VLOOKUP($AE$16,単価表,46,0),0)</f>
        <v>0</v>
      </c>
      <c r="V39" s="227"/>
      <c r="W39" s="224">
        <f>-IF($K39="○",VLOOKUP($AE$16,単価表,46,0),0)</f>
        <v>0</v>
      </c>
      <c r="X39" s="225"/>
      <c r="Y39" s="226">
        <f>-IF($K39="○",VLOOKUP($AE$16,単価表,46,0),0)</f>
        <v>0</v>
      </c>
      <c r="Z39" s="227"/>
      <c r="AA39" s="224">
        <f>-IF($K39="○",VLOOKUP($AE$16,単価表,46,0),0)</f>
        <v>0</v>
      </c>
      <c r="AB39" s="225"/>
      <c r="AC39" s="226">
        <f>-IF($K39="○",VLOOKUP($AE$16,単価表,46,0),0)</f>
        <v>0</v>
      </c>
      <c r="AD39" s="227"/>
      <c r="AE39" s="224">
        <f>-IF($K39="○",VLOOKUP($AE$16,単価表,46,0),0)</f>
        <v>0</v>
      </c>
      <c r="AF39" s="225"/>
      <c r="AG39" s="226">
        <f>-IF($K39="○",VLOOKUP($AE$16,単価表,46,0),0)</f>
        <v>0</v>
      </c>
      <c r="AH39" s="227"/>
      <c r="AI39" s="224">
        <f>-IF($K39="○",VLOOKUP($AE$16,単価表,46,0),0)</f>
        <v>0</v>
      </c>
      <c r="AJ39" s="364"/>
      <c r="AM39" s="80" t="s">
        <v>215</v>
      </c>
    </row>
    <row r="40" spans="1:42" ht="27.75" customHeight="1">
      <c r="A40" s="218"/>
      <c r="B40" s="329"/>
      <c r="C40" s="361" t="s">
        <v>176</v>
      </c>
      <c r="D40" s="242"/>
      <c r="E40" s="242"/>
      <c r="F40" s="242"/>
      <c r="G40" s="242"/>
      <c r="H40" s="242"/>
      <c r="I40" s="242"/>
      <c r="J40" s="242"/>
      <c r="K40" s="362"/>
      <c r="L40" s="363"/>
      <c r="M40" s="383">
        <f>-IF($K$40="1日",IF((M34+M36)*VLOOKUP($AE$16,単価表,37,0)&lt;10,INT((M34+M36)*VLOOKUP($AE$16,単価表,37,0)),ROUNDDOWN((M34+M36)*VLOOKUP($AE$16,単価表,37,0),-1)),IF($K$40="2日",IF((M34+M36)*VLOOKUP($AE$16,単価表,38,0)&lt;10,INT((M34+M36)*VLOOKUP($AE$16,単価表,38,0)),ROUNDDOWN((M34+M36)*VLOOKUP($AE$16,単価表,38,0),-1)),IF($K$40="3日以上",IF((M34+M36)*VLOOKUP($AE$16,単価表,39,0)&lt;10,INT((M34+M36)*VLOOKUP($AE$16,単価表,39,0)),ROUNDDOWN((M34+M36)*VLOOKUP($AE$16,単価表,39,0),-1)),IF($K$40="全て",IF((M34+M36)*VLOOKUP($AE$16,単価表,40,0)&lt;10,INT((M34+M36)*VLOOKUP($AE$16,単価表,40,0)),ROUNDDOWN((M34+M36)*VLOOKUP($AE$16,単価表,40,0),-1)),0))))</f>
        <v>0</v>
      </c>
      <c r="N40" s="327"/>
      <c r="O40" s="325">
        <f>-IF($K$40="1日",IF((O34+O36)*VLOOKUP($AE$16,単価表,37,0)&lt;10,INT((O34+O36)*VLOOKUP($AE$16,単価表,37,0)),ROUNDDOWN((O34+O36)*VLOOKUP($AE$16,単価表,37,0),-1)),IF($K$40="2日",IF((O34+O36)*VLOOKUP($AE$16,単価表,38,0)&lt;10,INT((O34+O36)*VLOOKUP($AE$16,単価表,38,0)),ROUNDDOWN((O34+O36)*VLOOKUP($AE$16,単価表,38,0),-1)),IF($K$40="3日以上",IF((O34+O36)*VLOOKUP($AE$16,単価表,39,0)&lt;10,INT((O34+O36)*VLOOKUP($AE$16,単価表,39,0)),ROUNDDOWN((O34+O36)*VLOOKUP($AE$16,単価表,39,0),-1)),IF($K$40="全て",IF((O34+O36)*VLOOKUP($AE$16,単価表,40,0)&lt;10,INT((O34+O36)*VLOOKUP($AE$16,単価表,40,0)),ROUNDDOWN((O34+O36)*VLOOKUP($AE$16,単価表,40,0),-1)),0))))</f>
        <v>0</v>
      </c>
      <c r="P40" s="222"/>
      <c r="Q40" s="222">
        <f>-IF($K$40="1日",IF((Q34+Q36)*VLOOKUP($AE$16,単価表,37,0)&lt;10,INT((Q34+Q36)*VLOOKUP($AE$16,単価表,37,0)),ROUNDDOWN((Q34+Q36)*VLOOKUP($AE$16,単価表,37,0),-1)),IF($K$40="2日",IF((Q34+Q36)*VLOOKUP($AE$16,単価表,38,0)&lt;10,INT((Q34+Q36)*VLOOKUP($AE$16,単価表,38,0)),ROUNDDOWN((Q34+Q36)*VLOOKUP($AE$16,単価表,38,0),-1)),IF($K$40="3日以上",IF((Q34+Q36)*VLOOKUP($AE$16,単価表,39,0)&lt;10,INT((Q34+Q36)*VLOOKUP($AE$16,単価表,39,0)),ROUNDDOWN((Q34+Q36)*VLOOKUP($AE$16,単価表,39,0),-1)),IF($K$40="全て",IF((Q34+Q36)*VLOOKUP($AE$16,単価表,40,0)&lt;10,INT((Q34+Q36)*VLOOKUP($AE$16,単価表,40,0)),ROUNDDOWN((Q34+Q36)*VLOOKUP($AE$16,単価表,40,0),-1)),0))))</f>
        <v>0</v>
      </c>
      <c r="R40" s="223"/>
      <c r="S40" s="327">
        <f>-IF($K$40="1日",IF((S34+S36)*VLOOKUP($AE$16,単価表,37,0)&lt;10,INT((S34+S36)*VLOOKUP($AE$16,単価表,37,0)),ROUNDDOWN((S34+S36)*VLOOKUP($AE$16,単価表,37,0),-1)),IF($K$40="2日",IF((S34+S36)*VLOOKUP($AE$16,単価表,38,0)&lt;10,INT((S34+S36)*VLOOKUP($AE$16,単価表,38,0)),ROUNDDOWN((S34+S36)*VLOOKUP($AE$16,単価表,38,0),-1)),IF($K$40="3日以上",IF((S34+S36)*VLOOKUP($AE$16,単価表,39,0)&lt;10,INT((S34+S36)*VLOOKUP($AE$16,単価表,39,0)),ROUNDDOWN((S34+S36)*VLOOKUP($AE$16,単価表,39,0),-1)),IF($K$40="全て",IF((S34+S36)*VLOOKUP($AE$16,単価表,40,0)&lt;10,INT((S34+S36)*VLOOKUP($AE$16,単価表,40,0)),ROUNDDOWN((S34+S36)*VLOOKUP($AE$16,単価表,40,0),-1)),0))))</f>
        <v>0</v>
      </c>
      <c r="T40" s="327"/>
      <c r="U40" s="223">
        <f>-IF($K$40="1日",IF((U34+U36)*VLOOKUP($AE$16,単価表,37,0)&lt;10,INT((U34+U36)*VLOOKUP($AE$16,単価表,37,0)),ROUNDDOWN((U34+U36)*VLOOKUP($AE$16,単価表,37,0),-1)),IF($K$40="2日",IF((U34+U36)*VLOOKUP($AE$16,単価表,38,0)&lt;10,INT((U34+U36)*VLOOKUP($AE$16,単価表,38,0)),ROUNDDOWN((U34+U36)*VLOOKUP($AE$16,単価表,38,0),-1)),IF($K$40="3日以上",IF((U34+U36)*VLOOKUP($AE$16,単価表,39,0)&lt;10,INT((U34+U36)*VLOOKUP($AE$16,単価表,39,0)),ROUNDDOWN((U34+U36)*VLOOKUP($AE$16,単価表,39,0),-1)),IF($K$40="全て",IF((U34+U36)*VLOOKUP($AE$16,単価表,40,0)&lt;10,INT((U34+U36)*VLOOKUP($AE$16,単価表,40,0)),ROUNDDOWN((U34+U36)*VLOOKUP($AE$16,単価表,40,0),-1)),0))))</f>
        <v>0</v>
      </c>
      <c r="V40" s="324"/>
      <c r="W40" s="324">
        <f>-IF($K$40="1日",IF((W34+W36)*VLOOKUP($AE$16,単価表,37,0)&lt;10,INT((W34+W36)*VLOOKUP($AE$16,単価表,37,0)),ROUNDDOWN((W34+W36)*VLOOKUP($AE$16,単価表,37,0),-1)),IF($K$40="2日",IF((W34+W36)*VLOOKUP($AE$16,単価表,38,0)&lt;10,INT((W34+W36)*VLOOKUP($AE$16,単価表,38,0)),ROUNDDOWN((W34+W36)*VLOOKUP($AE$16,単価表,38,0),-1)),IF($K$40="3日以上",IF((W34+W36)*VLOOKUP($AE$16,単価表,39,0)&lt;10,INT((W34+W36)*VLOOKUP($AE$16,単価表,39,0)),ROUNDDOWN((W34+W36)*VLOOKUP($AE$16,単価表,39,0),-1)),IF($K$40="全て",IF((W34+W36)*VLOOKUP($AE$16,単価表,40,0)&lt;10,INT((W34+W36)*VLOOKUP($AE$16,単価表,40,0)),ROUNDDOWN((W34+W36)*VLOOKUP($AE$16,単価表,40,0),-1)),0))))</f>
        <v>0</v>
      </c>
      <c r="X40" s="325"/>
      <c r="Y40" s="327">
        <f>-IF($K$40="1日",IF((Y34+Y36)*VLOOKUP($AE$16,単価表,37,0)&lt;10,INT((Y34+Y36)*VLOOKUP($AE$16,単価表,37,0)),ROUNDDOWN((Y34+Y36)*VLOOKUP($AE$16,単価表,37,0),-1)),IF($K$40="2日",IF((Y34+Y36)*VLOOKUP($AE$16,単価表,38,0)&lt;10,INT((Y34+Y36)*VLOOKUP($AE$16,単価表,38,0)),ROUNDDOWN((Y34+Y36)*VLOOKUP($AE$16,単価表,38,0),-1)),IF($K$40="3日以上",IF((Y34+Y36)*VLOOKUP($AE$16,単価表,39,0)&lt;10,INT((Y34+Y36)*VLOOKUP($AE$16,単価表,39,0)),ROUNDDOWN((Y34+Y36)*VLOOKUP($AE$16,単価表,39,0),-1)),IF($K$40="全て",IF((Y34+Y36)*VLOOKUP($AE$16,単価表,40,0)&lt;10,INT((Y34+Y36)*VLOOKUP($AE$16,単価表,40,0)),ROUNDDOWN((Y34+Y36)*VLOOKUP($AE$16,単価表,40,0),-1)),0))))</f>
        <v>0</v>
      </c>
      <c r="Z40" s="327"/>
      <c r="AA40" s="325">
        <f>-IF($K$40="1日",IF((AA34+AA36)*VLOOKUP($AE$16,単価表,37,0)&lt;10,INT((AA34+AA36)*VLOOKUP($AE$16,単価表,37,0)),ROUNDDOWN((AA34+AA36)*VLOOKUP($AE$16,単価表,37,0),-1)),IF($K$40="2日",IF((AA34+AA36)*VLOOKUP($AE$16,単価表,38,0)&lt;10,INT((AA34+AA36)*VLOOKUP($AE$16,単価表,38,0)),ROUNDDOWN((AA34+AA36)*VLOOKUP($AE$16,単価表,38,0),-1)),IF($K$40="3日以上",IF((AA34+AA36)*VLOOKUP($AE$16,単価表,39,0)&lt;10,INT((AA34+AA36)*VLOOKUP($AE$16,単価表,39,0)),ROUNDDOWN((AA34+AA36)*VLOOKUP($AE$16,単価表,39,0),-1)),IF($K$40="全て",IF((AA34+AA36)*VLOOKUP($AE$16,単価表,40,0)&lt;10,INT((AA34+AA36)*VLOOKUP($AE$16,単価表,40,0)),ROUNDDOWN((AA34+AA36)*VLOOKUP($AE$16,単価表,40,0),-1)),0))))</f>
        <v>0</v>
      </c>
      <c r="AB40" s="222"/>
      <c r="AC40" s="222">
        <f>-IF($K$40="1日",IF((AC34+AC36)*VLOOKUP($AE$16,単価表,37,0)&lt;10,INT((AC34+AC36)*VLOOKUP($AE$16,単価表,37,0)),ROUNDDOWN((AC34+AC36)*VLOOKUP($AE$16,単価表,37,0),-1)),IF($K$40="2日",IF((AC34+AC36)*VLOOKUP($AE$16,単価表,38,0)&lt;10,INT((AC34+AC36)*VLOOKUP($AE$16,単価表,38,0)),ROUNDDOWN((AC34+AC36)*VLOOKUP($AE$16,単価表,38,0),-1)),IF($K$40="3日以上",IF((AC34+AC36)*VLOOKUP($AE$16,単価表,39,0)&lt;10,INT((AC34+AC36)*VLOOKUP($AE$16,単価表,39,0)),ROUNDDOWN((AC34+AC36)*VLOOKUP($AE$16,単価表,39,0),-1)),IF($K$40="全て",IF((AC34+AC36)*VLOOKUP($AE$16,単価表,40,0)&lt;10,INT((AC34+AC36)*VLOOKUP($AE$16,単価表,40,0)),ROUNDDOWN((AC34+AC36)*VLOOKUP($AE$16,単価表,40,0),-1)),0))))</f>
        <v>0</v>
      </c>
      <c r="AD40" s="223"/>
      <c r="AE40" s="327">
        <f>-IF($K$40="1日",IF((AE34+AE36)*VLOOKUP($AE$16,単価表,37,0)&lt;10,INT((AE34+AE36)*VLOOKUP($AE$16,単価表,37,0)),ROUNDDOWN((AE34+AE36)*VLOOKUP($AE$16,単価表,37,0),-1)),IF($K$40="2日",IF((AE34+AE36)*VLOOKUP($AE$16,単価表,38,0)&lt;10,INT((AE34+AE36)*VLOOKUP($AE$16,単価表,38,0)),ROUNDDOWN((AE34+AE36)*VLOOKUP($AE$16,単価表,38,0),-1)),IF($K$40="3日以上",IF((AE34+AE36)*VLOOKUP($AE$16,単価表,39,0)&lt;10,INT((AE34+AE36)*VLOOKUP($AE$16,単価表,39,0)),ROUNDDOWN((AE34+AE36)*VLOOKUP($AE$16,単価表,39,0),-1)),IF($K$40="全て",IF((AE34+AE36)*VLOOKUP($AE$16,単価表,40,0)&lt;10,INT((AE34+AE36)*VLOOKUP($AE$16,単価表,40,0)),ROUNDDOWN((AE34+AE36)*VLOOKUP($AE$16,単価表,40,0),-1)),0))))</f>
        <v>0</v>
      </c>
      <c r="AF40" s="327"/>
      <c r="AG40" s="223">
        <f>-IF($K$40="1日",IF((AG34+AG36)*VLOOKUP($AE$16,単価表,37,0)&lt;10,INT((AG34+AG36)*VLOOKUP($AE$16,単価表,37,0)),ROUNDDOWN((AG34+AG36)*VLOOKUP($AE$16,単価表,37,0),-1)),IF($K$40="2日",IF((AG34+AG36)*VLOOKUP($AE$16,単価表,38,0)&lt;10,INT((AG34+AG36)*VLOOKUP($AE$16,単価表,38,0)),ROUNDDOWN((AG34+AG36)*VLOOKUP($AE$16,単価表,38,0),-1)),IF($K$40="3日以上",IF((AG34+AG36)*VLOOKUP($AE$16,単価表,39,0)&lt;10,INT((AG34+AG36)*VLOOKUP($AE$16,単価表,39,0)),ROUNDDOWN((AG34+AG36)*VLOOKUP($AE$16,単価表,39,0),-1)),IF($K$40="全て",IF((AG34+AG36)*VLOOKUP($AE$16,単価表,40,0)&lt;10,INT((AG34+AG36)*VLOOKUP($AE$16,単価表,40,0)),ROUNDDOWN((AG34+AG36)*VLOOKUP($AE$16,単価表,40,0),-1)),0))))</f>
        <v>0</v>
      </c>
      <c r="AH40" s="324"/>
      <c r="AI40" s="324">
        <f>-IF($K$40="1日",IF((AI34+AI36)*VLOOKUP($AE$16,単価表,37,0)&lt;10,INT((AI34+AI36)*VLOOKUP($AE$16,単価表,37,0)),ROUNDDOWN((AI34+AI36)*VLOOKUP($AE$16,単価表,37,0),-1)),IF($K$40="2日",IF((AI34+AI36)*VLOOKUP($AE$16,単価表,38,0)&lt;10,INT((AI34+AI36)*VLOOKUP($AE$16,単価表,38,0)),ROUNDDOWN((AI34+AI36)*VLOOKUP($AE$16,単価表,38,0),-1)),IF($K$40="3日以上",IF((AI34+AI36)*VLOOKUP($AE$16,単価表,39,0)&lt;10,INT((AI34+AI36)*VLOOKUP($AE$16,単価表,39,0)),ROUNDDOWN((AI34+AI36)*VLOOKUP($AE$16,単価表,39,0),-1)),IF($K$40="全て",IF((AI34+AI36)*VLOOKUP($AE$16,単価表,40,0)&lt;10,INT((AI34+AI36)*VLOOKUP($AE$16,単価表,40,0)),ROUNDDOWN((AI34+AI36)*VLOOKUP($AE$16,単価表,40,0),-1)),0))))</f>
        <v>0</v>
      </c>
      <c r="AJ40" s="325"/>
      <c r="AM40" s="113" t="s">
        <v>213</v>
      </c>
    </row>
    <row r="41" spans="1:42" ht="22.5" customHeight="1" thickBot="1">
      <c r="A41" s="218"/>
      <c r="B41" s="329"/>
      <c r="C41" s="234" t="s">
        <v>25</v>
      </c>
      <c r="D41" s="234"/>
      <c r="E41" s="234"/>
      <c r="F41" s="234"/>
      <c r="G41" s="234"/>
      <c r="H41" s="234"/>
      <c r="I41" s="234"/>
      <c r="J41" s="234"/>
      <c r="K41" s="235"/>
      <c r="L41" s="236"/>
      <c r="M41" s="237">
        <f>-IF($K41="○",IF((M37+M38+M39+M40)*(1-VLOOKUP($AE$16,単価表,42,0))&lt;10,INT((M37+M38+M39+M40)*(1-VLOOKUP($AE$16,単価表,42,0))),ROUNDDOWN((M37+M38+M39+M40)*(1-VLOOKUP($AE$16,単価表,42,0)),-1)),0)</f>
        <v>0</v>
      </c>
      <c r="N41" s="238"/>
      <c r="O41" s="239">
        <f>-IF($K41="○",IF((O37+O38+O39+O40)*(1-VLOOKUP($AE$16,単価表,42,0))&lt;10,INT((O37+O38+O39+O40)*(1-VLOOKUP($AE$16,単価表,42,0))),ROUNDDOWN((O37+O38+O39+O40)*(1-VLOOKUP($AE$16,単価表,42,0)),-1)),0)</f>
        <v>0</v>
      </c>
      <c r="P41" s="240"/>
      <c r="Q41" s="240">
        <f>-IF($K41="○",IF((Q37+Q38+Q39+Q40)*(1-VLOOKUP($AE$16,単価表,42,0))&lt;10,INT((Q37+Q38+Q39+Q40)*(1-VLOOKUP($AE$16,単価表,42,0))),ROUNDDOWN((Q37+Q38+Q39+Q40)*(1-VLOOKUP($AE$16,単価表,42,0)),-1)),0)</f>
        <v>0</v>
      </c>
      <c r="R41" s="241"/>
      <c r="S41" s="238">
        <f>-IF($K41="○",IF((S37+S38+S39+S40)*(1-VLOOKUP($AE$16,単価表,42,0))&lt;10,INT((S37+S38+S39+S40)*(1-VLOOKUP($AE$16,単価表,42,0))),ROUNDDOWN((S37+S38+S39+S40)*(1-VLOOKUP($AE$16,単価表,42,0)),-1)),0)</f>
        <v>0</v>
      </c>
      <c r="T41" s="238"/>
      <c r="U41" s="241">
        <f>-IF($K41="○",IF((U37+U38+U39+U40)*(1-VLOOKUP($AE$16,単価表,42,0))&lt;10,INT((U37+U38+U39+U40)*(1-VLOOKUP($AE$16,単価表,42,0))),ROUNDDOWN((U37+U38+U39+U40)*(1-VLOOKUP($AE$16,単価表,42,0)),-1)),0)</f>
        <v>0</v>
      </c>
      <c r="V41" s="316"/>
      <c r="W41" s="316">
        <f>-IF($K41="○",IF((W37+W38+W39+W40)*(1-VLOOKUP($AE$16,単価表,42,0))&lt;10,INT((W37+W38+W39+W40)*(1-VLOOKUP($AE$16,単価表,42,0))),ROUNDDOWN((W37+W38+W39+W40)*(1-VLOOKUP($AE$16,単価表,42,0)),-1)),0)</f>
        <v>0</v>
      </c>
      <c r="X41" s="239"/>
      <c r="Y41" s="238">
        <f>-IF($K41="○",IF((Y37+Y38+Y39+Y40)*(1-VLOOKUP($AE$16,単価表,42,0))&lt;10,INT((Y37+Y38+Y39+Y40)*(1-VLOOKUP($AE$16,単価表,42,0))),ROUNDDOWN((Y37+Y38+Y39+Y40)*(1-VLOOKUP($AE$16,単価表,42,0)),-1)),0)</f>
        <v>0</v>
      </c>
      <c r="Z41" s="238"/>
      <c r="AA41" s="239">
        <f>-IF($K41="○",IF((AA37+AA38+AA39+AA40)*(1-VLOOKUP($AE$16,単価表,42,0))&lt;10,INT((AA37+AA38+AA39+AA40)*(1-VLOOKUP($AE$16,単価表,42,0))),ROUNDDOWN((AA37+AA38+AA39+AA40)*(1-VLOOKUP($AE$16,単価表,42,0)),-1)),0)</f>
        <v>0</v>
      </c>
      <c r="AB41" s="240"/>
      <c r="AC41" s="240">
        <f>-IF($K41="○",IF((AC37+AC38+AC39+AC40)*(1-VLOOKUP($AE$16,単価表,42,0))&lt;10,INT((AC37+AC38+AC39+AC40)*(1-VLOOKUP($AE$16,単価表,42,0))),ROUNDDOWN((AC37+AC38+AC39+AC40)*(1-VLOOKUP($AE$16,単価表,42,0)),-1)),0)</f>
        <v>0</v>
      </c>
      <c r="AD41" s="241"/>
      <c r="AE41" s="238">
        <f>-IF($K41="○",IF((AE37+AE38+AE39+AE40)*(1-VLOOKUP($AE$16,単価表,42,0))&lt;10,INT((AE37+AE38+AE39+AE40)*(1-VLOOKUP($AE$16,単価表,42,0))),ROUNDDOWN((AE37+AE38+AE39+AE40)*(1-VLOOKUP($AE$16,単価表,42,0)),-1)),0)</f>
        <v>0</v>
      </c>
      <c r="AF41" s="238"/>
      <c r="AG41" s="241">
        <f>-IF($K41="○",IF((AG37+AG38+AG39+AG40)*(1-VLOOKUP($AE$16,単価表,42,0))&lt;10,INT((AG37+AG38+AG39+AG40)*(1-VLOOKUP($AE$16,単価表,42,0))),ROUNDDOWN((AG37+AG38+AG39+AG40)*(1-VLOOKUP($AE$16,単価表,42,0)),-1)),0)</f>
        <v>0</v>
      </c>
      <c r="AH41" s="316"/>
      <c r="AI41" s="316">
        <f>-IF($K41="○",IF((AI37+AI38+AI39+AI40)*(1-VLOOKUP($AE$16,単価表,42,0))&lt;10,INT((AI37+AI38+AI39+AI40)*(1-VLOOKUP($AE$16,単価表,42,0))),ROUNDDOWN((AI37+AI38+AI39+AI40)*(1-VLOOKUP($AE$16,単価表,42,0)),-1)),0)</f>
        <v>0</v>
      </c>
      <c r="AJ41" s="239"/>
      <c r="AM41" s="113" t="s">
        <v>214</v>
      </c>
    </row>
    <row r="42" spans="1:42" ht="22.5" customHeight="1" thickTop="1">
      <c r="A42" s="218"/>
      <c r="B42" s="329"/>
      <c r="C42" s="228" t="s">
        <v>179</v>
      </c>
      <c r="D42" s="229"/>
      <c r="E42" s="229"/>
      <c r="F42" s="229"/>
      <c r="G42" s="229"/>
      <c r="H42" s="229"/>
      <c r="I42" s="229"/>
      <c r="J42" s="229"/>
      <c r="K42" s="229"/>
      <c r="L42" s="230"/>
      <c r="M42" s="231">
        <f>SUM(M38:N41)</f>
        <v>0</v>
      </c>
      <c r="N42" s="232"/>
      <c r="O42" s="232">
        <f t="shared" ref="O42" si="0">SUM(O38:P41)</f>
        <v>0</v>
      </c>
      <c r="P42" s="233"/>
      <c r="Q42" s="231">
        <f t="shared" ref="Q42" si="1">SUM(Q38:R41)</f>
        <v>0</v>
      </c>
      <c r="R42" s="232"/>
      <c r="S42" s="232">
        <f t="shared" ref="S42" si="2">SUM(S38:T41)</f>
        <v>0</v>
      </c>
      <c r="T42" s="233"/>
      <c r="U42" s="231">
        <f t="shared" ref="U42" si="3">SUM(U38:V41)</f>
        <v>0</v>
      </c>
      <c r="V42" s="232"/>
      <c r="W42" s="232">
        <f t="shared" ref="W42" si="4">SUM(W38:X41)</f>
        <v>0</v>
      </c>
      <c r="X42" s="255"/>
      <c r="Y42" s="254">
        <f t="shared" ref="Y42" si="5">SUM(Y38:Z41)</f>
        <v>0</v>
      </c>
      <c r="Z42" s="232"/>
      <c r="AA42" s="232">
        <f t="shared" ref="AA42" si="6">SUM(AA38:AB41)</f>
        <v>0</v>
      </c>
      <c r="AB42" s="255"/>
      <c r="AC42" s="254">
        <f t="shared" ref="AC42" si="7">SUM(AC38:AD41)</f>
        <v>0</v>
      </c>
      <c r="AD42" s="232"/>
      <c r="AE42" s="232">
        <f t="shared" ref="AE42" si="8">SUM(AE38:AF41)</f>
        <v>0</v>
      </c>
      <c r="AF42" s="233"/>
      <c r="AG42" s="231">
        <f t="shared" ref="AG42" si="9">SUM(AG38:AH41)</f>
        <v>0</v>
      </c>
      <c r="AH42" s="232"/>
      <c r="AI42" s="232">
        <f t="shared" ref="AI42" si="10">SUM(AI38:AJ41)</f>
        <v>0</v>
      </c>
      <c r="AJ42" s="255"/>
      <c r="AM42" s="113" t="s">
        <v>177</v>
      </c>
    </row>
    <row r="43" spans="1:42" ht="21.75" customHeight="1" thickBot="1">
      <c r="A43" s="218"/>
      <c r="B43" s="329"/>
      <c r="C43" s="114" t="s">
        <v>180</v>
      </c>
      <c r="D43" s="114"/>
      <c r="E43" s="114"/>
      <c r="F43" s="114"/>
      <c r="G43" s="115"/>
      <c r="H43" s="114"/>
      <c r="I43" s="114"/>
      <c r="J43" s="114"/>
      <c r="K43" s="378"/>
      <c r="L43" s="379"/>
      <c r="M43" s="380">
        <f>IF($K43="配置",IF(AP45/SUM(M33:AJ33)&lt;10,INT(AP45/SUM(M33:AJ33)),ROUNDDOWN(AP45/SUM(M33:AJ33),-1)),IF($K43="兼務",IF(AP46/SUM(M33:AJ33)&lt;10,INT(AP46/SUM(M33:AJ33)),ROUNDDOWN(AP46/SUM(M33:AJ33),-1)),0))</f>
        <v>0</v>
      </c>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2"/>
      <c r="AM43" s="80" t="s">
        <v>178</v>
      </c>
    </row>
    <row r="44" spans="1:42" ht="21.75" customHeight="1" thickTop="1">
      <c r="A44" s="218"/>
      <c r="B44" s="329"/>
      <c r="C44" s="116"/>
      <c r="D44" s="116"/>
      <c r="E44" s="116"/>
      <c r="F44" s="116"/>
      <c r="G44" s="117"/>
      <c r="H44" s="116"/>
      <c r="I44" s="116"/>
      <c r="J44" s="116"/>
      <c r="K44" s="317" t="s">
        <v>181</v>
      </c>
      <c r="L44" s="318"/>
      <c r="M44" s="319">
        <f>SUM(M43)</f>
        <v>0</v>
      </c>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1"/>
      <c r="AP44" s="118"/>
    </row>
    <row r="45" spans="1:42" ht="22.5" customHeight="1">
      <c r="A45" s="273" t="s">
        <v>185</v>
      </c>
      <c r="B45" s="274"/>
      <c r="C45" s="274"/>
      <c r="D45" s="274"/>
      <c r="E45" s="274"/>
      <c r="F45" s="274"/>
      <c r="G45" s="274"/>
      <c r="H45" s="274"/>
      <c r="I45" s="274"/>
      <c r="J45" s="274"/>
      <c r="K45" s="274"/>
      <c r="L45" s="58" t="s">
        <v>186</v>
      </c>
      <c r="M45" s="313" t="e">
        <f>M37+M42+$M$44</f>
        <v>#N/A</v>
      </c>
      <c r="N45" s="314"/>
      <c r="O45" s="314" t="e">
        <f t="shared" ref="O45" si="11">O37+O42+$M$44</f>
        <v>#N/A</v>
      </c>
      <c r="P45" s="315"/>
      <c r="Q45" s="313" t="e">
        <f t="shared" ref="Q45" si="12">Q37+Q42+$M$44</f>
        <v>#N/A</v>
      </c>
      <c r="R45" s="314"/>
      <c r="S45" s="314" t="e">
        <f t="shared" ref="S45" si="13">S37+S42+$M$44</f>
        <v>#N/A</v>
      </c>
      <c r="T45" s="315"/>
      <c r="U45" s="313" t="e">
        <f t="shared" ref="U45" si="14">U37+U42+$M$44</f>
        <v>#N/A</v>
      </c>
      <c r="V45" s="314"/>
      <c r="W45" s="314" t="e">
        <f t="shared" ref="W45" si="15">W37+W42+$M$44</f>
        <v>#N/A</v>
      </c>
      <c r="X45" s="322"/>
      <c r="Y45" s="323" t="e">
        <f t="shared" ref="Y45" si="16">Y37+Y42+$M$44</f>
        <v>#N/A</v>
      </c>
      <c r="Z45" s="314"/>
      <c r="AA45" s="314" t="e">
        <f t="shared" ref="AA45" si="17">AA37+AA42+$M$44</f>
        <v>#N/A</v>
      </c>
      <c r="AB45" s="322"/>
      <c r="AC45" s="323" t="e">
        <f t="shared" ref="AC45" si="18">AC37+AC42+$M$44</f>
        <v>#N/A</v>
      </c>
      <c r="AD45" s="314"/>
      <c r="AE45" s="314" t="e">
        <f t="shared" ref="AE45" si="19">AE37+AE42+$M$44</f>
        <v>#N/A</v>
      </c>
      <c r="AF45" s="315"/>
      <c r="AG45" s="313" t="e">
        <f t="shared" ref="AG45" si="20">AG37+AG42+$M$44</f>
        <v>#N/A</v>
      </c>
      <c r="AH45" s="314"/>
      <c r="AI45" s="314" t="e">
        <f t="shared" ref="AI45" si="21">AI37+AI42+$M$44</f>
        <v>#N/A</v>
      </c>
      <c r="AJ45" s="322"/>
      <c r="AN45" s="80" t="s">
        <v>182</v>
      </c>
      <c r="AO45" s="119" t="s">
        <v>183</v>
      </c>
      <c r="AP45" s="118">
        <v>760</v>
      </c>
    </row>
    <row r="46" spans="1:42" ht="22.5" customHeight="1">
      <c r="A46" s="256" t="s">
        <v>187</v>
      </c>
      <c r="B46" s="257"/>
      <c r="C46" s="257"/>
      <c r="D46" s="257"/>
      <c r="E46" s="257"/>
      <c r="F46" s="257"/>
      <c r="G46" s="257"/>
      <c r="H46" s="257"/>
      <c r="I46" s="257"/>
      <c r="J46" s="257"/>
      <c r="K46" s="257"/>
      <c r="L46" s="257"/>
      <c r="M46" s="271" t="e">
        <f>M45*M33</f>
        <v>#N/A</v>
      </c>
      <c r="N46" s="269"/>
      <c r="O46" s="269" t="e">
        <f>O45*O33</f>
        <v>#N/A</v>
      </c>
      <c r="P46" s="270"/>
      <c r="Q46" s="271" t="e">
        <f>Q45*Q33</f>
        <v>#N/A</v>
      </c>
      <c r="R46" s="269"/>
      <c r="S46" s="269" t="e">
        <f>S45*S33</f>
        <v>#N/A</v>
      </c>
      <c r="T46" s="270"/>
      <c r="U46" s="271" t="e">
        <f>U45*U33</f>
        <v>#N/A</v>
      </c>
      <c r="V46" s="269"/>
      <c r="W46" s="269" t="e">
        <f>W45*W33</f>
        <v>#N/A</v>
      </c>
      <c r="X46" s="272"/>
      <c r="Y46" s="268" t="e">
        <f>Y45*Y33</f>
        <v>#N/A</v>
      </c>
      <c r="Z46" s="269"/>
      <c r="AA46" s="269" t="e">
        <f>AA45*AA33</f>
        <v>#N/A</v>
      </c>
      <c r="AB46" s="272"/>
      <c r="AC46" s="268" t="e">
        <f>AC45*AC33</f>
        <v>#N/A</v>
      </c>
      <c r="AD46" s="269"/>
      <c r="AE46" s="269" t="e">
        <f>AE45*AE33</f>
        <v>#N/A</v>
      </c>
      <c r="AF46" s="270"/>
      <c r="AG46" s="271" t="e">
        <f>AG45*AG33</f>
        <v>#N/A</v>
      </c>
      <c r="AH46" s="269"/>
      <c r="AI46" s="269" t="e">
        <f>AI45*AI33</f>
        <v>#N/A</v>
      </c>
      <c r="AJ46" s="272"/>
      <c r="AO46" s="119" t="s">
        <v>184</v>
      </c>
      <c r="AP46" s="118">
        <v>500</v>
      </c>
    </row>
    <row r="47" spans="1:42" ht="22.5" customHeight="1">
      <c r="A47" s="262" t="s">
        <v>26</v>
      </c>
      <c r="B47" s="263"/>
      <c r="C47" s="263"/>
      <c r="D47" s="263"/>
      <c r="E47" s="263"/>
      <c r="F47" s="263"/>
      <c r="G47" s="263"/>
      <c r="H47" s="263"/>
      <c r="I47" s="263"/>
      <c r="J47" s="263"/>
      <c r="K47" s="263"/>
      <c r="L47" s="264"/>
      <c r="M47" s="265" t="e">
        <f>M48+M49</f>
        <v>#N/A</v>
      </c>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7"/>
    </row>
    <row r="48" spans="1:42" ht="22.5" customHeight="1">
      <c r="A48" s="6"/>
      <c r="B48" s="256" t="s">
        <v>141</v>
      </c>
      <c r="C48" s="257"/>
      <c r="D48" s="257"/>
      <c r="E48" s="257"/>
      <c r="F48" s="257"/>
      <c r="G48" s="257"/>
      <c r="H48" s="257"/>
      <c r="I48" s="257"/>
      <c r="J48" s="257"/>
      <c r="K48" s="257"/>
      <c r="L48" s="258"/>
      <c r="M48" s="259" t="e">
        <f>SUM(M46:AJ46)*M21*G21</f>
        <v>#N/A</v>
      </c>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1"/>
    </row>
    <row r="49" spans="1:36" ht="22.5" customHeight="1">
      <c r="A49" s="152"/>
      <c r="B49" s="262" t="s">
        <v>142</v>
      </c>
      <c r="C49" s="263"/>
      <c r="D49" s="263"/>
      <c r="E49" s="263"/>
      <c r="F49" s="263"/>
      <c r="G49" s="263"/>
      <c r="H49" s="263"/>
      <c r="I49" s="263"/>
      <c r="J49" s="263"/>
      <c r="K49" s="263"/>
      <c r="L49" s="264"/>
      <c r="M49" s="265" t="e">
        <f>SUM(M46:AJ46)*G21*S21</f>
        <v>#N/A</v>
      </c>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7"/>
    </row>
    <row r="50" spans="1:36" s="123" customFormat="1" ht="22.5" customHeight="1">
      <c r="A50" s="156"/>
      <c r="B50" s="157"/>
      <c r="C50" s="159" t="s">
        <v>212</v>
      </c>
      <c r="D50" s="160"/>
      <c r="E50" s="160"/>
      <c r="F50" s="160"/>
      <c r="G50" s="160"/>
      <c r="H50" s="160"/>
      <c r="I50" s="160"/>
      <c r="J50" s="160"/>
      <c r="K50" s="160"/>
      <c r="L50" s="161"/>
      <c r="M50" s="365" t="e">
        <f>SUM(M46:AJ46)*G21*V24</f>
        <v>#N/A</v>
      </c>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7"/>
    </row>
  </sheetData>
  <sheetProtection password="9207" sheet="1" objects="1" scenarios="1"/>
  <mergeCells count="240">
    <mergeCell ref="M50:AJ50"/>
    <mergeCell ref="B2:I7"/>
    <mergeCell ref="A26:L26"/>
    <mergeCell ref="K43:L43"/>
    <mergeCell ref="M43:AJ43"/>
    <mergeCell ref="U35:V35"/>
    <mergeCell ref="W35:X35"/>
    <mergeCell ref="Y35:Z35"/>
    <mergeCell ref="AA35:AB35"/>
    <mergeCell ref="Q35:R35"/>
    <mergeCell ref="AE38:AF38"/>
    <mergeCell ref="AC41:AD41"/>
    <mergeCell ref="AE41:AF41"/>
    <mergeCell ref="W39:X39"/>
    <mergeCell ref="Y39:Z39"/>
    <mergeCell ref="AA39:AB39"/>
    <mergeCell ref="AC39:AD39"/>
    <mergeCell ref="AE39:AF39"/>
    <mergeCell ref="AE40:AF40"/>
    <mergeCell ref="S39:T39"/>
    <mergeCell ref="M40:N40"/>
    <mergeCell ref="O40:P40"/>
    <mergeCell ref="AC37:AD37"/>
    <mergeCell ref="AC38:AD38"/>
    <mergeCell ref="A27:L27"/>
    <mergeCell ref="M27:AJ27"/>
    <mergeCell ref="C40:J40"/>
    <mergeCell ref="K40:L40"/>
    <mergeCell ref="Y38:Z38"/>
    <mergeCell ref="AA38:AB38"/>
    <mergeCell ref="U39:V39"/>
    <mergeCell ref="AC35:AD35"/>
    <mergeCell ref="AE35:AF35"/>
    <mergeCell ref="AG35:AH35"/>
    <mergeCell ref="U40:V40"/>
    <mergeCell ref="AI35:AJ35"/>
    <mergeCell ref="AG38:AH38"/>
    <mergeCell ref="AI38:AJ38"/>
    <mergeCell ref="AI36:AJ36"/>
    <mergeCell ref="AE36:AF36"/>
    <mergeCell ref="Y37:Z37"/>
    <mergeCell ref="AA37:AB37"/>
    <mergeCell ref="AC40:AD40"/>
    <mergeCell ref="W40:X40"/>
    <mergeCell ref="AI39:AJ39"/>
    <mergeCell ref="S40:T40"/>
    <mergeCell ref="AG39:AH39"/>
    <mergeCell ref="AG37:AH37"/>
    <mergeCell ref="M19:R20"/>
    <mergeCell ref="M21:R21"/>
    <mergeCell ref="S19:X20"/>
    <mergeCell ref="S21:X21"/>
    <mergeCell ref="G23:K23"/>
    <mergeCell ref="L23:P23"/>
    <mergeCell ref="Q23:U23"/>
    <mergeCell ref="V23:Z23"/>
    <mergeCell ref="G24:K24"/>
    <mergeCell ref="L24:P24"/>
    <mergeCell ref="Q24:U24"/>
    <mergeCell ref="V24:Z24"/>
    <mergeCell ref="AC36:AD36"/>
    <mergeCell ref="AE37:AF37"/>
    <mergeCell ref="B38:B44"/>
    <mergeCell ref="C38:J38"/>
    <mergeCell ref="K38:L38"/>
    <mergeCell ref="M38:N38"/>
    <mergeCell ref="O38:P38"/>
    <mergeCell ref="AG36:AH36"/>
    <mergeCell ref="AI41:AJ41"/>
    <mergeCell ref="Q37:R37"/>
    <mergeCell ref="AC45:AD45"/>
    <mergeCell ref="AG40:AH40"/>
    <mergeCell ref="AI40:AJ40"/>
    <mergeCell ref="W45:X45"/>
    <mergeCell ref="Y45:Z45"/>
    <mergeCell ref="AA45:AB45"/>
    <mergeCell ref="U45:V45"/>
    <mergeCell ref="U37:V37"/>
    <mergeCell ref="Y40:Z40"/>
    <mergeCell ref="AA40:AB40"/>
    <mergeCell ref="U38:V38"/>
    <mergeCell ref="W38:X38"/>
    <mergeCell ref="W37:X37"/>
    <mergeCell ref="AI37:AJ37"/>
    <mergeCell ref="M45:N45"/>
    <mergeCell ref="O45:P45"/>
    <mergeCell ref="Q45:R45"/>
    <mergeCell ref="S45:T45"/>
    <mergeCell ref="AG41:AH41"/>
    <mergeCell ref="AE45:AF45"/>
    <mergeCell ref="AG45:AH45"/>
    <mergeCell ref="W42:X42"/>
    <mergeCell ref="K44:L44"/>
    <mergeCell ref="M44:AJ44"/>
    <mergeCell ref="AI42:AJ42"/>
    <mergeCell ref="AC42:AD42"/>
    <mergeCell ref="AE42:AF42"/>
    <mergeCell ref="S41:T41"/>
    <mergeCell ref="U41:V41"/>
    <mergeCell ref="W41:X41"/>
    <mergeCell ref="Y41:Z41"/>
    <mergeCell ref="AA41:AB41"/>
    <mergeCell ref="U42:V42"/>
    <mergeCell ref="AG42:AH42"/>
    <mergeCell ref="Y42:Z42"/>
    <mergeCell ref="AA42:AB42"/>
    <mergeCell ref="S42:T42"/>
    <mergeCell ref="AI45:AJ45"/>
    <mergeCell ref="A16:F16"/>
    <mergeCell ref="G16:L16"/>
    <mergeCell ref="M16:R16"/>
    <mergeCell ref="R7:U7"/>
    <mergeCell ref="W33:X33"/>
    <mergeCell ref="Y33:Z33"/>
    <mergeCell ref="AA33:AB33"/>
    <mergeCell ref="U31:X31"/>
    <mergeCell ref="Y31:AB31"/>
    <mergeCell ref="A10:AJ10"/>
    <mergeCell ref="A13:AJ13"/>
    <mergeCell ref="Y21:AC21"/>
    <mergeCell ref="K29:L32"/>
    <mergeCell ref="S16:X16"/>
    <mergeCell ref="Y16:AD16"/>
    <mergeCell ref="AE16:AJ16"/>
    <mergeCell ref="G19:L20"/>
    <mergeCell ref="G21:L21"/>
    <mergeCell ref="AC33:AD33"/>
    <mergeCell ref="AE33:AF33"/>
    <mergeCell ref="AI32:AJ32"/>
    <mergeCell ref="A33:J33"/>
    <mergeCell ref="A29:J32"/>
    <mergeCell ref="AG31:AJ31"/>
    <mergeCell ref="K35:L35"/>
    <mergeCell ref="O35:P35"/>
    <mergeCell ref="M35:N35"/>
    <mergeCell ref="S35:T35"/>
    <mergeCell ref="B48:L48"/>
    <mergeCell ref="M48:AJ48"/>
    <mergeCell ref="B49:L49"/>
    <mergeCell ref="M49:AJ49"/>
    <mergeCell ref="AC46:AD46"/>
    <mergeCell ref="AE46:AF46"/>
    <mergeCell ref="U46:V46"/>
    <mergeCell ref="W46:X46"/>
    <mergeCell ref="Y46:Z46"/>
    <mergeCell ref="AA46:AB46"/>
    <mergeCell ref="AG46:AH46"/>
    <mergeCell ref="AI46:AJ46"/>
    <mergeCell ref="A46:L46"/>
    <mergeCell ref="M46:N46"/>
    <mergeCell ref="O46:P46"/>
    <mergeCell ref="Q46:R46"/>
    <mergeCell ref="S46:T46"/>
    <mergeCell ref="A47:L47"/>
    <mergeCell ref="M47:AJ47"/>
    <mergeCell ref="A45:K45"/>
    <mergeCell ref="Y34:Z34"/>
    <mergeCell ref="AA34:AB34"/>
    <mergeCell ref="U34:V34"/>
    <mergeCell ref="W34:X34"/>
    <mergeCell ref="M39:N39"/>
    <mergeCell ref="S36:T36"/>
    <mergeCell ref="U36:V36"/>
    <mergeCell ref="W36:X36"/>
    <mergeCell ref="Y36:Z36"/>
    <mergeCell ref="AA36:AB36"/>
    <mergeCell ref="S37:T37"/>
    <mergeCell ref="S38:T38"/>
    <mergeCell ref="A34:A44"/>
    <mergeCell ref="B34:B37"/>
    <mergeCell ref="K34:L34"/>
    <mergeCell ref="M34:N34"/>
    <mergeCell ref="O34:P34"/>
    <mergeCell ref="Q38:R38"/>
    <mergeCell ref="Q40:R40"/>
    <mergeCell ref="O39:P39"/>
    <mergeCell ref="Q39:R39"/>
    <mergeCell ref="C42:L42"/>
    <mergeCell ref="M42:N42"/>
    <mergeCell ref="O42:P42"/>
    <mergeCell ref="Q42:R42"/>
    <mergeCell ref="C41:J41"/>
    <mergeCell ref="K41:L41"/>
    <mergeCell ref="M41:N41"/>
    <mergeCell ref="O41:P41"/>
    <mergeCell ref="Q41:R41"/>
    <mergeCell ref="C39:J39"/>
    <mergeCell ref="K39:L39"/>
    <mergeCell ref="K36:L36"/>
    <mergeCell ref="M36:N36"/>
    <mergeCell ref="O36:P36"/>
    <mergeCell ref="Q36:R36"/>
    <mergeCell ref="S1:T1"/>
    <mergeCell ref="R2:U2"/>
    <mergeCell ref="R3:U3"/>
    <mergeCell ref="V3:AJ3"/>
    <mergeCell ref="AG34:AH34"/>
    <mergeCell ref="AI34:AJ34"/>
    <mergeCell ref="W32:X32"/>
    <mergeCell ref="Y32:Z32"/>
    <mergeCell ref="M31:P31"/>
    <mergeCell ref="Q31:T31"/>
    <mergeCell ref="AC31:AF31"/>
    <mergeCell ref="AC32:AD32"/>
    <mergeCell ref="AA32:AB32"/>
    <mergeCell ref="AG32:AH32"/>
    <mergeCell ref="R4:U4"/>
    <mergeCell ref="R5:U6"/>
    <mergeCell ref="AE1:AJ1"/>
    <mergeCell ref="M33:N33"/>
    <mergeCell ref="O33:P33"/>
    <mergeCell ref="Q33:R33"/>
    <mergeCell ref="S33:T33"/>
    <mergeCell ref="U33:V33"/>
    <mergeCell ref="AC34:AD34"/>
    <mergeCell ref="M32:N32"/>
    <mergeCell ref="C50:L50"/>
    <mergeCell ref="AE34:AF34"/>
    <mergeCell ref="V4:AJ4"/>
    <mergeCell ref="V5:AJ6"/>
    <mergeCell ref="V2:Y2"/>
    <mergeCell ref="Z2:AH2"/>
    <mergeCell ref="AI2:AJ2"/>
    <mergeCell ref="M26:AJ26"/>
    <mergeCell ref="Q34:R34"/>
    <mergeCell ref="S34:T34"/>
    <mergeCell ref="V7:AJ7"/>
    <mergeCell ref="Y20:AC20"/>
    <mergeCell ref="K33:L33"/>
    <mergeCell ref="O32:P32"/>
    <mergeCell ref="Q32:R32"/>
    <mergeCell ref="S32:T32"/>
    <mergeCell ref="U32:V32"/>
    <mergeCell ref="AE32:AF32"/>
    <mergeCell ref="AG33:AH33"/>
    <mergeCell ref="AI33:AJ33"/>
    <mergeCell ref="M29:AJ30"/>
    <mergeCell ref="K37:L37"/>
    <mergeCell ref="M37:N37"/>
    <mergeCell ref="O37:P37"/>
  </mergeCells>
  <phoneticPr fontId="1"/>
  <conditionalFormatting sqref="S16:X16 G16:L16 G21:L21 Y21:AC21 M33:AJ33 K38:L38 K40:L40 K34:L36">
    <cfRule type="containsBlanks" dxfId="8" priority="12">
      <formula>LEN(TRIM(G16))=0</formula>
    </cfRule>
  </conditionalFormatting>
  <conditionalFormatting sqref="K39:L39">
    <cfRule type="containsBlanks" dxfId="7" priority="11">
      <formula>LEN(TRIM(K39))=0</formula>
    </cfRule>
  </conditionalFormatting>
  <conditionalFormatting sqref="K41:L41">
    <cfRule type="containsBlanks" dxfId="6" priority="10">
      <formula>LEN(TRIM(K41))=0</formula>
    </cfRule>
  </conditionalFormatting>
  <conditionalFormatting sqref="K43:L43">
    <cfRule type="containsBlanks" dxfId="5" priority="9">
      <formula>LEN(TRIM(K43))=0</formula>
    </cfRule>
  </conditionalFormatting>
  <conditionalFormatting sqref="V3:AJ3 V7:AJ7 V4">
    <cfRule type="containsBlanks" dxfId="4" priority="8">
      <formula>LEN(TRIM(V3))=0</formula>
    </cfRule>
  </conditionalFormatting>
  <conditionalFormatting sqref="V2 Z2 AI2">
    <cfRule type="containsBlanks" dxfId="3" priority="7">
      <formula>LEN(TRIM(V2))=0</formula>
    </cfRule>
  </conditionalFormatting>
  <conditionalFormatting sqref="V5">
    <cfRule type="containsBlanks" dxfId="2" priority="6">
      <formula>LEN(TRIM(V5))=0</formula>
    </cfRule>
  </conditionalFormatting>
  <conditionalFormatting sqref="G23:G24">
    <cfRule type="containsBlanks" dxfId="1" priority="2">
      <formula>LEN(TRIM(G23))=0</formula>
    </cfRule>
  </conditionalFormatting>
  <conditionalFormatting sqref="L24:U24">
    <cfRule type="containsBlanks" dxfId="0" priority="1">
      <formula>LEN(TRIM(L24))=0</formula>
    </cfRule>
  </conditionalFormatting>
  <dataValidations xWindow="501" yWindow="545" count="9">
    <dataValidation type="list" allowBlank="1" showInputMessage="1" showErrorMessage="1" sqref="K36:L36 K38:L39 K34:L34 K41:L41">
      <formula1>"○,―"</formula1>
    </dataValidation>
    <dataValidation type="list" allowBlank="1" showInputMessage="1" showErrorMessage="1" sqref="Y21">
      <formula1>"○,×"</formula1>
    </dataValidation>
    <dataValidation type="list" allowBlank="1" showInputMessage="1" showErrorMessage="1" prompt="定員区分が「10人以下」の場合は、「１人」「２人以上」をお選びください。_x000a_定員区分が「15人以下」の場合は、「１人」「２人」「３人以上」をお選びください。_x000a_" sqref="K35:L35">
      <formula1>"１人,２人,２人以上,３人以上,－"</formula1>
    </dataValidation>
    <dataValidation allowBlank="1" showInputMessage="1" showErrorMessage="1" prompt="定員区分が「10人以下」の場合は、「１人」「２人以上」をお選びください。_x000a_定員区分が「15人以下」の場合は、「１人」「２人」「３人以上」をお選びください。_x000a_" sqref="Y35:Z35"/>
    <dataValidation type="list" allowBlank="1" showInputMessage="1" showErrorMessage="1" sqref="K43:L43">
      <formula1>"配置,兼務,―"</formula1>
    </dataValidation>
    <dataValidation type="list" allowBlank="1" showInputMessage="1" showErrorMessage="1" sqref="K40:L40">
      <formula1>$AM$39:$AM$43</formula1>
    </dataValidation>
    <dataValidation type="list" allowBlank="1" showInputMessage="1" showErrorMessage="1" sqref="G24:K24">
      <formula1>"あり,なし"</formula1>
    </dataValidation>
    <dataValidation type="list" allowBlank="1" showInputMessage="1" showErrorMessage="1" sqref="L24:P24">
      <formula1>$AY$2:$AY$8</formula1>
    </dataValidation>
    <dataValidation type="list" allowBlank="1" showInputMessage="1" showErrorMessage="1" sqref="Q24:U24">
      <formula1>$BA$2:$BA$8</formula1>
    </dataValidation>
  </dataValidations>
  <pageMargins left="0.7" right="0.7" top="0.75" bottom="0.75" header="0.3" footer="0.3"/>
  <pageSetup paperSize="9" scale="89" fitToHeight="0" orientation="portrait" r:id="rId1"/>
  <rowBreaks count="1" manualBreakCount="1">
    <brk id="28" max="35" man="1"/>
  </rowBreaks>
  <ignoredErrors>
    <ignoredError sqref="AE34 AA34 W34 S34 O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C23" sqref="C23"/>
    </sheetView>
  </sheetViews>
  <sheetFormatPr defaultRowHeight="13.5"/>
  <cols>
    <col min="1" max="1" width="5.25" style="8" customWidth="1"/>
    <col min="2" max="2" width="5.375" style="8" customWidth="1"/>
    <col min="3" max="3" width="28.75" style="8" customWidth="1"/>
    <col min="4" max="4" width="11.625" style="8" customWidth="1"/>
    <col min="5" max="5" width="11.375" style="8" customWidth="1"/>
    <col min="6" max="256" width="9" style="8"/>
    <col min="257" max="257" width="5.25" style="8" customWidth="1"/>
    <col min="258" max="258" width="5.375" style="8" customWidth="1"/>
    <col min="259" max="259" width="28.75" style="8" customWidth="1"/>
    <col min="260" max="260" width="11.75" style="8" customWidth="1"/>
    <col min="261" max="512" width="9" style="8"/>
    <col min="513" max="513" width="5.25" style="8" customWidth="1"/>
    <col min="514" max="514" width="5.375" style="8" customWidth="1"/>
    <col min="515" max="515" width="28.75" style="8" customWidth="1"/>
    <col min="516" max="516" width="11.75" style="8" customWidth="1"/>
    <col min="517" max="768" width="9" style="8"/>
    <col min="769" max="769" width="5.25" style="8" customWidth="1"/>
    <col min="770" max="770" width="5.375" style="8" customWidth="1"/>
    <col min="771" max="771" width="28.75" style="8" customWidth="1"/>
    <col min="772" max="772" width="11.75" style="8" customWidth="1"/>
    <col min="773" max="1024" width="9" style="8"/>
    <col min="1025" max="1025" width="5.25" style="8" customWidth="1"/>
    <col min="1026" max="1026" width="5.375" style="8" customWidth="1"/>
    <col min="1027" max="1027" width="28.75" style="8" customWidth="1"/>
    <col min="1028" max="1028" width="11.75" style="8" customWidth="1"/>
    <col min="1029" max="1280" width="9" style="8"/>
    <col min="1281" max="1281" width="5.25" style="8" customWidth="1"/>
    <col min="1282" max="1282" width="5.375" style="8" customWidth="1"/>
    <col min="1283" max="1283" width="28.75" style="8" customWidth="1"/>
    <col min="1284" max="1284" width="11.75" style="8" customWidth="1"/>
    <col min="1285" max="1536" width="9" style="8"/>
    <col min="1537" max="1537" width="5.25" style="8" customWidth="1"/>
    <col min="1538" max="1538" width="5.375" style="8" customWidth="1"/>
    <col min="1539" max="1539" width="28.75" style="8" customWidth="1"/>
    <col min="1540" max="1540" width="11.75" style="8" customWidth="1"/>
    <col min="1541" max="1792" width="9" style="8"/>
    <col min="1793" max="1793" width="5.25" style="8" customWidth="1"/>
    <col min="1794" max="1794" width="5.375" style="8" customWidth="1"/>
    <col min="1795" max="1795" width="28.75" style="8" customWidth="1"/>
    <col min="1796" max="1796" width="11.75" style="8" customWidth="1"/>
    <col min="1797" max="2048" width="9" style="8"/>
    <col min="2049" max="2049" width="5.25" style="8" customWidth="1"/>
    <col min="2050" max="2050" width="5.375" style="8" customWidth="1"/>
    <col min="2051" max="2051" width="28.75" style="8" customWidth="1"/>
    <col min="2052" max="2052" width="11.75" style="8" customWidth="1"/>
    <col min="2053" max="2304" width="9" style="8"/>
    <col min="2305" max="2305" width="5.25" style="8" customWidth="1"/>
    <col min="2306" max="2306" width="5.375" style="8" customWidth="1"/>
    <col min="2307" max="2307" width="28.75" style="8" customWidth="1"/>
    <col min="2308" max="2308" width="11.75" style="8" customWidth="1"/>
    <col min="2309" max="2560" width="9" style="8"/>
    <col min="2561" max="2561" width="5.25" style="8" customWidth="1"/>
    <col min="2562" max="2562" width="5.375" style="8" customWidth="1"/>
    <col min="2563" max="2563" width="28.75" style="8" customWidth="1"/>
    <col min="2564" max="2564" width="11.75" style="8" customWidth="1"/>
    <col min="2565" max="2816" width="9" style="8"/>
    <col min="2817" max="2817" width="5.25" style="8" customWidth="1"/>
    <col min="2818" max="2818" width="5.375" style="8" customWidth="1"/>
    <col min="2819" max="2819" width="28.75" style="8" customWidth="1"/>
    <col min="2820" max="2820" width="11.75" style="8" customWidth="1"/>
    <col min="2821" max="3072" width="9" style="8"/>
    <col min="3073" max="3073" width="5.25" style="8" customWidth="1"/>
    <col min="3074" max="3074" width="5.375" style="8" customWidth="1"/>
    <col min="3075" max="3075" width="28.75" style="8" customWidth="1"/>
    <col min="3076" max="3076" width="11.75" style="8" customWidth="1"/>
    <col min="3077" max="3328" width="9" style="8"/>
    <col min="3329" max="3329" width="5.25" style="8" customWidth="1"/>
    <col min="3330" max="3330" width="5.375" style="8" customWidth="1"/>
    <col min="3331" max="3331" width="28.75" style="8" customWidth="1"/>
    <col min="3332" max="3332" width="11.75" style="8" customWidth="1"/>
    <col min="3333" max="3584" width="9" style="8"/>
    <col min="3585" max="3585" width="5.25" style="8" customWidth="1"/>
    <col min="3586" max="3586" width="5.375" style="8" customWidth="1"/>
    <col min="3587" max="3587" width="28.75" style="8" customWidth="1"/>
    <col min="3588" max="3588" width="11.75" style="8" customWidth="1"/>
    <col min="3589" max="3840" width="9" style="8"/>
    <col min="3841" max="3841" width="5.25" style="8" customWidth="1"/>
    <col min="3842" max="3842" width="5.375" style="8" customWidth="1"/>
    <col min="3843" max="3843" width="28.75" style="8" customWidth="1"/>
    <col min="3844" max="3844" width="11.75" style="8" customWidth="1"/>
    <col min="3845" max="4096" width="9" style="8"/>
    <col min="4097" max="4097" width="5.25" style="8" customWidth="1"/>
    <col min="4098" max="4098" width="5.375" style="8" customWidth="1"/>
    <col min="4099" max="4099" width="28.75" style="8" customWidth="1"/>
    <col min="4100" max="4100" width="11.75" style="8" customWidth="1"/>
    <col min="4101" max="4352" width="9" style="8"/>
    <col min="4353" max="4353" width="5.25" style="8" customWidth="1"/>
    <col min="4354" max="4354" width="5.375" style="8" customWidth="1"/>
    <col min="4355" max="4355" width="28.75" style="8" customWidth="1"/>
    <col min="4356" max="4356" width="11.75" style="8" customWidth="1"/>
    <col min="4357" max="4608" width="9" style="8"/>
    <col min="4609" max="4609" width="5.25" style="8" customWidth="1"/>
    <col min="4610" max="4610" width="5.375" style="8" customWidth="1"/>
    <col min="4611" max="4611" width="28.75" style="8" customWidth="1"/>
    <col min="4612" max="4612" width="11.75" style="8" customWidth="1"/>
    <col min="4613" max="4864" width="9" style="8"/>
    <col min="4865" max="4865" width="5.25" style="8" customWidth="1"/>
    <col min="4866" max="4866" width="5.375" style="8" customWidth="1"/>
    <col min="4867" max="4867" width="28.75" style="8" customWidth="1"/>
    <col min="4868" max="4868" width="11.75" style="8" customWidth="1"/>
    <col min="4869" max="5120" width="9" style="8"/>
    <col min="5121" max="5121" width="5.25" style="8" customWidth="1"/>
    <col min="5122" max="5122" width="5.375" style="8" customWidth="1"/>
    <col min="5123" max="5123" width="28.75" style="8" customWidth="1"/>
    <col min="5124" max="5124" width="11.75" style="8" customWidth="1"/>
    <col min="5125" max="5376" width="9" style="8"/>
    <col min="5377" max="5377" width="5.25" style="8" customWidth="1"/>
    <col min="5378" max="5378" width="5.375" style="8" customWidth="1"/>
    <col min="5379" max="5379" width="28.75" style="8" customWidth="1"/>
    <col min="5380" max="5380" width="11.75" style="8" customWidth="1"/>
    <col min="5381" max="5632" width="9" style="8"/>
    <col min="5633" max="5633" width="5.25" style="8" customWidth="1"/>
    <col min="5634" max="5634" width="5.375" style="8" customWidth="1"/>
    <col min="5635" max="5635" width="28.75" style="8" customWidth="1"/>
    <col min="5636" max="5636" width="11.75" style="8" customWidth="1"/>
    <col min="5637" max="5888" width="9" style="8"/>
    <col min="5889" max="5889" width="5.25" style="8" customWidth="1"/>
    <col min="5890" max="5890" width="5.375" style="8" customWidth="1"/>
    <col min="5891" max="5891" width="28.75" style="8" customWidth="1"/>
    <col min="5892" max="5892" width="11.75" style="8" customWidth="1"/>
    <col min="5893" max="6144" width="9" style="8"/>
    <col min="6145" max="6145" width="5.25" style="8" customWidth="1"/>
    <col min="6146" max="6146" width="5.375" style="8" customWidth="1"/>
    <col min="6147" max="6147" width="28.75" style="8" customWidth="1"/>
    <col min="6148" max="6148" width="11.75" style="8" customWidth="1"/>
    <col min="6149" max="6400" width="9" style="8"/>
    <col min="6401" max="6401" width="5.25" style="8" customWidth="1"/>
    <col min="6402" max="6402" width="5.375" style="8" customWidth="1"/>
    <col min="6403" max="6403" width="28.75" style="8" customWidth="1"/>
    <col min="6404" max="6404" width="11.75" style="8" customWidth="1"/>
    <col min="6405" max="6656" width="9" style="8"/>
    <col min="6657" max="6657" width="5.25" style="8" customWidth="1"/>
    <col min="6658" max="6658" width="5.375" style="8" customWidth="1"/>
    <col min="6659" max="6659" width="28.75" style="8" customWidth="1"/>
    <col min="6660" max="6660" width="11.75" style="8" customWidth="1"/>
    <col min="6661" max="6912" width="9" style="8"/>
    <col min="6913" max="6913" width="5.25" style="8" customWidth="1"/>
    <col min="6914" max="6914" width="5.375" style="8" customWidth="1"/>
    <col min="6915" max="6915" width="28.75" style="8" customWidth="1"/>
    <col min="6916" max="6916" width="11.75" style="8" customWidth="1"/>
    <col min="6917" max="7168" width="9" style="8"/>
    <col min="7169" max="7169" width="5.25" style="8" customWidth="1"/>
    <col min="7170" max="7170" width="5.375" style="8" customWidth="1"/>
    <col min="7171" max="7171" width="28.75" style="8" customWidth="1"/>
    <col min="7172" max="7172" width="11.75" style="8" customWidth="1"/>
    <col min="7173" max="7424" width="9" style="8"/>
    <col min="7425" max="7425" width="5.25" style="8" customWidth="1"/>
    <col min="7426" max="7426" width="5.375" style="8" customWidth="1"/>
    <col min="7427" max="7427" width="28.75" style="8" customWidth="1"/>
    <col min="7428" max="7428" width="11.75" style="8" customWidth="1"/>
    <col min="7429" max="7680" width="9" style="8"/>
    <col min="7681" max="7681" width="5.25" style="8" customWidth="1"/>
    <col min="7682" max="7682" width="5.375" style="8" customWidth="1"/>
    <col min="7683" max="7683" width="28.75" style="8" customWidth="1"/>
    <col min="7684" max="7684" width="11.75" style="8" customWidth="1"/>
    <col min="7685" max="7936" width="9" style="8"/>
    <col min="7937" max="7937" width="5.25" style="8" customWidth="1"/>
    <col min="7938" max="7938" width="5.375" style="8" customWidth="1"/>
    <col min="7939" max="7939" width="28.75" style="8" customWidth="1"/>
    <col min="7940" max="7940" width="11.75" style="8" customWidth="1"/>
    <col min="7941" max="8192" width="9" style="8"/>
    <col min="8193" max="8193" width="5.25" style="8" customWidth="1"/>
    <col min="8194" max="8194" width="5.375" style="8" customWidth="1"/>
    <col min="8195" max="8195" width="28.75" style="8" customWidth="1"/>
    <col min="8196" max="8196" width="11.75" style="8" customWidth="1"/>
    <col min="8197" max="8448" width="9" style="8"/>
    <col min="8449" max="8449" width="5.25" style="8" customWidth="1"/>
    <col min="8450" max="8450" width="5.375" style="8" customWidth="1"/>
    <col min="8451" max="8451" width="28.75" style="8" customWidth="1"/>
    <col min="8452" max="8452" width="11.75" style="8" customWidth="1"/>
    <col min="8453" max="8704" width="9" style="8"/>
    <col min="8705" max="8705" width="5.25" style="8" customWidth="1"/>
    <col min="8706" max="8706" width="5.375" style="8" customWidth="1"/>
    <col min="8707" max="8707" width="28.75" style="8" customWidth="1"/>
    <col min="8708" max="8708" width="11.75" style="8" customWidth="1"/>
    <col min="8709" max="8960" width="9" style="8"/>
    <col min="8961" max="8961" width="5.25" style="8" customWidth="1"/>
    <col min="8962" max="8962" width="5.375" style="8" customWidth="1"/>
    <col min="8963" max="8963" width="28.75" style="8" customWidth="1"/>
    <col min="8964" max="8964" width="11.75" style="8" customWidth="1"/>
    <col min="8965" max="9216" width="9" style="8"/>
    <col min="9217" max="9217" width="5.25" style="8" customWidth="1"/>
    <col min="9218" max="9218" width="5.375" style="8" customWidth="1"/>
    <col min="9219" max="9219" width="28.75" style="8" customWidth="1"/>
    <col min="9220" max="9220" width="11.75" style="8" customWidth="1"/>
    <col min="9221" max="9472" width="9" style="8"/>
    <col min="9473" max="9473" width="5.25" style="8" customWidth="1"/>
    <col min="9474" max="9474" width="5.375" style="8" customWidth="1"/>
    <col min="9475" max="9475" width="28.75" style="8" customWidth="1"/>
    <col min="9476" max="9476" width="11.75" style="8" customWidth="1"/>
    <col min="9477" max="9728" width="9" style="8"/>
    <col min="9729" max="9729" width="5.25" style="8" customWidth="1"/>
    <col min="9730" max="9730" width="5.375" style="8" customWidth="1"/>
    <col min="9731" max="9731" width="28.75" style="8" customWidth="1"/>
    <col min="9732" max="9732" width="11.75" style="8" customWidth="1"/>
    <col min="9733" max="9984" width="9" style="8"/>
    <col min="9985" max="9985" width="5.25" style="8" customWidth="1"/>
    <col min="9986" max="9986" width="5.375" style="8" customWidth="1"/>
    <col min="9987" max="9987" width="28.75" style="8" customWidth="1"/>
    <col min="9988" max="9988" width="11.75" style="8" customWidth="1"/>
    <col min="9989" max="10240" width="9" style="8"/>
    <col min="10241" max="10241" width="5.25" style="8" customWidth="1"/>
    <col min="10242" max="10242" width="5.375" style="8" customWidth="1"/>
    <col min="10243" max="10243" width="28.75" style="8" customWidth="1"/>
    <col min="10244" max="10244" width="11.75" style="8" customWidth="1"/>
    <col min="10245" max="10496" width="9" style="8"/>
    <col min="10497" max="10497" width="5.25" style="8" customWidth="1"/>
    <col min="10498" max="10498" width="5.375" style="8" customWidth="1"/>
    <col min="10499" max="10499" width="28.75" style="8" customWidth="1"/>
    <col min="10500" max="10500" width="11.75" style="8" customWidth="1"/>
    <col min="10501" max="10752" width="9" style="8"/>
    <col min="10753" max="10753" width="5.25" style="8" customWidth="1"/>
    <col min="10754" max="10754" width="5.375" style="8" customWidth="1"/>
    <col min="10755" max="10755" width="28.75" style="8" customWidth="1"/>
    <col min="10756" max="10756" width="11.75" style="8" customWidth="1"/>
    <col min="10757" max="11008" width="9" style="8"/>
    <col min="11009" max="11009" width="5.25" style="8" customWidth="1"/>
    <col min="11010" max="11010" width="5.375" style="8" customWidth="1"/>
    <col min="11011" max="11011" width="28.75" style="8" customWidth="1"/>
    <col min="11012" max="11012" width="11.75" style="8" customWidth="1"/>
    <col min="11013" max="11264" width="9" style="8"/>
    <col min="11265" max="11265" width="5.25" style="8" customWidth="1"/>
    <col min="11266" max="11266" width="5.375" style="8" customWidth="1"/>
    <col min="11267" max="11267" width="28.75" style="8" customWidth="1"/>
    <col min="11268" max="11268" width="11.75" style="8" customWidth="1"/>
    <col min="11269" max="11520" width="9" style="8"/>
    <col min="11521" max="11521" width="5.25" style="8" customWidth="1"/>
    <col min="11522" max="11522" width="5.375" style="8" customWidth="1"/>
    <col min="11523" max="11523" width="28.75" style="8" customWidth="1"/>
    <col min="11524" max="11524" width="11.75" style="8" customWidth="1"/>
    <col min="11525" max="11776" width="9" style="8"/>
    <col min="11777" max="11777" width="5.25" style="8" customWidth="1"/>
    <col min="11778" max="11778" width="5.375" style="8" customWidth="1"/>
    <col min="11779" max="11779" width="28.75" style="8" customWidth="1"/>
    <col min="11780" max="11780" width="11.75" style="8" customWidth="1"/>
    <col min="11781" max="12032" width="9" style="8"/>
    <col min="12033" max="12033" width="5.25" style="8" customWidth="1"/>
    <col min="12034" max="12034" width="5.375" style="8" customWidth="1"/>
    <col min="12035" max="12035" width="28.75" style="8" customWidth="1"/>
    <col min="12036" max="12036" width="11.75" style="8" customWidth="1"/>
    <col min="12037" max="12288" width="9" style="8"/>
    <col min="12289" max="12289" width="5.25" style="8" customWidth="1"/>
    <col min="12290" max="12290" width="5.375" style="8" customWidth="1"/>
    <col min="12291" max="12291" width="28.75" style="8" customWidth="1"/>
    <col min="12292" max="12292" width="11.75" style="8" customWidth="1"/>
    <col min="12293" max="12544" width="9" style="8"/>
    <col min="12545" max="12545" width="5.25" style="8" customWidth="1"/>
    <col min="12546" max="12546" width="5.375" style="8" customWidth="1"/>
    <col min="12547" max="12547" width="28.75" style="8" customWidth="1"/>
    <col min="12548" max="12548" width="11.75" style="8" customWidth="1"/>
    <col min="12549" max="12800" width="9" style="8"/>
    <col min="12801" max="12801" width="5.25" style="8" customWidth="1"/>
    <col min="12802" max="12802" width="5.375" style="8" customWidth="1"/>
    <col min="12803" max="12803" width="28.75" style="8" customWidth="1"/>
    <col min="12804" max="12804" width="11.75" style="8" customWidth="1"/>
    <col min="12805" max="13056" width="9" style="8"/>
    <col min="13057" max="13057" width="5.25" style="8" customWidth="1"/>
    <col min="13058" max="13058" width="5.375" style="8" customWidth="1"/>
    <col min="13059" max="13059" width="28.75" style="8" customWidth="1"/>
    <col min="13060" max="13060" width="11.75" style="8" customWidth="1"/>
    <col min="13061" max="13312" width="9" style="8"/>
    <col min="13313" max="13313" width="5.25" style="8" customWidth="1"/>
    <col min="13314" max="13314" width="5.375" style="8" customWidth="1"/>
    <col min="13315" max="13315" width="28.75" style="8" customWidth="1"/>
    <col min="13316" max="13316" width="11.75" style="8" customWidth="1"/>
    <col min="13317" max="13568" width="9" style="8"/>
    <col min="13569" max="13569" width="5.25" style="8" customWidth="1"/>
    <col min="13570" max="13570" width="5.375" style="8" customWidth="1"/>
    <col min="13571" max="13571" width="28.75" style="8" customWidth="1"/>
    <col min="13572" max="13572" width="11.75" style="8" customWidth="1"/>
    <col min="13573" max="13824" width="9" style="8"/>
    <col min="13825" max="13825" width="5.25" style="8" customWidth="1"/>
    <col min="13826" max="13826" width="5.375" style="8" customWidth="1"/>
    <col min="13827" max="13827" width="28.75" style="8" customWidth="1"/>
    <col min="13828" max="13828" width="11.75" style="8" customWidth="1"/>
    <col min="13829" max="14080" width="9" style="8"/>
    <col min="14081" max="14081" width="5.25" style="8" customWidth="1"/>
    <col min="14082" max="14082" width="5.375" style="8" customWidth="1"/>
    <col min="14083" max="14083" width="28.75" style="8" customWidth="1"/>
    <col min="14084" max="14084" width="11.75" style="8" customWidth="1"/>
    <col min="14085" max="14336" width="9" style="8"/>
    <col min="14337" max="14337" width="5.25" style="8" customWidth="1"/>
    <col min="14338" max="14338" width="5.375" style="8" customWidth="1"/>
    <col min="14339" max="14339" width="28.75" style="8" customWidth="1"/>
    <col min="14340" max="14340" width="11.75" style="8" customWidth="1"/>
    <col min="14341" max="14592" width="9" style="8"/>
    <col min="14593" max="14593" width="5.25" style="8" customWidth="1"/>
    <col min="14594" max="14594" width="5.375" style="8" customWidth="1"/>
    <col min="14595" max="14595" width="28.75" style="8" customWidth="1"/>
    <col min="14596" max="14596" width="11.75" style="8" customWidth="1"/>
    <col min="14597" max="14848" width="9" style="8"/>
    <col min="14849" max="14849" width="5.25" style="8" customWidth="1"/>
    <col min="14850" max="14850" width="5.375" style="8" customWidth="1"/>
    <col min="14851" max="14851" width="28.75" style="8" customWidth="1"/>
    <col min="14852" max="14852" width="11.75" style="8" customWidth="1"/>
    <col min="14853" max="15104" width="9" style="8"/>
    <col min="15105" max="15105" width="5.25" style="8" customWidth="1"/>
    <col min="15106" max="15106" width="5.375" style="8" customWidth="1"/>
    <col min="15107" max="15107" width="28.75" style="8" customWidth="1"/>
    <col min="15108" max="15108" width="11.75" style="8" customWidth="1"/>
    <col min="15109" max="15360" width="9" style="8"/>
    <col min="15361" max="15361" width="5.25" style="8" customWidth="1"/>
    <col min="15362" max="15362" width="5.375" style="8" customWidth="1"/>
    <col min="15363" max="15363" width="28.75" style="8" customWidth="1"/>
    <col min="15364" max="15364" width="11.75" style="8" customWidth="1"/>
    <col min="15365" max="15616" width="9" style="8"/>
    <col min="15617" max="15617" width="5.25" style="8" customWidth="1"/>
    <col min="15618" max="15618" width="5.375" style="8" customWidth="1"/>
    <col min="15619" max="15619" width="28.75" style="8" customWidth="1"/>
    <col min="15620" max="15620" width="11.75" style="8" customWidth="1"/>
    <col min="15621" max="15872" width="9" style="8"/>
    <col min="15873" max="15873" width="5.25" style="8" customWidth="1"/>
    <col min="15874" max="15874" width="5.375" style="8" customWidth="1"/>
    <col min="15875" max="15875" width="28.75" style="8" customWidth="1"/>
    <col min="15876" max="15876" width="11.75" style="8" customWidth="1"/>
    <col min="15877" max="16128" width="9" style="8"/>
    <col min="16129" max="16129" width="5.25" style="8" customWidth="1"/>
    <col min="16130" max="16130" width="5.375" style="8" customWidth="1"/>
    <col min="16131" max="16131" width="28.75" style="8" customWidth="1"/>
    <col min="16132" max="16132" width="11.75" style="8" customWidth="1"/>
    <col min="16133" max="16384" width="9" style="8"/>
  </cols>
  <sheetData>
    <row r="1" spans="1:7">
      <c r="A1" s="7"/>
      <c r="B1" s="7"/>
      <c r="C1" s="7"/>
      <c r="D1" s="7"/>
      <c r="E1" s="7"/>
      <c r="F1" s="7"/>
    </row>
    <row r="2" spans="1:7" ht="30.6" customHeight="1">
      <c r="B2" s="9"/>
      <c r="C2" s="10" t="s">
        <v>28</v>
      </c>
      <c r="D2" s="10" t="s">
        <v>10</v>
      </c>
      <c r="E2" s="10" t="s">
        <v>27</v>
      </c>
      <c r="F2" s="11" t="s">
        <v>29</v>
      </c>
      <c r="G2" s="11"/>
    </row>
    <row r="3" spans="1:7" ht="16.899999999999999" customHeight="1">
      <c r="B3" s="12">
        <v>0</v>
      </c>
      <c r="C3" s="13" t="s">
        <v>30</v>
      </c>
      <c r="D3" s="14">
        <v>2</v>
      </c>
      <c r="E3" s="14">
        <v>6</v>
      </c>
      <c r="F3" s="15">
        <f t="shared" ref="F3:F14" si="0">SUM(D3:E3)</f>
        <v>8</v>
      </c>
      <c r="G3" s="16"/>
    </row>
    <row r="4" spans="1:7" ht="16.899999999999999" customHeight="1">
      <c r="B4" s="12">
        <v>1</v>
      </c>
      <c r="C4" s="13" t="s">
        <v>31</v>
      </c>
      <c r="D4" s="14">
        <v>3</v>
      </c>
      <c r="E4" s="14">
        <v>6</v>
      </c>
      <c r="F4" s="15">
        <f t="shared" si="0"/>
        <v>9</v>
      </c>
      <c r="G4" s="16"/>
    </row>
    <row r="5" spans="1:7" ht="16.899999999999999" customHeight="1">
      <c r="B5" s="12">
        <v>2</v>
      </c>
      <c r="C5" s="13" t="s">
        <v>32</v>
      </c>
      <c r="D5" s="14">
        <v>4</v>
      </c>
      <c r="E5" s="14">
        <v>6</v>
      </c>
      <c r="F5" s="15">
        <f t="shared" si="0"/>
        <v>10</v>
      </c>
      <c r="G5" s="16"/>
    </row>
    <row r="6" spans="1:7" ht="16.899999999999999" customHeight="1">
      <c r="B6" s="12">
        <v>3</v>
      </c>
      <c r="C6" s="13" t="s">
        <v>33</v>
      </c>
      <c r="D6" s="14">
        <v>5</v>
      </c>
      <c r="E6" s="14">
        <v>6</v>
      </c>
      <c r="F6" s="15">
        <f t="shared" si="0"/>
        <v>11</v>
      </c>
      <c r="G6" s="16"/>
    </row>
    <row r="7" spans="1:7" ht="16.899999999999999" customHeight="1">
      <c r="B7" s="12">
        <v>4</v>
      </c>
      <c r="C7" s="13" t="s">
        <v>34</v>
      </c>
      <c r="D7" s="14">
        <v>6</v>
      </c>
      <c r="E7" s="14">
        <v>6</v>
      </c>
      <c r="F7" s="15">
        <f t="shared" si="0"/>
        <v>12</v>
      </c>
      <c r="G7" s="16"/>
    </row>
    <row r="8" spans="1:7" ht="16.899999999999999" customHeight="1">
      <c r="B8" s="12">
        <v>5</v>
      </c>
      <c r="C8" s="13" t="s">
        <v>35</v>
      </c>
      <c r="D8" s="14">
        <v>7</v>
      </c>
      <c r="E8" s="14">
        <v>6</v>
      </c>
      <c r="F8" s="15">
        <f t="shared" si="0"/>
        <v>13</v>
      </c>
      <c r="G8" s="16"/>
    </row>
    <row r="9" spans="1:7" ht="16.899999999999999" customHeight="1">
      <c r="B9" s="12">
        <v>6</v>
      </c>
      <c r="C9" s="13" t="s">
        <v>36</v>
      </c>
      <c r="D9" s="14">
        <v>8</v>
      </c>
      <c r="E9" s="14">
        <v>6</v>
      </c>
      <c r="F9" s="15">
        <f t="shared" si="0"/>
        <v>14</v>
      </c>
      <c r="G9" s="16"/>
    </row>
    <row r="10" spans="1:7" ht="16.899999999999999" customHeight="1">
      <c r="B10" s="12">
        <v>7</v>
      </c>
      <c r="C10" s="13" t="s">
        <v>37</v>
      </c>
      <c r="D10" s="14">
        <v>9</v>
      </c>
      <c r="E10" s="14">
        <v>6</v>
      </c>
      <c r="F10" s="15">
        <f t="shared" si="0"/>
        <v>15</v>
      </c>
      <c r="G10" s="16"/>
    </row>
    <row r="11" spans="1:7" ht="16.899999999999999" customHeight="1">
      <c r="B11" s="12">
        <v>8</v>
      </c>
      <c r="C11" s="13" t="s">
        <v>38</v>
      </c>
      <c r="D11" s="14">
        <v>10</v>
      </c>
      <c r="E11" s="14">
        <v>6</v>
      </c>
      <c r="F11" s="15">
        <f t="shared" si="0"/>
        <v>16</v>
      </c>
      <c r="G11" s="16"/>
    </row>
    <row r="12" spans="1:7" ht="16.899999999999999" customHeight="1">
      <c r="B12" s="12">
        <v>9</v>
      </c>
      <c r="C12" s="13" t="s">
        <v>39</v>
      </c>
      <c r="D12" s="14">
        <v>11</v>
      </c>
      <c r="E12" s="14">
        <v>6</v>
      </c>
      <c r="F12" s="15">
        <f t="shared" si="0"/>
        <v>17</v>
      </c>
      <c r="G12" s="16"/>
    </row>
    <row r="13" spans="1:7" ht="16.899999999999999" customHeight="1">
      <c r="B13" s="12">
        <v>10</v>
      </c>
      <c r="C13" s="13" t="s">
        <v>40</v>
      </c>
      <c r="D13" s="14">
        <v>12</v>
      </c>
      <c r="E13" s="14">
        <v>6</v>
      </c>
      <c r="F13" s="15">
        <f t="shared" si="0"/>
        <v>18</v>
      </c>
      <c r="G13" s="16"/>
    </row>
    <row r="14" spans="1:7" ht="16.5">
      <c r="B14" s="12">
        <v>11</v>
      </c>
      <c r="C14" s="13" t="s">
        <v>41</v>
      </c>
      <c r="D14" s="14">
        <v>12</v>
      </c>
      <c r="E14" s="14">
        <v>7</v>
      </c>
      <c r="F14" s="15">
        <f t="shared" si="0"/>
        <v>19</v>
      </c>
      <c r="G14" s="16"/>
    </row>
    <row r="15" spans="1:7">
      <c r="C15" s="13"/>
      <c r="D15" s="12"/>
      <c r="E15" s="12"/>
    </row>
  </sheetData>
  <sheetProtection password="9207"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70"/>
  <sheetViews>
    <sheetView view="pageBreakPreview" topLeftCell="A3" zoomScale="110" zoomScaleNormal="100" zoomScaleSheetLayoutView="110" workbookViewId="0">
      <pane xSplit="4" topLeftCell="AF1" activePane="topRight" state="frozen"/>
      <selection activeCell="Z2" sqref="Z2:AH2"/>
      <selection pane="topRight" activeCell="Z2" sqref="Z2:AH2"/>
    </sheetView>
  </sheetViews>
  <sheetFormatPr defaultRowHeight="13.5"/>
  <cols>
    <col min="1" max="1" width="9" style="40"/>
    <col min="2" max="2" width="5.625" style="33" customWidth="1"/>
    <col min="3" max="3" width="5.375" style="33" customWidth="1"/>
    <col min="4" max="4" width="4.5" style="33" customWidth="1"/>
    <col min="5" max="5" width="2.25" style="65" customWidth="1"/>
    <col min="6" max="6" width="13.125" style="34" customWidth="1"/>
    <col min="7" max="7" width="13.125" style="35" customWidth="1"/>
    <col min="8" max="8" width="2.25" style="18" customWidth="1"/>
    <col min="9" max="9" width="13.125" style="34" customWidth="1"/>
    <col min="10" max="10" width="13.125" style="35" customWidth="1"/>
    <col min="11" max="11" width="2.25" style="36" customWidth="1"/>
    <col min="12" max="12" width="5.5" style="86" customWidth="1"/>
    <col min="13" max="13" width="2.25" style="87" customWidth="1"/>
    <col min="14" max="14" width="12.25" style="88" bestFit="1" customWidth="1"/>
    <col min="15" max="15" width="2.25" style="36" customWidth="1"/>
    <col min="16" max="16" width="13.75" style="35" customWidth="1"/>
    <col min="17" max="17" width="5.25" style="35" bestFit="1" customWidth="1"/>
    <col min="18" max="18" width="2.25" style="18" customWidth="1"/>
    <col min="19" max="19" width="12.25" style="34" bestFit="1" customWidth="1"/>
    <col min="20" max="20" width="2.25" style="18" customWidth="1"/>
    <col min="21" max="21" width="8" style="34" customWidth="1"/>
    <col min="22" max="22" width="5.75" style="38" customWidth="1"/>
    <col min="23" max="23" width="8.125" style="38" customWidth="1"/>
    <col min="24" max="24" width="2.25" style="34" customWidth="1"/>
    <col min="25" max="25" width="6" style="39" bestFit="1" customWidth="1"/>
    <col min="26" max="27" width="6.125" style="34" customWidth="1"/>
    <col min="28" max="28" width="2.25" style="34" customWidth="1"/>
    <col min="29" max="29" width="6" style="39" bestFit="1" customWidth="1"/>
    <col min="30" max="31" width="6.125" style="34" customWidth="1"/>
    <col min="32" max="32" width="2.25" style="34" customWidth="1"/>
    <col min="33" max="33" width="8.375" style="39" customWidth="1"/>
    <col min="34" max="34" width="2.25" style="34" customWidth="1"/>
    <col min="35" max="35" width="11.25" style="39" customWidth="1"/>
    <col min="36" max="36" width="2.25" style="34" customWidth="1"/>
    <col min="37" max="40" width="11.25" style="39" customWidth="1"/>
    <col min="41" max="41" width="2.25" style="34" customWidth="1"/>
    <col min="42" max="42" width="11.25" style="39" customWidth="1"/>
    <col min="43" max="43" width="2.25" style="36" customWidth="1"/>
    <col min="44" max="44" width="5.5" style="35" customWidth="1"/>
    <col min="45" max="45" width="2.25" style="18" customWidth="1"/>
    <col min="46" max="46" width="12.25" style="34" bestFit="1" customWidth="1"/>
    <col min="47" max="48" width="7.5" style="36" customWidth="1"/>
    <col min="49" max="50" width="3.75" style="64" bestFit="1" customWidth="1"/>
    <col min="51" max="51" width="4.5" style="64" bestFit="1" customWidth="1"/>
    <col min="52" max="64" width="9" style="25"/>
    <col min="65" max="282" width="9" style="40"/>
    <col min="283" max="283" width="1.75" style="40" customWidth="1"/>
    <col min="284" max="284" width="2.5" style="40" customWidth="1"/>
    <col min="285" max="285" width="3.625" style="40" customWidth="1"/>
    <col min="286" max="286" width="2.75" style="40" customWidth="1"/>
    <col min="287" max="287" width="0.875" style="40" customWidth="1"/>
    <col min="288" max="288" width="1.25" style="40" customWidth="1"/>
    <col min="289" max="289" width="5.375" style="40" customWidth="1"/>
    <col min="290" max="290" width="6.5" style="40" customWidth="1"/>
    <col min="291" max="291" width="4.125" style="40" customWidth="1"/>
    <col min="292" max="292" width="7.875" style="40" customWidth="1"/>
    <col min="293" max="293" width="8.75" style="40" customWidth="1"/>
    <col min="294" max="297" width="6.25" style="40" customWidth="1"/>
    <col min="298" max="298" width="4.875" style="40" customWidth="1"/>
    <col min="299" max="299" width="2.5" style="40" customWidth="1"/>
    <col min="300" max="300" width="4.875" style="40" customWidth="1"/>
    <col min="301" max="538" width="9" style="40"/>
    <col min="539" max="539" width="1.75" style="40" customWidth="1"/>
    <col min="540" max="540" width="2.5" style="40" customWidth="1"/>
    <col min="541" max="541" width="3.625" style="40" customWidth="1"/>
    <col min="542" max="542" width="2.75" style="40" customWidth="1"/>
    <col min="543" max="543" width="0.875" style="40" customWidth="1"/>
    <col min="544" max="544" width="1.25" style="40" customWidth="1"/>
    <col min="545" max="545" width="5.375" style="40" customWidth="1"/>
    <col min="546" max="546" width="6.5" style="40" customWidth="1"/>
    <col min="547" max="547" width="4.125" style="40" customWidth="1"/>
    <col min="548" max="548" width="7.875" style="40" customWidth="1"/>
    <col min="549" max="549" width="8.75" style="40" customWidth="1"/>
    <col min="550" max="553" width="6.25" style="40" customWidth="1"/>
    <col min="554" max="554" width="4.875" style="40" customWidth="1"/>
    <col min="555" max="555" width="2.5" style="40" customWidth="1"/>
    <col min="556" max="556" width="4.875" style="40" customWidth="1"/>
    <col min="557" max="794" width="9" style="40"/>
    <col min="795" max="795" width="1.75" style="40" customWidth="1"/>
    <col min="796" max="796" width="2.5" style="40" customWidth="1"/>
    <col min="797" max="797" width="3.625" style="40" customWidth="1"/>
    <col min="798" max="798" width="2.75" style="40" customWidth="1"/>
    <col min="799" max="799" width="0.875" style="40" customWidth="1"/>
    <col min="800" max="800" width="1.25" style="40" customWidth="1"/>
    <col min="801" max="801" width="5.375" style="40" customWidth="1"/>
    <col min="802" max="802" width="6.5" style="40" customWidth="1"/>
    <col min="803" max="803" width="4.125" style="40" customWidth="1"/>
    <col min="804" max="804" width="7.875" style="40" customWidth="1"/>
    <col min="805" max="805" width="8.75" style="40" customWidth="1"/>
    <col min="806" max="809" width="6.25" style="40" customWidth="1"/>
    <col min="810" max="810" width="4.875" style="40" customWidth="1"/>
    <col min="811" max="811" width="2.5" style="40" customWidth="1"/>
    <col min="812" max="812" width="4.875" style="40" customWidth="1"/>
    <col min="813" max="1050" width="9" style="40"/>
    <col min="1051" max="1051" width="1.75" style="40" customWidth="1"/>
    <col min="1052" max="1052" width="2.5" style="40" customWidth="1"/>
    <col min="1053" max="1053" width="3.625" style="40" customWidth="1"/>
    <col min="1054" max="1054" width="2.75" style="40" customWidth="1"/>
    <col min="1055" max="1055" width="0.875" style="40" customWidth="1"/>
    <col min="1056" max="1056" width="1.25" style="40" customWidth="1"/>
    <col min="1057" max="1057" width="5.375" style="40" customWidth="1"/>
    <col min="1058" max="1058" width="6.5" style="40" customWidth="1"/>
    <col min="1059" max="1059" width="4.125" style="40" customWidth="1"/>
    <col min="1060" max="1060" width="7.875" style="40" customWidth="1"/>
    <col min="1061" max="1061" width="8.75" style="40" customWidth="1"/>
    <col min="1062" max="1065" width="6.25" style="40" customWidth="1"/>
    <col min="1066" max="1066" width="4.875" style="40" customWidth="1"/>
    <col min="1067" max="1067" width="2.5" style="40" customWidth="1"/>
    <col min="1068" max="1068" width="4.875" style="40" customWidth="1"/>
    <col min="1069" max="1306" width="9" style="40"/>
    <col min="1307" max="1307" width="1.75" style="40" customWidth="1"/>
    <col min="1308" max="1308" width="2.5" style="40" customWidth="1"/>
    <col min="1309" max="1309" width="3.625" style="40" customWidth="1"/>
    <col min="1310" max="1310" width="2.75" style="40" customWidth="1"/>
    <col min="1311" max="1311" width="0.875" style="40" customWidth="1"/>
    <col min="1312" max="1312" width="1.25" style="40" customWidth="1"/>
    <col min="1313" max="1313" width="5.375" style="40" customWidth="1"/>
    <col min="1314" max="1314" width="6.5" style="40" customWidth="1"/>
    <col min="1315" max="1315" width="4.125" style="40" customWidth="1"/>
    <col min="1316" max="1316" width="7.875" style="40" customWidth="1"/>
    <col min="1317" max="1317" width="8.75" style="40" customWidth="1"/>
    <col min="1318" max="1321" width="6.25" style="40" customWidth="1"/>
    <col min="1322" max="1322" width="4.875" style="40" customWidth="1"/>
    <col min="1323" max="1323" width="2.5" style="40" customWidth="1"/>
    <col min="1324" max="1324" width="4.875" style="40" customWidth="1"/>
    <col min="1325" max="1562" width="9" style="40"/>
    <col min="1563" max="1563" width="1.75" style="40" customWidth="1"/>
    <col min="1564" max="1564" width="2.5" style="40" customWidth="1"/>
    <col min="1565" max="1565" width="3.625" style="40" customWidth="1"/>
    <col min="1566" max="1566" width="2.75" style="40" customWidth="1"/>
    <col min="1567" max="1567" width="0.875" style="40" customWidth="1"/>
    <col min="1568" max="1568" width="1.25" style="40" customWidth="1"/>
    <col min="1569" max="1569" width="5.375" style="40" customWidth="1"/>
    <col min="1570" max="1570" width="6.5" style="40" customWidth="1"/>
    <col min="1571" max="1571" width="4.125" style="40" customWidth="1"/>
    <col min="1572" max="1572" width="7.875" style="40" customWidth="1"/>
    <col min="1573" max="1573" width="8.75" style="40" customWidth="1"/>
    <col min="1574" max="1577" width="6.25" style="40" customWidth="1"/>
    <col min="1578" max="1578" width="4.875" style="40" customWidth="1"/>
    <col min="1579" max="1579" width="2.5" style="40" customWidth="1"/>
    <col min="1580" max="1580" width="4.875" style="40" customWidth="1"/>
    <col min="1581" max="1818" width="9" style="40"/>
    <col min="1819" max="1819" width="1.75" style="40" customWidth="1"/>
    <col min="1820" max="1820" width="2.5" style="40" customWidth="1"/>
    <col min="1821" max="1821" width="3.625" style="40" customWidth="1"/>
    <col min="1822" max="1822" width="2.75" style="40" customWidth="1"/>
    <col min="1823" max="1823" width="0.875" style="40" customWidth="1"/>
    <col min="1824" max="1824" width="1.25" style="40" customWidth="1"/>
    <col min="1825" max="1825" width="5.375" style="40" customWidth="1"/>
    <col min="1826" max="1826" width="6.5" style="40" customWidth="1"/>
    <col min="1827" max="1827" width="4.125" style="40" customWidth="1"/>
    <col min="1828" max="1828" width="7.875" style="40" customWidth="1"/>
    <col min="1829" max="1829" width="8.75" style="40" customWidth="1"/>
    <col min="1830" max="1833" width="6.25" style="40" customWidth="1"/>
    <col min="1834" max="1834" width="4.875" style="40" customWidth="1"/>
    <col min="1835" max="1835" width="2.5" style="40" customWidth="1"/>
    <col min="1836" max="1836" width="4.875" style="40" customWidth="1"/>
    <col min="1837" max="2074" width="9" style="40"/>
    <col min="2075" max="2075" width="1.75" style="40" customWidth="1"/>
    <col min="2076" max="2076" width="2.5" style="40" customWidth="1"/>
    <col min="2077" max="2077" width="3.625" style="40" customWidth="1"/>
    <col min="2078" max="2078" width="2.75" style="40" customWidth="1"/>
    <col min="2079" max="2079" width="0.875" style="40" customWidth="1"/>
    <col min="2080" max="2080" width="1.25" style="40" customWidth="1"/>
    <col min="2081" max="2081" width="5.375" style="40" customWidth="1"/>
    <col min="2082" max="2082" width="6.5" style="40" customWidth="1"/>
    <col min="2083" max="2083" width="4.125" style="40" customWidth="1"/>
    <col min="2084" max="2084" width="7.875" style="40" customWidth="1"/>
    <col min="2085" max="2085" width="8.75" style="40" customWidth="1"/>
    <col min="2086" max="2089" width="6.25" style="40" customWidth="1"/>
    <col min="2090" max="2090" width="4.875" style="40" customWidth="1"/>
    <col min="2091" max="2091" width="2.5" style="40" customWidth="1"/>
    <col min="2092" max="2092" width="4.875" style="40" customWidth="1"/>
    <col min="2093" max="2330" width="9" style="40"/>
    <col min="2331" max="2331" width="1.75" style="40" customWidth="1"/>
    <col min="2332" max="2332" width="2.5" style="40" customWidth="1"/>
    <col min="2333" max="2333" width="3.625" style="40" customWidth="1"/>
    <col min="2334" max="2334" width="2.75" style="40" customWidth="1"/>
    <col min="2335" max="2335" width="0.875" style="40" customWidth="1"/>
    <col min="2336" max="2336" width="1.25" style="40" customWidth="1"/>
    <col min="2337" max="2337" width="5.375" style="40" customWidth="1"/>
    <col min="2338" max="2338" width="6.5" style="40" customWidth="1"/>
    <col min="2339" max="2339" width="4.125" style="40" customWidth="1"/>
    <col min="2340" max="2340" width="7.875" style="40" customWidth="1"/>
    <col min="2341" max="2341" width="8.75" style="40" customWidth="1"/>
    <col min="2342" max="2345" width="6.25" style="40" customWidth="1"/>
    <col min="2346" max="2346" width="4.875" style="40" customWidth="1"/>
    <col min="2347" max="2347" width="2.5" style="40" customWidth="1"/>
    <col min="2348" max="2348" width="4.875" style="40" customWidth="1"/>
    <col min="2349" max="2586" width="9" style="40"/>
    <col min="2587" max="2587" width="1.75" style="40" customWidth="1"/>
    <col min="2588" max="2588" width="2.5" style="40" customWidth="1"/>
    <col min="2589" max="2589" width="3.625" style="40" customWidth="1"/>
    <col min="2590" max="2590" width="2.75" style="40" customWidth="1"/>
    <col min="2591" max="2591" width="0.875" style="40" customWidth="1"/>
    <col min="2592" max="2592" width="1.25" style="40" customWidth="1"/>
    <col min="2593" max="2593" width="5.375" style="40" customWidth="1"/>
    <col min="2594" max="2594" width="6.5" style="40" customWidth="1"/>
    <col min="2595" max="2595" width="4.125" style="40" customWidth="1"/>
    <col min="2596" max="2596" width="7.875" style="40" customWidth="1"/>
    <col min="2597" max="2597" width="8.75" style="40" customWidth="1"/>
    <col min="2598" max="2601" width="6.25" style="40" customWidth="1"/>
    <col min="2602" max="2602" width="4.875" style="40" customWidth="1"/>
    <col min="2603" max="2603" width="2.5" style="40" customWidth="1"/>
    <col min="2604" max="2604" width="4.875" style="40" customWidth="1"/>
    <col min="2605" max="2842" width="9" style="40"/>
    <col min="2843" max="2843" width="1.75" style="40" customWidth="1"/>
    <col min="2844" max="2844" width="2.5" style="40" customWidth="1"/>
    <col min="2845" max="2845" width="3.625" style="40" customWidth="1"/>
    <col min="2846" max="2846" width="2.75" style="40" customWidth="1"/>
    <col min="2847" max="2847" width="0.875" style="40" customWidth="1"/>
    <col min="2848" max="2848" width="1.25" style="40" customWidth="1"/>
    <col min="2849" max="2849" width="5.375" style="40" customWidth="1"/>
    <col min="2850" max="2850" width="6.5" style="40" customWidth="1"/>
    <col min="2851" max="2851" width="4.125" style="40" customWidth="1"/>
    <col min="2852" max="2852" width="7.875" style="40" customWidth="1"/>
    <col min="2853" max="2853" width="8.75" style="40" customWidth="1"/>
    <col min="2854" max="2857" width="6.25" style="40" customWidth="1"/>
    <col min="2858" max="2858" width="4.875" style="40" customWidth="1"/>
    <col min="2859" max="2859" width="2.5" style="40" customWidth="1"/>
    <col min="2860" max="2860" width="4.875" style="40" customWidth="1"/>
    <col min="2861" max="3098" width="9" style="40"/>
    <col min="3099" max="3099" width="1.75" style="40" customWidth="1"/>
    <col min="3100" max="3100" width="2.5" style="40" customWidth="1"/>
    <col min="3101" max="3101" width="3.625" style="40" customWidth="1"/>
    <col min="3102" max="3102" width="2.75" style="40" customWidth="1"/>
    <col min="3103" max="3103" width="0.875" style="40" customWidth="1"/>
    <col min="3104" max="3104" width="1.25" style="40" customWidth="1"/>
    <col min="3105" max="3105" width="5.375" style="40" customWidth="1"/>
    <col min="3106" max="3106" width="6.5" style="40" customWidth="1"/>
    <col min="3107" max="3107" width="4.125" style="40" customWidth="1"/>
    <col min="3108" max="3108" width="7.875" style="40" customWidth="1"/>
    <col min="3109" max="3109" width="8.75" style="40" customWidth="1"/>
    <col min="3110" max="3113" width="6.25" style="40" customWidth="1"/>
    <col min="3114" max="3114" width="4.875" style="40" customWidth="1"/>
    <col min="3115" max="3115" width="2.5" style="40" customWidth="1"/>
    <col min="3116" max="3116" width="4.875" style="40" customWidth="1"/>
    <col min="3117" max="3354" width="9" style="40"/>
    <col min="3355" max="3355" width="1.75" style="40" customWidth="1"/>
    <col min="3356" max="3356" width="2.5" style="40" customWidth="1"/>
    <col min="3357" max="3357" width="3.625" style="40" customWidth="1"/>
    <col min="3358" max="3358" width="2.75" style="40" customWidth="1"/>
    <col min="3359" max="3359" width="0.875" style="40" customWidth="1"/>
    <col min="3360" max="3360" width="1.25" style="40" customWidth="1"/>
    <col min="3361" max="3361" width="5.375" style="40" customWidth="1"/>
    <col min="3362" max="3362" width="6.5" style="40" customWidth="1"/>
    <col min="3363" max="3363" width="4.125" style="40" customWidth="1"/>
    <col min="3364" max="3364" width="7.875" style="40" customWidth="1"/>
    <col min="3365" max="3365" width="8.75" style="40" customWidth="1"/>
    <col min="3366" max="3369" width="6.25" style="40" customWidth="1"/>
    <col min="3370" max="3370" width="4.875" style="40" customWidth="1"/>
    <col min="3371" max="3371" width="2.5" style="40" customWidth="1"/>
    <col min="3372" max="3372" width="4.875" style="40" customWidth="1"/>
    <col min="3373" max="3610" width="9" style="40"/>
    <col min="3611" max="3611" width="1.75" style="40" customWidth="1"/>
    <col min="3612" max="3612" width="2.5" style="40" customWidth="1"/>
    <col min="3613" max="3613" width="3.625" style="40" customWidth="1"/>
    <col min="3614" max="3614" width="2.75" style="40" customWidth="1"/>
    <col min="3615" max="3615" width="0.875" style="40" customWidth="1"/>
    <col min="3616" max="3616" width="1.25" style="40" customWidth="1"/>
    <col min="3617" max="3617" width="5.375" style="40" customWidth="1"/>
    <col min="3618" max="3618" width="6.5" style="40" customWidth="1"/>
    <col min="3619" max="3619" width="4.125" style="40" customWidth="1"/>
    <col min="3620" max="3620" width="7.875" style="40" customWidth="1"/>
    <col min="3621" max="3621" width="8.75" style="40" customWidth="1"/>
    <col min="3622" max="3625" width="6.25" style="40" customWidth="1"/>
    <col min="3626" max="3626" width="4.875" style="40" customWidth="1"/>
    <col min="3627" max="3627" width="2.5" style="40" customWidth="1"/>
    <col min="3628" max="3628" width="4.875" style="40" customWidth="1"/>
    <col min="3629" max="3866" width="9" style="40"/>
    <col min="3867" max="3867" width="1.75" style="40" customWidth="1"/>
    <col min="3868" max="3868" width="2.5" style="40" customWidth="1"/>
    <col min="3869" max="3869" width="3.625" style="40" customWidth="1"/>
    <col min="3870" max="3870" width="2.75" style="40" customWidth="1"/>
    <col min="3871" max="3871" width="0.875" style="40" customWidth="1"/>
    <col min="3872" max="3872" width="1.25" style="40" customWidth="1"/>
    <col min="3873" max="3873" width="5.375" style="40" customWidth="1"/>
    <col min="3874" max="3874" width="6.5" style="40" customWidth="1"/>
    <col min="3875" max="3875" width="4.125" style="40" customWidth="1"/>
    <col min="3876" max="3876" width="7.875" style="40" customWidth="1"/>
    <col min="3877" max="3877" width="8.75" style="40" customWidth="1"/>
    <col min="3878" max="3881" width="6.25" style="40" customWidth="1"/>
    <col min="3882" max="3882" width="4.875" style="40" customWidth="1"/>
    <col min="3883" max="3883" width="2.5" style="40" customWidth="1"/>
    <col min="3884" max="3884" width="4.875" style="40" customWidth="1"/>
    <col min="3885" max="4122" width="9" style="40"/>
    <col min="4123" max="4123" width="1.75" style="40" customWidth="1"/>
    <col min="4124" max="4124" width="2.5" style="40" customWidth="1"/>
    <col min="4125" max="4125" width="3.625" style="40" customWidth="1"/>
    <col min="4126" max="4126" width="2.75" style="40" customWidth="1"/>
    <col min="4127" max="4127" width="0.875" style="40" customWidth="1"/>
    <col min="4128" max="4128" width="1.25" style="40" customWidth="1"/>
    <col min="4129" max="4129" width="5.375" style="40" customWidth="1"/>
    <col min="4130" max="4130" width="6.5" style="40" customWidth="1"/>
    <col min="4131" max="4131" width="4.125" style="40" customWidth="1"/>
    <col min="4132" max="4132" width="7.875" style="40" customWidth="1"/>
    <col min="4133" max="4133" width="8.75" style="40" customWidth="1"/>
    <col min="4134" max="4137" width="6.25" style="40" customWidth="1"/>
    <col min="4138" max="4138" width="4.875" style="40" customWidth="1"/>
    <col min="4139" max="4139" width="2.5" style="40" customWidth="1"/>
    <col min="4140" max="4140" width="4.875" style="40" customWidth="1"/>
    <col min="4141" max="4378" width="9" style="40"/>
    <col min="4379" max="4379" width="1.75" style="40" customWidth="1"/>
    <col min="4380" max="4380" width="2.5" style="40" customWidth="1"/>
    <col min="4381" max="4381" width="3.625" style="40" customWidth="1"/>
    <col min="4382" max="4382" width="2.75" style="40" customWidth="1"/>
    <col min="4383" max="4383" width="0.875" style="40" customWidth="1"/>
    <col min="4384" max="4384" width="1.25" style="40" customWidth="1"/>
    <col min="4385" max="4385" width="5.375" style="40" customWidth="1"/>
    <col min="4386" max="4386" width="6.5" style="40" customWidth="1"/>
    <col min="4387" max="4387" width="4.125" style="40" customWidth="1"/>
    <col min="4388" max="4388" width="7.875" style="40" customWidth="1"/>
    <col min="4389" max="4389" width="8.75" style="40" customWidth="1"/>
    <col min="4390" max="4393" width="6.25" style="40" customWidth="1"/>
    <col min="4394" max="4394" width="4.875" style="40" customWidth="1"/>
    <col min="4395" max="4395" width="2.5" style="40" customWidth="1"/>
    <col min="4396" max="4396" width="4.875" style="40" customWidth="1"/>
    <col min="4397" max="4634" width="9" style="40"/>
    <col min="4635" max="4635" width="1.75" style="40" customWidth="1"/>
    <col min="4636" max="4636" width="2.5" style="40" customWidth="1"/>
    <col min="4637" max="4637" width="3.625" style="40" customWidth="1"/>
    <col min="4638" max="4638" width="2.75" style="40" customWidth="1"/>
    <col min="4639" max="4639" width="0.875" style="40" customWidth="1"/>
    <col min="4640" max="4640" width="1.25" style="40" customWidth="1"/>
    <col min="4641" max="4641" width="5.375" style="40" customWidth="1"/>
    <col min="4642" max="4642" width="6.5" style="40" customWidth="1"/>
    <col min="4643" max="4643" width="4.125" style="40" customWidth="1"/>
    <col min="4644" max="4644" width="7.875" style="40" customWidth="1"/>
    <col min="4645" max="4645" width="8.75" style="40" customWidth="1"/>
    <col min="4646" max="4649" width="6.25" style="40" customWidth="1"/>
    <col min="4650" max="4650" width="4.875" style="40" customWidth="1"/>
    <col min="4651" max="4651" width="2.5" style="40" customWidth="1"/>
    <col min="4652" max="4652" width="4.875" style="40" customWidth="1"/>
    <col min="4653" max="4890" width="9" style="40"/>
    <col min="4891" max="4891" width="1.75" style="40" customWidth="1"/>
    <col min="4892" max="4892" width="2.5" style="40" customWidth="1"/>
    <col min="4893" max="4893" width="3.625" style="40" customWidth="1"/>
    <col min="4894" max="4894" width="2.75" style="40" customWidth="1"/>
    <col min="4895" max="4895" width="0.875" style="40" customWidth="1"/>
    <col min="4896" max="4896" width="1.25" style="40" customWidth="1"/>
    <col min="4897" max="4897" width="5.375" style="40" customWidth="1"/>
    <col min="4898" max="4898" width="6.5" style="40" customWidth="1"/>
    <col min="4899" max="4899" width="4.125" style="40" customWidth="1"/>
    <col min="4900" max="4900" width="7.875" style="40" customWidth="1"/>
    <col min="4901" max="4901" width="8.75" style="40" customWidth="1"/>
    <col min="4902" max="4905" width="6.25" style="40" customWidth="1"/>
    <col min="4906" max="4906" width="4.875" style="40" customWidth="1"/>
    <col min="4907" max="4907" width="2.5" style="40" customWidth="1"/>
    <col min="4908" max="4908" width="4.875" style="40" customWidth="1"/>
    <col min="4909" max="5146" width="9" style="40"/>
    <col min="5147" max="5147" width="1.75" style="40" customWidth="1"/>
    <col min="5148" max="5148" width="2.5" style="40" customWidth="1"/>
    <col min="5149" max="5149" width="3.625" style="40" customWidth="1"/>
    <col min="5150" max="5150" width="2.75" style="40" customWidth="1"/>
    <col min="5151" max="5151" width="0.875" style="40" customWidth="1"/>
    <col min="5152" max="5152" width="1.25" style="40" customWidth="1"/>
    <col min="5153" max="5153" width="5.375" style="40" customWidth="1"/>
    <col min="5154" max="5154" width="6.5" style="40" customWidth="1"/>
    <col min="5155" max="5155" width="4.125" style="40" customWidth="1"/>
    <col min="5156" max="5156" width="7.875" style="40" customWidth="1"/>
    <col min="5157" max="5157" width="8.75" style="40" customWidth="1"/>
    <col min="5158" max="5161" width="6.25" style="40" customWidth="1"/>
    <col min="5162" max="5162" width="4.875" style="40" customWidth="1"/>
    <col min="5163" max="5163" width="2.5" style="40" customWidth="1"/>
    <col min="5164" max="5164" width="4.875" style="40" customWidth="1"/>
    <col min="5165" max="5402" width="9" style="40"/>
    <col min="5403" max="5403" width="1.75" style="40" customWidth="1"/>
    <col min="5404" max="5404" width="2.5" style="40" customWidth="1"/>
    <col min="5405" max="5405" width="3.625" style="40" customWidth="1"/>
    <col min="5406" max="5406" width="2.75" style="40" customWidth="1"/>
    <col min="5407" max="5407" width="0.875" style="40" customWidth="1"/>
    <col min="5408" max="5408" width="1.25" style="40" customWidth="1"/>
    <col min="5409" max="5409" width="5.375" style="40" customWidth="1"/>
    <col min="5410" max="5410" width="6.5" style="40" customWidth="1"/>
    <col min="5411" max="5411" width="4.125" style="40" customWidth="1"/>
    <col min="5412" max="5412" width="7.875" style="40" customWidth="1"/>
    <col min="5413" max="5413" width="8.75" style="40" customWidth="1"/>
    <col min="5414" max="5417" width="6.25" style="40" customWidth="1"/>
    <col min="5418" max="5418" width="4.875" style="40" customWidth="1"/>
    <col min="5419" max="5419" width="2.5" style="40" customWidth="1"/>
    <col min="5420" max="5420" width="4.875" style="40" customWidth="1"/>
    <col min="5421" max="5658" width="9" style="40"/>
    <col min="5659" max="5659" width="1.75" style="40" customWidth="1"/>
    <col min="5660" max="5660" width="2.5" style="40" customWidth="1"/>
    <col min="5661" max="5661" width="3.625" style="40" customWidth="1"/>
    <col min="5662" max="5662" width="2.75" style="40" customWidth="1"/>
    <col min="5663" max="5663" width="0.875" style="40" customWidth="1"/>
    <col min="5664" max="5664" width="1.25" style="40" customWidth="1"/>
    <col min="5665" max="5665" width="5.375" style="40" customWidth="1"/>
    <col min="5666" max="5666" width="6.5" style="40" customWidth="1"/>
    <col min="5667" max="5667" width="4.125" style="40" customWidth="1"/>
    <col min="5668" max="5668" width="7.875" style="40" customWidth="1"/>
    <col min="5669" max="5669" width="8.75" style="40" customWidth="1"/>
    <col min="5670" max="5673" width="6.25" style="40" customWidth="1"/>
    <col min="5674" max="5674" width="4.875" style="40" customWidth="1"/>
    <col min="5675" max="5675" width="2.5" style="40" customWidth="1"/>
    <col min="5676" max="5676" width="4.875" style="40" customWidth="1"/>
    <col min="5677" max="5914" width="9" style="40"/>
    <col min="5915" max="5915" width="1.75" style="40" customWidth="1"/>
    <col min="5916" max="5916" width="2.5" style="40" customWidth="1"/>
    <col min="5917" max="5917" width="3.625" style="40" customWidth="1"/>
    <col min="5918" max="5918" width="2.75" style="40" customWidth="1"/>
    <col min="5919" max="5919" width="0.875" style="40" customWidth="1"/>
    <col min="5920" max="5920" width="1.25" style="40" customWidth="1"/>
    <col min="5921" max="5921" width="5.375" style="40" customWidth="1"/>
    <col min="5922" max="5922" width="6.5" style="40" customWidth="1"/>
    <col min="5923" max="5923" width="4.125" style="40" customWidth="1"/>
    <col min="5924" max="5924" width="7.875" style="40" customWidth="1"/>
    <col min="5925" max="5925" width="8.75" style="40" customWidth="1"/>
    <col min="5926" max="5929" width="6.25" style="40" customWidth="1"/>
    <col min="5930" max="5930" width="4.875" style="40" customWidth="1"/>
    <col min="5931" max="5931" width="2.5" style="40" customWidth="1"/>
    <col min="5932" max="5932" width="4.875" style="40" customWidth="1"/>
    <col min="5933" max="6170" width="9" style="40"/>
    <col min="6171" max="6171" width="1.75" style="40" customWidth="1"/>
    <col min="6172" max="6172" width="2.5" style="40" customWidth="1"/>
    <col min="6173" max="6173" width="3.625" style="40" customWidth="1"/>
    <col min="6174" max="6174" width="2.75" style="40" customWidth="1"/>
    <col min="6175" max="6175" width="0.875" style="40" customWidth="1"/>
    <col min="6176" max="6176" width="1.25" style="40" customWidth="1"/>
    <col min="6177" max="6177" width="5.375" style="40" customWidth="1"/>
    <col min="6178" max="6178" width="6.5" style="40" customWidth="1"/>
    <col min="6179" max="6179" width="4.125" style="40" customWidth="1"/>
    <col min="6180" max="6180" width="7.875" style="40" customWidth="1"/>
    <col min="6181" max="6181" width="8.75" style="40" customWidth="1"/>
    <col min="6182" max="6185" width="6.25" style="40" customWidth="1"/>
    <col min="6186" max="6186" width="4.875" style="40" customWidth="1"/>
    <col min="6187" max="6187" width="2.5" style="40" customWidth="1"/>
    <col min="6188" max="6188" width="4.875" style="40" customWidth="1"/>
    <col min="6189" max="6426" width="9" style="40"/>
    <col min="6427" max="6427" width="1.75" style="40" customWidth="1"/>
    <col min="6428" max="6428" width="2.5" style="40" customWidth="1"/>
    <col min="6429" max="6429" width="3.625" style="40" customWidth="1"/>
    <col min="6430" max="6430" width="2.75" style="40" customWidth="1"/>
    <col min="6431" max="6431" width="0.875" style="40" customWidth="1"/>
    <col min="6432" max="6432" width="1.25" style="40" customWidth="1"/>
    <col min="6433" max="6433" width="5.375" style="40" customWidth="1"/>
    <col min="6434" max="6434" width="6.5" style="40" customWidth="1"/>
    <col min="6435" max="6435" width="4.125" style="40" customWidth="1"/>
    <col min="6436" max="6436" width="7.875" style="40" customWidth="1"/>
    <col min="6437" max="6437" width="8.75" style="40" customWidth="1"/>
    <col min="6438" max="6441" width="6.25" style="40" customWidth="1"/>
    <col min="6442" max="6442" width="4.875" style="40" customWidth="1"/>
    <col min="6443" max="6443" width="2.5" style="40" customWidth="1"/>
    <col min="6444" max="6444" width="4.875" style="40" customWidth="1"/>
    <col min="6445" max="6682" width="9" style="40"/>
    <col min="6683" max="6683" width="1.75" style="40" customWidth="1"/>
    <col min="6684" max="6684" width="2.5" style="40" customWidth="1"/>
    <col min="6685" max="6685" width="3.625" style="40" customWidth="1"/>
    <col min="6686" max="6686" width="2.75" style="40" customWidth="1"/>
    <col min="6687" max="6687" width="0.875" style="40" customWidth="1"/>
    <col min="6688" max="6688" width="1.25" style="40" customWidth="1"/>
    <col min="6689" max="6689" width="5.375" style="40" customWidth="1"/>
    <col min="6690" max="6690" width="6.5" style="40" customWidth="1"/>
    <col min="6691" max="6691" width="4.125" style="40" customWidth="1"/>
    <col min="6692" max="6692" width="7.875" style="40" customWidth="1"/>
    <col min="6693" max="6693" width="8.75" style="40" customWidth="1"/>
    <col min="6694" max="6697" width="6.25" style="40" customWidth="1"/>
    <col min="6698" max="6698" width="4.875" style="40" customWidth="1"/>
    <col min="6699" max="6699" width="2.5" style="40" customWidth="1"/>
    <col min="6700" max="6700" width="4.875" style="40" customWidth="1"/>
    <col min="6701" max="6938" width="9" style="40"/>
    <col min="6939" max="6939" width="1.75" style="40" customWidth="1"/>
    <col min="6940" max="6940" width="2.5" style="40" customWidth="1"/>
    <col min="6941" max="6941" width="3.625" style="40" customWidth="1"/>
    <col min="6942" max="6942" width="2.75" style="40" customWidth="1"/>
    <col min="6943" max="6943" width="0.875" style="40" customWidth="1"/>
    <col min="6944" max="6944" width="1.25" style="40" customWidth="1"/>
    <col min="6945" max="6945" width="5.375" style="40" customWidth="1"/>
    <col min="6946" max="6946" width="6.5" style="40" customWidth="1"/>
    <col min="6947" max="6947" width="4.125" style="40" customWidth="1"/>
    <col min="6948" max="6948" width="7.875" style="40" customWidth="1"/>
    <col min="6949" max="6949" width="8.75" style="40" customWidth="1"/>
    <col min="6950" max="6953" width="6.25" style="40" customWidth="1"/>
    <col min="6954" max="6954" width="4.875" style="40" customWidth="1"/>
    <col min="6955" max="6955" width="2.5" style="40" customWidth="1"/>
    <col min="6956" max="6956" width="4.875" style="40" customWidth="1"/>
    <col min="6957" max="7194" width="9" style="40"/>
    <col min="7195" max="7195" width="1.75" style="40" customWidth="1"/>
    <col min="7196" max="7196" width="2.5" style="40" customWidth="1"/>
    <col min="7197" max="7197" width="3.625" style="40" customWidth="1"/>
    <col min="7198" max="7198" width="2.75" style="40" customWidth="1"/>
    <col min="7199" max="7199" width="0.875" style="40" customWidth="1"/>
    <col min="7200" max="7200" width="1.25" style="40" customWidth="1"/>
    <col min="7201" max="7201" width="5.375" style="40" customWidth="1"/>
    <col min="7202" max="7202" width="6.5" style="40" customWidth="1"/>
    <col min="7203" max="7203" width="4.125" style="40" customWidth="1"/>
    <col min="7204" max="7204" width="7.875" style="40" customWidth="1"/>
    <col min="7205" max="7205" width="8.75" style="40" customWidth="1"/>
    <col min="7206" max="7209" width="6.25" style="40" customWidth="1"/>
    <col min="7210" max="7210" width="4.875" style="40" customWidth="1"/>
    <col min="7211" max="7211" width="2.5" style="40" customWidth="1"/>
    <col min="7212" max="7212" width="4.875" style="40" customWidth="1"/>
    <col min="7213" max="7450" width="9" style="40"/>
    <col min="7451" max="7451" width="1.75" style="40" customWidth="1"/>
    <col min="7452" max="7452" width="2.5" style="40" customWidth="1"/>
    <col min="7453" max="7453" width="3.625" style="40" customWidth="1"/>
    <col min="7454" max="7454" width="2.75" style="40" customWidth="1"/>
    <col min="7455" max="7455" width="0.875" style="40" customWidth="1"/>
    <col min="7456" max="7456" width="1.25" style="40" customWidth="1"/>
    <col min="7457" max="7457" width="5.375" style="40" customWidth="1"/>
    <col min="7458" max="7458" width="6.5" style="40" customWidth="1"/>
    <col min="7459" max="7459" width="4.125" style="40" customWidth="1"/>
    <col min="7460" max="7460" width="7.875" style="40" customWidth="1"/>
    <col min="7461" max="7461" width="8.75" style="40" customWidth="1"/>
    <col min="7462" max="7465" width="6.25" style="40" customWidth="1"/>
    <col min="7466" max="7466" width="4.875" style="40" customWidth="1"/>
    <col min="7467" max="7467" width="2.5" style="40" customWidth="1"/>
    <col min="7468" max="7468" width="4.875" style="40" customWidth="1"/>
    <col min="7469" max="7706" width="9" style="40"/>
    <col min="7707" max="7707" width="1.75" style="40" customWidth="1"/>
    <col min="7708" max="7708" width="2.5" style="40" customWidth="1"/>
    <col min="7709" max="7709" width="3.625" style="40" customWidth="1"/>
    <col min="7710" max="7710" width="2.75" style="40" customWidth="1"/>
    <col min="7711" max="7711" width="0.875" style="40" customWidth="1"/>
    <col min="7712" max="7712" width="1.25" style="40" customWidth="1"/>
    <col min="7713" max="7713" width="5.375" style="40" customWidth="1"/>
    <col min="7714" max="7714" width="6.5" style="40" customWidth="1"/>
    <col min="7715" max="7715" width="4.125" style="40" customWidth="1"/>
    <col min="7716" max="7716" width="7.875" style="40" customWidth="1"/>
    <col min="7717" max="7717" width="8.75" style="40" customWidth="1"/>
    <col min="7718" max="7721" width="6.25" style="40" customWidth="1"/>
    <col min="7722" max="7722" width="4.875" style="40" customWidth="1"/>
    <col min="7723" max="7723" width="2.5" style="40" customWidth="1"/>
    <col min="7724" max="7724" width="4.875" style="40" customWidth="1"/>
    <col min="7725" max="7962" width="9" style="40"/>
    <col min="7963" max="7963" width="1.75" style="40" customWidth="1"/>
    <col min="7964" max="7964" width="2.5" style="40" customWidth="1"/>
    <col min="7965" max="7965" width="3.625" style="40" customWidth="1"/>
    <col min="7966" max="7966" width="2.75" style="40" customWidth="1"/>
    <col min="7967" max="7967" width="0.875" style="40" customWidth="1"/>
    <col min="7968" max="7968" width="1.25" style="40" customWidth="1"/>
    <col min="7969" max="7969" width="5.375" style="40" customWidth="1"/>
    <col min="7970" max="7970" width="6.5" style="40" customWidth="1"/>
    <col min="7971" max="7971" width="4.125" style="40" customWidth="1"/>
    <col min="7972" max="7972" width="7.875" style="40" customWidth="1"/>
    <col min="7973" max="7973" width="8.75" style="40" customWidth="1"/>
    <col min="7974" max="7977" width="6.25" style="40" customWidth="1"/>
    <col min="7978" max="7978" width="4.875" style="40" customWidth="1"/>
    <col min="7979" max="7979" width="2.5" style="40" customWidth="1"/>
    <col min="7980" max="7980" width="4.875" style="40" customWidth="1"/>
    <col min="7981" max="8218" width="9" style="40"/>
    <col min="8219" max="8219" width="1.75" style="40" customWidth="1"/>
    <col min="8220" max="8220" width="2.5" style="40" customWidth="1"/>
    <col min="8221" max="8221" width="3.625" style="40" customWidth="1"/>
    <col min="8222" max="8222" width="2.75" style="40" customWidth="1"/>
    <col min="8223" max="8223" width="0.875" style="40" customWidth="1"/>
    <col min="8224" max="8224" width="1.25" style="40" customWidth="1"/>
    <col min="8225" max="8225" width="5.375" style="40" customWidth="1"/>
    <col min="8226" max="8226" width="6.5" style="40" customWidth="1"/>
    <col min="8227" max="8227" width="4.125" style="40" customWidth="1"/>
    <col min="8228" max="8228" width="7.875" style="40" customWidth="1"/>
    <col min="8229" max="8229" width="8.75" style="40" customWidth="1"/>
    <col min="8230" max="8233" width="6.25" style="40" customWidth="1"/>
    <col min="8234" max="8234" width="4.875" style="40" customWidth="1"/>
    <col min="8235" max="8235" width="2.5" style="40" customWidth="1"/>
    <col min="8236" max="8236" width="4.875" style="40" customWidth="1"/>
    <col min="8237" max="8474" width="9" style="40"/>
    <col min="8475" max="8475" width="1.75" style="40" customWidth="1"/>
    <col min="8476" max="8476" width="2.5" style="40" customWidth="1"/>
    <col min="8477" max="8477" width="3.625" style="40" customWidth="1"/>
    <col min="8478" max="8478" width="2.75" style="40" customWidth="1"/>
    <col min="8479" max="8479" width="0.875" style="40" customWidth="1"/>
    <col min="8480" max="8480" width="1.25" style="40" customWidth="1"/>
    <col min="8481" max="8481" width="5.375" style="40" customWidth="1"/>
    <col min="8482" max="8482" width="6.5" style="40" customWidth="1"/>
    <col min="8483" max="8483" width="4.125" style="40" customWidth="1"/>
    <col min="8484" max="8484" width="7.875" style="40" customWidth="1"/>
    <col min="8485" max="8485" width="8.75" style="40" customWidth="1"/>
    <col min="8486" max="8489" width="6.25" style="40" customWidth="1"/>
    <col min="8490" max="8490" width="4.875" style="40" customWidth="1"/>
    <col min="8491" max="8491" width="2.5" style="40" customWidth="1"/>
    <col min="8492" max="8492" width="4.875" style="40" customWidth="1"/>
    <col min="8493" max="8730" width="9" style="40"/>
    <col min="8731" max="8731" width="1.75" style="40" customWidth="1"/>
    <col min="8732" max="8732" width="2.5" style="40" customWidth="1"/>
    <col min="8733" max="8733" width="3.625" style="40" customWidth="1"/>
    <col min="8734" max="8734" width="2.75" style="40" customWidth="1"/>
    <col min="8735" max="8735" width="0.875" style="40" customWidth="1"/>
    <col min="8736" max="8736" width="1.25" style="40" customWidth="1"/>
    <col min="8737" max="8737" width="5.375" style="40" customWidth="1"/>
    <col min="8738" max="8738" width="6.5" style="40" customWidth="1"/>
    <col min="8739" max="8739" width="4.125" style="40" customWidth="1"/>
    <col min="8740" max="8740" width="7.875" style="40" customWidth="1"/>
    <col min="8741" max="8741" width="8.75" style="40" customWidth="1"/>
    <col min="8742" max="8745" width="6.25" style="40" customWidth="1"/>
    <col min="8746" max="8746" width="4.875" style="40" customWidth="1"/>
    <col min="8747" max="8747" width="2.5" style="40" customWidth="1"/>
    <col min="8748" max="8748" width="4.875" style="40" customWidth="1"/>
    <col min="8749" max="8986" width="9" style="40"/>
    <col min="8987" max="8987" width="1.75" style="40" customWidth="1"/>
    <col min="8988" max="8988" width="2.5" style="40" customWidth="1"/>
    <col min="8989" max="8989" width="3.625" style="40" customWidth="1"/>
    <col min="8990" max="8990" width="2.75" style="40" customWidth="1"/>
    <col min="8991" max="8991" width="0.875" style="40" customWidth="1"/>
    <col min="8992" max="8992" width="1.25" style="40" customWidth="1"/>
    <col min="8993" max="8993" width="5.375" style="40" customWidth="1"/>
    <col min="8994" max="8994" width="6.5" style="40" customWidth="1"/>
    <col min="8995" max="8995" width="4.125" style="40" customWidth="1"/>
    <col min="8996" max="8996" width="7.875" style="40" customWidth="1"/>
    <col min="8997" max="8997" width="8.75" style="40" customWidth="1"/>
    <col min="8998" max="9001" width="6.25" style="40" customWidth="1"/>
    <col min="9002" max="9002" width="4.875" style="40" customWidth="1"/>
    <col min="9003" max="9003" width="2.5" style="40" customWidth="1"/>
    <col min="9004" max="9004" width="4.875" style="40" customWidth="1"/>
    <col min="9005" max="9242" width="9" style="40"/>
    <col min="9243" max="9243" width="1.75" style="40" customWidth="1"/>
    <col min="9244" max="9244" width="2.5" style="40" customWidth="1"/>
    <col min="9245" max="9245" width="3.625" style="40" customWidth="1"/>
    <col min="9246" max="9246" width="2.75" style="40" customWidth="1"/>
    <col min="9247" max="9247" width="0.875" style="40" customWidth="1"/>
    <col min="9248" max="9248" width="1.25" style="40" customWidth="1"/>
    <col min="9249" max="9249" width="5.375" style="40" customWidth="1"/>
    <col min="9250" max="9250" width="6.5" style="40" customWidth="1"/>
    <col min="9251" max="9251" width="4.125" style="40" customWidth="1"/>
    <col min="9252" max="9252" width="7.875" style="40" customWidth="1"/>
    <col min="9253" max="9253" width="8.75" style="40" customWidth="1"/>
    <col min="9254" max="9257" width="6.25" style="40" customWidth="1"/>
    <col min="9258" max="9258" width="4.875" style="40" customWidth="1"/>
    <col min="9259" max="9259" width="2.5" style="40" customWidth="1"/>
    <col min="9260" max="9260" width="4.875" style="40" customWidth="1"/>
    <col min="9261" max="9498" width="9" style="40"/>
    <col min="9499" max="9499" width="1.75" style="40" customWidth="1"/>
    <col min="9500" max="9500" width="2.5" style="40" customWidth="1"/>
    <col min="9501" max="9501" width="3.625" style="40" customWidth="1"/>
    <col min="9502" max="9502" width="2.75" style="40" customWidth="1"/>
    <col min="9503" max="9503" width="0.875" style="40" customWidth="1"/>
    <col min="9504" max="9504" width="1.25" style="40" customWidth="1"/>
    <col min="9505" max="9505" width="5.375" style="40" customWidth="1"/>
    <col min="9506" max="9506" width="6.5" style="40" customWidth="1"/>
    <col min="9507" max="9507" width="4.125" style="40" customWidth="1"/>
    <col min="9508" max="9508" width="7.875" style="40" customWidth="1"/>
    <col min="9509" max="9509" width="8.75" style="40" customWidth="1"/>
    <col min="9510" max="9513" width="6.25" style="40" customWidth="1"/>
    <col min="9514" max="9514" width="4.875" style="40" customWidth="1"/>
    <col min="9515" max="9515" width="2.5" style="40" customWidth="1"/>
    <col min="9516" max="9516" width="4.875" style="40" customWidth="1"/>
    <col min="9517" max="9754" width="9" style="40"/>
    <col min="9755" max="9755" width="1.75" style="40" customWidth="1"/>
    <col min="9756" max="9756" width="2.5" style="40" customWidth="1"/>
    <col min="9757" max="9757" width="3.625" style="40" customWidth="1"/>
    <col min="9758" max="9758" width="2.75" style="40" customWidth="1"/>
    <col min="9759" max="9759" width="0.875" style="40" customWidth="1"/>
    <col min="9760" max="9760" width="1.25" style="40" customWidth="1"/>
    <col min="9761" max="9761" width="5.375" style="40" customWidth="1"/>
    <col min="9762" max="9762" width="6.5" style="40" customWidth="1"/>
    <col min="9763" max="9763" width="4.125" style="40" customWidth="1"/>
    <col min="9764" max="9764" width="7.875" style="40" customWidth="1"/>
    <col min="9765" max="9765" width="8.75" style="40" customWidth="1"/>
    <col min="9766" max="9769" width="6.25" style="40" customWidth="1"/>
    <col min="9770" max="9770" width="4.875" style="40" customWidth="1"/>
    <col min="9771" max="9771" width="2.5" style="40" customWidth="1"/>
    <col min="9772" max="9772" width="4.875" style="40" customWidth="1"/>
    <col min="9773" max="10010" width="9" style="40"/>
    <col min="10011" max="10011" width="1.75" style="40" customWidth="1"/>
    <col min="10012" max="10012" width="2.5" style="40" customWidth="1"/>
    <col min="10013" max="10013" width="3.625" style="40" customWidth="1"/>
    <col min="10014" max="10014" width="2.75" style="40" customWidth="1"/>
    <col min="10015" max="10015" width="0.875" style="40" customWidth="1"/>
    <col min="10016" max="10016" width="1.25" style="40" customWidth="1"/>
    <col min="10017" max="10017" width="5.375" style="40" customWidth="1"/>
    <col min="10018" max="10018" width="6.5" style="40" customWidth="1"/>
    <col min="10019" max="10019" width="4.125" style="40" customWidth="1"/>
    <col min="10020" max="10020" width="7.875" style="40" customWidth="1"/>
    <col min="10021" max="10021" width="8.75" style="40" customWidth="1"/>
    <col min="10022" max="10025" width="6.25" style="40" customWidth="1"/>
    <col min="10026" max="10026" width="4.875" style="40" customWidth="1"/>
    <col min="10027" max="10027" width="2.5" style="40" customWidth="1"/>
    <col min="10028" max="10028" width="4.875" style="40" customWidth="1"/>
    <col min="10029" max="10266" width="9" style="40"/>
    <col min="10267" max="10267" width="1.75" style="40" customWidth="1"/>
    <col min="10268" max="10268" width="2.5" style="40" customWidth="1"/>
    <col min="10269" max="10269" width="3.625" style="40" customWidth="1"/>
    <col min="10270" max="10270" width="2.75" style="40" customWidth="1"/>
    <col min="10271" max="10271" width="0.875" style="40" customWidth="1"/>
    <col min="10272" max="10272" width="1.25" style="40" customWidth="1"/>
    <col min="10273" max="10273" width="5.375" style="40" customWidth="1"/>
    <col min="10274" max="10274" width="6.5" style="40" customWidth="1"/>
    <col min="10275" max="10275" width="4.125" style="40" customWidth="1"/>
    <col min="10276" max="10276" width="7.875" style="40" customWidth="1"/>
    <col min="10277" max="10277" width="8.75" style="40" customWidth="1"/>
    <col min="10278" max="10281" width="6.25" style="40" customWidth="1"/>
    <col min="10282" max="10282" width="4.875" style="40" customWidth="1"/>
    <col min="10283" max="10283" width="2.5" style="40" customWidth="1"/>
    <col min="10284" max="10284" width="4.875" style="40" customWidth="1"/>
    <col min="10285" max="10522" width="9" style="40"/>
    <col min="10523" max="10523" width="1.75" style="40" customWidth="1"/>
    <col min="10524" max="10524" width="2.5" style="40" customWidth="1"/>
    <col min="10525" max="10525" width="3.625" style="40" customWidth="1"/>
    <col min="10526" max="10526" width="2.75" style="40" customWidth="1"/>
    <col min="10527" max="10527" width="0.875" style="40" customWidth="1"/>
    <col min="10528" max="10528" width="1.25" style="40" customWidth="1"/>
    <col min="10529" max="10529" width="5.375" style="40" customWidth="1"/>
    <col min="10530" max="10530" width="6.5" style="40" customWidth="1"/>
    <col min="10531" max="10531" width="4.125" style="40" customWidth="1"/>
    <col min="10532" max="10532" width="7.875" style="40" customWidth="1"/>
    <col min="10533" max="10533" width="8.75" style="40" customWidth="1"/>
    <col min="10534" max="10537" width="6.25" style="40" customWidth="1"/>
    <col min="10538" max="10538" width="4.875" style="40" customWidth="1"/>
    <col min="10539" max="10539" width="2.5" style="40" customWidth="1"/>
    <col min="10540" max="10540" width="4.875" style="40" customWidth="1"/>
    <col min="10541" max="10778" width="9" style="40"/>
    <col min="10779" max="10779" width="1.75" style="40" customWidth="1"/>
    <col min="10780" max="10780" width="2.5" style="40" customWidth="1"/>
    <col min="10781" max="10781" width="3.625" style="40" customWidth="1"/>
    <col min="10782" max="10782" width="2.75" style="40" customWidth="1"/>
    <col min="10783" max="10783" width="0.875" style="40" customWidth="1"/>
    <col min="10784" max="10784" width="1.25" style="40" customWidth="1"/>
    <col min="10785" max="10785" width="5.375" style="40" customWidth="1"/>
    <col min="10786" max="10786" width="6.5" style="40" customWidth="1"/>
    <col min="10787" max="10787" width="4.125" style="40" customWidth="1"/>
    <col min="10788" max="10788" width="7.875" style="40" customWidth="1"/>
    <col min="10789" max="10789" width="8.75" style="40" customWidth="1"/>
    <col min="10790" max="10793" width="6.25" style="40" customWidth="1"/>
    <col min="10794" max="10794" width="4.875" style="40" customWidth="1"/>
    <col min="10795" max="10795" width="2.5" style="40" customWidth="1"/>
    <col min="10796" max="10796" width="4.875" style="40" customWidth="1"/>
    <col min="10797" max="11034" width="9" style="40"/>
    <col min="11035" max="11035" width="1.75" style="40" customWidth="1"/>
    <col min="11036" max="11036" width="2.5" style="40" customWidth="1"/>
    <col min="11037" max="11037" width="3.625" style="40" customWidth="1"/>
    <col min="11038" max="11038" width="2.75" style="40" customWidth="1"/>
    <col min="11039" max="11039" width="0.875" style="40" customWidth="1"/>
    <col min="11040" max="11040" width="1.25" style="40" customWidth="1"/>
    <col min="11041" max="11041" width="5.375" style="40" customWidth="1"/>
    <col min="11042" max="11042" width="6.5" style="40" customWidth="1"/>
    <col min="11043" max="11043" width="4.125" style="40" customWidth="1"/>
    <col min="11044" max="11044" width="7.875" style="40" customWidth="1"/>
    <col min="11045" max="11045" width="8.75" style="40" customWidth="1"/>
    <col min="11046" max="11049" width="6.25" style="40" customWidth="1"/>
    <col min="11050" max="11050" width="4.875" style="40" customWidth="1"/>
    <col min="11051" max="11051" width="2.5" style="40" customWidth="1"/>
    <col min="11052" max="11052" width="4.875" style="40" customWidth="1"/>
    <col min="11053" max="11290" width="9" style="40"/>
    <col min="11291" max="11291" width="1.75" style="40" customWidth="1"/>
    <col min="11292" max="11292" width="2.5" style="40" customWidth="1"/>
    <col min="11293" max="11293" width="3.625" style="40" customWidth="1"/>
    <col min="11294" max="11294" width="2.75" style="40" customWidth="1"/>
    <col min="11295" max="11295" width="0.875" style="40" customWidth="1"/>
    <col min="11296" max="11296" width="1.25" style="40" customWidth="1"/>
    <col min="11297" max="11297" width="5.375" style="40" customWidth="1"/>
    <col min="11298" max="11298" width="6.5" style="40" customWidth="1"/>
    <col min="11299" max="11299" width="4.125" style="40" customWidth="1"/>
    <col min="11300" max="11300" width="7.875" style="40" customWidth="1"/>
    <col min="11301" max="11301" width="8.75" style="40" customWidth="1"/>
    <col min="11302" max="11305" width="6.25" style="40" customWidth="1"/>
    <col min="11306" max="11306" width="4.875" style="40" customWidth="1"/>
    <col min="11307" max="11307" width="2.5" style="40" customWidth="1"/>
    <col min="11308" max="11308" width="4.875" style="40" customWidth="1"/>
    <col min="11309" max="11546" width="9" style="40"/>
    <col min="11547" max="11547" width="1.75" style="40" customWidth="1"/>
    <col min="11548" max="11548" width="2.5" style="40" customWidth="1"/>
    <col min="11549" max="11549" width="3.625" style="40" customWidth="1"/>
    <col min="11550" max="11550" width="2.75" style="40" customWidth="1"/>
    <col min="11551" max="11551" width="0.875" style="40" customWidth="1"/>
    <col min="11552" max="11552" width="1.25" style="40" customWidth="1"/>
    <col min="11553" max="11553" width="5.375" style="40" customWidth="1"/>
    <col min="11554" max="11554" width="6.5" style="40" customWidth="1"/>
    <col min="11555" max="11555" width="4.125" style="40" customWidth="1"/>
    <col min="11556" max="11556" width="7.875" style="40" customWidth="1"/>
    <col min="11557" max="11557" width="8.75" style="40" customWidth="1"/>
    <col min="11558" max="11561" width="6.25" style="40" customWidth="1"/>
    <col min="11562" max="11562" width="4.875" style="40" customWidth="1"/>
    <col min="11563" max="11563" width="2.5" style="40" customWidth="1"/>
    <col min="11564" max="11564" width="4.875" style="40" customWidth="1"/>
    <col min="11565" max="11802" width="9" style="40"/>
    <col min="11803" max="11803" width="1.75" style="40" customWidth="1"/>
    <col min="11804" max="11804" width="2.5" style="40" customWidth="1"/>
    <col min="11805" max="11805" width="3.625" style="40" customWidth="1"/>
    <col min="11806" max="11806" width="2.75" style="40" customWidth="1"/>
    <col min="11807" max="11807" width="0.875" style="40" customWidth="1"/>
    <col min="11808" max="11808" width="1.25" style="40" customWidth="1"/>
    <col min="11809" max="11809" width="5.375" style="40" customWidth="1"/>
    <col min="11810" max="11810" width="6.5" style="40" customWidth="1"/>
    <col min="11811" max="11811" width="4.125" style="40" customWidth="1"/>
    <col min="11812" max="11812" width="7.875" style="40" customWidth="1"/>
    <col min="11813" max="11813" width="8.75" style="40" customWidth="1"/>
    <col min="11814" max="11817" width="6.25" style="40" customWidth="1"/>
    <col min="11818" max="11818" width="4.875" style="40" customWidth="1"/>
    <col min="11819" max="11819" width="2.5" style="40" customWidth="1"/>
    <col min="11820" max="11820" width="4.875" style="40" customWidth="1"/>
    <col min="11821" max="12058" width="9" style="40"/>
    <col min="12059" max="12059" width="1.75" style="40" customWidth="1"/>
    <col min="12060" max="12060" width="2.5" style="40" customWidth="1"/>
    <col min="12061" max="12061" width="3.625" style="40" customWidth="1"/>
    <col min="12062" max="12062" width="2.75" style="40" customWidth="1"/>
    <col min="12063" max="12063" width="0.875" style="40" customWidth="1"/>
    <col min="12064" max="12064" width="1.25" style="40" customWidth="1"/>
    <col min="12065" max="12065" width="5.375" style="40" customWidth="1"/>
    <col min="12066" max="12066" width="6.5" style="40" customWidth="1"/>
    <col min="12067" max="12067" width="4.125" style="40" customWidth="1"/>
    <col min="12068" max="12068" width="7.875" style="40" customWidth="1"/>
    <col min="12069" max="12069" width="8.75" style="40" customWidth="1"/>
    <col min="12070" max="12073" width="6.25" style="40" customWidth="1"/>
    <col min="12074" max="12074" width="4.875" style="40" customWidth="1"/>
    <col min="12075" max="12075" width="2.5" style="40" customWidth="1"/>
    <col min="12076" max="12076" width="4.875" style="40" customWidth="1"/>
    <col min="12077" max="12314" width="9" style="40"/>
    <col min="12315" max="12315" width="1.75" style="40" customWidth="1"/>
    <col min="12316" max="12316" width="2.5" style="40" customWidth="1"/>
    <col min="12317" max="12317" width="3.625" style="40" customWidth="1"/>
    <col min="12318" max="12318" width="2.75" style="40" customWidth="1"/>
    <col min="12319" max="12319" width="0.875" style="40" customWidth="1"/>
    <col min="12320" max="12320" width="1.25" style="40" customWidth="1"/>
    <col min="12321" max="12321" width="5.375" style="40" customWidth="1"/>
    <col min="12322" max="12322" width="6.5" style="40" customWidth="1"/>
    <col min="12323" max="12323" width="4.125" style="40" customWidth="1"/>
    <col min="12324" max="12324" width="7.875" style="40" customWidth="1"/>
    <col min="12325" max="12325" width="8.75" style="40" customWidth="1"/>
    <col min="12326" max="12329" width="6.25" style="40" customWidth="1"/>
    <col min="12330" max="12330" width="4.875" style="40" customWidth="1"/>
    <col min="12331" max="12331" width="2.5" style="40" customWidth="1"/>
    <col min="12332" max="12332" width="4.875" style="40" customWidth="1"/>
    <col min="12333" max="12570" width="9" style="40"/>
    <col min="12571" max="12571" width="1.75" style="40" customWidth="1"/>
    <col min="12572" max="12572" width="2.5" style="40" customWidth="1"/>
    <col min="12573" max="12573" width="3.625" style="40" customWidth="1"/>
    <col min="12574" max="12574" width="2.75" style="40" customWidth="1"/>
    <col min="12575" max="12575" width="0.875" style="40" customWidth="1"/>
    <col min="12576" max="12576" width="1.25" style="40" customWidth="1"/>
    <col min="12577" max="12577" width="5.375" style="40" customWidth="1"/>
    <col min="12578" max="12578" width="6.5" style="40" customWidth="1"/>
    <col min="12579" max="12579" width="4.125" style="40" customWidth="1"/>
    <col min="12580" max="12580" width="7.875" style="40" customWidth="1"/>
    <col min="12581" max="12581" width="8.75" style="40" customWidth="1"/>
    <col min="12582" max="12585" width="6.25" style="40" customWidth="1"/>
    <col min="12586" max="12586" width="4.875" style="40" customWidth="1"/>
    <col min="12587" max="12587" width="2.5" style="40" customWidth="1"/>
    <col min="12588" max="12588" width="4.875" style="40" customWidth="1"/>
    <col min="12589" max="12826" width="9" style="40"/>
    <col min="12827" max="12827" width="1.75" style="40" customWidth="1"/>
    <col min="12828" max="12828" width="2.5" style="40" customWidth="1"/>
    <col min="12829" max="12829" width="3.625" style="40" customWidth="1"/>
    <col min="12830" max="12830" width="2.75" style="40" customWidth="1"/>
    <col min="12831" max="12831" width="0.875" style="40" customWidth="1"/>
    <col min="12832" max="12832" width="1.25" style="40" customWidth="1"/>
    <col min="12833" max="12833" width="5.375" style="40" customWidth="1"/>
    <col min="12834" max="12834" width="6.5" style="40" customWidth="1"/>
    <col min="12835" max="12835" width="4.125" style="40" customWidth="1"/>
    <col min="12836" max="12836" width="7.875" style="40" customWidth="1"/>
    <col min="12837" max="12837" width="8.75" style="40" customWidth="1"/>
    <col min="12838" max="12841" width="6.25" style="40" customWidth="1"/>
    <col min="12842" max="12842" width="4.875" style="40" customWidth="1"/>
    <col min="12843" max="12843" width="2.5" style="40" customWidth="1"/>
    <col min="12844" max="12844" width="4.875" style="40" customWidth="1"/>
    <col min="12845" max="13082" width="9" style="40"/>
    <col min="13083" max="13083" width="1.75" style="40" customWidth="1"/>
    <col min="13084" max="13084" width="2.5" style="40" customWidth="1"/>
    <col min="13085" max="13085" width="3.625" style="40" customWidth="1"/>
    <col min="13086" max="13086" width="2.75" style="40" customWidth="1"/>
    <col min="13087" max="13087" width="0.875" style="40" customWidth="1"/>
    <col min="13088" max="13088" width="1.25" style="40" customWidth="1"/>
    <col min="13089" max="13089" width="5.375" style="40" customWidth="1"/>
    <col min="13090" max="13090" width="6.5" style="40" customWidth="1"/>
    <col min="13091" max="13091" width="4.125" style="40" customWidth="1"/>
    <col min="13092" max="13092" width="7.875" style="40" customWidth="1"/>
    <col min="13093" max="13093" width="8.75" style="40" customWidth="1"/>
    <col min="13094" max="13097" width="6.25" style="40" customWidth="1"/>
    <col min="13098" max="13098" width="4.875" style="40" customWidth="1"/>
    <col min="13099" max="13099" width="2.5" style="40" customWidth="1"/>
    <col min="13100" max="13100" width="4.875" style="40" customWidth="1"/>
    <col min="13101" max="13338" width="9" style="40"/>
    <col min="13339" max="13339" width="1.75" style="40" customWidth="1"/>
    <col min="13340" max="13340" width="2.5" style="40" customWidth="1"/>
    <col min="13341" max="13341" width="3.625" style="40" customWidth="1"/>
    <col min="13342" max="13342" width="2.75" style="40" customWidth="1"/>
    <col min="13343" max="13343" width="0.875" style="40" customWidth="1"/>
    <col min="13344" max="13344" width="1.25" style="40" customWidth="1"/>
    <col min="13345" max="13345" width="5.375" style="40" customWidth="1"/>
    <col min="13346" max="13346" width="6.5" style="40" customWidth="1"/>
    <col min="13347" max="13347" width="4.125" style="40" customWidth="1"/>
    <col min="13348" max="13348" width="7.875" style="40" customWidth="1"/>
    <col min="13349" max="13349" width="8.75" style="40" customWidth="1"/>
    <col min="13350" max="13353" width="6.25" style="40" customWidth="1"/>
    <col min="13354" max="13354" width="4.875" style="40" customWidth="1"/>
    <col min="13355" max="13355" width="2.5" style="40" customWidth="1"/>
    <col min="13356" max="13356" width="4.875" style="40" customWidth="1"/>
    <col min="13357" max="13594" width="9" style="40"/>
    <col min="13595" max="13595" width="1.75" style="40" customWidth="1"/>
    <col min="13596" max="13596" width="2.5" style="40" customWidth="1"/>
    <col min="13597" max="13597" width="3.625" style="40" customWidth="1"/>
    <col min="13598" max="13598" width="2.75" style="40" customWidth="1"/>
    <col min="13599" max="13599" width="0.875" style="40" customWidth="1"/>
    <col min="13600" max="13600" width="1.25" style="40" customWidth="1"/>
    <col min="13601" max="13601" width="5.375" style="40" customWidth="1"/>
    <col min="13602" max="13602" width="6.5" style="40" customWidth="1"/>
    <col min="13603" max="13603" width="4.125" style="40" customWidth="1"/>
    <col min="13604" max="13604" width="7.875" style="40" customWidth="1"/>
    <col min="13605" max="13605" width="8.75" style="40" customWidth="1"/>
    <col min="13606" max="13609" width="6.25" style="40" customWidth="1"/>
    <col min="13610" max="13610" width="4.875" style="40" customWidth="1"/>
    <col min="13611" max="13611" width="2.5" style="40" customWidth="1"/>
    <col min="13612" max="13612" width="4.875" style="40" customWidth="1"/>
    <col min="13613" max="13850" width="9" style="40"/>
    <col min="13851" max="13851" width="1.75" style="40" customWidth="1"/>
    <col min="13852" max="13852" width="2.5" style="40" customWidth="1"/>
    <col min="13853" max="13853" width="3.625" style="40" customWidth="1"/>
    <col min="13854" max="13854" width="2.75" style="40" customWidth="1"/>
    <col min="13855" max="13855" width="0.875" style="40" customWidth="1"/>
    <col min="13856" max="13856" width="1.25" style="40" customWidth="1"/>
    <col min="13857" max="13857" width="5.375" style="40" customWidth="1"/>
    <col min="13858" max="13858" width="6.5" style="40" customWidth="1"/>
    <col min="13859" max="13859" width="4.125" style="40" customWidth="1"/>
    <col min="13860" max="13860" width="7.875" style="40" customWidth="1"/>
    <col min="13861" max="13861" width="8.75" style="40" customWidth="1"/>
    <col min="13862" max="13865" width="6.25" style="40" customWidth="1"/>
    <col min="13866" max="13866" width="4.875" style="40" customWidth="1"/>
    <col min="13867" max="13867" width="2.5" style="40" customWidth="1"/>
    <col min="13868" max="13868" width="4.875" style="40" customWidth="1"/>
    <col min="13869" max="14106" width="9" style="40"/>
    <col min="14107" max="14107" width="1.75" style="40" customWidth="1"/>
    <col min="14108" max="14108" width="2.5" style="40" customWidth="1"/>
    <col min="14109" max="14109" width="3.625" style="40" customWidth="1"/>
    <col min="14110" max="14110" width="2.75" style="40" customWidth="1"/>
    <col min="14111" max="14111" width="0.875" style="40" customWidth="1"/>
    <col min="14112" max="14112" width="1.25" style="40" customWidth="1"/>
    <col min="14113" max="14113" width="5.375" style="40" customWidth="1"/>
    <col min="14114" max="14114" width="6.5" style="40" customWidth="1"/>
    <col min="14115" max="14115" width="4.125" style="40" customWidth="1"/>
    <col min="14116" max="14116" width="7.875" style="40" customWidth="1"/>
    <col min="14117" max="14117" width="8.75" style="40" customWidth="1"/>
    <col min="14118" max="14121" width="6.25" style="40" customWidth="1"/>
    <col min="14122" max="14122" width="4.875" style="40" customWidth="1"/>
    <col min="14123" max="14123" width="2.5" style="40" customWidth="1"/>
    <col min="14124" max="14124" width="4.875" style="40" customWidth="1"/>
    <col min="14125" max="14362" width="9" style="40"/>
    <col min="14363" max="14363" width="1.75" style="40" customWidth="1"/>
    <col min="14364" max="14364" width="2.5" style="40" customWidth="1"/>
    <col min="14365" max="14365" width="3.625" style="40" customWidth="1"/>
    <col min="14366" max="14366" width="2.75" style="40" customWidth="1"/>
    <col min="14367" max="14367" width="0.875" style="40" customWidth="1"/>
    <col min="14368" max="14368" width="1.25" style="40" customWidth="1"/>
    <col min="14369" max="14369" width="5.375" style="40" customWidth="1"/>
    <col min="14370" max="14370" width="6.5" style="40" customWidth="1"/>
    <col min="14371" max="14371" width="4.125" style="40" customWidth="1"/>
    <col min="14372" max="14372" width="7.875" style="40" customWidth="1"/>
    <col min="14373" max="14373" width="8.75" style="40" customWidth="1"/>
    <col min="14374" max="14377" width="6.25" style="40" customWidth="1"/>
    <col min="14378" max="14378" width="4.875" style="40" customWidth="1"/>
    <col min="14379" max="14379" width="2.5" style="40" customWidth="1"/>
    <col min="14380" max="14380" width="4.875" style="40" customWidth="1"/>
    <col min="14381" max="14618" width="9" style="40"/>
    <col min="14619" max="14619" width="1.75" style="40" customWidth="1"/>
    <col min="14620" max="14620" width="2.5" style="40" customWidth="1"/>
    <col min="14621" max="14621" width="3.625" style="40" customWidth="1"/>
    <col min="14622" max="14622" width="2.75" style="40" customWidth="1"/>
    <col min="14623" max="14623" width="0.875" style="40" customWidth="1"/>
    <col min="14624" max="14624" width="1.25" style="40" customWidth="1"/>
    <col min="14625" max="14625" width="5.375" style="40" customWidth="1"/>
    <col min="14626" max="14626" width="6.5" style="40" customWidth="1"/>
    <col min="14627" max="14627" width="4.125" style="40" customWidth="1"/>
    <col min="14628" max="14628" width="7.875" style="40" customWidth="1"/>
    <col min="14629" max="14629" width="8.75" style="40" customWidth="1"/>
    <col min="14630" max="14633" width="6.25" style="40" customWidth="1"/>
    <col min="14634" max="14634" width="4.875" style="40" customWidth="1"/>
    <col min="14635" max="14635" width="2.5" style="40" customWidth="1"/>
    <col min="14636" max="14636" width="4.875" style="40" customWidth="1"/>
    <col min="14637" max="14874" width="9" style="40"/>
    <col min="14875" max="14875" width="1.75" style="40" customWidth="1"/>
    <col min="14876" max="14876" width="2.5" style="40" customWidth="1"/>
    <col min="14877" max="14877" width="3.625" style="40" customWidth="1"/>
    <col min="14878" max="14878" width="2.75" style="40" customWidth="1"/>
    <col min="14879" max="14879" width="0.875" style="40" customWidth="1"/>
    <col min="14880" max="14880" width="1.25" style="40" customWidth="1"/>
    <col min="14881" max="14881" width="5.375" style="40" customWidth="1"/>
    <col min="14882" max="14882" width="6.5" style="40" customWidth="1"/>
    <col min="14883" max="14883" width="4.125" style="40" customWidth="1"/>
    <col min="14884" max="14884" width="7.875" style="40" customWidth="1"/>
    <col min="14885" max="14885" width="8.75" style="40" customWidth="1"/>
    <col min="14886" max="14889" width="6.25" style="40" customWidth="1"/>
    <col min="14890" max="14890" width="4.875" style="40" customWidth="1"/>
    <col min="14891" max="14891" width="2.5" style="40" customWidth="1"/>
    <col min="14892" max="14892" width="4.875" style="40" customWidth="1"/>
    <col min="14893" max="15130" width="9" style="40"/>
    <col min="15131" max="15131" width="1.75" style="40" customWidth="1"/>
    <col min="15132" max="15132" width="2.5" style="40" customWidth="1"/>
    <col min="15133" max="15133" width="3.625" style="40" customWidth="1"/>
    <col min="15134" max="15134" width="2.75" style="40" customWidth="1"/>
    <col min="15135" max="15135" width="0.875" style="40" customWidth="1"/>
    <col min="15136" max="15136" width="1.25" style="40" customWidth="1"/>
    <col min="15137" max="15137" width="5.375" style="40" customWidth="1"/>
    <col min="15138" max="15138" width="6.5" style="40" customWidth="1"/>
    <col min="15139" max="15139" width="4.125" style="40" customWidth="1"/>
    <col min="15140" max="15140" width="7.875" style="40" customWidth="1"/>
    <col min="15141" max="15141" width="8.75" style="40" customWidth="1"/>
    <col min="15142" max="15145" width="6.25" style="40" customWidth="1"/>
    <col min="15146" max="15146" width="4.875" style="40" customWidth="1"/>
    <col min="15147" max="15147" width="2.5" style="40" customWidth="1"/>
    <col min="15148" max="15148" width="4.875" style="40" customWidth="1"/>
    <col min="15149" max="15386" width="9" style="40"/>
    <col min="15387" max="15387" width="1.75" style="40" customWidth="1"/>
    <col min="15388" max="15388" width="2.5" style="40" customWidth="1"/>
    <col min="15389" max="15389" width="3.625" style="40" customWidth="1"/>
    <col min="15390" max="15390" width="2.75" style="40" customWidth="1"/>
    <col min="15391" max="15391" width="0.875" style="40" customWidth="1"/>
    <col min="15392" max="15392" width="1.25" style="40" customWidth="1"/>
    <col min="15393" max="15393" width="5.375" style="40" customWidth="1"/>
    <col min="15394" max="15394" width="6.5" style="40" customWidth="1"/>
    <col min="15395" max="15395" width="4.125" style="40" customWidth="1"/>
    <col min="15396" max="15396" width="7.875" style="40" customWidth="1"/>
    <col min="15397" max="15397" width="8.75" style="40" customWidth="1"/>
    <col min="15398" max="15401" width="6.25" style="40" customWidth="1"/>
    <col min="15402" max="15402" width="4.875" style="40" customWidth="1"/>
    <col min="15403" max="15403" width="2.5" style="40" customWidth="1"/>
    <col min="15404" max="15404" width="4.875" style="40" customWidth="1"/>
    <col min="15405" max="15642" width="9" style="40"/>
    <col min="15643" max="15643" width="1.75" style="40" customWidth="1"/>
    <col min="15644" max="15644" width="2.5" style="40" customWidth="1"/>
    <col min="15645" max="15645" width="3.625" style="40" customWidth="1"/>
    <col min="15646" max="15646" width="2.75" style="40" customWidth="1"/>
    <col min="15647" max="15647" width="0.875" style="40" customWidth="1"/>
    <col min="15648" max="15648" width="1.25" style="40" customWidth="1"/>
    <col min="15649" max="15649" width="5.375" style="40" customWidth="1"/>
    <col min="15650" max="15650" width="6.5" style="40" customWidth="1"/>
    <col min="15651" max="15651" width="4.125" style="40" customWidth="1"/>
    <col min="15652" max="15652" width="7.875" style="40" customWidth="1"/>
    <col min="15653" max="15653" width="8.75" style="40" customWidth="1"/>
    <col min="15654" max="15657" width="6.25" style="40" customWidth="1"/>
    <col min="15658" max="15658" width="4.875" style="40" customWidth="1"/>
    <col min="15659" max="15659" width="2.5" style="40" customWidth="1"/>
    <col min="15660" max="15660" width="4.875" style="40" customWidth="1"/>
    <col min="15661" max="15898" width="9" style="40"/>
    <col min="15899" max="15899" width="1.75" style="40" customWidth="1"/>
    <col min="15900" max="15900" width="2.5" style="40" customWidth="1"/>
    <col min="15901" max="15901" width="3.625" style="40" customWidth="1"/>
    <col min="15902" max="15902" width="2.75" style="40" customWidth="1"/>
    <col min="15903" max="15903" width="0.875" style="40" customWidth="1"/>
    <col min="15904" max="15904" width="1.25" style="40" customWidth="1"/>
    <col min="15905" max="15905" width="5.375" style="40" customWidth="1"/>
    <col min="15906" max="15906" width="6.5" style="40" customWidth="1"/>
    <col min="15907" max="15907" width="4.125" style="40" customWidth="1"/>
    <col min="15908" max="15908" width="7.875" style="40" customWidth="1"/>
    <col min="15909" max="15909" width="8.75" style="40" customWidth="1"/>
    <col min="15910" max="15913" width="6.25" style="40" customWidth="1"/>
    <col min="15914" max="15914" width="4.875" style="40" customWidth="1"/>
    <col min="15915" max="15915" width="2.5" style="40" customWidth="1"/>
    <col min="15916" max="15916" width="4.875" style="40" customWidth="1"/>
    <col min="15917" max="16154" width="9" style="40"/>
    <col min="16155" max="16155" width="1.75" style="40" customWidth="1"/>
    <col min="16156" max="16156" width="2.5" style="40" customWidth="1"/>
    <col min="16157" max="16157" width="3.625" style="40" customWidth="1"/>
    <col min="16158" max="16158" width="2.75" style="40" customWidth="1"/>
    <col min="16159" max="16159" width="0.875" style="40" customWidth="1"/>
    <col min="16160" max="16160" width="1.25" style="40" customWidth="1"/>
    <col min="16161" max="16161" width="5.375" style="40" customWidth="1"/>
    <col min="16162" max="16162" width="6.5" style="40" customWidth="1"/>
    <col min="16163" max="16163" width="4.125" style="40" customWidth="1"/>
    <col min="16164" max="16164" width="7.875" style="40" customWidth="1"/>
    <col min="16165" max="16165" width="8.75" style="40" customWidth="1"/>
    <col min="16166" max="16169" width="6.25" style="40" customWidth="1"/>
    <col min="16170" max="16170" width="4.875" style="40" customWidth="1"/>
    <col min="16171" max="16171" width="2.5" style="40" customWidth="1"/>
    <col min="16172" max="16172" width="4.875" style="40" customWidth="1"/>
    <col min="16173" max="16384" width="9" style="40"/>
  </cols>
  <sheetData>
    <row r="1" spans="1:64" s="17" customFormat="1" ht="13.5" customHeight="1">
      <c r="B1" s="487" t="s">
        <v>42</v>
      </c>
      <c r="C1" s="487" t="s">
        <v>43</v>
      </c>
      <c r="D1" s="487" t="s">
        <v>44</v>
      </c>
      <c r="E1" s="62"/>
      <c r="F1" s="479" t="s">
        <v>85</v>
      </c>
      <c r="G1" s="479"/>
      <c r="H1" s="64"/>
      <c r="I1" s="479" t="s">
        <v>86</v>
      </c>
      <c r="J1" s="479"/>
      <c r="K1" s="64"/>
      <c r="L1" s="481" t="s">
        <v>45</v>
      </c>
      <c r="M1" s="482"/>
      <c r="N1" s="483"/>
      <c r="O1" s="64"/>
      <c r="P1" s="461" t="s">
        <v>87</v>
      </c>
      <c r="Q1" s="462"/>
      <c r="R1" s="462"/>
      <c r="S1" s="463"/>
      <c r="T1" s="64"/>
      <c r="U1" s="473" t="s">
        <v>88</v>
      </c>
      <c r="V1" s="474"/>
      <c r="W1" s="475"/>
      <c r="X1" s="66"/>
      <c r="Y1" s="479" t="s">
        <v>46</v>
      </c>
      <c r="Z1" s="479"/>
      <c r="AA1" s="479"/>
      <c r="AB1" s="64"/>
      <c r="AC1" s="479" t="s">
        <v>47</v>
      </c>
      <c r="AD1" s="479"/>
      <c r="AE1" s="479"/>
      <c r="AF1" s="64"/>
      <c r="AG1" s="414" t="s">
        <v>84</v>
      </c>
      <c r="AH1" s="64"/>
      <c r="AI1" s="414" t="s">
        <v>89</v>
      </c>
      <c r="AJ1" s="64"/>
      <c r="AK1" s="454" t="s">
        <v>155</v>
      </c>
      <c r="AL1" s="455"/>
      <c r="AM1" s="455"/>
      <c r="AN1" s="456"/>
      <c r="AO1" s="64"/>
      <c r="AP1" s="414" t="s">
        <v>90</v>
      </c>
      <c r="AQ1" s="81"/>
      <c r="AR1" s="461" t="s">
        <v>154</v>
      </c>
      <c r="AS1" s="462"/>
      <c r="AT1" s="463"/>
      <c r="AU1" s="64"/>
      <c r="AV1" s="64"/>
      <c r="AW1" s="452" t="s">
        <v>48</v>
      </c>
      <c r="AX1" s="423"/>
      <c r="AY1" s="423" t="s">
        <v>49</v>
      </c>
    </row>
    <row r="2" spans="1:64" s="17" customFormat="1" ht="13.5" customHeight="1">
      <c r="B2" s="487"/>
      <c r="C2" s="487"/>
      <c r="D2" s="487"/>
      <c r="E2" s="62"/>
      <c r="F2" s="60" t="s">
        <v>50</v>
      </c>
      <c r="G2" s="61" t="s">
        <v>51</v>
      </c>
      <c r="H2" s="18"/>
      <c r="I2" s="60" t="s">
        <v>50</v>
      </c>
      <c r="J2" s="61" t="s">
        <v>51</v>
      </c>
      <c r="K2" s="18"/>
      <c r="L2" s="484"/>
      <c r="M2" s="485"/>
      <c r="N2" s="486"/>
      <c r="O2" s="18"/>
      <c r="P2" s="464"/>
      <c r="Q2" s="423"/>
      <c r="R2" s="423"/>
      <c r="S2" s="465"/>
      <c r="T2" s="18"/>
      <c r="U2" s="476"/>
      <c r="V2" s="477"/>
      <c r="W2" s="478"/>
      <c r="X2" s="66"/>
      <c r="Y2" s="480"/>
      <c r="Z2" s="480"/>
      <c r="AA2" s="480"/>
      <c r="AB2" s="64"/>
      <c r="AC2" s="480"/>
      <c r="AD2" s="480"/>
      <c r="AE2" s="480"/>
      <c r="AF2" s="64"/>
      <c r="AG2" s="415"/>
      <c r="AH2" s="64"/>
      <c r="AI2" s="415"/>
      <c r="AJ2" s="64"/>
      <c r="AK2" s="457" t="s">
        <v>156</v>
      </c>
      <c r="AL2" s="459" t="s">
        <v>157</v>
      </c>
      <c r="AM2" s="459" t="s">
        <v>158</v>
      </c>
      <c r="AN2" s="488" t="s">
        <v>159</v>
      </c>
      <c r="AO2" s="64"/>
      <c r="AP2" s="415"/>
      <c r="AQ2" s="18"/>
      <c r="AR2" s="464"/>
      <c r="AS2" s="423"/>
      <c r="AT2" s="465"/>
      <c r="AU2" s="18"/>
      <c r="AV2" s="18"/>
      <c r="AW2" s="423"/>
      <c r="AX2" s="423"/>
      <c r="AY2" s="423"/>
    </row>
    <row r="3" spans="1:64" s="26" customFormat="1" ht="13.5" customHeight="1">
      <c r="B3" s="487"/>
      <c r="C3" s="487"/>
      <c r="D3" s="487"/>
      <c r="E3" s="19"/>
      <c r="F3" s="69" t="s">
        <v>52</v>
      </c>
      <c r="G3" s="59" t="s">
        <v>52</v>
      </c>
      <c r="H3" s="63"/>
      <c r="I3" s="74"/>
      <c r="J3" s="75"/>
      <c r="K3" s="20"/>
      <c r="L3" s="82"/>
      <c r="M3" s="83"/>
      <c r="N3" s="467" t="s">
        <v>91</v>
      </c>
      <c r="O3" s="20"/>
      <c r="P3" s="21"/>
      <c r="Q3" s="23"/>
      <c r="R3" s="22"/>
      <c r="S3" s="414" t="s">
        <v>92</v>
      </c>
      <c r="T3" s="63"/>
      <c r="U3" s="476"/>
      <c r="V3" s="477"/>
      <c r="W3" s="478"/>
      <c r="X3" s="63"/>
      <c r="Y3" s="21"/>
      <c r="Z3" s="469" t="s">
        <v>54</v>
      </c>
      <c r="AA3" s="470"/>
      <c r="AB3" s="63"/>
      <c r="AC3" s="21"/>
      <c r="AD3" s="469" t="s">
        <v>54</v>
      </c>
      <c r="AE3" s="470"/>
      <c r="AF3" s="63"/>
      <c r="AG3" s="415"/>
      <c r="AH3" s="63"/>
      <c r="AI3" s="415"/>
      <c r="AJ3" s="63"/>
      <c r="AK3" s="458"/>
      <c r="AL3" s="460"/>
      <c r="AM3" s="460"/>
      <c r="AN3" s="489"/>
      <c r="AO3" s="63"/>
      <c r="AP3" s="415"/>
      <c r="AQ3" s="20"/>
      <c r="AR3" s="21"/>
      <c r="AS3" s="22"/>
      <c r="AT3" s="414" t="s">
        <v>91</v>
      </c>
      <c r="AU3" s="20"/>
      <c r="AV3" s="20"/>
      <c r="AW3" s="423"/>
      <c r="AX3" s="423"/>
      <c r="AY3" s="423"/>
      <c r="AZ3" s="25"/>
      <c r="BA3" s="25"/>
      <c r="BB3" s="25"/>
      <c r="BC3" s="25"/>
      <c r="BD3" s="25"/>
      <c r="BE3" s="25"/>
      <c r="BF3" s="25"/>
      <c r="BG3" s="25"/>
      <c r="BH3" s="25"/>
      <c r="BI3" s="25"/>
      <c r="BJ3" s="25"/>
      <c r="BK3" s="25"/>
      <c r="BL3" s="25"/>
    </row>
    <row r="4" spans="1:64" s="26" customFormat="1" ht="13.5" customHeight="1">
      <c r="B4" s="414"/>
      <c r="C4" s="414"/>
      <c r="D4" s="414"/>
      <c r="E4" s="19"/>
      <c r="F4" s="74"/>
      <c r="G4" s="75"/>
      <c r="H4" s="71"/>
      <c r="I4" s="21"/>
      <c r="J4" s="73"/>
      <c r="K4" s="20"/>
      <c r="L4" s="84"/>
      <c r="M4" s="85"/>
      <c r="N4" s="468"/>
      <c r="O4" s="20"/>
      <c r="P4" s="74"/>
      <c r="Q4" s="24"/>
      <c r="R4" s="71"/>
      <c r="S4" s="415"/>
      <c r="T4" s="18"/>
      <c r="U4" s="21"/>
      <c r="V4" s="471" t="s">
        <v>53</v>
      </c>
      <c r="W4" s="472"/>
      <c r="X4" s="63"/>
      <c r="Y4" s="21"/>
      <c r="Z4" s="27" t="s">
        <v>55</v>
      </c>
      <c r="AA4" s="28" t="s">
        <v>56</v>
      </c>
      <c r="AB4" s="63"/>
      <c r="AC4" s="21"/>
      <c r="AD4" s="27" t="s">
        <v>55</v>
      </c>
      <c r="AE4" s="28" t="s">
        <v>56</v>
      </c>
      <c r="AF4" s="63"/>
      <c r="AG4" s="415"/>
      <c r="AH4" s="63"/>
      <c r="AI4" s="415"/>
      <c r="AJ4" s="63"/>
      <c r="AK4" s="458"/>
      <c r="AL4" s="460"/>
      <c r="AM4" s="460"/>
      <c r="AN4" s="489"/>
      <c r="AO4" s="63"/>
      <c r="AP4" s="415"/>
      <c r="AQ4" s="20"/>
      <c r="AR4" s="74"/>
      <c r="AS4" s="71"/>
      <c r="AT4" s="415"/>
      <c r="AU4" s="20"/>
      <c r="AV4" s="20"/>
      <c r="AW4" s="423"/>
      <c r="AX4" s="423"/>
      <c r="AY4" s="423"/>
      <c r="AZ4" s="25"/>
      <c r="BA4" s="25"/>
      <c r="BB4" s="25"/>
      <c r="BC4" s="25"/>
      <c r="BD4" s="25"/>
      <c r="BE4" s="25"/>
      <c r="BF4" s="25"/>
      <c r="BG4" s="25"/>
      <c r="BH4" s="25"/>
      <c r="BI4" s="25"/>
      <c r="BJ4" s="25"/>
      <c r="BK4" s="25"/>
      <c r="BL4" s="25"/>
    </row>
    <row r="5" spans="1:64" s="26" customFormat="1" ht="13.5" customHeight="1">
      <c r="B5" s="70" t="s">
        <v>93</v>
      </c>
      <c r="C5" s="70" t="s">
        <v>94</v>
      </c>
      <c r="D5" s="70" t="s">
        <v>57</v>
      </c>
      <c r="E5" s="63"/>
      <c r="F5" s="68" t="s">
        <v>95</v>
      </c>
      <c r="G5" s="68" t="s">
        <v>96</v>
      </c>
      <c r="H5" s="18"/>
      <c r="I5" s="68" t="s">
        <v>97</v>
      </c>
      <c r="J5" s="68" t="s">
        <v>98</v>
      </c>
      <c r="K5" s="20"/>
      <c r="L5" s="453" t="s">
        <v>99</v>
      </c>
      <c r="M5" s="453"/>
      <c r="N5" s="453"/>
      <c r="O5" s="20"/>
      <c r="P5" s="466" t="s">
        <v>100</v>
      </c>
      <c r="Q5" s="466"/>
      <c r="R5" s="466"/>
      <c r="S5" s="466"/>
      <c r="T5" s="18"/>
      <c r="U5" s="466" t="s">
        <v>101</v>
      </c>
      <c r="V5" s="466"/>
      <c r="W5" s="466"/>
      <c r="X5" s="63"/>
      <c r="Y5" s="466" t="s">
        <v>102</v>
      </c>
      <c r="Z5" s="466"/>
      <c r="AA5" s="466"/>
      <c r="AB5" s="63"/>
      <c r="AC5" s="466" t="s">
        <v>103</v>
      </c>
      <c r="AD5" s="466"/>
      <c r="AE5" s="466"/>
      <c r="AF5" s="63"/>
      <c r="AG5" s="68" t="s">
        <v>104</v>
      </c>
      <c r="AH5" s="63"/>
      <c r="AI5" s="68" t="s">
        <v>105</v>
      </c>
      <c r="AJ5" s="63"/>
      <c r="AK5" s="490" t="s">
        <v>106</v>
      </c>
      <c r="AL5" s="491"/>
      <c r="AM5" s="491"/>
      <c r="AN5" s="492"/>
      <c r="AO5" s="63"/>
      <c r="AP5" s="68" t="s">
        <v>107</v>
      </c>
      <c r="AQ5" s="20"/>
      <c r="AR5" s="466" t="s">
        <v>105</v>
      </c>
      <c r="AS5" s="466"/>
      <c r="AT5" s="466"/>
      <c r="AU5" s="20"/>
      <c r="AV5" s="20"/>
      <c r="AW5" s="64"/>
      <c r="AX5" s="64"/>
      <c r="AY5" s="64"/>
      <c r="AZ5" s="25"/>
      <c r="BA5" s="25"/>
      <c r="BB5" s="25"/>
      <c r="BC5" s="25"/>
      <c r="BD5" s="25"/>
      <c r="BE5" s="25"/>
      <c r="BF5" s="25"/>
      <c r="BG5" s="25"/>
      <c r="BH5" s="25"/>
      <c r="BI5" s="25"/>
      <c r="BJ5" s="25"/>
      <c r="BK5" s="25"/>
      <c r="BL5" s="25"/>
    </row>
    <row r="6" spans="1:64" s="31" customFormat="1" ht="22.5" customHeight="1">
      <c r="A6" s="31">
        <v>1</v>
      </c>
      <c r="B6" s="29">
        <v>2</v>
      </c>
      <c r="C6" s="31">
        <v>3</v>
      </c>
      <c r="D6" s="29">
        <v>4</v>
      </c>
      <c r="E6" s="31">
        <v>5</v>
      </c>
      <c r="F6" s="29">
        <v>6</v>
      </c>
      <c r="G6" s="31">
        <v>7</v>
      </c>
      <c r="H6" s="29">
        <v>8</v>
      </c>
      <c r="I6" s="31">
        <v>9</v>
      </c>
      <c r="J6" s="29">
        <v>10</v>
      </c>
      <c r="K6" s="31">
        <v>11</v>
      </c>
      <c r="L6" s="29">
        <v>12</v>
      </c>
      <c r="M6" s="31">
        <v>13</v>
      </c>
      <c r="N6" s="29">
        <v>14</v>
      </c>
      <c r="O6" s="31">
        <v>15</v>
      </c>
      <c r="P6" s="29">
        <v>16</v>
      </c>
      <c r="Q6" s="31">
        <v>17</v>
      </c>
      <c r="R6" s="29">
        <v>18</v>
      </c>
      <c r="S6" s="31">
        <v>19</v>
      </c>
      <c r="T6" s="29">
        <v>20</v>
      </c>
      <c r="U6" s="31">
        <v>21</v>
      </c>
      <c r="V6" s="29">
        <v>22</v>
      </c>
      <c r="W6" s="31">
        <v>23</v>
      </c>
      <c r="X6" s="29">
        <v>24</v>
      </c>
      <c r="Y6" s="31">
        <v>25</v>
      </c>
      <c r="Z6" s="29">
        <v>26</v>
      </c>
      <c r="AA6" s="31">
        <v>27</v>
      </c>
      <c r="AB6" s="29">
        <v>28</v>
      </c>
      <c r="AC6" s="31">
        <v>29</v>
      </c>
      <c r="AD6" s="29">
        <v>30</v>
      </c>
      <c r="AE6" s="31">
        <v>31</v>
      </c>
      <c r="AF6" s="29">
        <v>32</v>
      </c>
      <c r="AG6" s="31">
        <v>33</v>
      </c>
      <c r="AH6" s="29">
        <v>34</v>
      </c>
      <c r="AI6" s="31">
        <v>35</v>
      </c>
      <c r="AJ6" s="29">
        <v>36</v>
      </c>
      <c r="AK6" s="31">
        <v>37</v>
      </c>
      <c r="AL6" s="29">
        <v>38</v>
      </c>
      <c r="AM6" s="31">
        <v>39</v>
      </c>
      <c r="AN6" s="29">
        <v>40</v>
      </c>
      <c r="AO6" s="31">
        <v>41</v>
      </c>
      <c r="AP6" s="29">
        <v>42</v>
      </c>
      <c r="AQ6" s="31">
        <v>43</v>
      </c>
      <c r="AR6" s="29">
        <v>44</v>
      </c>
      <c r="AS6" s="31">
        <v>45</v>
      </c>
      <c r="AT6" s="29">
        <v>46</v>
      </c>
      <c r="AU6" s="31">
        <v>47</v>
      </c>
      <c r="AV6" s="20"/>
      <c r="AW6" s="64"/>
      <c r="AX6" s="64"/>
      <c r="AY6" s="64"/>
      <c r="AZ6" s="30"/>
      <c r="BA6" s="30"/>
      <c r="BB6" s="30"/>
      <c r="BC6" s="30"/>
      <c r="BD6" s="30"/>
      <c r="BE6" s="30"/>
      <c r="BF6" s="30"/>
      <c r="BG6" s="30"/>
      <c r="BH6" s="30"/>
      <c r="BI6" s="30"/>
      <c r="BJ6" s="30"/>
      <c r="BK6" s="30"/>
      <c r="BL6" s="30"/>
    </row>
    <row r="7" spans="1:64" s="57" customFormat="1" ht="17.25" customHeight="1">
      <c r="A7" s="397" t="s">
        <v>131</v>
      </c>
      <c r="B7" s="414" t="s">
        <v>122</v>
      </c>
      <c r="C7" s="416" t="s">
        <v>108</v>
      </c>
      <c r="D7" s="418" t="s">
        <v>58</v>
      </c>
      <c r="E7" s="54"/>
      <c r="F7" s="420">
        <v>204160</v>
      </c>
      <c r="G7" s="420">
        <v>198610</v>
      </c>
      <c r="H7" s="401" t="s">
        <v>60</v>
      </c>
      <c r="I7" s="409">
        <v>1930</v>
      </c>
      <c r="J7" s="409">
        <v>1880</v>
      </c>
      <c r="K7" s="412" t="s">
        <v>60</v>
      </c>
      <c r="L7" s="441">
        <v>45330</v>
      </c>
      <c r="M7" s="443" t="s">
        <v>147</v>
      </c>
      <c r="N7" s="444">
        <v>450</v>
      </c>
      <c r="O7" s="446" t="s">
        <v>109</v>
      </c>
      <c r="P7" s="153" t="s">
        <v>207</v>
      </c>
      <c r="Q7" s="89">
        <v>2190</v>
      </c>
      <c r="R7" s="401" t="s">
        <v>60</v>
      </c>
      <c r="S7" s="90">
        <v>20</v>
      </c>
      <c r="T7" s="401" t="s">
        <v>60</v>
      </c>
      <c r="U7" s="402">
        <v>43460</v>
      </c>
      <c r="V7" s="404">
        <v>430</v>
      </c>
      <c r="W7" s="406" t="s">
        <v>59</v>
      </c>
      <c r="X7" s="447" t="s">
        <v>60</v>
      </c>
      <c r="Y7" s="76" t="s">
        <v>111</v>
      </c>
      <c r="Z7" s="390">
        <v>3300</v>
      </c>
      <c r="AA7" s="393">
        <v>3600</v>
      </c>
      <c r="AB7" s="408" t="s">
        <v>60</v>
      </c>
      <c r="AC7" s="76" t="s">
        <v>112</v>
      </c>
      <c r="AD7" s="95">
        <v>21000</v>
      </c>
      <c r="AE7" s="96">
        <v>23400</v>
      </c>
      <c r="AF7" s="447" t="s">
        <v>113</v>
      </c>
      <c r="AG7" s="399">
        <v>2460</v>
      </c>
      <c r="AH7" s="408" t="s">
        <v>113</v>
      </c>
      <c r="AI7" s="424">
        <v>0.08</v>
      </c>
      <c r="AJ7" s="408" t="s">
        <v>121</v>
      </c>
      <c r="AK7" s="426">
        <v>0.02</v>
      </c>
      <c r="AL7" s="427">
        <v>0.04</v>
      </c>
      <c r="AM7" s="427">
        <v>0.06</v>
      </c>
      <c r="AN7" s="428">
        <v>0.08</v>
      </c>
      <c r="AO7" s="408"/>
      <c r="AP7" s="424">
        <v>0.9</v>
      </c>
      <c r="AQ7" s="408" t="s">
        <v>113</v>
      </c>
      <c r="AR7" s="420">
        <v>45800</v>
      </c>
      <c r="AS7" s="401" t="s">
        <v>60</v>
      </c>
      <c r="AT7" s="435">
        <v>450</v>
      </c>
      <c r="AU7" s="55"/>
      <c r="AV7" s="55"/>
      <c r="AW7" s="72">
        <v>43</v>
      </c>
      <c r="AX7" s="72">
        <v>44</v>
      </c>
      <c r="AY7" s="448">
        <v>5</v>
      </c>
      <c r="AZ7" s="56"/>
      <c r="BA7" s="56"/>
      <c r="BB7" s="56"/>
      <c r="BC7" s="56"/>
      <c r="BD7" s="56"/>
      <c r="BE7" s="56"/>
      <c r="BF7" s="56"/>
      <c r="BG7" s="56"/>
      <c r="BH7" s="56"/>
      <c r="BI7" s="56"/>
      <c r="BJ7" s="56"/>
      <c r="BK7" s="56"/>
      <c r="BL7" s="56"/>
    </row>
    <row r="8" spans="1:64" s="57" customFormat="1" ht="17.25" customHeight="1">
      <c r="A8" s="397"/>
      <c r="B8" s="415"/>
      <c r="C8" s="417"/>
      <c r="D8" s="419"/>
      <c r="E8" s="54"/>
      <c r="F8" s="421"/>
      <c r="G8" s="421"/>
      <c r="H8" s="401"/>
      <c r="I8" s="410"/>
      <c r="J8" s="410"/>
      <c r="K8" s="412"/>
      <c r="L8" s="442"/>
      <c r="M8" s="443"/>
      <c r="N8" s="445"/>
      <c r="O8" s="446"/>
      <c r="P8" s="154" t="s">
        <v>208</v>
      </c>
      <c r="Q8" s="91">
        <v>4380</v>
      </c>
      <c r="R8" s="401"/>
      <c r="S8" s="92">
        <v>40</v>
      </c>
      <c r="T8" s="401"/>
      <c r="U8" s="403"/>
      <c r="V8" s="405"/>
      <c r="W8" s="407"/>
      <c r="X8" s="447"/>
      <c r="Y8" s="21" t="s">
        <v>114</v>
      </c>
      <c r="Z8" s="391"/>
      <c r="AA8" s="394"/>
      <c r="AB8" s="408"/>
      <c r="AC8" s="21" t="s">
        <v>115</v>
      </c>
      <c r="AD8" s="97">
        <v>11600</v>
      </c>
      <c r="AE8" s="98">
        <v>12900</v>
      </c>
      <c r="AF8" s="447"/>
      <c r="AG8" s="400"/>
      <c r="AH8" s="408"/>
      <c r="AI8" s="425"/>
      <c r="AJ8" s="408"/>
      <c r="AK8" s="449"/>
      <c r="AL8" s="450"/>
      <c r="AM8" s="450"/>
      <c r="AN8" s="451"/>
      <c r="AO8" s="408"/>
      <c r="AP8" s="425"/>
      <c r="AQ8" s="408"/>
      <c r="AR8" s="421"/>
      <c r="AS8" s="401"/>
      <c r="AT8" s="436"/>
      <c r="AU8" s="55"/>
      <c r="AV8" s="55"/>
      <c r="AW8" s="72"/>
      <c r="AX8" s="72"/>
      <c r="AY8" s="448"/>
      <c r="AZ8" s="56"/>
      <c r="BA8" s="56"/>
      <c r="BB8" s="56"/>
      <c r="BC8" s="56"/>
      <c r="BD8" s="56"/>
      <c r="BE8" s="56"/>
      <c r="BF8" s="56"/>
      <c r="BG8" s="56"/>
      <c r="BH8" s="56"/>
      <c r="BI8" s="56"/>
      <c r="BJ8" s="56"/>
      <c r="BK8" s="56"/>
      <c r="BL8" s="56"/>
    </row>
    <row r="9" spans="1:64" s="57" customFormat="1" ht="17.25" customHeight="1">
      <c r="A9" s="397"/>
      <c r="B9" s="415"/>
      <c r="C9" s="417"/>
      <c r="D9" s="419"/>
      <c r="E9" s="54"/>
      <c r="F9" s="421"/>
      <c r="G9" s="421"/>
      <c r="H9" s="401"/>
      <c r="I9" s="410"/>
      <c r="J9" s="410"/>
      <c r="K9" s="412"/>
      <c r="L9" s="442"/>
      <c r="M9" s="443"/>
      <c r="N9" s="445"/>
      <c r="O9" s="446"/>
      <c r="P9" s="154"/>
      <c r="Q9" s="91"/>
      <c r="R9" s="401"/>
      <c r="S9" s="92"/>
      <c r="T9" s="401"/>
      <c r="U9" s="403"/>
      <c r="V9" s="405"/>
      <c r="W9" s="407"/>
      <c r="X9" s="447"/>
      <c r="Y9" s="21" t="s">
        <v>116</v>
      </c>
      <c r="Z9" s="391"/>
      <c r="AA9" s="394"/>
      <c r="AB9" s="408"/>
      <c r="AC9" s="21" t="s">
        <v>117</v>
      </c>
      <c r="AD9" s="97">
        <v>10100</v>
      </c>
      <c r="AE9" s="98">
        <v>11200</v>
      </c>
      <c r="AF9" s="447"/>
      <c r="AG9" s="400"/>
      <c r="AH9" s="408"/>
      <c r="AI9" s="399" t="s">
        <v>123</v>
      </c>
      <c r="AJ9" s="408"/>
      <c r="AK9" s="429" t="s">
        <v>160</v>
      </c>
      <c r="AL9" s="431" t="s">
        <v>160</v>
      </c>
      <c r="AM9" s="431" t="s">
        <v>160</v>
      </c>
      <c r="AN9" s="433" t="s">
        <v>160</v>
      </c>
      <c r="AO9" s="408"/>
      <c r="AP9" s="399" t="s">
        <v>124</v>
      </c>
      <c r="AQ9" s="408"/>
      <c r="AR9" s="421"/>
      <c r="AS9" s="401"/>
      <c r="AT9" s="436"/>
      <c r="AU9" s="55"/>
      <c r="AV9" s="55"/>
      <c r="AW9" s="72"/>
      <c r="AX9" s="72"/>
      <c r="AY9" s="448"/>
      <c r="AZ9" s="56"/>
      <c r="BA9" s="56"/>
      <c r="BB9" s="56"/>
      <c r="BC9" s="56"/>
      <c r="BD9" s="56"/>
      <c r="BE9" s="56"/>
      <c r="BF9" s="56"/>
      <c r="BG9" s="56"/>
      <c r="BH9" s="56"/>
      <c r="BI9" s="56"/>
      <c r="BJ9" s="56"/>
      <c r="BK9" s="56"/>
      <c r="BL9" s="56"/>
    </row>
    <row r="10" spans="1:64" s="57" customFormat="1" ht="17.25" customHeight="1">
      <c r="A10" s="397"/>
      <c r="B10" s="415"/>
      <c r="C10" s="417"/>
      <c r="D10" s="419"/>
      <c r="E10" s="54"/>
      <c r="F10" s="422"/>
      <c r="G10" s="422"/>
      <c r="H10" s="401"/>
      <c r="I10" s="411"/>
      <c r="J10" s="411"/>
      <c r="K10" s="412"/>
      <c r="L10" s="442"/>
      <c r="M10" s="443"/>
      <c r="N10" s="445"/>
      <c r="O10" s="446"/>
      <c r="P10" s="155"/>
      <c r="Q10" s="93"/>
      <c r="R10" s="401"/>
      <c r="S10" s="94"/>
      <c r="T10" s="401"/>
      <c r="U10" s="403"/>
      <c r="V10" s="405"/>
      <c r="W10" s="407"/>
      <c r="X10" s="447"/>
      <c r="Y10" s="67" t="s">
        <v>118</v>
      </c>
      <c r="Z10" s="392"/>
      <c r="AA10" s="395"/>
      <c r="AB10" s="408"/>
      <c r="AC10" s="67" t="s">
        <v>119</v>
      </c>
      <c r="AD10" s="99">
        <v>9000</v>
      </c>
      <c r="AE10" s="100">
        <v>10000</v>
      </c>
      <c r="AF10" s="447"/>
      <c r="AG10" s="413"/>
      <c r="AH10" s="408"/>
      <c r="AI10" s="400"/>
      <c r="AJ10" s="408"/>
      <c r="AK10" s="430"/>
      <c r="AL10" s="432"/>
      <c r="AM10" s="432"/>
      <c r="AN10" s="434"/>
      <c r="AO10" s="408"/>
      <c r="AP10" s="400"/>
      <c r="AQ10" s="408"/>
      <c r="AR10" s="421"/>
      <c r="AS10" s="401"/>
      <c r="AT10" s="436"/>
      <c r="AU10" s="55"/>
      <c r="AV10" s="55"/>
      <c r="AW10" s="72"/>
      <c r="AX10" s="72"/>
      <c r="AY10" s="448"/>
      <c r="AZ10" s="56"/>
      <c r="BA10" s="56"/>
      <c r="BB10" s="56"/>
      <c r="BC10" s="56"/>
      <c r="BD10" s="56"/>
      <c r="BE10" s="56"/>
      <c r="BF10" s="56"/>
      <c r="BG10" s="56"/>
      <c r="BH10" s="56"/>
      <c r="BI10" s="56"/>
      <c r="BJ10" s="56"/>
      <c r="BK10" s="56"/>
      <c r="BL10" s="56"/>
    </row>
    <row r="11" spans="1:64" s="26" customFormat="1" ht="17.25" customHeight="1">
      <c r="A11" s="398" t="s">
        <v>132</v>
      </c>
      <c r="B11" s="415"/>
      <c r="C11" s="437" t="s">
        <v>120</v>
      </c>
      <c r="D11" s="439" t="s">
        <v>58</v>
      </c>
      <c r="E11" s="32"/>
      <c r="F11" s="420">
        <v>179070</v>
      </c>
      <c r="G11" s="420">
        <v>175370</v>
      </c>
      <c r="H11" s="401" t="s">
        <v>60</v>
      </c>
      <c r="I11" s="409">
        <v>1680</v>
      </c>
      <c r="J11" s="409">
        <v>1640</v>
      </c>
      <c r="K11" s="412" t="s">
        <v>60</v>
      </c>
      <c r="L11" s="441">
        <v>30220</v>
      </c>
      <c r="M11" s="443" t="s">
        <v>148</v>
      </c>
      <c r="N11" s="444">
        <v>300</v>
      </c>
      <c r="O11" s="412" t="s">
        <v>110</v>
      </c>
      <c r="P11" s="153" t="s">
        <v>209</v>
      </c>
      <c r="Q11" s="89">
        <v>1460</v>
      </c>
      <c r="R11" s="401" t="s">
        <v>60</v>
      </c>
      <c r="S11" s="92">
        <v>10</v>
      </c>
      <c r="T11" s="401" t="s">
        <v>60</v>
      </c>
      <c r="U11" s="402">
        <v>43460</v>
      </c>
      <c r="V11" s="404">
        <v>430</v>
      </c>
      <c r="W11" s="406" t="s">
        <v>59</v>
      </c>
      <c r="X11" s="408" t="s">
        <v>109</v>
      </c>
      <c r="Y11" s="21" t="s">
        <v>111</v>
      </c>
      <c r="Z11" s="390">
        <v>2200</v>
      </c>
      <c r="AA11" s="393">
        <v>2400</v>
      </c>
      <c r="AB11" s="408" t="s">
        <v>60</v>
      </c>
      <c r="AC11" s="21" t="s">
        <v>112</v>
      </c>
      <c r="AD11" s="97">
        <v>28300</v>
      </c>
      <c r="AE11" s="98">
        <v>31500</v>
      </c>
      <c r="AF11" s="408" t="s">
        <v>121</v>
      </c>
      <c r="AG11" s="399">
        <v>1640</v>
      </c>
      <c r="AH11" s="408" t="s">
        <v>113</v>
      </c>
      <c r="AI11" s="424">
        <v>7.0000000000000007E-2</v>
      </c>
      <c r="AJ11" s="408" t="s">
        <v>113</v>
      </c>
      <c r="AK11" s="426">
        <v>0.02</v>
      </c>
      <c r="AL11" s="427">
        <v>0.04</v>
      </c>
      <c r="AM11" s="427">
        <v>0.06</v>
      </c>
      <c r="AN11" s="428">
        <v>0.08</v>
      </c>
      <c r="AO11" s="396"/>
      <c r="AQ11" s="408" t="s">
        <v>113</v>
      </c>
      <c r="AR11" s="420">
        <v>30530</v>
      </c>
      <c r="AS11" s="401" t="s">
        <v>60</v>
      </c>
      <c r="AT11" s="435">
        <v>300</v>
      </c>
      <c r="AU11" s="20"/>
      <c r="AV11" s="20"/>
      <c r="AW11" s="64">
        <v>45</v>
      </c>
      <c r="AX11" s="64">
        <v>46</v>
      </c>
      <c r="AY11" s="423">
        <v>6</v>
      </c>
      <c r="AZ11" s="25"/>
      <c r="BA11" s="25"/>
      <c r="BB11" s="25"/>
      <c r="BC11" s="25"/>
      <c r="BD11" s="25"/>
      <c r="BE11" s="25"/>
      <c r="BF11" s="25"/>
      <c r="BG11" s="25"/>
      <c r="BH11" s="25"/>
      <c r="BI11" s="25"/>
      <c r="BJ11" s="25"/>
      <c r="BK11" s="25"/>
      <c r="BL11" s="25"/>
    </row>
    <row r="12" spans="1:64" s="26" customFormat="1" ht="17.25" customHeight="1">
      <c r="A12" s="398"/>
      <c r="B12" s="415"/>
      <c r="C12" s="438"/>
      <c r="D12" s="440"/>
      <c r="E12" s="32"/>
      <c r="F12" s="421"/>
      <c r="G12" s="421"/>
      <c r="H12" s="401"/>
      <c r="I12" s="410"/>
      <c r="J12" s="410"/>
      <c r="K12" s="412"/>
      <c r="L12" s="442"/>
      <c r="M12" s="443"/>
      <c r="N12" s="445"/>
      <c r="O12" s="412"/>
      <c r="P12" s="154" t="s">
        <v>210</v>
      </c>
      <c r="Q12" s="91">
        <v>2920</v>
      </c>
      <c r="R12" s="401"/>
      <c r="S12" s="92">
        <v>20</v>
      </c>
      <c r="T12" s="401"/>
      <c r="U12" s="403"/>
      <c r="V12" s="405"/>
      <c r="W12" s="407"/>
      <c r="X12" s="408"/>
      <c r="Y12" s="21" t="s">
        <v>114</v>
      </c>
      <c r="Z12" s="391"/>
      <c r="AA12" s="394"/>
      <c r="AB12" s="408"/>
      <c r="AC12" s="21" t="s">
        <v>115</v>
      </c>
      <c r="AD12" s="97">
        <v>15600</v>
      </c>
      <c r="AE12" s="98">
        <v>17300</v>
      </c>
      <c r="AF12" s="408"/>
      <c r="AG12" s="400"/>
      <c r="AH12" s="408"/>
      <c r="AI12" s="425"/>
      <c r="AJ12" s="408"/>
      <c r="AK12" s="426"/>
      <c r="AL12" s="427"/>
      <c r="AM12" s="427"/>
      <c r="AN12" s="428"/>
      <c r="AO12" s="396"/>
      <c r="AQ12" s="408"/>
      <c r="AR12" s="421"/>
      <c r="AS12" s="401"/>
      <c r="AT12" s="436"/>
      <c r="AU12" s="20"/>
      <c r="AV12" s="20"/>
      <c r="AW12" s="64"/>
      <c r="AX12" s="64"/>
      <c r="AY12" s="423"/>
      <c r="AZ12" s="25"/>
      <c r="BA12" s="25"/>
      <c r="BB12" s="25"/>
      <c r="BC12" s="25"/>
      <c r="BD12" s="25"/>
      <c r="BE12" s="25"/>
      <c r="BF12" s="25"/>
      <c r="BG12" s="25"/>
      <c r="BH12" s="25"/>
      <c r="BI12" s="25"/>
      <c r="BJ12" s="25"/>
      <c r="BK12" s="25"/>
      <c r="BL12" s="25"/>
    </row>
    <row r="13" spans="1:64" s="26" customFormat="1" ht="17.25" customHeight="1">
      <c r="A13" s="398"/>
      <c r="B13" s="415"/>
      <c r="C13" s="438"/>
      <c r="D13" s="440"/>
      <c r="E13" s="32"/>
      <c r="F13" s="421"/>
      <c r="G13" s="421"/>
      <c r="H13" s="401"/>
      <c r="I13" s="410"/>
      <c r="J13" s="410"/>
      <c r="K13" s="412"/>
      <c r="L13" s="442"/>
      <c r="M13" s="443"/>
      <c r="N13" s="445"/>
      <c r="O13" s="412"/>
      <c r="P13" s="154" t="s">
        <v>211</v>
      </c>
      <c r="Q13" s="91">
        <v>4380</v>
      </c>
      <c r="R13" s="401"/>
      <c r="S13" s="92">
        <v>30</v>
      </c>
      <c r="T13" s="401"/>
      <c r="U13" s="403"/>
      <c r="V13" s="405"/>
      <c r="W13" s="407"/>
      <c r="X13" s="408"/>
      <c r="Y13" s="21" t="s">
        <v>116</v>
      </c>
      <c r="Z13" s="391"/>
      <c r="AA13" s="394"/>
      <c r="AB13" s="408"/>
      <c r="AC13" s="21" t="s">
        <v>117</v>
      </c>
      <c r="AD13" s="97">
        <v>13600</v>
      </c>
      <c r="AE13" s="98">
        <v>15100</v>
      </c>
      <c r="AF13" s="408"/>
      <c r="AG13" s="400"/>
      <c r="AH13" s="408"/>
      <c r="AI13" s="399" t="s">
        <v>123</v>
      </c>
      <c r="AJ13" s="408"/>
      <c r="AK13" s="429" t="s">
        <v>160</v>
      </c>
      <c r="AL13" s="431" t="s">
        <v>160</v>
      </c>
      <c r="AM13" s="431" t="s">
        <v>160</v>
      </c>
      <c r="AN13" s="433" t="s">
        <v>160</v>
      </c>
      <c r="AO13" s="396"/>
      <c r="AP13" s="77"/>
      <c r="AQ13" s="408"/>
      <c r="AR13" s="421"/>
      <c r="AS13" s="401"/>
      <c r="AT13" s="436"/>
      <c r="AU13" s="20"/>
      <c r="AV13" s="20"/>
      <c r="AW13" s="64"/>
      <c r="AX13" s="64"/>
      <c r="AY13" s="423"/>
      <c r="AZ13" s="25"/>
      <c r="BA13" s="25"/>
      <c r="BB13" s="25"/>
      <c r="BC13" s="25"/>
      <c r="BD13" s="25"/>
      <c r="BE13" s="25"/>
      <c r="BF13" s="25"/>
      <c r="BG13" s="25"/>
      <c r="BH13" s="25"/>
      <c r="BI13" s="25"/>
      <c r="BJ13" s="25"/>
      <c r="BK13" s="25"/>
      <c r="BL13" s="25"/>
    </row>
    <row r="14" spans="1:64" s="26" customFormat="1" ht="17.25" customHeight="1">
      <c r="A14" s="398"/>
      <c r="B14" s="415"/>
      <c r="C14" s="438"/>
      <c r="D14" s="440"/>
      <c r="E14" s="32"/>
      <c r="F14" s="422"/>
      <c r="G14" s="422"/>
      <c r="H14" s="401"/>
      <c r="I14" s="411"/>
      <c r="J14" s="411"/>
      <c r="K14" s="412"/>
      <c r="L14" s="442"/>
      <c r="M14" s="443"/>
      <c r="N14" s="445"/>
      <c r="O14" s="412"/>
      <c r="P14" s="155"/>
      <c r="Q14" s="93"/>
      <c r="R14" s="401"/>
      <c r="S14" s="94"/>
      <c r="T14" s="401"/>
      <c r="U14" s="403"/>
      <c r="V14" s="405"/>
      <c r="W14" s="407"/>
      <c r="X14" s="408"/>
      <c r="Y14" s="67" t="s">
        <v>118</v>
      </c>
      <c r="Z14" s="392"/>
      <c r="AA14" s="395"/>
      <c r="AB14" s="408"/>
      <c r="AC14" s="67" t="s">
        <v>119</v>
      </c>
      <c r="AD14" s="99">
        <v>12200</v>
      </c>
      <c r="AE14" s="100">
        <v>13500</v>
      </c>
      <c r="AF14" s="408"/>
      <c r="AG14" s="413"/>
      <c r="AH14" s="408"/>
      <c r="AI14" s="400"/>
      <c r="AJ14" s="408"/>
      <c r="AK14" s="430"/>
      <c r="AL14" s="432"/>
      <c r="AM14" s="432"/>
      <c r="AN14" s="434"/>
      <c r="AO14" s="396"/>
      <c r="AP14" s="78"/>
      <c r="AQ14" s="408"/>
      <c r="AR14" s="421"/>
      <c r="AS14" s="401"/>
      <c r="AT14" s="436"/>
      <c r="AU14" s="20"/>
      <c r="AV14" s="20"/>
      <c r="AW14" s="64"/>
      <c r="AX14" s="64"/>
      <c r="AY14" s="423"/>
      <c r="AZ14" s="25"/>
      <c r="BA14" s="25"/>
      <c r="BB14" s="25"/>
      <c r="BC14" s="25"/>
      <c r="BD14" s="25"/>
      <c r="BE14" s="25"/>
      <c r="BF14" s="25"/>
      <c r="BG14" s="25"/>
      <c r="BH14" s="25"/>
      <c r="BI14" s="25"/>
      <c r="BJ14" s="25"/>
      <c r="BK14" s="25"/>
      <c r="BL14" s="25"/>
    </row>
    <row r="15" spans="1:64">
      <c r="V15" s="37"/>
      <c r="W15" s="37"/>
      <c r="AK15" s="384"/>
      <c r="AL15" s="384"/>
      <c r="AM15" s="384"/>
      <c r="AN15" s="384"/>
      <c r="AP15" s="79"/>
      <c r="AQ15" s="386"/>
      <c r="AR15" s="387"/>
      <c r="AS15" s="388"/>
      <c r="AT15" s="389"/>
    </row>
    <row r="16" spans="1:64">
      <c r="AK16" s="384"/>
      <c r="AL16" s="384"/>
      <c r="AM16" s="384"/>
      <c r="AN16" s="384"/>
      <c r="AP16" s="79"/>
      <c r="AQ16" s="386"/>
      <c r="AR16" s="387"/>
      <c r="AS16" s="388"/>
      <c r="AT16" s="389"/>
    </row>
    <row r="17" spans="37:46">
      <c r="AK17" s="385"/>
      <c r="AL17" s="385"/>
      <c r="AM17" s="385"/>
      <c r="AN17" s="385"/>
      <c r="AQ17" s="386"/>
      <c r="AR17" s="387"/>
      <c r="AS17" s="388"/>
      <c r="AT17" s="389"/>
    </row>
    <row r="18" spans="37:46">
      <c r="AK18" s="385"/>
      <c r="AL18" s="385"/>
      <c r="AM18" s="385"/>
      <c r="AN18" s="385"/>
      <c r="AQ18" s="386"/>
      <c r="AR18" s="387"/>
      <c r="AS18" s="388"/>
      <c r="AT18" s="389"/>
    </row>
    <row r="19" spans="37:46">
      <c r="AK19" s="384"/>
      <c r="AL19" s="384"/>
      <c r="AM19" s="384"/>
      <c r="AN19" s="384"/>
      <c r="AQ19" s="386"/>
      <c r="AR19" s="387"/>
      <c r="AS19" s="388"/>
      <c r="AT19" s="389"/>
    </row>
    <row r="20" spans="37:46">
      <c r="AK20" s="384"/>
      <c r="AL20" s="384"/>
      <c r="AM20" s="384"/>
      <c r="AN20" s="384"/>
      <c r="AQ20" s="386"/>
      <c r="AR20" s="387"/>
      <c r="AS20" s="388"/>
      <c r="AT20" s="389"/>
    </row>
    <row r="21" spans="37:46">
      <c r="AK21" s="385"/>
      <c r="AL21" s="385"/>
      <c r="AM21" s="385"/>
      <c r="AN21" s="385"/>
      <c r="AQ21" s="386"/>
      <c r="AR21" s="387"/>
      <c r="AS21" s="388"/>
      <c r="AT21" s="389"/>
    </row>
    <row r="22" spans="37:46">
      <c r="AK22" s="385"/>
      <c r="AL22" s="385"/>
      <c r="AM22" s="385"/>
      <c r="AN22" s="385"/>
      <c r="AQ22" s="386"/>
      <c r="AR22" s="387"/>
      <c r="AS22" s="388"/>
      <c r="AT22" s="389"/>
    </row>
    <row r="23" spans="37:46">
      <c r="AK23" s="384"/>
      <c r="AL23" s="384"/>
      <c r="AM23" s="384"/>
      <c r="AN23" s="384"/>
      <c r="AQ23" s="386"/>
      <c r="AR23" s="387"/>
      <c r="AS23" s="388"/>
      <c r="AT23" s="389"/>
    </row>
    <row r="24" spans="37:46">
      <c r="AK24" s="384"/>
      <c r="AL24" s="384"/>
      <c r="AM24" s="384"/>
      <c r="AN24" s="384"/>
      <c r="AQ24" s="386"/>
      <c r="AR24" s="387"/>
      <c r="AS24" s="388"/>
      <c r="AT24" s="389"/>
    </row>
    <row r="25" spans="37:46">
      <c r="AK25" s="385"/>
      <c r="AL25" s="385"/>
      <c r="AM25" s="385"/>
      <c r="AN25" s="385"/>
      <c r="AQ25" s="386"/>
      <c r="AR25" s="387"/>
      <c r="AS25" s="388"/>
      <c r="AT25" s="389"/>
    </row>
    <row r="26" spans="37:46">
      <c r="AK26" s="385"/>
      <c r="AL26" s="385"/>
      <c r="AM26" s="385"/>
      <c r="AN26" s="385"/>
      <c r="AQ26" s="386"/>
      <c r="AR26" s="387"/>
      <c r="AS26" s="388"/>
      <c r="AT26" s="389"/>
    </row>
    <row r="27" spans="37:46">
      <c r="AK27" s="384"/>
      <c r="AL27" s="384"/>
      <c r="AM27" s="384"/>
      <c r="AN27" s="384"/>
      <c r="AQ27" s="386"/>
      <c r="AR27" s="387"/>
      <c r="AS27" s="388"/>
      <c r="AT27" s="389"/>
    </row>
    <row r="28" spans="37:46">
      <c r="AK28" s="384"/>
      <c r="AL28" s="384"/>
      <c r="AM28" s="384"/>
      <c r="AN28" s="384"/>
      <c r="AQ28" s="386"/>
      <c r="AR28" s="387"/>
      <c r="AS28" s="388"/>
      <c r="AT28" s="389"/>
    </row>
    <row r="29" spans="37:46">
      <c r="AK29" s="385"/>
      <c r="AL29" s="385"/>
      <c r="AM29" s="385"/>
      <c r="AN29" s="385"/>
      <c r="AQ29" s="386"/>
      <c r="AR29" s="387"/>
      <c r="AS29" s="388"/>
      <c r="AT29" s="389"/>
    </row>
    <row r="30" spans="37:46">
      <c r="AK30" s="385"/>
      <c r="AL30" s="385"/>
      <c r="AM30" s="385"/>
      <c r="AN30" s="385"/>
      <c r="AQ30" s="386"/>
      <c r="AR30" s="387"/>
      <c r="AS30" s="388"/>
      <c r="AT30" s="389"/>
    </row>
    <row r="31" spans="37:46">
      <c r="AK31" s="384"/>
      <c r="AL31" s="384"/>
      <c r="AM31" s="384"/>
      <c r="AN31" s="384"/>
      <c r="AQ31" s="386"/>
      <c r="AR31" s="387"/>
      <c r="AS31" s="388"/>
      <c r="AT31" s="389"/>
    </row>
    <row r="32" spans="37:46">
      <c r="AK32" s="384"/>
      <c r="AL32" s="384"/>
      <c r="AM32" s="384"/>
      <c r="AN32" s="384"/>
      <c r="AQ32" s="386"/>
      <c r="AR32" s="387"/>
      <c r="AS32" s="388"/>
      <c r="AT32" s="389"/>
    </row>
    <row r="33" spans="37:46">
      <c r="AK33" s="385"/>
      <c r="AL33" s="385"/>
      <c r="AM33" s="385"/>
      <c r="AN33" s="385"/>
      <c r="AQ33" s="386"/>
      <c r="AR33" s="387"/>
      <c r="AS33" s="388"/>
      <c r="AT33" s="389"/>
    </row>
    <row r="34" spans="37:46">
      <c r="AK34" s="385"/>
      <c r="AL34" s="385"/>
      <c r="AM34" s="385"/>
      <c r="AN34" s="385"/>
      <c r="AQ34" s="386"/>
      <c r="AR34" s="387"/>
      <c r="AS34" s="388"/>
      <c r="AT34" s="389"/>
    </row>
    <row r="35" spans="37:46">
      <c r="AK35" s="384"/>
      <c r="AL35" s="384"/>
      <c r="AM35" s="384"/>
      <c r="AN35" s="384"/>
      <c r="AQ35" s="386"/>
      <c r="AR35" s="387"/>
      <c r="AS35" s="388"/>
      <c r="AT35" s="389"/>
    </row>
    <row r="36" spans="37:46">
      <c r="AK36" s="384"/>
      <c r="AL36" s="384"/>
      <c r="AM36" s="384"/>
      <c r="AN36" s="384"/>
      <c r="AQ36" s="386"/>
      <c r="AR36" s="387"/>
      <c r="AS36" s="388"/>
      <c r="AT36" s="389"/>
    </row>
    <row r="37" spans="37:46">
      <c r="AK37" s="385"/>
      <c r="AL37" s="385"/>
      <c r="AM37" s="385"/>
      <c r="AN37" s="385"/>
      <c r="AQ37" s="386"/>
      <c r="AR37" s="387"/>
      <c r="AS37" s="388"/>
      <c r="AT37" s="389"/>
    </row>
    <row r="38" spans="37:46">
      <c r="AK38" s="385"/>
      <c r="AL38" s="385"/>
      <c r="AM38" s="385"/>
      <c r="AN38" s="385"/>
      <c r="AQ38" s="386"/>
      <c r="AR38" s="387"/>
      <c r="AS38" s="388"/>
      <c r="AT38" s="389"/>
    </row>
    <row r="39" spans="37:46">
      <c r="AK39" s="384"/>
      <c r="AL39" s="384"/>
      <c r="AM39" s="384"/>
      <c r="AN39" s="384"/>
      <c r="AQ39" s="386"/>
      <c r="AR39" s="387"/>
      <c r="AS39" s="388"/>
      <c r="AT39" s="389"/>
    </row>
    <row r="40" spans="37:46">
      <c r="AK40" s="384"/>
      <c r="AL40" s="384"/>
      <c r="AM40" s="384"/>
      <c r="AN40" s="384"/>
      <c r="AQ40" s="386"/>
      <c r="AR40" s="387"/>
      <c r="AS40" s="388"/>
      <c r="AT40" s="389"/>
    </row>
    <row r="41" spans="37:46">
      <c r="AK41" s="385"/>
      <c r="AL41" s="385"/>
      <c r="AM41" s="385"/>
      <c r="AN41" s="385"/>
      <c r="AQ41" s="386"/>
      <c r="AR41" s="387"/>
      <c r="AS41" s="388"/>
      <c r="AT41" s="389"/>
    </row>
    <row r="42" spans="37:46">
      <c r="AK42" s="385"/>
      <c r="AL42" s="385"/>
      <c r="AM42" s="385"/>
      <c r="AN42" s="385"/>
      <c r="AQ42" s="386"/>
      <c r="AR42" s="387"/>
      <c r="AS42" s="388"/>
      <c r="AT42" s="389"/>
    </row>
    <row r="43" spans="37:46">
      <c r="AK43" s="384"/>
      <c r="AL43" s="384"/>
      <c r="AM43" s="384"/>
      <c r="AN43" s="384"/>
      <c r="AQ43" s="386"/>
      <c r="AR43" s="387"/>
      <c r="AS43" s="388"/>
      <c r="AT43" s="389"/>
    </row>
    <row r="44" spans="37:46">
      <c r="AK44" s="384"/>
      <c r="AL44" s="384"/>
      <c r="AM44" s="384"/>
      <c r="AN44" s="384"/>
      <c r="AQ44" s="386"/>
      <c r="AR44" s="387"/>
      <c r="AS44" s="388"/>
      <c r="AT44" s="389"/>
    </row>
    <row r="45" spans="37:46">
      <c r="AK45" s="385"/>
      <c r="AL45" s="385"/>
      <c r="AM45" s="385"/>
      <c r="AN45" s="385"/>
      <c r="AQ45" s="386"/>
      <c r="AR45" s="387"/>
      <c r="AS45" s="388"/>
      <c r="AT45" s="389"/>
    </row>
    <row r="46" spans="37:46">
      <c r="AK46" s="385"/>
      <c r="AL46" s="385"/>
      <c r="AM46" s="385"/>
      <c r="AN46" s="385"/>
      <c r="AQ46" s="386"/>
      <c r="AR46" s="387"/>
      <c r="AS46" s="388"/>
      <c r="AT46" s="389"/>
    </row>
    <row r="47" spans="37:46">
      <c r="AK47" s="384"/>
      <c r="AL47" s="384"/>
      <c r="AM47" s="384"/>
      <c r="AN47" s="384"/>
      <c r="AQ47" s="386"/>
      <c r="AR47" s="387"/>
      <c r="AS47" s="388"/>
      <c r="AT47" s="389"/>
    </row>
    <row r="48" spans="37:46">
      <c r="AK48" s="384"/>
      <c r="AL48" s="384"/>
      <c r="AM48" s="384"/>
      <c r="AN48" s="384"/>
      <c r="AQ48" s="386"/>
      <c r="AR48" s="387"/>
      <c r="AS48" s="388"/>
      <c r="AT48" s="389"/>
    </row>
    <row r="49" spans="37:46">
      <c r="AK49" s="385"/>
      <c r="AL49" s="385"/>
      <c r="AM49" s="385"/>
      <c r="AN49" s="385"/>
      <c r="AQ49" s="386"/>
      <c r="AR49" s="387"/>
      <c r="AS49" s="388"/>
      <c r="AT49" s="389"/>
    </row>
    <row r="50" spans="37:46">
      <c r="AK50" s="385"/>
      <c r="AL50" s="385"/>
      <c r="AM50" s="385"/>
      <c r="AN50" s="385"/>
      <c r="AQ50" s="386"/>
      <c r="AR50" s="387"/>
      <c r="AS50" s="388"/>
      <c r="AT50" s="389"/>
    </row>
    <row r="51" spans="37:46">
      <c r="AK51" s="384"/>
      <c r="AL51" s="384"/>
      <c r="AM51" s="384"/>
      <c r="AN51" s="384"/>
      <c r="AQ51" s="386"/>
      <c r="AR51" s="387"/>
      <c r="AS51" s="388"/>
      <c r="AT51" s="389"/>
    </row>
    <row r="52" spans="37:46">
      <c r="AK52" s="384"/>
      <c r="AL52" s="384"/>
      <c r="AM52" s="384"/>
      <c r="AN52" s="384"/>
      <c r="AQ52" s="386"/>
      <c r="AR52" s="387"/>
      <c r="AS52" s="388"/>
      <c r="AT52" s="389"/>
    </row>
    <row r="53" spans="37:46">
      <c r="AK53" s="385"/>
      <c r="AL53" s="385"/>
      <c r="AM53" s="385"/>
      <c r="AN53" s="385"/>
      <c r="AQ53" s="386"/>
      <c r="AR53" s="387"/>
      <c r="AS53" s="388"/>
      <c r="AT53" s="389"/>
    </row>
    <row r="54" spans="37:46">
      <c r="AK54" s="385"/>
      <c r="AL54" s="385"/>
      <c r="AM54" s="385"/>
      <c r="AN54" s="385"/>
      <c r="AQ54" s="386"/>
      <c r="AR54" s="387"/>
      <c r="AS54" s="388"/>
      <c r="AT54" s="389"/>
    </row>
    <row r="55" spans="37:46">
      <c r="AK55" s="384"/>
      <c r="AL55" s="384"/>
      <c r="AM55" s="384"/>
      <c r="AN55" s="384"/>
      <c r="AQ55" s="386"/>
      <c r="AR55" s="387"/>
      <c r="AS55" s="388"/>
      <c r="AT55" s="389"/>
    </row>
    <row r="56" spans="37:46">
      <c r="AK56" s="384"/>
      <c r="AL56" s="384"/>
      <c r="AM56" s="384"/>
      <c r="AN56" s="384"/>
      <c r="AQ56" s="386"/>
      <c r="AR56" s="387"/>
      <c r="AS56" s="388"/>
      <c r="AT56" s="389"/>
    </row>
    <row r="57" spans="37:46">
      <c r="AK57" s="385"/>
      <c r="AL57" s="385"/>
      <c r="AM57" s="385"/>
      <c r="AN57" s="385"/>
      <c r="AQ57" s="386"/>
      <c r="AR57" s="387"/>
      <c r="AS57" s="388"/>
      <c r="AT57" s="389"/>
    </row>
    <row r="58" spans="37:46">
      <c r="AK58" s="385"/>
      <c r="AL58" s="385"/>
      <c r="AM58" s="385"/>
      <c r="AN58" s="385"/>
      <c r="AQ58" s="386"/>
      <c r="AR58" s="387"/>
      <c r="AS58" s="388"/>
      <c r="AT58" s="389"/>
    </row>
    <row r="59" spans="37:46">
      <c r="AK59" s="384"/>
      <c r="AL59" s="384"/>
      <c r="AM59" s="384"/>
      <c r="AN59" s="384"/>
      <c r="AQ59" s="386"/>
      <c r="AR59" s="387"/>
      <c r="AS59" s="388"/>
      <c r="AT59" s="389"/>
    </row>
    <row r="60" spans="37:46">
      <c r="AK60" s="384"/>
      <c r="AL60" s="384"/>
      <c r="AM60" s="384"/>
      <c r="AN60" s="384"/>
      <c r="AQ60" s="386"/>
      <c r="AR60" s="387"/>
      <c r="AS60" s="388"/>
      <c r="AT60" s="389"/>
    </row>
    <row r="61" spans="37:46">
      <c r="AK61" s="385"/>
      <c r="AL61" s="385"/>
      <c r="AM61" s="385"/>
      <c r="AN61" s="385"/>
      <c r="AQ61" s="386"/>
      <c r="AR61" s="387"/>
      <c r="AS61" s="388"/>
      <c r="AT61" s="389"/>
    </row>
    <row r="62" spans="37:46">
      <c r="AK62" s="385"/>
      <c r="AL62" s="385"/>
      <c r="AM62" s="385"/>
      <c r="AN62" s="385"/>
      <c r="AQ62" s="386"/>
      <c r="AR62" s="387"/>
      <c r="AS62" s="388"/>
      <c r="AT62" s="389"/>
    </row>
    <row r="63" spans="37:46">
      <c r="AK63" s="384"/>
      <c r="AL63" s="384"/>
      <c r="AM63" s="384"/>
      <c r="AN63" s="384"/>
      <c r="AQ63" s="386"/>
      <c r="AR63" s="387"/>
      <c r="AS63" s="388"/>
      <c r="AT63" s="389"/>
    </row>
    <row r="64" spans="37:46">
      <c r="AK64" s="384"/>
      <c r="AL64" s="384"/>
      <c r="AM64" s="384"/>
      <c r="AN64" s="384"/>
      <c r="AQ64" s="386"/>
      <c r="AR64" s="387"/>
      <c r="AS64" s="388"/>
      <c r="AT64" s="389"/>
    </row>
    <row r="65" spans="37:46">
      <c r="AK65" s="385"/>
      <c r="AL65" s="385"/>
      <c r="AM65" s="385"/>
      <c r="AN65" s="385"/>
      <c r="AQ65" s="386"/>
      <c r="AR65" s="387"/>
      <c r="AS65" s="388"/>
      <c r="AT65" s="389"/>
    </row>
    <row r="66" spans="37:46">
      <c r="AK66" s="385"/>
      <c r="AL66" s="385"/>
      <c r="AM66" s="385"/>
      <c r="AN66" s="385"/>
      <c r="AQ66" s="386"/>
      <c r="AR66" s="387"/>
      <c r="AS66" s="388"/>
      <c r="AT66" s="389"/>
    </row>
    <row r="67" spans="37:46">
      <c r="AK67" s="384"/>
      <c r="AL67" s="384"/>
      <c r="AM67" s="384"/>
      <c r="AN67" s="384"/>
      <c r="AQ67" s="386"/>
      <c r="AR67" s="387"/>
      <c r="AS67" s="388"/>
      <c r="AT67" s="389"/>
    </row>
    <row r="68" spans="37:46">
      <c r="AK68" s="384"/>
      <c r="AL68" s="384"/>
      <c r="AM68" s="384"/>
      <c r="AN68" s="384"/>
      <c r="AQ68" s="386"/>
      <c r="AR68" s="387"/>
      <c r="AS68" s="388"/>
      <c r="AT68" s="389"/>
    </row>
    <row r="69" spans="37:46">
      <c r="AK69" s="385"/>
      <c r="AL69" s="385"/>
      <c r="AM69" s="385"/>
      <c r="AN69" s="385"/>
      <c r="AQ69" s="386"/>
      <c r="AR69" s="387"/>
      <c r="AS69" s="388"/>
      <c r="AT69" s="389"/>
    </row>
    <row r="70" spans="37:46">
      <c r="AK70" s="385"/>
      <c r="AL70" s="385"/>
      <c r="AM70" s="385"/>
      <c r="AN70" s="385"/>
      <c r="AQ70" s="386"/>
      <c r="AR70" s="387"/>
      <c r="AS70" s="388"/>
      <c r="AT70" s="389"/>
    </row>
  </sheetData>
  <autoFilter ref="B4:WWZ14"/>
  <mergeCells count="289">
    <mergeCell ref="B1:B4"/>
    <mergeCell ref="C1:C4"/>
    <mergeCell ref="D1:D4"/>
    <mergeCell ref="F1:G1"/>
    <mergeCell ref="I1:J1"/>
    <mergeCell ref="AC5:AE5"/>
    <mergeCell ref="AP1:AP4"/>
    <mergeCell ref="U5:W5"/>
    <mergeCell ref="Y5:AA5"/>
    <mergeCell ref="AM2:AM4"/>
    <mergeCell ref="AN2:AN4"/>
    <mergeCell ref="AK5:AN5"/>
    <mergeCell ref="P5:S5"/>
    <mergeCell ref="AY1:AY4"/>
    <mergeCell ref="N3:N4"/>
    <mergeCell ref="S3:S4"/>
    <mergeCell ref="Z3:AA3"/>
    <mergeCell ref="AD3:AE3"/>
    <mergeCell ref="V4:W4"/>
    <mergeCell ref="P1:S2"/>
    <mergeCell ref="U1:W3"/>
    <mergeCell ref="Y1:AA2"/>
    <mergeCell ref="AC1:AE2"/>
    <mergeCell ref="AG1:AG4"/>
    <mergeCell ref="AI1:AI4"/>
    <mergeCell ref="L1:N2"/>
    <mergeCell ref="L7:L10"/>
    <mergeCell ref="M7:M10"/>
    <mergeCell ref="AP9:AP10"/>
    <mergeCell ref="N11:N14"/>
    <mergeCell ref="AW1:AX4"/>
    <mergeCell ref="L5:N5"/>
    <mergeCell ref="AK1:AN1"/>
    <mergeCell ref="AK2:AK4"/>
    <mergeCell ref="AL2:AL4"/>
    <mergeCell ref="AR1:AT2"/>
    <mergeCell ref="AT3:AT4"/>
    <mergeCell ref="AR5:AT5"/>
    <mergeCell ref="AY7:AY10"/>
    <mergeCell ref="AI7:AI8"/>
    <mergeCell ref="AJ7:AJ10"/>
    <mergeCell ref="AO7:AO10"/>
    <mergeCell ref="AK7:AK8"/>
    <mergeCell ref="AL7:AL8"/>
    <mergeCell ref="AM7:AM8"/>
    <mergeCell ref="AN7:AN8"/>
    <mergeCell ref="AK9:AK10"/>
    <mergeCell ref="AL9:AL10"/>
    <mergeCell ref="AM9:AM10"/>
    <mergeCell ref="AN9:AN10"/>
    <mergeCell ref="AQ7:AQ10"/>
    <mergeCell ref="AR7:AR10"/>
    <mergeCell ref="AS7:AS10"/>
    <mergeCell ref="AT7:AT10"/>
    <mergeCell ref="C11:C14"/>
    <mergeCell ref="D11:D14"/>
    <mergeCell ref="F11:F14"/>
    <mergeCell ref="G11:G14"/>
    <mergeCell ref="H11:H14"/>
    <mergeCell ref="AP7:AP8"/>
    <mergeCell ref="L11:L14"/>
    <mergeCell ref="M11:M14"/>
    <mergeCell ref="AH7:AH10"/>
    <mergeCell ref="N7:N10"/>
    <mergeCell ref="O7:O10"/>
    <mergeCell ref="R7:R10"/>
    <mergeCell ref="T7:T10"/>
    <mergeCell ref="U7:U10"/>
    <mergeCell ref="V7:V10"/>
    <mergeCell ref="W7:W10"/>
    <mergeCell ref="X7:X10"/>
    <mergeCell ref="AB7:AB10"/>
    <mergeCell ref="AF7:AF10"/>
    <mergeCell ref="AG7:AG10"/>
    <mergeCell ref="Z7:Z10"/>
    <mergeCell ref="AA7:AA10"/>
    <mergeCell ref="J7:J10"/>
    <mergeCell ref="K7:K10"/>
    <mergeCell ref="AY11:AY14"/>
    <mergeCell ref="AI13:AI14"/>
    <mergeCell ref="AI11:AI12"/>
    <mergeCell ref="AJ11:AJ14"/>
    <mergeCell ref="AK11:AK12"/>
    <mergeCell ref="AL11:AL12"/>
    <mergeCell ref="AM11:AM12"/>
    <mergeCell ref="AN11:AN12"/>
    <mergeCell ref="AK13:AK14"/>
    <mergeCell ref="AL13:AL14"/>
    <mergeCell ref="AM13:AM14"/>
    <mergeCell ref="AN13:AN14"/>
    <mergeCell ref="AQ11:AQ14"/>
    <mergeCell ref="AR11:AR14"/>
    <mergeCell ref="AS11:AS14"/>
    <mergeCell ref="AT11:AT14"/>
    <mergeCell ref="A7:A10"/>
    <mergeCell ref="A11:A14"/>
    <mergeCell ref="AI9:AI10"/>
    <mergeCell ref="R11:R14"/>
    <mergeCell ref="T11:T14"/>
    <mergeCell ref="U11:U14"/>
    <mergeCell ref="V11:V14"/>
    <mergeCell ref="W11:W14"/>
    <mergeCell ref="X11:X14"/>
    <mergeCell ref="J11:J14"/>
    <mergeCell ref="K11:K14"/>
    <mergeCell ref="O11:O14"/>
    <mergeCell ref="AB11:AB14"/>
    <mergeCell ref="AF11:AF14"/>
    <mergeCell ref="AG11:AG14"/>
    <mergeCell ref="AH11:AH14"/>
    <mergeCell ref="I11:I14"/>
    <mergeCell ref="B7:B14"/>
    <mergeCell ref="C7:C10"/>
    <mergeCell ref="D7:D10"/>
    <mergeCell ref="F7:F10"/>
    <mergeCell ref="G7:G10"/>
    <mergeCell ref="H7:H10"/>
    <mergeCell ref="I7:I10"/>
    <mergeCell ref="AQ15:AQ18"/>
    <mergeCell ref="AR15:AR18"/>
    <mergeCell ref="AS15:AS18"/>
    <mergeCell ref="AT15:AT18"/>
    <mergeCell ref="AQ19:AQ22"/>
    <mergeCell ref="AR19:AR22"/>
    <mergeCell ref="AS19:AS22"/>
    <mergeCell ref="AT19:AT22"/>
    <mergeCell ref="Z11:Z14"/>
    <mergeCell ref="AA11:AA14"/>
    <mergeCell ref="AO11:AO14"/>
    <mergeCell ref="AK19:AK20"/>
    <mergeCell ref="AL19:AL20"/>
    <mergeCell ref="AM19:AM20"/>
    <mergeCell ref="AN19:AN20"/>
    <mergeCell ref="AK21:AK22"/>
    <mergeCell ref="AL21:AL22"/>
    <mergeCell ref="AM21:AM22"/>
    <mergeCell ref="AN21:AN22"/>
    <mergeCell ref="AK15:AK16"/>
    <mergeCell ref="AL15:AL16"/>
    <mergeCell ref="AM15:AM16"/>
    <mergeCell ref="AN15:AN16"/>
    <mergeCell ref="AK17:AK18"/>
    <mergeCell ref="AQ31:AQ34"/>
    <mergeCell ref="AR31:AR34"/>
    <mergeCell ref="AS31:AS34"/>
    <mergeCell ref="AT31:AT34"/>
    <mergeCell ref="AQ35:AQ38"/>
    <mergeCell ref="AR35:AR38"/>
    <mergeCell ref="AS35:AS38"/>
    <mergeCell ref="AT35:AT38"/>
    <mergeCell ref="AQ23:AQ26"/>
    <mergeCell ref="AR23:AR26"/>
    <mergeCell ref="AS23:AS26"/>
    <mergeCell ref="AT23:AT26"/>
    <mergeCell ref="AQ27:AQ30"/>
    <mergeCell ref="AR27:AR30"/>
    <mergeCell ref="AS27:AS30"/>
    <mergeCell ref="AT27:AT30"/>
    <mergeCell ref="AQ47:AQ50"/>
    <mergeCell ref="AR47:AR50"/>
    <mergeCell ref="AS47:AS50"/>
    <mergeCell ref="AT47:AT50"/>
    <mergeCell ref="AQ51:AQ54"/>
    <mergeCell ref="AR51:AR54"/>
    <mergeCell ref="AS51:AS54"/>
    <mergeCell ref="AT51:AT54"/>
    <mergeCell ref="AQ39:AQ42"/>
    <mergeCell ref="AR39:AR42"/>
    <mergeCell ref="AS39:AS42"/>
    <mergeCell ref="AT39:AT42"/>
    <mergeCell ref="AQ43:AQ46"/>
    <mergeCell ref="AR43:AR46"/>
    <mergeCell ref="AS43:AS46"/>
    <mergeCell ref="AT43:AT46"/>
    <mergeCell ref="AQ63:AQ66"/>
    <mergeCell ref="AR63:AR66"/>
    <mergeCell ref="AS63:AS66"/>
    <mergeCell ref="AT63:AT66"/>
    <mergeCell ref="AQ67:AQ70"/>
    <mergeCell ref="AR67:AR70"/>
    <mergeCell ref="AS67:AS70"/>
    <mergeCell ref="AT67:AT70"/>
    <mergeCell ref="AQ55:AQ58"/>
    <mergeCell ref="AR55:AR58"/>
    <mergeCell ref="AS55:AS58"/>
    <mergeCell ref="AT55:AT58"/>
    <mergeCell ref="AQ59:AQ62"/>
    <mergeCell ref="AR59:AR62"/>
    <mergeCell ref="AS59:AS62"/>
    <mergeCell ref="AT59:AT62"/>
    <mergeCell ref="AL17:AL18"/>
    <mergeCell ref="AM17:AM18"/>
    <mergeCell ref="AN17:AN18"/>
    <mergeCell ref="AK27:AK28"/>
    <mergeCell ref="AL27:AL28"/>
    <mergeCell ref="AM27:AM28"/>
    <mergeCell ref="AN27:AN28"/>
    <mergeCell ref="AK29:AK30"/>
    <mergeCell ref="AL29:AL30"/>
    <mergeCell ref="AM29:AM30"/>
    <mergeCell ref="AN29:AN30"/>
    <mergeCell ref="AK23:AK24"/>
    <mergeCell ref="AL23:AL24"/>
    <mergeCell ref="AM23:AM24"/>
    <mergeCell ref="AN23:AN24"/>
    <mergeCell ref="AK25:AK26"/>
    <mergeCell ref="AL25:AL26"/>
    <mergeCell ref="AM25:AM26"/>
    <mergeCell ref="AN25:AN26"/>
    <mergeCell ref="AK35:AK36"/>
    <mergeCell ref="AL35:AL36"/>
    <mergeCell ref="AM35:AM36"/>
    <mergeCell ref="AN35:AN36"/>
    <mergeCell ref="AK37:AK38"/>
    <mergeCell ref="AL37:AL38"/>
    <mergeCell ref="AM37:AM38"/>
    <mergeCell ref="AN37:AN38"/>
    <mergeCell ref="AK31:AK32"/>
    <mergeCell ref="AL31:AL32"/>
    <mergeCell ref="AM31:AM32"/>
    <mergeCell ref="AN31:AN32"/>
    <mergeCell ref="AK33:AK34"/>
    <mergeCell ref="AL33:AL34"/>
    <mergeCell ref="AM33:AM34"/>
    <mergeCell ref="AN33:AN34"/>
    <mergeCell ref="AK43:AK44"/>
    <mergeCell ref="AL43:AL44"/>
    <mergeCell ref="AM43:AM44"/>
    <mergeCell ref="AN43:AN44"/>
    <mergeCell ref="AK45:AK46"/>
    <mergeCell ref="AL45:AL46"/>
    <mergeCell ref="AM45:AM46"/>
    <mergeCell ref="AN45:AN46"/>
    <mergeCell ref="AK39:AK40"/>
    <mergeCell ref="AL39:AL40"/>
    <mergeCell ref="AM39:AM40"/>
    <mergeCell ref="AN39:AN40"/>
    <mergeCell ref="AK41:AK42"/>
    <mergeCell ref="AL41:AL42"/>
    <mergeCell ref="AM41:AM42"/>
    <mergeCell ref="AN41:AN42"/>
    <mergeCell ref="AK51:AK52"/>
    <mergeCell ref="AL51:AL52"/>
    <mergeCell ref="AM51:AM52"/>
    <mergeCell ref="AN51:AN52"/>
    <mergeCell ref="AK53:AK54"/>
    <mergeCell ref="AL53:AL54"/>
    <mergeCell ref="AM53:AM54"/>
    <mergeCell ref="AN53:AN54"/>
    <mergeCell ref="AK47:AK48"/>
    <mergeCell ref="AL47:AL48"/>
    <mergeCell ref="AM47:AM48"/>
    <mergeCell ref="AN47:AN48"/>
    <mergeCell ref="AK49:AK50"/>
    <mergeCell ref="AL49:AL50"/>
    <mergeCell ref="AM49:AM50"/>
    <mergeCell ref="AN49:AN50"/>
    <mergeCell ref="AK59:AK60"/>
    <mergeCell ref="AL59:AL60"/>
    <mergeCell ref="AM59:AM60"/>
    <mergeCell ref="AN59:AN60"/>
    <mergeCell ref="AK61:AK62"/>
    <mergeCell ref="AL61:AL62"/>
    <mergeCell ref="AM61:AM62"/>
    <mergeCell ref="AN61:AN62"/>
    <mergeCell ref="AK55:AK56"/>
    <mergeCell ref="AL55:AL56"/>
    <mergeCell ref="AM55:AM56"/>
    <mergeCell ref="AN55:AN56"/>
    <mergeCell ref="AK57:AK58"/>
    <mergeCell ref="AL57:AL58"/>
    <mergeCell ref="AM57:AM58"/>
    <mergeCell ref="AN57:AN58"/>
    <mergeCell ref="AK67:AK68"/>
    <mergeCell ref="AL67:AL68"/>
    <mergeCell ref="AM67:AM68"/>
    <mergeCell ref="AN67:AN68"/>
    <mergeCell ref="AK69:AK70"/>
    <mergeCell ref="AL69:AL70"/>
    <mergeCell ref="AM69:AM70"/>
    <mergeCell ref="AN69:AN70"/>
    <mergeCell ref="AK63:AK64"/>
    <mergeCell ref="AL63:AL64"/>
    <mergeCell ref="AM63:AM64"/>
    <mergeCell ref="AN63:AN64"/>
    <mergeCell ref="AK65:AK66"/>
    <mergeCell ref="AL65:AL66"/>
    <mergeCell ref="AM65:AM66"/>
    <mergeCell ref="AN65:AN66"/>
  </mergeCells>
  <phoneticPr fontId="1"/>
  <pageMargins left="0.39370078740157483" right="0.39370078740157483" top="0.78740157480314965" bottom="0.39370078740157483" header="0.39370078740157483" footer="0.15748031496062992"/>
  <pageSetup paperSize="9" scale="62" pageOrder="overThenDown" orientation="portrait" r:id="rId1"/>
  <headerFooter differentFirst="1">
    <firstHeader>&amp;L&amp;"ＤＦ特太ゴシック体,標準"&amp;18小規模保育事業（Ｃ型）（保育認定）</firstHeader>
  </headerFooter>
  <colBreaks count="1" manualBreakCount="1">
    <brk id="23" max="13"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26"/>
  <sheetViews>
    <sheetView view="pageBreakPreview" zoomScale="90" zoomScaleNormal="100" zoomScaleSheetLayoutView="90" workbookViewId="0">
      <selection activeCell="Z2" sqref="Z2:AH2"/>
    </sheetView>
  </sheetViews>
  <sheetFormatPr defaultColWidth="2.5" defaultRowHeight="25.5" customHeight="1"/>
  <cols>
    <col min="1" max="1" width="23" style="43" customWidth="1"/>
    <col min="2" max="2" width="2.5" style="43" customWidth="1"/>
    <col min="3" max="21" width="2.625" style="43" customWidth="1"/>
    <col min="22" max="22" width="2.75" style="43" customWidth="1"/>
    <col min="23" max="23" width="57.375" style="53" customWidth="1"/>
    <col min="24" max="16384" width="2.5" style="43"/>
  </cols>
  <sheetData>
    <row r="1" spans="1:23" ht="25.5" customHeight="1">
      <c r="A1" s="41" t="s">
        <v>61</v>
      </c>
      <c r="B1" s="42"/>
      <c r="C1" s="42"/>
      <c r="D1" s="42"/>
      <c r="E1" s="42"/>
      <c r="F1" s="42"/>
      <c r="G1" s="42"/>
      <c r="H1" s="42"/>
      <c r="I1" s="42"/>
      <c r="J1" s="42"/>
      <c r="K1" s="42"/>
      <c r="L1" s="42"/>
      <c r="M1" s="42"/>
      <c r="N1" s="42"/>
      <c r="O1" s="42"/>
      <c r="P1" s="42"/>
      <c r="Q1" s="42"/>
      <c r="R1" s="42"/>
      <c r="S1" s="42"/>
      <c r="T1" s="42"/>
      <c r="U1" s="42"/>
      <c r="V1" s="42"/>
      <c r="W1" s="42"/>
    </row>
    <row r="3" spans="1:23" ht="30" customHeight="1">
      <c r="A3" s="511" t="s">
        <v>62</v>
      </c>
      <c r="B3" s="532" t="s">
        <v>125</v>
      </c>
      <c r="C3" s="511" t="s">
        <v>63</v>
      </c>
      <c r="D3" s="535"/>
      <c r="E3" s="535"/>
      <c r="F3" s="535"/>
      <c r="G3" s="535"/>
      <c r="H3" s="535"/>
      <c r="I3" s="535"/>
      <c r="J3" s="535"/>
      <c r="K3" s="535"/>
      <c r="L3" s="535"/>
      <c r="M3" s="535"/>
      <c r="N3" s="535"/>
      <c r="O3" s="535"/>
      <c r="P3" s="535"/>
      <c r="Q3" s="535"/>
      <c r="R3" s="535"/>
      <c r="S3" s="535"/>
      <c r="T3" s="535"/>
      <c r="U3" s="535"/>
      <c r="V3" s="536"/>
      <c r="W3" s="537" t="s">
        <v>64</v>
      </c>
    </row>
    <row r="4" spans="1:23" ht="20.100000000000001" customHeight="1">
      <c r="A4" s="512"/>
      <c r="B4" s="496"/>
      <c r="C4" s="540" t="s">
        <v>149</v>
      </c>
      <c r="D4" s="541"/>
      <c r="E4" s="541"/>
      <c r="F4" s="541"/>
      <c r="G4" s="541"/>
      <c r="H4" s="541"/>
      <c r="I4" s="541"/>
      <c r="J4" s="541"/>
      <c r="K4" s="541"/>
      <c r="L4" s="542">
        <v>48860</v>
      </c>
      <c r="M4" s="543"/>
      <c r="N4" s="543"/>
      <c r="O4" s="541" t="s">
        <v>150</v>
      </c>
      <c r="P4" s="541"/>
      <c r="Q4" s="541"/>
      <c r="R4" s="541"/>
      <c r="S4" s="541"/>
      <c r="T4" s="541"/>
      <c r="U4" s="541"/>
      <c r="V4" s="544"/>
      <c r="W4" s="538"/>
    </row>
    <row r="5" spans="1:23" ht="20.100000000000001" customHeight="1">
      <c r="A5" s="513"/>
      <c r="B5" s="497"/>
      <c r="C5" s="545" t="s">
        <v>151</v>
      </c>
      <c r="D5" s="546"/>
      <c r="E5" s="546"/>
      <c r="F5" s="546"/>
      <c r="G5" s="546"/>
      <c r="H5" s="546"/>
      <c r="I5" s="546"/>
      <c r="J5" s="546"/>
      <c r="K5" s="546"/>
      <c r="L5" s="547">
        <v>6110</v>
      </c>
      <c r="M5" s="548"/>
      <c r="N5" s="548"/>
      <c r="O5" s="546" t="s">
        <v>152</v>
      </c>
      <c r="P5" s="546"/>
      <c r="Q5" s="546"/>
      <c r="R5" s="546"/>
      <c r="S5" s="546"/>
      <c r="T5" s="546"/>
      <c r="U5" s="546"/>
      <c r="V5" s="549"/>
      <c r="W5" s="539"/>
    </row>
    <row r="7" spans="1:23" ht="30" customHeight="1">
      <c r="A7" s="511" t="s">
        <v>65</v>
      </c>
      <c r="B7" s="532" t="s">
        <v>126</v>
      </c>
      <c r="C7" s="523" t="s">
        <v>66</v>
      </c>
      <c r="D7" s="524"/>
      <c r="E7" s="524"/>
      <c r="F7" s="524"/>
      <c r="G7" s="524"/>
      <c r="H7" s="525">
        <v>1780</v>
      </c>
      <c r="I7" s="525"/>
      <c r="J7" s="525"/>
      <c r="K7" s="525"/>
      <c r="L7" s="526"/>
      <c r="M7" s="523" t="s">
        <v>67</v>
      </c>
      <c r="N7" s="524"/>
      <c r="O7" s="524"/>
      <c r="P7" s="524"/>
      <c r="Q7" s="524"/>
      <c r="R7" s="525">
        <v>1230</v>
      </c>
      <c r="S7" s="525"/>
      <c r="T7" s="525"/>
      <c r="U7" s="525"/>
      <c r="V7" s="526"/>
      <c r="W7" s="522" t="s">
        <v>68</v>
      </c>
    </row>
    <row r="8" spans="1:23" ht="30" customHeight="1">
      <c r="A8" s="530"/>
      <c r="B8" s="533"/>
      <c r="C8" s="523" t="s">
        <v>69</v>
      </c>
      <c r="D8" s="524"/>
      <c r="E8" s="524"/>
      <c r="F8" s="524"/>
      <c r="G8" s="524"/>
      <c r="H8" s="525">
        <v>1580</v>
      </c>
      <c r="I8" s="525"/>
      <c r="J8" s="525"/>
      <c r="K8" s="525"/>
      <c r="L8" s="526"/>
      <c r="M8" s="523" t="s">
        <v>70</v>
      </c>
      <c r="N8" s="524"/>
      <c r="O8" s="524"/>
      <c r="P8" s="524"/>
      <c r="Q8" s="524"/>
      <c r="R8" s="525">
        <v>110</v>
      </c>
      <c r="S8" s="525"/>
      <c r="T8" s="525"/>
      <c r="U8" s="525"/>
      <c r="V8" s="526"/>
      <c r="W8" s="522"/>
    </row>
    <row r="9" spans="1:23" ht="30" customHeight="1">
      <c r="A9" s="531"/>
      <c r="B9" s="534"/>
      <c r="C9" s="523" t="s">
        <v>71</v>
      </c>
      <c r="D9" s="524"/>
      <c r="E9" s="524"/>
      <c r="F9" s="524"/>
      <c r="G9" s="524"/>
      <c r="H9" s="525">
        <v>1560</v>
      </c>
      <c r="I9" s="525"/>
      <c r="J9" s="525"/>
      <c r="K9" s="525"/>
      <c r="L9" s="526"/>
      <c r="M9" s="527"/>
      <c r="N9" s="528"/>
      <c r="O9" s="528"/>
      <c r="P9" s="528"/>
      <c r="Q9" s="528"/>
      <c r="R9" s="528"/>
      <c r="S9" s="528"/>
      <c r="T9" s="528"/>
      <c r="U9" s="528"/>
      <c r="V9" s="529"/>
      <c r="W9" s="522"/>
    </row>
    <row r="10" spans="1:23" ht="25.5" customHeight="1">
      <c r="A10" s="44"/>
      <c r="B10" s="44"/>
      <c r="C10" s="44"/>
      <c r="D10" s="45"/>
      <c r="E10" s="45"/>
      <c r="F10" s="45"/>
      <c r="G10" s="45"/>
      <c r="H10" s="46"/>
      <c r="I10" s="46"/>
      <c r="J10" s="46"/>
      <c r="K10" s="46"/>
      <c r="L10" s="44"/>
      <c r="M10" s="46"/>
      <c r="N10" s="46"/>
      <c r="O10" s="46"/>
      <c r="P10" s="46"/>
      <c r="Q10" s="47"/>
      <c r="R10" s="47"/>
      <c r="S10" s="47"/>
      <c r="T10" s="47"/>
      <c r="U10" s="47"/>
      <c r="V10" s="47"/>
      <c r="W10" s="101"/>
    </row>
    <row r="11" spans="1:23" ht="30" customHeight="1">
      <c r="A11" s="48" t="s">
        <v>72</v>
      </c>
      <c r="B11" s="49" t="s">
        <v>127</v>
      </c>
      <c r="C11" s="507">
        <v>6090</v>
      </c>
      <c r="D11" s="507"/>
      <c r="E11" s="507"/>
      <c r="F11" s="507"/>
      <c r="G11" s="507"/>
      <c r="H11" s="507"/>
      <c r="I11" s="507"/>
      <c r="J11" s="507"/>
      <c r="K11" s="507"/>
      <c r="L11" s="507"/>
      <c r="M11" s="507"/>
      <c r="N11" s="507"/>
      <c r="O11" s="507"/>
      <c r="P11" s="507"/>
      <c r="Q11" s="507"/>
      <c r="R11" s="507"/>
      <c r="S11" s="507"/>
      <c r="T11" s="507"/>
      <c r="U11" s="507"/>
      <c r="V11" s="508"/>
      <c r="W11" s="50" t="s">
        <v>73</v>
      </c>
    </row>
    <row r="12" spans="1:23" ht="25.5" customHeight="1">
      <c r="A12" s="44"/>
      <c r="B12" s="44"/>
      <c r="C12" s="44"/>
      <c r="D12" s="45"/>
      <c r="E12" s="45"/>
      <c r="F12" s="45"/>
      <c r="G12" s="45"/>
      <c r="H12" s="46"/>
      <c r="I12" s="46"/>
      <c r="J12" s="46"/>
      <c r="K12" s="46"/>
      <c r="L12" s="44"/>
      <c r="M12" s="46"/>
      <c r="N12" s="46"/>
      <c r="O12" s="46"/>
      <c r="P12" s="46"/>
      <c r="Q12" s="47"/>
      <c r="R12" s="47"/>
      <c r="S12" s="47"/>
      <c r="T12" s="47"/>
      <c r="U12" s="47"/>
      <c r="V12" s="47"/>
      <c r="W12" s="51"/>
    </row>
    <row r="13" spans="1:23" ht="30" customHeight="1">
      <c r="A13" s="48" t="s">
        <v>74</v>
      </c>
      <c r="B13" s="49" t="s">
        <v>128</v>
      </c>
      <c r="C13" s="493">
        <v>152680</v>
      </c>
      <c r="D13" s="493"/>
      <c r="E13" s="493"/>
      <c r="F13" s="493"/>
      <c r="G13" s="493"/>
      <c r="H13" s="493"/>
      <c r="I13" s="493"/>
      <c r="J13" s="493"/>
      <c r="K13" s="493"/>
      <c r="L13" s="493"/>
      <c r="M13" s="493"/>
      <c r="N13" s="493"/>
      <c r="O13" s="493"/>
      <c r="P13" s="493"/>
      <c r="Q13" s="493"/>
      <c r="R13" s="493"/>
      <c r="S13" s="493"/>
      <c r="T13" s="493"/>
      <c r="U13" s="493"/>
      <c r="V13" s="494"/>
      <c r="W13" s="50" t="s">
        <v>73</v>
      </c>
    </row>
    <row r="14" spans="1:23" ht="25.5" customHeight="1">
      <c r="A14" s="44"/>
      <c r="B14" s="44"/>
      <c r="C14" s="44"/>
      <c r="D14" s="45"/>
      <c r="E14" s="45"/>
      <c r="F14" s="45"/>
      <c r="G14" s="45"/>
      <c r="H14" s="46"/>
      <c r="I14" s="46"/>
      <c r="J14" s="46"/>
      <c r="K14" s="46"/>
      <c r="L14" s="44"/>
      <c r="M14" s="47"/>
      <c r="N14" s="46"/>
      <c r="O14" s="46"/>
      <c r="P14" s="46"/>
      <c r="Q14" s="47"/>
      <c r="R14" s="47"/>
      <c r="S14" s="47"/>
      <c r="T14" s="47"/>
      <c r="U14" s="47"/>
      <c r="V14" s="47"/>
      <c r="W14" s="51"/>
    </row>
    <row r="15" spans="1:23" ht="30" customHeight="1">
      <c r="A15" s="48" t="s">
        <v>75</v>
      </c>
      <c r="B15" s="49" t="s">
        <v>129</v>
      </c>
      <c r="C15" s="509">
        <v>160000</v>
      </c>
      <c r="D15" s="509"/>
      <c r="E15" s="509"/>
      <c r="F15" s="509"/>
      <c r="G15" s="509"/>
      <c r="H15" s="509"/>
      <c r="I15" s="509"/>
      <c r="J15" s="509"/>
      <c r="K15" s="509"/>
      <c r="L15" s="509"/>
      <c r="M15" s="509"/>
      <c r="N15" s="509"/>
      <c r="O15" s="509"/>
      <c r="P15" s="509"/>
      <c r="Q15" s="509"/>
      <c r="R15" s="509"/>
      <c r="S15" s="509"/>
      <c r="T15" s="509"/>
      <c r="U15" s="509"/>
      <c r="V15" s="510"/>
      <c r="W15" s="50" t="s">
        <v>73</v>
      </c>
    </row>
    <row r="16" spans="1:23" ht="25.5" customHeight="1">
      <c r="A16" s="44"/>
      <c r="B16" s="44"/>
      <c r="C16" s="44"/>
      <c r="D16" s="45"/>
      <c r="E16" s="45"/>
      <c r="F16" s="45"/>
      <c r="G16" s="45"/>
      <c r="H16" s="46"/>
      <c r="I16" s="46"/>
      <c r="J16" s="46"/>
      <c r="K16" s="46"/>
      <c r="L16" s="44"/>
      <c r="M16" s="47"/>
      <c r="N16" s="46"/>
      <c r="O16" s="46"/>
      <c r="P16" s="46"/>
      <c r="Q16" s="47"/>
      <c r="R16" s="47"/>
      <c r="S16" s="47"/>
      <c r="T16" s="47"/>
      <c r="U16" s="47"/>
      <c r="V16" s="47"/>
      <c r="W16" s="52" t="s">
        <v>76</v>
      </c>
    </row>
    <row r="17" spans="1:23" s="105" customFormat="1" ht="20.25" customHeight="1">
      <c r="A17" s="511" t="s">
        <v>161</v>
      </c>
      <c r="B17" s="514" t="s">
        <v>162</v>
      </c>
      <c r="C17" s="502" t="s">
        <v>163</v>
      </c>
      <c r="D17" s="102"/>
      <c r="E17" s="505" t="s">
        <v>164</v>
      </c>
      <c r="F17" s="505"/>
      <c r="G17" s="505"/>
      <c r="H17" s="505"/>
      <c r="I17" s="505"/>
      <c r="J17" s="103"/>
      <c r="K17" s="506" t="s">
        <v>165</v>
      </c>
      <c r="L17" s="506"/>
      <c r="M17" s="506"/>
      <c r="N17" s="506"/>
      <c r="O17" s="506"/>
      <c r="P17" s="506"/>
      <c r="Q17" s="506"/>
      <c r="R17" s="506"/>
      <c r="S17" s="102"/>
      <c r="T17" s="103"/>
      <c r="U17" s="103"/>
      <c r="V17" s="104"/>
      <c r="W17" s="495" t="s">
        <v>166</v>
      </c>
    </row>
    <row r="18" spans="1:23" s="105" customFormat="1" ht="30" customHeight="1">
      <c r="A18" s="512"/>
      <c r="B18" s="515"/>
      <c r="C18" s="503"/>
      <c r="D18" s="106" t="s">
        <v>167</v>
      </c>
      <c r="E18" s="498">
        <v>76960</v>
      </c>
      <c r="F18" s="498"/>
      <c r="G18" s="498"/>
      <c r="H18" s="498"/>
      <c r="I18" s="498"/>
      <c r="J18" s="106" t="s">
        <v>168</v>
      </c>
      <c r="K18" s="499">
        <v>760</v>
      </c>
      <c r="L18" s="499"/>
      <c r="M18" s="499"/>
      <c r="N18" s="499"/>
      <c r="O18" s="499"/>
      <c r="P18" s="499"/>
      <c r="Q18" s="499"/>
      <c r="R18" s="499"/>
      <c r="S18" s="107" t="s">
        <v>169</v>
      </c>
      <c r="T18" s="106"/>
      <c r="U18" s="106"/>
      <c r="V18" s="108"/>
      <c r="W18" s="496"/>
    </row>
    <row r="19" spans="1:23" s="105" customFormat="1" ht="30" customHeight="1">
      <c r="A19" s="512"/>
      <c r="B19" s="515"/>
      <c r="C19" s="504"/>
      <c r="D19" s="109"/>
      <c r="E19" s="110"/>
      <c r="F19" s="110"/>
      <c r="G19" s="110"/>
      <c r="H19" s="110"/>
      <c r="I19" s="500" t="s">
        <v>170</v>
      </c>
      <c r="J19" s="500"/>
      <c r="K19" s="500"/>
      <c r="L19" s="500"/>
      <c r="M19" s="500"/>
      <c r="N19" s="500"/>
      <c r="O19" s="500"/>
      <c r="P19" s="500"/>
      <c r="Q19" s="500"/>
      <c r="R19" s="500"/>
      <c r="S19" s="500"/>
      <c r="T19" s="500"/>
      <c r="U19" s="500"/>
      <c r="V19" s="501"/>
      <c r="W19" s="496"/>
    </row>
    <row r="20" spans="1:23" s="105" customFormat="1" ht="20.25" customHeight="1">
      <c r="A20" s="512"/>
      <c r="B20" s="515"/>
      <c r="C20" s="502" t="s">
        <v>171</v>
      </c>
      <c r="D20" s="102"/>
      <c r="E20" s="505" t="s">
        <v>164</v>
      </c>
      <c r="F20" s="505"/>
      <c r="G20" s="505"/>
      <c r="H20" s="505"/>
      <c r="I20" s="505"/>
      <c r="J20" s="103"/>
      <c r="K20" s="506" t="s">
        <v>165</v>
      </c>
      <c r="L20" s="506"/>
      <c r="M20" s="506"/>
      <c r="N20" s="506"/>
      <c r="O20" s="506"/>
      <c r="P20" s="506"/>
      <c r="Q20" s="506"/>
      <c r="R20" s="506"/>
      <c r="S20" s="102"/>
      <c r="T20" s="103"/>
      <c r="U20" s="103"/>
      <c r="V20" s="104"/>
      <c r="W20" s="496"/>
    </row>
    <row r="21" spans="1:23" s="105" customFormat="1" ht="30" customHeight="1">
      <c r="A21" s="512"/>
      <c r="B21" s="515"/>
      <c r="C21" s="503"/>
      <c r="D21" s="106" t="s">
        <v>167</v>
      </c>
      <c r="E21" s="498">
        <v>50000</v>
      </c>
      <c r="F21" s="498"/>
      <c r="G21" s="498"/>
      <c r="H21" s="498"/>
      <c r="I21" s="498"/>
      <c r="J21" s="106" t="s">
        <v>168</v>
      </c>
      <c r="K21" s="499">
        <v>500</v>
      </c>
      <c r="L21" s="499"/>
      <c r="M21" s="499"/>
      <c r="N21" s="499"/>
      <c r="O21" s="499"/>
      <c r="P21" s="499"/>
      <c r="Q21" s="499"/>
      <c r="R21" s="499"/>
      <c r="S21" s="107" t="s">
        <v>169</v>
      </c>
      <c r="T21" s="106"/>
      <c r="U21" s="106"/>
      <c r="V21" s="108"/>
      <c r="W21" s="496"/>
    </row>
    <row r="22" spans="1:23" s="105" customFormat="1" ht="30" customHeight="1">
      <c r="A22" s="512"/>
      <c r="B22" s="515"/>
      <c r="C22" s="504"/>
      <c r="D22" s="109"/>
      <c r="E22" s="110"/>
      <c r="F22" s="110"/>
      <c r="G22" s="110"/>
      <c r="H22" s="110"/>
      <c r="I22" s="500" t="s">
        <v>170</v>
      </c>
      <c r="J22" s="500"/>
      <c r="K22" s="500"/>
      <c r="L22" s="500"/>
      <c r="M22" s="500"/>
      <c r="N22" s="500"/>
      <c r="O22" s="500"/>
      <c r="P22" s="500"/>
      <c r="Q22" s="500"/>
      <c r="R22" s="500"/>
      <c r="S22" s="500"/>
      <c r="T22" s="500"/>
      <c r="U22" s="500"/>
      <c r="V22" s="501"/>
      <c r="W22" s="496"/>
    </row>
    <row r="23" spans="1:23" s="105" customFormat="1" ht="20.25" customHeight="1">
      <c r="A23" s="512"/>
      <c r="B23" s="515"/>
      <c r="C23" s="502" t="s">
        <v>172</v>
      </c>
      <c r="D23" s="517" t="s">
        <v>164</v>
      </c>
      <c r="E23" s="505"/>
      <c r="F23" s="505"/>
      <c r="G23" s="505"/>
      <c r="H23" s="505"/>
      <c r="I23" s="505"/>
      <c r="J23" s="505"/>
      <c r="K23" s="505"/>
      <c r="L23" s="505"/>
      <c r="M23" s="111"/>
      <c r="N23" s="111"/>
      <c r="O23" s="111"/>
      <c r="P23" s="111"/>
      <c r="Q23" s="111"/>
      <c r="R23" s="111"/>
      <c r="S23" s="111"/>
      <c r="T23" s="111"/>
      <c r="U23" s="111"/>
      <c r="V23" s="112"/>
      <c r="W23" s="496"/>
    </row>
    <row r="24" spans="1:23" s="105" customFormat="1" ht="30" customHeight="1">
      <c r="A24" s="513"/>
      <c r="B24" s="516"/>
      <c r="C24" s="504"/>
      <c r="D24" s="518">
        <v>10000</v>
      </c>
      <c r="E24" s="519"/>
      <c r="F24" s="519"/>
      <c r="G24" s="519"/>
      <c r="H24" s="519"/>
      <c r="I24" s="519"/>
      <c r="J24" s="520" t="s">
        <v>173</v>
      </c>
      <c r="K24" s="520"/>
      <c r="L24" s="520"/>
      <c r="M24" s="520"/>
      <c r="N24" s="520"/>
      <c r="O24" s="520"/>
      <c r="P24" s="520"/>
      <c r="Q24" s="520"/>
      <c r="R24" s="520"/>
      <c r="S24" s="520"/>
      <c r="T24" s="520"/>
      <c r="U24" s="520"/>
      <c r="V24" s="521"/>
      <c r="W24" s="497"/>
    </row>
    <row r="25" spans="1:23" ht="25.5" customHeight="1">
      <c r="A25" s="44"/>
      <c r="B25" s="44"/>
      <c r="C25" s="44"/>
      <c r="D25" s="45"/>
      <c r="E25" s="45"/>
      <c r="F25" s="45"/>
      <c r="G25" s="45"/>
      <c r="H25" s="46"/>
      <c r="I25" s="46"/>
      <c r="J25" s="46"/>
      <c r="K25" s="46"/>
      <c r="L25" s="44"/>
      <c r="M25" s="47"/>
      <c r="N25" s="46"/>
      <c r="O25" s="46"/>
      <c r="P25" s="46"/>
      <c r="Q25" s="47"/>
      <c r="R25" s="47"/>
      <c r="S25" s="47"/>
      <c r="T25" s="47"/>
      <c r="U25" s="47"/>
      <c r="V25" s="47"/>
      <c r="W25" s="52" t="s">
        <v>76</v>
      </c>
    </row>
    <row r="26" spans="1:23" ht="30" customHeight="1">
      <c r="A26" s="48" t="s">
        <v>77</v>
      </c>
      <c r="B26" s="49" t="s">
        <v>130</v>
      </c>
      <c r="C26" s="493">
        <v>150000</v>
      </c>
      <c r="D26" s="493"/>
      <c r="E26" s="493"/>
      <c r="F26" s="493"/>
      <c r="G26" s="493"/>
      <c r="H26" s="493"/>
      <c r="I26" s="493"/>
      <c r="J26" s="493"/>
      <c r="K26" s="493"/>
      <c r="L26" s="493"/>
      <c r="M26" s="493"/>
      <c r="N26" s="493"/>
      <c r="O26" s="493"/>
      <c r="P26" s="493"/>
      <c r="Q26" s="493"/>
      <c r="R26" s="493"/>
      <c r="S26" s="493"/>
      <c r="T26" s="493"/>
      <c r="U26" s="493"/>
      <c r="V26" s="494"/>
      <c r="W26" s="50" t="s">
        <v>73</v>
      </c>
    </row>
  </sheetData>
  <mergeCells count="47">
    <mergeCell ref="A3:A5"/>
    <mergeCell ref="B3:B5"/>
    <mergeCell ref="C3:V3"/>
    <mergeCell ref="W3:W5"/>
    <mergeCell ref="C4:K4"/>
    <mergeCell ref="L4:N4"/>
    <mergeCell ref="O4:V4"/>
    <mergeCell ref="C5:K5"/>
    <mergeCell ref="L5:N5"/>
    <mergeCell ref="O5:V5"/>
    <mergeCell ref="A7:A9"/>
    <mergeCell ref="B7:B9"/>
    <mergeCell ref="C7:G7"/>
    <mergeCell ref="H7:L7"/>
    <mergeCell ref="M7:Q7"/>
    <mergeCell ref="W7:W9"/>
    <mergeCell ref="C8:G8"/>
    <mergeCell ref="H8:L8"/>
    <mergeCell ref="M8:Q8"/>
    <mergeCell ref="R8:V8"/>
    <mergeCell ref="C9:G9"/>
    <mergeCell ref="H9:L9"/>
    <mergeCell ref="M9:V9"/>
    <mergeCell ref="R7:V7"/>
    <mergeCell ref="C11:V11"/>
    <mergeCell ref="C13:V13"/>
    <mergeCell ref="C15:V15"/>
    <mergeCell ref="A17:A24"/>
    <mergeCell ref="B17:B24"/>
    <mergeCell ref="C17:C19"/>
    <mergeCell ref="E17:I17"/>
    <mergeCell ref="K17:R17"/>
    <mergeCell ref="C23:C24"/>
    <mergeCell ref="D23:L23"/>
    <mergeCell ref="D24:I24"/>
    <mergeCell ref="J24:V24"/>
    <mergeCell ref="C26:V26"/>
    <mergeCell ref="W17:W24"/>
    <mergeCell ref="E18:I18"/>
    <mergeCell ref="K18:R18"/>
    <mergeCell ref="I19:V19"/>
    <mergeCell ref="C20:C22"/>
    <mergeCell ref="E20:I20"/>
    <mergeCell ref="K20:R20"/>
    <mergeCell ref="E21:I21"/>
    <mergeCell ref="K21:R21"/>
    <mergeCell ref="I22:V22"/>
  </mergeCells>
  <phoneticPr fontId="1"/>
  <printOptions horizontalCentered="1"/>
  <pageMargins left="0.39370078740157483" right="0.39370078740157483" top="0.39370078740157483" bottom="0.39370078740157483" header="0.31496062992125984" footer="0.1574803149606299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積算表</vt:lpstr>
      <vt:lpstr>加算区分</vt:lpstr>
      <vt:lpstr>保育単価表（Ｃ型）</vt:lpstr>
      <vt:lpstr>保育単価表（Ｃ型）②</vt:lpstr>
      <vt:lpstr>積算表!Print_Area</vt:lpstr>
      <vt:lpstr>'保育単価表（Ｃ型）'!Print_Area</vt:lpstr>
      <vt:lpstr>'保育単価表（Ｃ型）'!Print_Titles</vt:lpstr>
      <vt:lpstr>資格</vt:lpstr>
      <vt:lpstr>資格人数</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2020-11-02T07:31:28Z</cp:lastPrinted>
  <dcterms:created xsi:type="dcterms:W3CDTF">2017-06-06T04:26:55Z</dcterms:created>
  <dcterms:modified xsi:type="dcterms:W3CDTF">2021-01-07T10:40:06Z</dcterms:modified>
</cp:coreProperties>
</file>