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updateLinks="never" codeName="ThisWorkbook" defaultThemeVersion="124226"/>
  <bookViews>
    <workbookView xWindow="0" yWindow="0" windowWidth="20490" windowHeight="7770" tabRatio="783" activeTab="1"/>
  </bookViews>
  <sheets>
    <sheet name="小規模Ｃ積算表（処遇Ⅱ）" sheetId="89" r:id="rId1"/>
    <sheet name="第５号様式" sheetId="73" r:id="rId2"/>
  </sheets>
  <externalReferences>
    <externalReference r:id="rId3"/>
    <externalReference r:id="rId4"/>
    <externalReference r:id="rId5"/>
    <externalReference r:id="rId6"/>
    <externalReference r:id="rId7"/>
    <externalReference r:id="rId8"/>
  </externalReferences>
  <definedNames>
    <definedName name="_Fill" localSheetId="0" hidden="1">#REF!</definedName>
    <definedName name="_Fill" hidden="1">#REF!</definedName>
    <definedName name="_xlnm._FilterDatabase" localSheetId="0" hidden="1">'小規模Ｃ積算表（処遇Ⅱ）'!#REF!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'小規模Ｃ積算表（処遇Ⅱ）'!$A$1:$AF$50</definedName>
    <definedName name="_xlnm.Print_Area" localSheetId="1">第５号様式!$A$1:$AM$97</definedName>
    <definedName name="teiinn">[1]処遇Ⅰ!$AS$2:$AT$18</definedName>
    <definedName name="っっｗ" localSheetId="1">#REF!,#REF!,#REF!,#REF!</definedName>
    <definedName name="っっｗ">#REF!,#REF!,#REF!,#REF!</definedName>
    <definedName name="資格">'[2]保育単価表（Ｃ型）'!$P$7:$S$14</definedName>
    <definedName name="資格人数">[2]処遇Ⅰ!$AV$1:$AW$5</definedName>
    <definedName name="第7号様式" localSheetId="1">#REF!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1">[5]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1">[6]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s>
  <calcPr calcId="145621"/>
</workbook>
</file>

<file path=xl/calcChain.xml><?xml version="1.0" encoding="utf-8"?>
<calcChain xmlns="http://schemas.openxmlformats.org/spreadsheetml/2006/main">
  <c r="AC4" i="73" l="1"/>
  <c r="H21" i="73" l="1"/>
  <c r="AG67" i="73" l="1"/>
  <c r="AG66" i="73"/>
  <c r="AG65" i="73"/>
  <c r="AG63" i="73" l="1"/>
  <c r="AG62" i="73"/>
  <c r="AG61" i="73"/>
  <c r="AG44" i="73"/>
  <c r="AG43" i="73"/>
  <c r="AG42" i="73"/>
  <c r="AG41" i="73"/>
  <c r="AG40" i="73"/>
  <c r="AG39" i="73"/>
  <c r="AC29" i="89" l="1"/>
  <c r="AC28" i="89"/>
  <c r="S22" i="89"/>
  <c r="M22" i="89"/>
  <c r="AC19" i="89"/>
  <c r="W19" i="89"/>
  <c r="M19" i="89"/>
  <c r="AG60" i="73" s="1"/>
  <c r="W18" i="89"/>
  <c r="M18" i="89"/>
  <c r="W22" i="89" l="1"/>
  <c r="AC22" i="89" s="1"/>
  <c r="AA31" i="89" s="1"/>
  <c r="AG76" i="73" s="1"/>
  <c r="AA35" i="89" l="1"/>
  <c r="X36" i="89" s="1"/>
  <c r="AA33" i="89"/>
  <c r="X34" i="89" s="1"/>
  <c r="X32" i="89" l="1"/>
  <c r="AA44" i="89"/>
  <c r="AG89" i="73" l="1"/>
  <c r="AG77" i="73"/>
  <c r="AG78" i="73" l="1"/>
  <c r="AG88" i="73" l="1"/>
  <c r="AA45" i="89"/>
  <c r="X46" i="89" l="1"/>
  <c r="AG91" i="73" s="1"/>
  <c r="AG90" i="73"/>
  <c r="X47" i="89"/>
  <c r="AG92" i="73" l="1"/>
</calcChain>
</file>

<file path=xl/comments1.xml><?xml version="1.0" encoding="utf-8"?>
<comments xmlns="http://schemas.openxmlformats.org/spreadsheetml/2006/main">
  <authors>
    <author>作成者</author>
  </authors>
  <commentList>
    <comment ref="T26" authorId="0">
      <text>
        <r>
          <rPr>
            <sz val="9"/>
            <color indexed="81"/>
            <rFont val="ＭＳ Ｐゴシック"/>
            <family val="3"/>
            <charset val="128"/>
          </rPr>
          <t>プルダウンで選択。</t>
        </r>
      </text>
    </comment>
  </commentList>
</comments>
</file>

<file path=xl/sharedStrings.xml><?xml version="1.0" encoding="utf-8"?>
<sst xmlns="http://schemas.openxmlformats.org/spreadsheetml/2006/main" count="189" uniqueCount="135">
  <si>
    <t>施設・事業種別</t>
    <rPh sb="0" eb="2">
      <t>シセツ</t>
    </rPh>
    <rPh sb="3" eb="5">
      <t>ジギョウ</t>
    </rPh>
    <rPh sb="5" eb="7">
      <t>シュベツ</t>
    </rPh>
    <phoneticPr fontId="1"/>
  </si>
  <si>
    <t>横浜市</t>
    <rPh sb="0" eb="3">
      <t>ヨコハマシ</t>
    </rPh>
    <phoneticPr fontId="11"/>
  </si>
  <si>
    <t>印</t>
    <rPh sb="0" eb="1">
      <t>イン</t>
    </rPh>
    <phoneticPr fontId="11"/>
  </si>
  <si>
    <t>④</t>
    <phoneticPr fontId="1"/>
  </si>
  <si>
    <t>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</si>
  <si>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</si>
  <si>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</si>
  <si>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</si>
  <si>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</si>
  <si>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</si>
  <si>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</si>
  <si>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</si>
  <si>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</si>
  <si>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</si>
  <si>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⑤</t>
    <phoneticPr fontId="1"/>
  </si>
  <si>
    <t>⑥</t>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</si>
  <si>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</si>
  <si>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</si>
  <si>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</si>
  <si>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</si>
  <si>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利用定員</t>
    <rPh sb="0" eb="2">
      <t>リヨウ</t>
    </rPh>
    <rPh sb="2" eb="4">
      <t>テイイン</t>
    </rPh>
    <phoneticPr fontId="1"/>
  </si>
  <si>
    <t>人</t>
    <rPh sb="0" eb="1">
      <t>ニン</t>
    </rPh>
    <phoneticPr fontId="1"/>
  </si>
  <si>
    <t>②</t>
    <phoneticPr fontId="1"/>
  </si>
  <si>
    <t>年齢別児童数</t>
    <rPh sb="0" eb="2">
      <t>ネンレイ</t>
    </rPh>
    <rPh sb="2" eb="3">
      <t>ベツ</t>
    </rPh>
    <rPh sb="3" eb="5">
      <t>ジドウ</t>
    </rPh>
    <rPh sb="5" eb="6">
      <t>スウ</t>
    </rPh>
    <phoneticPr fontId="1"/>
  </si>
  <si>
    <t>４歳以上児</t>
    <rPh sb="1" eb="4">
      <t>サイイジョウ</t>
    </rPh>
    <rPh sb="4" eb="5">
      <t>ジ</t>
    </rPh>
    <phoneticPr fontId="1"/>
  </si>
  <si>
    <t>３歳児</t>
    <rPh sb="1" eb="3">
      <t>サイジ</t>
    </rPh>
    <phoneticPr fontId="1"/>
  </si>
  <si>
    <t>１，２歳児</t>
    <rPh sb="3" eb="5">
      <t>サイジ</t>
    </rPh>
    <phoneticPr fontId="1"/>
  </si>
  <si>
    <t>０歳児</t>
    <rPh sb="1" eb="2">
      <t>サイ</t>
    </rPh>
    <rPh sb="2" eb="3">
      <t>ジ</t>
    </rPh>
    <phoneticPr fontId="1"/>
  </si>
  <si>
    <t>うち満３歳児</t>
    <rPh sb="2" eb="3">
      <t>マン</t>
    </rPh>
    <rPh sb="4" eb="6">
      <t>サイジ</t>
    </rPh>
    <phoneticPr fontId="1"/>
  </si>
  <si>
    <t>幼稚園</t>
    <rPh sb="0" eb="3">
      <t>ヨウチエン</t>
    </rPh>
    <phoneticPr fontId="1"/>
  </si>
  <si>
    <t>３歳児配置改善加算</t>
  </si>
  <si>
    <t>３歳児配置改善加算</t>
    <rPh sb="1" eb="3">
      <t>サイジ</t>
    </rPh>
    <rPh sb="3" eb="5">
      <t>ハイチ</t>
    </rPh>
    <rPh sb="5" eb="7">
      <t>カイゼン</t>
    </rPh>
    <rPh sb="7" eb="9">
      <t>カサン</t>
    </rPh>
    <phoneticPr fontId="1"/>
  </si>
  <si>
    <t>満３歳児対応加配加算</t>
  </si>
  <si>
    <t>満３歳児対応加配加算</t>
    <phoneticPr fontId="1"/>
  </si>
  <si>
    <t>チーム保育加配加算</t>
  </si>
  <si>
    <t>通園送迎加算</t>
  </si>
  <si>
    <t>給食実施加算</t>
  </si>
  <si>
    <t>主幹教諭等専任加算</t>
  </si>
  <si>
    <t>指導充実加配加算</t>
  </si>
  <si>
    <t>事務負担対応加配加算</t>
  </si>
  <si>
    <t>副園長・教頭配置加算を受けている場合の減算</t>
  </si>
  <si>
    <t>年齢別配置基準を下回る場合による減算</t>
  </si>
  <si>
    <t>保育標準時間認定の児童の有無</t>
  </si>
  <si>
    <t>主任保育士専任加算</t>
  </si>
  <si>
    <t>事務職員雇上加算</t>
  </si>
  <si>
    <t>休日保育加算</t>
  </si>
  <si>
    <t>チーム保育推進加算</t>
  </si>
  <si>
    <t>学級編制調整加配加算</t>
  </si>
  <si>
    <t>事務職員配置加算</t>
  </si>
  <si>
    <t>保育所</t>
    <rPh sb="0" eb="2">
      <t>ホイク</t>
    </rPh>
    <rPh sb="2" eb="3">
      <t>ショ</t>
    </rPh>
    <phoneticPr fontId="1"/>
  </si>
  <si>
    <t>副園長・教頭配置加算を受けている場合の減算</t>
    <phoneticPr fontId="1"/>
  </si>
  <si>
    <t>主幹保育教諭等の専任化により子育て支援の取り組みを実施していない場合であって代替保育教諭等を配置していない場合による減算</t>
    <rPh sb="0" eb="2">
      <t>シュカン</t>
    </rPh>
    <rPh sb="2" eb="4">
      <t>ホイク</t>
    </rPh>
    <rPh sb="4" eb="6">
      <t>キョウユ</t>
    </rPh>
    <rPh sb="6" eb="7">
      <t>トウ</t>
    </rPh>
    <rPh sb="8" eb="10">
      <t>センニン</t>
    </rPh>
    <rPh sb="10" eb="11">
      <t>カ</t>
    </rPh>
    <rPh sb="14" eb="16">
      <t>コソダ</t>
    </rPh>
    <rPh sb="17" eb="19">
      <t>シエン</t>
    </rPh>
    <rPh sb="20" eb="21">
      <t>ト</t>
    </rPh>
    <rPh sb="22" eb="23">
      <t>ク</t>
    </rPh>
    <rPh sb="25" eb="27">
      <t>ジッシ</t>
    </rPh>
    <rPh sb="32" eb="34">
      <t>バアイ</t>
    </rPh>
    <rPh sb="38" eb="40">
      <t>ダイタイ</t>
    </rPh>
    <rPh sb="40" eb="42">
      <t>ホイク</t>
    </rPh>
    <rPh sb="42" eb="44">
      <t>キョウユ</t>
    </rPh>
    <rPh sb="44" eb="45">
      <t>トウ</t>
    </rPh>
    <rPh sb="46" eb="48">
      <t>ハイチ</t>
    </rPh>
    <rPh sb="53" eb="55">
      <t>バアイ</t>
    </rPh>
    <rPh sb="58" eb="60">
      <t>ゲンサン</t>
    </rPh>
    <phoneticPr fontId="1"/>
  </si>
  <si>
    <t>認定こども園</t>
    <rPh sb="0" eb="2">
      <t>ニンテイ</t>
    </rPh>
    <rPh sb="5" eb="6">
      <t>エン</t>
    </rPh>
    <phoneticPr fontId="1"/>
  </si>
  <si>
    <t>障害児保育加算</t>
  </si>
  <si>
    <t>障害児保育加算</t>
    <rPh sb="0" eb="2">
      <t>ショウガイ</t>
    </rPh>
    <rPh sb="2" eb="3">
      <t>ジ</t>
    </rPh>
    <rPh sb="3" eb="5">
      <t>ホイク</t>
    </rPh>
    <rPh sb="5" eb="7">
      <t>カサン</t>
    </rPh>
    <phoneticPr fontId="1"/>
  </si>
  <si>
    <t>保育標準時間認定の児童の有無</t>
    <rPh sb="0" eb="2">
      <t>ホイク</t>
    </rPh>
    <rPh sb="2" eb="4">
      <t>ヒョウジュン</t>
    </rPh>
    <rPh sb="4" eb="6">
      <t>ジカン</t>
    </rPh>
    <rPh sb="6" eb="8">
      <t>ニンテイ</t>
    </rPh>
    <rPh sb="9" eb="11">
      <t>ジドウ</t>
    </rPh>
    <phoneticPr fontId="1"/>
  </si>
  <si>
    <t>休日保育加算</t>
    <phoneticPr fontId="1"/>
  </si>
  <si>
    <t>食事の提供について自園調理又は連携施設等からの搬入以外の方法による減算</t>
  </si>
  <si>
    <t>食事の提供について自園調理又は連携施設等からの搬入以外の方法による減算</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1"/>
  </si>
  <si>
    <t>小規模保育（A型B型）</t>
    <rPh sb="0" eb="3">
      <t>ショウキボ</t>
    </rPh>
    <rPh sb="3" eb="5">
      <t>ホイク</t>
    </rPh>
    <rPh sb="7" eb="8">
      <t>ガタ</t>
    </rPh>
    <rPh sb="9" eb="10">
      <t>ガタ</t>
    </rPh>
    <phoneticPr fontId="1"/>
  </si>
  <si>
    <t>小規模保育（C型）</t>
    <rPh sb="0" eb="3">
      <t>ショウキボ</t>
    </rPh>
    <rPh sb="3" eb="5">
      <t>ホイク</t>
    </rPh>
    <rPh sb="7" eb="8">
      <t>ガタ</t>
    </rPh>
    <phoneticPr fontId="1"/>
  </si>
  <si>
    <t>事業所内保育</t>
    <rPh sb="0" eb="3">
      <t>ジギョウショ</t>
    </rPh>
    <rPh sb="3" eb="4">
      <t>ナイ</t>
    </rPh>
    <rPh sb="4" eb="6">
      <t>ホイク</t>
    </rPh>
    <phoneticPr fontId="1"/>
  </si>
  <si>
    <t>家庭的保育等の経験年数</t>
    <rPh sb="0" eb="3">
      <t>カテイテキ</t>
    </rPh>
    <rPh sb="3" eb="5">
      <t>ホイク</t>
    </rPh>
    <rPh sb="5" eb="6">
      <t>トウ</t>
    </rPh>
    <rPh sb="7" eb="9">
      <t>ケイケン</t>
    </rPh>
    <rPh sb="9" eb="11">
      <t>ネンスウ</t>
    </rPh>
    <phoneticPr fontId="1"/>
  </si>
  <si>
    <t>家庭的保育</t>
    <rPh sb="0" eb="3">
      <t>カテイテキ</t>
    </rPh>
    <rPh sb="3" eb="5">
      <t>ホイク</t>
    </rPh>
    <phoneticPr fontId="1"/>
  </si>
  <si>
    <t>居宅訪問型保育</t>
    <rPh sb="0" eb="2">
      <t>キョタク</t>
    </rPh>
    <rPh sb="2" eb="4">
      <t>ホウモン</t>
    </rPh>
    <rPh sb="4" eb="5">
      <t>ガタ</t>
    </rPh>
    <rPh sb="5" eb="7">
      <t>ホイク</t>
    </rPh>
    <phoneticPr fontId="1"/>
  </si>
  <si>
    <t>加算対象者
経験年数</t>
    <rPh sb="0" eb="2">
      <t>カサン</t>
    </rPh>
    <rPh sb="2" eb="4">
      <t>タイショウ</t>
    </rPh>
    <rPh sb="4" eb="5">
      <t>シャ</t>
    </rPh>
    <rPh sb="6" eb="8">
      <t>ケイケン</t>
    </rPh>
    <rPh sb="8" eb="10">
      <t>ネンスウ</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</si>
  <si>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</si>
  <si>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</si>
  <si>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人数A（⑤×１/３）</t>
    <rPh sb="0" eb="2">
      <t>ニンズウ</t>
    </rPh>
    <phoneticPr fontId="1"/>
  </si>
  <si>
    <t>人数B（⑤×１/５）</t>
    <rPh sb="0" eb="2">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</si>
  <si>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</si>
  <si>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</si>
  <si>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</si>
  <si>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年齢別配置基準を下回る場合による減算</t>
    <phoneticPr fontId="1"/>
  </si>
  <si>
    <t>施設・事業所名</t>
    <rPh sb="0" eb="2">
      <t>シセツ</t>
    </rPh>
    <rPh sb="3" eb="6">
      <t>ジギョウショ</t>
    </rPh>
    <rPh sb="6" eb="7">
      <t>メイ</t>
    </rPh>
    <phoneticPr fontId="4"/>
  </si>
  <si>
    <t>担当者名</t>
    <rPh sb="0" eb="3">
      <t>タントウシャ</t>
    </rPh>
    <rPh sb="3" eb="4">
      <t>メイ</t>
    </rPh>
    <phoneticPr fontId="11"/>
  </si>
  <si>
    <t>電話番号</t>
    <rPh sb="0" eb="2">
      <t>デンワ</t>
    </rPh>
    <rPh sb="2" eb="4">
      <t>バンゴウ</t>
    </rPh>
    <phoneticPr fontId="11"/>
  </si>
  <si>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</si>
  <si>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</si>
  <si>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</si>
  <si>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＜参考（積算表より）＞</t>
    <rPh sb="1" eb="3">
      <t>サンコウ</t>
    </rPh>
    <rPh sb="4" eb="6">
      <t>セキサン</t>
    </rPh>
    <rPh sb="6" eb="7">
      <t>ヒョウ</t>
    </rPh>
    <phoneticPr fontId="1"/>
  </si>
  <si>
    <t>職員処遇改善費の対象となる職員数①※</t>
    <rPh sb="0" eb="2">
      <t>ショクイン</t>
    </rPh>
    <rPh sb="2" eb="4">
      <t>ショグウ</t>
    </rPh>
    <rPh sb="4" eb="6">
      <t>カイゼン</t>
    </rPh>
    <rPh sb="6" eb="7">
      <t>ヒ</t>
    </rPh>
    <rPh sb="8" eb="10">
      <t>タイショウ</t>
    </rPh>
    <rPh sb="13" eb="15">
      <t>ショクイン</t>
    </rPh>
    <rPh sb="15" eb="16">
      <t>スウ</t>
    </rPh>
    <phoneticPr fontId="1"/>
  </si>
  <si>
    <t>処遇改善等加算Ⅱの人数Ａ②</t>
    <rPh sb="0" eb="2">
      <t>ショグウ</t>
    </rPh>
    <rPh sb="2" eb="4">
      <t>カイゼン</t>
    </rPh>
    <rPh sb="4" eb="5">
      <t>トウ</t>
    </rPh>
    <rPh sb="5" eb="7">
      <t>カサン</t>
    </rPh>
    <rPh sb="9" eb="11">
      <t>ニンズウ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</si>
  <si>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</si>
  <si>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職員処遇改善費（月額）(③×50,000円）</t>
    <rPh sb="8" eb="10">
      <t>ゲツガク</t>
    </rPh>
    <rPh sb="20" eb="21">
      <t>エン</t>
    </rPh>
    <phoneticPr fontId="1"/>
  </si>
  <si>
    <t>加算見込額（③×50,000円×賃金改善実施月額）</t>
    <rPh sb="0" eb="2">
      <t>カサン</t>
    </rPh>
    <rPh sb="2" eb="4">
      <t>ミコミ</t>
    </rPh>
    <rPh sb="4" eb="5">
      <t>ガク</t>
    </rPh>
    <rPh sb="14" eb="15">
      <t>エン</t>
    </rPh>
    <rPh sb="16" eb="18">
      <t>チンギン</t>
    </rPh>
    <rPh sb="18" eb="20">
      <t>カイゼン</t>
    </rPh>
    <rPh sb="20" eb="22">
      <t>ジッシ</t>
    </rPh>
    <rPh sb="22" eb="24">
      <t>ゲツガク</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</si>
  <si>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</si>
  <si>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</si>
  <si>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各種加算
の
適用状況</t>
    <rPh sb="0" eb="2">
      <t>カクシュ</t>
    </rPh>
    <rPh sb="2" eb="4">
      <t>カサン</t>
    </rPh>
    <rPh sb="7" eb="9">
      <t>テキヨウ</t>
    </rPh>
    <rPh sb="9" eb="11">
      <t>ジョウキョウ</t>
    </rPh>
    <phoneticPr fontId="1"/>
  </si>
  <si>
    <t>保育標準時間認定の児童の有無</t>
    <rPh sb="0" eb="2">
      <t>ホイク</t>
    </rPh>
    <rPh sb="2" eb="4">
      <t>ヒョウジュン</t>
    </rPh>
    <rPh sb="4" eb="6">
      <t>ジカン</t>
    </rPh>
    <rPh sb="6" eb="8">
      <t>ニンテイ</t>
    </rPh>
    <rPh sb="9" eb="11">
      <t>ジドウ</t>
    </rPh>
    <rPh sb="12" eb="14">
      <t>ウム</t>
    </rPh>
    <phoneticPr fontId="1"/>
  </si>
  <si>
    <t>加算見込額（合計）（1,000円未満切り捨て）</t>
    <rPh sb="0" eb="2">
      <t>カサン</t>
    </rPh>
    <rPh sb="2" eb="4">
      <t>ミコミ</t>
    </rPh>
    <rPh sb="4" eb="5">
      <t>ガク</t>
    </rPh>
    <rPh sb="6" eb="8">
      <t>ゴウケイ</t>
    </rPh>
    <rPh sb="15" eb="16">
      <t>エン</t>
    </rPh>
    <rPh sb="16" eb="18">
      <t>ミマン</t>
    </rPh>
    <rPh sb="18" eb="19">
      <t>キ</t>
    </rPh>
    <rPh sb="20" eb="21">
      <t>ス</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</si>
  <si>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</si>
  <si>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</si>
  <si>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</si>
  <si>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職員処遇改善費（月額）（③×50,000円）</t>
    <rPh sb="0" eb="2">
      <t>ショクイン</t>
    </rPh>
    <rPh sb="2" eb="4">
      <t>ショグウ</t>
    </rPh>
    <rPh sb="4" eb="6">
      <t>カイゼン</t>
    </rPh>
    <rPh sb="6" eb="7">
      <t>ヒ</t>
    </rPh>
    <rPh sb="8" eb="10">
      <t>ゲツガク</t>
    </rPh>
    <rPh sb="20" eb="21">
      <t>エン</t>
    </rPh>
    <phoneticPr fontId="1"/>
  </si>
  <si>
    <t>÷</t>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</si>
  <si>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</si>
  <si>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小規模
C型</t>
    <rPh sb="0" eb="3">
      <t>ショウキボ</t>
    </rPh>
    <rPh sb="5" eb="6">
      <t>ガタ</t>
    </rPh>
    <phoneticPr fontId="11"/>
  </si>
  <si>
    <t>小規模保育事業C型</t>
    <phoneticPr fontId="1"/>
  </si>
  <si>
    <t>障害児を除く</t>
    <rPh sb="0" eb="3">
      <t>ショウガイジ</t>
    </rPh>
    <rPh sb="4" eb="5">
      <t>ノゾ</t>
    </rPh>
    <phoneticPr fontId="1"/>
  </si>
  <si>
    <t>障害児</t>
    <rPh sb="0" eb="3">
      <t>ショウガイジ</t>
    </rPh>
    <phoneticPr fontId="1"/>
  </si>
  <si>
    <t>a.</t>
    <phoneticPr fontId="1"/>
  </si>
  <si>
    <t>＜障害児保育加算を受けている場合＞</t>
    <rPh sb="1" eb="4">
      <t>ショウガイジ</t>
    </rPh>
    <rPh sb="4" eb="6">
      <t>ホイク</t>
    </rPh>
    <rPh sb="6" eb="8">
      <t>カサン</t>
    </rPh>
    <rPh sb="9" eb="10">
      <t>ウ</t>
    </rPh>
    <rPh sb="14" eb="16">
      <t>バアイ</t>
    </rPh>
    <phoneticPr fontId="1"/>
  </si>
  <si>
    <t>＝</t>
    <phoneticPr fontId="1"/>
  </si>
  <si>
    <t>＝</t>
    <phoneticPr fontId="1"/>
  </si>
  <si>
    <t>→</t>
    <phoneticPr fontId="1"/>
  </si>
  <si>
    <t>b.</t>
    <phoneticPr fontId="1"/>
  </si>
  <si>
    <t>＜障害児保育加算を受けていない場合＞</t>
    <rPh sb="1" eb="4">
      <t>ショウガイジ</t>
    </rPh>
    <rPh sb="4" eb="6">
      <t>ホイク</t>
    </rPh>
    <rPh sb="6" eb="8">
      <t>カサン</t>
    </rPh>
    <rPh sb="9" eb="10">
      <t>ウ</t>
    </rPh>
    <rPh sb="15" eb="17">
      <t>バアイ</t>
    </rPh>
    <phoneticPr fontId="1"/>
  </si>
  <si>
    <t>÷</t>
    <phoneticPr fontId="1"/>
  </si>
  <si>
    <t>c.</t>
    <phoneticPr fontId="1"/>
  </si>
  <si>
    <t>①障害児保育加算を受けている場合
　　　｛グループの利用子ども数（障害児を除く）｝×1/5（小数点第２位以下切り捨て）＋｛障害
　　　児数×1/2（小数点第２位以下切り捨て）｝（小数点第１位以下四捨五入）
②障害児保育加算を受けていない場合
　１）家庭的保育補助者を配置する場合
　　　　子ども５人につき１人（小数点第１位以下四捨五入）
　2）家庭的保育補助者を配置していない場合
　　　　子ども３人につき１人（小数点第１位以下四捨五入）　　</t>
    <rPh sb="1" eb="4">
      <t>ショウガイジ</t>
    </rPh>
    <rPh sb="4" eb="6">
      <t>ホイク</t>
    </rPh>
    <rPh sb="6" eb="8">
      <t>カサン</t>
    </rPh>
    <rPh sb="9" eb="10">
      <t>ウ</t>
    </rPh>
    <rPh sb="14" eb="16">
      <t>バアイ</t>
    </rPh>
    <rPh sb="26" eb="28">
      <t>リヨウ</t>
    </rPh>
    <rPh sb="28" eb="29">
      <t>コ</t>
    </rPh>
    <rPh sb="31" eb="32">
      <t>スウ</t>
    </rPh>
    <rPh sb="33" eb="35">
      <t>ショウガイ</t>
    </rPh>
    <rPh sb="35" eb="36">
      <t>ジ</t>
    </rPh>
    <rPh sb="37" eb="38">
      <t>ノゾ</t>
    </rPh>
    <rPh sb="46" eb="49">
      <t>ショウスウテン</t>
    </rPh>
    <rPh sb="49" eb="50">
      <t>ダイ</t>
    </rPh>
    <rPh sb="51" eb="52">
      <t>イ</t>
    </rPh>
    <rPh sb="52" eb="54">
      <t>イカ</t>
    </rPh>
    <rPh sb="54" eb="55">
      <t>キ</t>
    </rPh>
    <rPh sb="56" eb="57">
      <t>ス</t>
    </rPh>
    <rPh sb="68" eb="69">
      <t>カズ</t>
    </rPh>
    <rPh sb="89" eb="92">
      <t>ショウスウテン</t>
    </rPh>
    <rPh sb="92" eb="93">
      <t>ダイ</t>
    </rPh>
    <rPh sb="94" eb="95">
      <t>イ</t>
    </rPh>
    <rPh sb="95" eb="97">
      <t>イカ</t>
    </rPh>
    <rPh sb="97" eb="101">
      <t>シシャゴニュウ</t>
    </rPh>
    <rPh sb="105" eb="108">
      <t>ショウガイジ</t>
    </rPh>
    <rPh sb="108" eb="110">
      <t>ホイク</t>
    </rPh>
    <rPh sb="110" eb="112">
      <t>カサン</t>
    </rPh>
    <rPh sb="113" eb="114">
      <t>ウ</t>
    </rPh>
    <rPh sb="119" eb="121">
      <t>バアイ</t>
    </rPh>
    <rPh sb="125" eb="128">
      <t>カテイテキ</t>
    </rPh>
    <rPh sb="128" eb="130">
      <t>ホイク</t>
    </rPh>
    <rPh sb="130" eb="133">
      <t>ホジョシャ</t>
    </rPh>
    <rPh sb="134" eb="136">
      <t>ハイチ</t>
    </rPh>
    <rPh sb="138" eb="140">
      <t>バアイ</t>
    </rPh>
    <rPh sb="145" eb="146">
      <t>コ</t>
    </rPh>
    <rPh sb="149" eb="150">
      <t>ニン</t>
    </rPh>
    <rPh sb="154" eb="155">
      <t>ヒト</t>
    </rPh>
    <rPh sb="156" eb="159">
      <t>ショウスウテン</t>
    </rPh>
    <rPh sb="159" eb="160">
      <t>ダイ</t>
    </rPh>
    <rPh sb="161" eb="162">
      <t>イ</t>
    </rPh>
    <rPh sb="162" eb="164">
      <t>イカ</t>
    </rPh>
    <rPh sb="164" eb="168">
      <t>シシャゴニュウ</t>
    </rPh>
    <rPh sb="173" eb="176">
      <t>カテイテキ</t>
    </rPh>
    <rPh sb="176" eb="178">
      <t>ホイク</t>
    </rPh>
    <rPh sb="178" eb="181">
      <t>ホジョシャ</t>
    </rPh>
    <rPh sb="182" eb="184">
      <t>ハイチ</t>
    </rPh>
    <rPh sb="189" eb="191">
      <t>バアイ</t>
    </rPh>
    <rPh sb="196" eb="197">
      <t>コ</t>
    </rPh>
    <rPh sb="200" eb="201">
      <t>ニン</t>
    </rPh>
    <rPh sb="205" eb="206">
      <t>ヒト</t>
    </rPh>
    <rPh sb="207" eb="211">
      <t>ショウスウテンダイ</t>
    </rPh>
    <rPh sb="212" eb="219">
      <t>イイカシシャゴニュウ</t>
    </rPh>
    <phoneticPr fontId="1"/>
  </si>
  <si>
    <t>家庭的保育補助者を配置している</t>
    <rPh sb="0" eb="3">
      <t>カテイテキ</t>
    </rPh>
    <rPh sb="3" eb="5">
      <t>ホイク</t>
    </rPh>
    <rPh sb="5" eb="8">
      <t>ホジョシャ</t>
    </rPh>
    <rPh sb="9" eb="11">
      <t>ハイチ</t>
    </rPh>
    <phoneticPr fontId="1"/>
  </si>
  <si>
    <t xml:space="preserve"> （＋0.4）</t>
    <phoneticPr fontId="1"/>
  </si>
  <si>
    <t>→</t>
    <phoneticPr fontId="1"/>
  </si>
  <si>
    <t>d.</t>
    <phoneticPr fontId="1"/>
  </si>
  <si>
    <t>食事の提供について自園調理
又は連携施設等からの搬入以外
の方法による減算を受けている</t>
    <rPh sb="0" eb="2">
      <t>ショクジ</t>
    </rPh>
    <rPh sb="3" eb="5">
      <t>テイキョウ</t>
    </rPh>
    <rPh sb="9" eb="11">
      <t>ジエン</t>
    </rPh>
    <rPh sb="11" eb="13">
      <t>チョウリ</t>
    </rPh>
    <rPh sb="14" eb="15">
      <t>マタ</t>
    </rPh>
    <rPh sb="16" eb="18">
      <t>レンケイ</t>
    </rPh>
    <rPh sb="18" eb="20">
      <t>シセツ</t>
    </rPh>
    <rPh sb="20" eb="21">
      <t>トウ</t>
    </rPh>
    <rPh sb="24" eb="26">
      <t>ハンニュウ</t>
    </rPh>
    <rPh sb="26" eb="28">
      <t>イガイ</t>
    </rPh>
    <rPh sb="30" eb="32">
      <t>ホウホウ</t>
    </rPh>
    <rPh sb="35" eb="37">
      <t>ゲンサン</t>
    </rPh>
    <rPh sb="38" eb="39">
      <t>ウ</t>
    </rPh>
    <phoneticPr fontId="1"/>
  </si>
  <si>
    <t xml:space="preserve"> （－1）</t>
    <phoneticPr fontId="1"/>
  </si>
  <si>
    <t>e.</t>
    <phoneticPr fontId="1"/>
  </si>
  <si>
    <t>「人数Ａ」及び「人数Ｂ」の算定の基礎となる職員数
　　（ａ～dの合計：小数点第１位四捨五入）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</si>
  <si>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職員処遇改善費の対象となる職員数①※</t>
    <phoneticPr fontId="1"/>
  </si>
  <si>
    <t>処遇改善等加算Ⅱの人数Ａ②</t>
    <phoneticPr fontId="1"/>
  </si>
  <si>
    <t>職員処遇改善費の加算対象職員数「人数Ｃ」（①－②）③</t>
    <phoneticPr fontId="1"/>
  </si>
  <si>
    <t>加算見込額（③×50,000円×賃金改善実施月数）</t>
    <phoneticPr fontId="1"/>
  </si>
  <si>
    <t>副主任保育士等の加算見込額（1,000円未満切り捨て）
　　（48,790円×「人数Ａ」×賃金改善実施月数）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</si>
  <si>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（6,100円×「人数Ｂ」×賃金改善実施月数）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</si>
  <si>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2019年度 処遇改善等加算Ⅱ及び職員処遇改善費の
加算見込額積算表</t>
    <rPh sb="4" eb="6">
      <t>ネンド</t>
    </rPh>
    <rPh sb="7" eb="9">
      <t>ショグウ</t>
    </rPh>
    <rPh sb="9" eb="11">
      <t>カイゼン</t>
    </rPh>
    <rPh sb="11" eb="12">
      <t>トウ</t>
    </rPh>
    <rPh sb="12" eb="14">
      <t>カサン</t>
    </rPh>
    <rPh sb="15" eb="16">
      <t>オヨ</t>
    </rPh>
    <rPh sb="17" eb="19">
      <t>ショクイン</t>
    </rPh>
    <rPh sb="19" eb="21">
      <t>ショグウ</t>
    </rPh>
    <rPh sb="21" eb="23">
      <t>カイゼン</t>
    </rPh>
    <rPh sb="23" eb="24">
      <t>ヒ</t>
    </rPh>
    <rPh sb="26" eb="28">
      <t>カサン</t>
    </rPh>
    <rPh sb="28" eb="30">
      <t>ミコ</t>
    </rPh>
    <rPh sb="30" eb="31">
      <t>ガク</t>
    </rPh>
    <rPh sb="31" eb="33">
      <t>セキサン</t>
    </rPh>
    <rPh sb="33" eb="34">
      <t>ヒョウ</t>
    </rPh>
    <phoneticPr fontId="4"/>
  </si>
  <si>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</si>
  <si>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</si>
  <si>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</si>
  <si>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加算認定申請書 （処遇改善等加算Ⅱ及び職員処遇改善費）（2019年度）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32" eb="34">
      <t>ネンド</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</si>
  <si>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</si>
  <si>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各種加算の
適用状況</t>
    <phoneticPr fontId="1"/>
  </si>
  <si>
    <t>　　 障害児保育加算</t>
    <rPh sb="3" eb="6">
      <t>ショウガイジ</t>
    </rPh>
    <rPh sb="6" eb="8">
      <t>ホイク</t>
    </rPh>
    <rPh sb="8" eb="10">
      <t>カサン</t>
    </rPh>
    <phoneticPr fontId="1"/>
  </si>
  <si>
    <t>小規模保育事業Ｃ型</t>
    <rPh sb="0" eb="3">
      <t>ショウキボ</t>
    </rPh>
    <rPh sb="3" eb="5">
      <t>ホイク</t>
    </rPh>
    <rPh sb="5" eb="7">
      <t>ジギョウ</t>
    </rPh>
    <rPh sb="8" eb="9">
      <t>ガタ</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</si>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</sst>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円&quot;"/>
    <numFmt numFmtId="177" formatCode="####&quot;人&quot;"/>
    <numFmt numFmtId="178" formatCode="0_ "/>
    <numFmt numFmtId="179" formatCode="0_);[Red]\(0\)"/>
    <numFmt numFmtId="180" formatCode="####&quot;年&quot;"/>
    <numFmt numFmtId="181" formatCode="0&quot;人&quot;"/>
    <numFmt numFmtId="182" formatCode="0.0_ "/>
    <numFmt numFmtId="183" formatCode="#,##0_ "/>
    <numFmt numFmtId="184" formatCode="[$-F800]dddd\,\ mmmm\ dd\,\ yyyy"/>
  </numFmts>
  <fonts count="35">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14"/>
      <name val="ＭＳ Ｐ明朝"/>
      <family val="1"/>
      <charset val="128"/>
    </font>
    <font>
      <sz val="20"/>
      <name val="ＭＳ Ｐ明朝"/>
      <family val="1"/>
      <charset val="128"/>
    </font>
    <font>
      <sz val="18"/>
      <name val="ＭＳ Ｐ明朝"/>
      <family val="1"/>
      <charset val="128"/>
    </font>
    <font>
      <sz val="11"/>
      <color theme="1"/>
      <name val="ＭＳ Ｐゴシック"/>
      <family val="2"/>
      <charset val="128"/>
      <scheme val="minor"/>
    </font>
    <font>
      <b/>
      <sz val="28"/>
      <name val="HGPｺﾞｼｯｸM"/>
      <family val="3"/>
      <charset val="128"/>
    </font>
    <font>
      <sz val="12"/>
      <name val="HGPｺﾞｼｯｸM"/>
      <family val="3"/>
      <charset val="128"/>
    </font>
    <font>
      <sz val="11"/>
      <name val="HGPｺﾞｼｯｸM"/>
      <family val="3"/>
      <charset val="128"/>
    </font>
    <font>
      <b/>
      <sz val="18"/>
      <name val="HGｺﾞｼｯｸM"/>
      <family val="3"/>
      <charset val="128"/>
    </font>
    <font>
      <sz val="12"/>
      <color theme="1"/>
      <name val="HGP創英角ﾎﾟｯﾌﾟ体"/>
      <family val="3"/>
      <charset val="128"/>
    </font>
    <font>
      <sz val="12"/>
      <name val="HGS創英角ｺﾞｼｯｸUB"/>
      <family val="3"/>
      <charset val="128"/>
    </font>
    <font>
      <sz val="14"/>
      <color theme="1"/>
      <name val="HGP創英角ｺﾞｼｯｸUB"/>
      <family val="3"/>
      <charset val="128"/>
    </font>
    <font>
      <sz val="20"/>
      <color theme="1"/>
      <name val="ＭＳ Ｐゴシック"/>
      <family val="2"/>
      <charset val="128"/>
      <scheme val="minor"/>
    </font>
    <font>
      <sz val="11"/>
      <color theme="1"/>
      <name val="HGP創英角ｺﾞｼｯｸUB"/>
      <family val="3"/>
      <charset val="128"/>
    </font>
    <font>
      <sz val="12"/>
      <color theme="1"/>
      <name val="HGPｺﾞｼｯｸM"/>
      <family val="3"/>
      <charset val="128"/>
    </font>
    <font>
      <sz val="12"/>
      <color theme="1"/>
      <name val="ＭＳ Ｐゴシック"/>
      <family val="2"/>
      <charset val="128"/>
      <scheme val="minor"/>
    </font>
    <font>
      <sz val="14"/>
      <color theme="1"/>
      <name val="ＭＳ Ｐゴシック"/>
      <family val="3"/>
      <charset val="128"/>
      <scheme val="minor"/>
    </font>
    <font>
      <sz val="12"/>
      <color theme="1"/>
      <name val="HGP創英角ｺﾞｼｯｸUB"/>
      <family val="3"/>
      <charset val="128"/>
    </font>
    <font>
      <sz val="16"/>
      <color theme="1"/>
      <name val="HGP創英角ｺﾞｼｯｸUB"/>
      <family val="3"/>
      <charset val="128"/>
    </font>
    <font>
      <b/>
      <sz val="14"/>
      <color theme="1"/>
      <name val="ＭＳ Ｐゴシック"/>
      <family val="3"/>
      <charset val="128"/>
      <scheme val="minor"/>
    </font>
    <font>
      <sz val="13"/>
      <color theme="1"/>
      <name val="HGPｺﾞｼｯｸM"/>
      <family val="3"/>
      <charset val="128"/>
    </font>
    <font>
      <sz val="48"/>
      <color theme="1"/>
      <name val="HGP教科書体"/>
      <family val="1"/>
      <charset val="128"/>
    </font>
    <font>
      <sz val="9"/>
      <color indexed="81"/>
      <name val="ＭＳ Ｐゴシック"/>
      <family val="3"/>
      <charset val="128"/>
    </font>
    <font>
      <sz val="11"/>
      <name val="HGP創英角ｺﾞｼｯｸUB"/>
      <family val="3"/>
      <charset val="128"/>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9FF99"/>
        <bgColor indexed="64"/>
      </patternFill>
    </fill>
    <fill>
      <patternFill patternType="solid">
        <fgColor theme="5" tint="0.59999389629810485"/>
        <bgColor indexed="64"/>
      </patternFill>
    </fill>
  </fills>
  <borders count="10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top style="thin">
        <color indexed="64"/>
      </top>
      <bottom style="thick">
        <color indexed="64"/>
      </bottom>
      <diagonal/>
    </border>
    <border>
      <left/>
      <right style="thick">
        <color indexed="64"/>
      </right>
      <top/>
      <bottom style="thick">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right/>
      <top/>
      <bottom style="thick">
        <color indexed="64"/>
      </bottom>
      <diagonal/>
    </border>
    <border>
      <left/>
      <right style="thick">
        <color indexed="64"/>
      </right>
      <top style="medium">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auto="1"/>
      </left>
      <right/>
      <top style="hair">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diagonalUp="1">
      <left style="thin">
        <color auto="1"/>
      </left>
      <right/>
      <top/>
      <bottom/>
      <diagonal style="thin">
        <color auto="1"/>
      </diagonal>
    </border>
    <border diagonalUp="1">
      <left/>
      <right/>
      <top/>
      <bottom/>
      <diagonal style="thin">
        <color auto="1"/>
      </diagonal>
    </border>
    <border>
      <left/>
      <right style="medium">
        <color indexed="64"/>
      </right>
      <top/>
      <bottom style="medium">
        <color indexed="64"/>
      </bottom>
      <diagonal/>
    </border>
    <border>
      <left/>
      <right style="medium">
        <color indexed="64"/>
      </right>
      <top style="thin">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right style="medium">
        <color indexed="64"/>
      </right>
      <top style="hair">
        <color indexed="64"/>
      </top>
      <bottom/>
      <diagonal/>
    </border>
    <border>
      <left style="medium">
        <color indexed="64"/>
      </left>
      <right/>
      <top style="hair">
        <color auto="1"/>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style="hair">
        <color auto="1"/>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style="thin">
        <color indexed="64"/>
      </left>
      <right/>
      <top style="dotted">
        <color indexed="64"/>
      </top>
      <bottom style="dotted">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style="medium">
        <color auto="1"/>
      </left>
      <right/>
      <top style="thin">
        <color auto="1"/>
      </top>
      <bottom/>
      <diagonal/>
    </border>
    <border>
      <left style="medium">
        <color auto="1"/>
      </left>
      <right/>
      <top/>
      <bottom style="thin">
        <color auto="1"/>
      </bottom>
      <diagonal/>
    </border>
  </borders>
  <cellStyleXfs count="27">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38" fontId="15" fillId="0" borderId="0" applyFont="0" applyFill="0" applyBorder="0" applyAlignment="0" applyProtection="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399">
    <xf numFmtId="0" fontId="0" fillId="0" borderId="0" xfId="0">
      <alignment vertical="center"/>
    </xf>
    <xf numFmtId="0" fontId="9" fillId="2" borderId="0" xfId="0" applyFont="1" applyFill="1">
      <alignment vertical="center"/>
    </xf>
    <xf numFmtId="0" fontId="13" fillId="2" borderId="0" xfId="0" applyFont="1" applyFill="1" applyAlignment="1">
      <alignment horizontal="center" vertical="center"/>
    </xf>
    <xf numFmtId="0" fontId="9" fillId="2" borderId="0" xfId="0" applyFont="1" applyFill="1" applyBorder="1">
      <alignment vertical="center"/>
    </xf>
    <xf numFmtId="0" fontId="9" fillId="2" borderId="2" xfId="0" applyFont="1" applyFill="1" applyBorder="1">
      <alignment vertical="center"/>
    </xf>
    <xf numFmtId="0" fontId="9" fillId="2" borderId="8" xfId="0" applyFont="1" applyFill="1" applyBorder="1">
      <alignment vertical="center"/>
    </xf>
    <xf numFmtId="0" fontId="9" fillId="2" borderId="17" xfId="0" applyFont="1" applyFill="1" applyBorder="1">
      <alignment vertical="center"/>
    </xf>
    <xf numFmtId="0" fontId="9" fillId="2" borderId="11" xfId="0" applyFont="1" applyFill="1" applyBorder="1">
      <alignment vertical="center"/>
    </xf>
    <xf numFmtId="0" fontId="9" fillId="2" borderId="19" xfId="0" applyFont="1" applyFill="1" applyBorder="1">
      <alignment vertical="center"/>
    </xf>
    <xf numFmtId="0" fontId="9" fillId="2" borderId="3" xfId="0" applyFont="1" applyFill="1" applyBorder="1">
      <alignment vertical="center"/>
    </xf>
    <xf numFmtId="0" fontId="9" fillId="2" borderId="17" xfId="0" applyFont="1" applyFill="1" applyBorder="1" applyAlignment="1">
      <alignment vertical="center"/>
    </xf>
    <xf numFmtId="0" fontId="9" fillId="2" borderId="33" xfId="0" applyFont="1" applyFill="1" applyBorder="1">
      <alignment vertical="center"/>
    </xf>
    <xf numFmtId="0" fontId="9" fillId="2" borderId="34" xfId="0" applyFont="1" applyFill="1" applyBorder="1">
      <alignment vertical="center"/>
    </xf>
    <xf numFmtId="0" fontId="9" fillId="2" borderId="55" xfId="0" applyFont="1" applyFill="1" applyBorder="1">
      <alignment vertical="center"/>
    </xf>
    <xf numFmtId="0" fontId="9" fillId="2" borderId="56" xfId="0" applyFont="1" applyFill="1" applyBorder="1">
      <alignment vertical="center"/>
    </xf>
    <xf numFmtId="0" fontId="9" fillId="2" borderId="69" xfId="0" applyFont="1" applyFill="1" applyBorder="1">
      <alignment vertical="center"/>
    </xf>
    <xf numFmtId="0" fontId="9" fillId="2" borderId="62" xfId="0" applyFont="1" applyFill="1" applyBorder="1">
      <alignment vertical="center"/>
    </xf>
    <xf numFmtId="0" fontId="9" fillId="2" borderId="34" xfId="0" applyFont="1" applyFill="1" applyBorder="1" applyAlignment="1">
      <alignment horizontal="left" vertical="center"/>
    </xf>
    <xf numFmtId="0" fontId="9" fillId="2" borderId="34" xfId="0" applyFont="1" applyFill="1" applyBorder="1" applyAlignment="1">
      <alignment horizontal="center" vertical="center" textRotation="255" shrinkToFit="1"/>
    </xf>
    <xf numFmtId="0" fontId="9" fillId="2" borderId="3" xfId="0" applyFont="1" applyFill="1" applyBorder="1" applyAlignment="1">
      <alignment horizontal="left" vertical="center"/>
    </xf>
    <xf numFmtId="0" fontId="9" fillId="2" borderId="3" xfId="0" applyFont="1" applyFill="1" applyBorder="1" applyAlignment="1">
      <alignment horizontal="center" vertical="center" textRotation="255" shrinkToFit="1"/>
    </xf>
    <xf numFmtId="0" fontId="9" fillId="2" borderId="4" xfId="0" applyFont="1" applyFill="1" applyBorder="1" applyAlignment="1">
      <alignment horizontal="center" vertical="center"/>
    </xf>
    <xf numFmtId="0" fontId="9" fillId="2" borderId="5" xfId="0" applyFont="1" applyFill="1" applyBorder="1" applyAlignment="1">
      <alignment horizontal="left" vertical="center"/>
    </xf>
    <xf numFmtId="0" fontId="9" fillId="2" borderId="5" xfId="0" applyFont="1" applyFill="1" applyBorder="1" applyAlignment="1">
      <alignment horizontal="left" vertical="center" wrapText="1"/>
    </xf>
    <xf numFmtId="0" fontId="9" fillId="2" borderId="33" xfId="0" applyFont="1" applyFill="1" applyBorder="1" applyAlignment="1">
      <alignment horizontal="left" vertical="center"/>
    </xf>
    <xf numFmtId="0" fontId="9" fillId="2" borderId="60" xfId="0" applyFont="1" applyFill="1" applyBorder="1" applyAlignment="1">
      <alignment horizontal="center" vertical="center" textRotation="255" shrinkToFit="1"/>
    </xf>
    <xf numFmtId="0" fontId="9" fillId="2" borderId="60" xfId="0" applyFont="1" applyFill="1" applyBorder="1">
      <alignment vertical="center"/>
    </xf>
    <xf numFmtId="0" fontId="9" fillId="2" borderId="60" xfId="0" applyFont="1" applyFill="1" applyBorder="1" applyAlignment="1">
      <alignment horizontal="right" vertical="center" wrapText="1"/>
    </xf>
    <xf numFmtId="0" fontId="9" fillId="2" borderId="60" xfId="0" applyFont="1" applyFill="1" applyBorder="1" applyAlignment="1">
      <alignment horizontal="right" vertical="center"/>
    </xf>
    <xf numFmtId="0" fontId="9" fillId="2" borderId="71" xfId="0" applyFont="1" applyFill="1" applyBorder="1" applyAlignment="1">
      <alignment horizontal="right" vertical="center"/>
    </xf>
    <xf numFmtId="0" fontId="9" fillId="2" borderId="69" xfId="0" applyFont="1" applyFill="1" applyBorder="1" applyAlignment="1">
      <alignment horizontal="left" vertical="center"/>
    </xf>
    <xf numFmtId="0" fontId="9" fillId="2" borderId="62" xfId="0" applyFont="1" applyFill="1" applyBorder="1" applyAlignment="1">
      <alignment horizontal="center" vertical="center" textRotation="255" shrinkToFit="1"/>
    </xf>
    <xf numFmtId="0" fontId="9" fillId="2" borderId="62" xfId="0" applyFont="1" applyFill="1" applyBorder="1" applyAlignment="1">
      <alignment horizontal="right" vertical="center" wrapText="1"/>
    </xf>
    <xf numFmtId="0" fontId="9" fillId="2" borderId="62" xfId="0" applyFont="1" applyFill="1" applyBorder="1" applyAlignment="1">
      <alignment horizontal="right" vertical="center"/>
    </xf>
    <xf numFmtId="0" fontId="9" fillId="2" borderId="70" xfId="0" applyFont="1" applyFill="1" applyBorder="1" applyAlignment="1">
      <alignment horizontal="right" vertical="center"/>
    </xf>
    <xf numFmtId="0" fontId="9" fillId="2" borderId="0" xfId="0" applyFont="1" applyFill="1" applyAlignment="1">
      <alignment horizontal="center" vertical="center" textRotation="255" shrinkToFit="1"/>
    </xf>
    <xf numFmtId="0" fontId="9" fillId="2" borderId="5" xfId="0" applyFont="1" applyFill="1" applyBorder="1" applyAlignment="1">
      <alignment vertical="center"/>
    </xf>
    <xf numFmtId="0" fontId="9" fillId="2" borderId="5" xfId="0" applyFont="1" applyFill="1" applyBorder="1">
      <alignment vertical="center"/>
    </xf>
    <xf numFmtId="0" fontId="9" fillId="2" borderId="5" xfId="0" applyFont="1" applyFill="1" applyBorder="1" applyAlignment="1">
      <alignment horizontal="center" vertical="center" textRotation="255" shrinkToFit="1"/>
    </xf>
    <xf numFmtId="0" fontId="9" fillId="2" borderId="5" xfId="0" applyFont="1" applyFill="1" applyBorder="1" applyAlignment="1">
      <alignment vertical="center" wrapText="1"/>
    </xf>
    <xf numFmtId="0" fontId="9" fillId="2" borderId="10" xfId="0" applyFont="1" applyFill="1" applyBorder="1" applyAlignment="1">
      <alignment vertical="center"/>
    </xf>
    <xf numFmtId="0" fontId="9" fillId="2" borderId="0"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Border="1" applyAlignment="1">
      <alignment horizontal="left" vertical="center" wrapText="1"/>
    </xf>
    <xf numFmtId="0" fontId="0" fillId="0" borderId="37" xfId="0" applyBorder="1">
      <alignment vertical="center"/>
    </xf>
    <xf numFmtId="0" fontId="0" fillId="6" borderId="0" xfId="0" applyFill="1">
      <alignment vertical="center"/>
    </xf>
    <xf numFmtId="0" fontId="21" fillId="0" borderId="0" xfId="21" applyFont="1" applyBorder="1" applyAlignment="1" applyProtection="1">
      <alignment horizontal="left" vertical="center"/>
    </xf>
    <xf numFmtId="0" fontId="19" fillId="0" borderId="0" xfId="21" applyFont="1" applyBorder="1" applyAlignment="1" applyProtection="1">
      <alignment horizontal="center" vertical="center"/>
    </xf>
    <xf numFmtId="0" fontId="0" fillId="0" borderId="0" xfId="0" applyAlignment="1">
      <alignment vertical="center"/>
    </xf>
    <xf numFmtId="0" fontId="22" fillId="3" borderId="81" xfId="0" applyFont="1" applyFill="1" applyBorder="1" applyAlignment="1">
      <alignment horizontal="center" vertical="center"/>
    </xf>
    <xf numFmtId="0" fontId="0" fillId="0" borderId="0" xfId="0" applyAlignment="1">
      <alignment vertical="center" wrapText="1"/>
    </xf>
    <xf numFmtId="0" fontId="26" fillId="0" borderId="30" xfId="0" applyFont="1" applyBorder="1" applyAlignment="1">
      <alignment vertical="center"/>
    </xf>
    <xf numFmtId="182" fontId="28" fillId="3" borderId="83" xfId="0" applyNumberFormat="1" applyFont="1" applyFill="1" applyBorder="1" applyAlignment="1">
      <alignment vertical="center"/>
    </xf>
    <xf numFmtId="0" fontId="24" fillId="3" borderId="88" xfId="0" applyFont="1" applyFill="1" applyBorder="1">
      <alignment vertical="center"/>
    </xf>
    <xf numFmtId="0" fontId="24" fillId="3" borderId="51" xfId="0" applyFont="1" applyFill="1" applyBorder="1">
      <alignment vertical="center"/>
    </xf>
    <xf numFmtId="0" fontId="24" fillId="3" borderId="47" xfId="0" applyFont="1" applyFill="1" applyBorder="1">
      <alignment vertical="center"/>
    </xf>
    <xf numFmtId="0" fontId="30" fillId="0" borderId="0" xfId="0" applyFont="1">
      <alignment vertical="center"/>
    </xf>
    <xf numFmtId="0" fontId="0" fillId="3" borderId="5" xfId="0" applyFill="1" applyBorder="1">
      <alignment vertical="center"/>
    </xf>
    <xf numFmtId="0" fontId="24" fillId="3" borderId="10" xfId="0" applyFont="1" applyFill="1" applyBorder="1">
      <alignment vertical="center"/>
    </xf>
    <xf numFmtId="0" fontId="24" fillId="3" borderId="65" xfId="0" applyFont="1" applyFill="1" applyBorder="1">
      <alignment vertical="center"/>
    </xf>
    <xf numFmtId="0" fontId="31" fillId="0" borderId="0" xfId="0" applyFont="1">
      <alignment vertical="center"/>
    </xf>
    <xf numFmtId="0" fontId="0" fillId="0" borderId="0" xfId="0" applyAlignment="1">
      <alignment horizontal="left" vertical="center" wrapText="1"/>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0" fillId="0" borderId="84" xfId="0" applyBorder="1" applyAlignment="1">
      <alignment horizontal="center" vertical="center"/>
    </xf>
    <xf numFmtId="0" fontId="0" fillId="0" borderId="32" xfId="0" applyBorder="1" applyAlignment="1">
      <alignment horizontal="center" vertical="center"/>
    </xf>
    <xf numFmtId="0" fontId="17" fillId="0" borderId="0" xfId="21" applyFont="1" applyFill="1" applyBorder="1" applyAlignment="1" applyProtection="1">
      <alignment horizontal="center" vertical="center"/>
    </xf>
    <xf numFmtId="0" fontId="19" fillId="0" borderId="0" xfId="21" applyFont="1" applyAlignment="1" applyProtection="1">
      <alignment horizontal="center" vertical="center" wrapText="1"/>
    </xf>
    <xf numFmtId="0" fontId="19" fillId="0" borderId="0" xfId="21" applyFont="1" applyAlignment="1" applyProtection="1">
      <alignment horizontal="center" vertical="center"/>
    </xf>
    <xf numFmtId="0" fontId="0" fillId="0" borderId="0" xfId="0" applyBorder="1" applyAlignment="1">
      <alignment horizontal="left" vertical="center" wrapText="1"/>
    </xf>
    <xf numFmtId="181" fontId="24" fillId="3" borderId="8" xfId="0" applyNumberFormat="1" applyFont="1" applyFill="1" applyBorder="1" applyAlignment="1">
      <alignment vertical="center"/>
    </xf>
    <xf numFmtId="0" fontId="0" fillId="0" borderId="0" xfId="0" applyBorder="1" applyAlignment="1">
      <alignment horizontal="center" vertical="center"/>
    </xf>
    <xf numFmtId="0" fontId="23" fillId="0" borderId="0" xfId="0" applyFont="1" applyAlignment="1">
      <alignment horizontal="center" vertical="center"/>
    </xf>
    <xf numFmtId="0" fontId="9" fillId="2" borderId="80" xfId="0" applyFont="1" applyFill="1" applyBorder="1">
      <alignment vertical="center"/>
    </xf>
    <xf numFmtId="0" fontId="9" fillId="2" borderId="14" xfId="0" applyFont="1" applyFill="1" applyBorder="1">
      <alignment vertical="center"/>
    </xf>
    <xf numFmtId="0" fontId="25" fillId="0" borderId="0" xfId="0" applyFont="1" applyBorder="1" applyAlignment="1">
      <alignment horizontal="center" vertical="center"/>
    </xf>
    <xf numFmtId="0" fontId="22" fillId="2" borderId="0" xfId="0" applyFont="1" applyFill="1" applyBorder="1" applyAlignment="1">
      <alignment horizontal="center" vertical="center"/>
    </xf>
    <xf numFmtId="0" fontId="22" fillId="2" borderId="0" xfId="0" applyFont="1" applyFill="1" applyBorder="1" applyAlignment="1">
      <alignment horizontal="center" vertical="center" wrapText="1"/>
    </xf>
    <xf numFmtId="0" fontId="25" fillId="0" borderId="4" xfId="0" applyFont="1" applyBorder="1" applyAlignment="1">
      <alignment horizontal="left" vertical="center"/>
    </xf>
    <xf numFmtId="0" fontId="25" fillId="0" borderId="0" xfId="0" applyFont="1" applyBorder="1" applyAlignment="1">
      <alignment horizontal="left" vertical="center"/>
    </xf>
    <xf numFmtId="0" fontId="25" fillId="0" borderId="18" xfId="0" applyFont="1" applyBorder="1" applyAlignment="1">
      <alignment horizontal="center" vertical="center"/>
    </xf>
    <xf numFmtId="0" fontId="32" fillId="0" borderId="93" xfId="0" applyFont="1" applyBorder="1" applyAlignment="1">
      <alignment vertical="center"/>
    </xf>
    <xf numFmtId="0" fontId="32" fillId="0" borderId="19" xfId="0" applyFont="1" applyBorder="1" applyAlignment="1">
      <alignment vertical="center"/>
    </xf>
    <xf numFmtId="0" fontId="26" fillId="0" borderId="0" xfId="0" applyFont="1" applyBorder="1" applyAlignment="1">
      <alignment vertical="center"/>
    </xf>
    <xf numFmtId="181" fontId="24" fillId="3" borderId="27" xfId="0" applyNumberFormat="1" applyFont="1" applyFill="1" applyBorder="1" applyAlignment="1">
      <alignment vertical="center"/>
    </xf>
    <xf numFmtId="0" fontId="0" fillId="0" borderId="2" xfId="0" applyBorder="1">
      <alignment vertical="center"/>
    </xf>
    <xf numFmtId="0" fontId="0" fillId="0" borderId="0" xfId="0" applyBorder="1">
      <alignment vertical="center"/>
    </xf>
    <xf numFmtId="182" fontId="22" fillId="3" borderId="5" xfId="0" applyNumberFormat="1" applyFont="1" applyFill="1" applyBorder="1" applyAlignment="1">
      <alignment horizontal="center" vertical="center"/>
    </xf>
    <xf numFmtId="0" fontId="32" fillId="0" borderId="4" xfId="0" applyFont="1" applyBorder="1" applyAlignment="1">
      <alignment vertical="center"/>
    </xf>
    <xf numFmtId="0" fontId="26" fillId="0" borderId="5" xfId="0" applyFont="1" applyBorder="1" applyAlignment="1">
      <alignment vertical="center"/>
    </xf>
    <xf numFmtId="181" fontId="24" fillId="3" borderId="6" xfId="0" applyNumberFormat="1" applyFont="1" applyFill="1" applyBorder="1" applyAlignment="1">
      <alignment vertical="center"/>
    </xf>
    <xf numFmtId="0" fontId="0" fillId="0" borderId="58" xfId="0" applyBorder="1" applyAlignment="1">
      <alignment horizontal="center" vertical="center"/>
    </xf>
    <xf numFmtId="0" fontId="0" fillId="0" borderId="46" xfId="0" applyBorder="1">
      <alignment vertical="center"/>
    </xf>
    <xf numFmtId="0" fontId="0" fillId="3" borderId="9" xfId="0" applyFill="1" applyBorder="1">
      <alignment vertical="center"/>
    </xf>
    <xf numFmtId="0" fontId="24" fillId="5" borderId="6" xfId="0" applyFont="1" applyFill="1" applyBorder="1" applyAlignment="1">
      <alignment horizontal="left" vertical="center" wrapText="1"/>
    </xf>
    <xf numFmtId="182" fontId="24" fillId="3" borderId="30" xfId="0" applyNumberFormat="1" applyFont="1" applyFill="1" applyBorder="1" applyAlignment="1">
      <alignment horizontal="center" vertical="center"/>
    </xf>
    <xf numFmtId="182" fontId="24" fillId="3" borderId="3" xfId="0" applyNumberFormat="1" applyFont="1" applyFill="1" applyBorder="1" applyAlignment="1">
      <alignment horizontal="center" vertical="center"/>
    </xf>
    <xf numFmtId="182" fontId="24" fillId="3" borderId="83" xfId="0" applyNumberFormat="1" applyFont="1" applyFill="1" applyBorder="1" applyAlignment="1">
      <alignment vertical="center"/>
    </xf>
    <xf numFmtId="0" fontId="17" fillId="0" borderId="5" xfId="21" applyFont="1" applyFill="1" applyBorder="1" applyAlignment="1" applyProtection="1">
      <alignment horizontal="center" vertical="center"/>
    </xf>
    <xf numFmtId="0" fontId="0" fillId="0" borderId="0" xfId="0" applyFill="1">
      <alignment vertical="center"/>
    </xf>
    <xf numFmtId="0" fontId="0" fillId="0" borderId="0" xfId="0" applyFill="1" applyAlignment="1">
      <alignment vertical="center"/>
    </xf>
    <xf numFmtId="181" fontId="22" fillId="0" borderId="5" xfId="0" applyNumberFormat="1" applyFont="1" applyFill="1" applyBorder="1" applyAlignment="1">
      <alignment horizontal="center" vertical="center"/>
    </xf>
    <xf numFmtId="181" fontId="22"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2" fillId="0" borderId="0" xfId="0" applyFont="1" applyFill="1" applyBorder="1" applyAlignment="1">
      <alignment horizontal="center" vertical="center"/>
    </xf>
    <xf numFmtId="182" fontId="22" fillId="0" borderId="0" xfId="0" applyNumberFormat="1" applyFont="1" applyFill="1" applyBorder="1" applyAlignment="1">
      <alignment horizontal="center" vertical="center"/>
    </xf>
    <xf numFmtId="182" fontId="28" fillId="0" borderId="0" xfId="0" applyNumberFormat="1" applyFont="1" applyFill="1" applyBorder="1" applyAlignment="1">
      <alignment vertical="center"/>
    </xf>
    <xf numFmtId="0" fontId="9" fillId="2" borderId="42" xfId="3" applyFont="1" applyFill="1" applyBorder="1" applyAlignment="1" applyProtection="1">
      <alignment vertical="center" shrinkToFit="1"/>
    </xf>
    <xf numFmtId="0" fontId="24" fillId="5" borderId="39" xfId="0" applyFont="1" applyFill="1" applyBorder="1" applyProtection="1">
      <alignment vertical="center"/>
    </xf>
    <xf numFmtId="0" fontId="0" fillId="5" borderId="43" xfId="0" applyFill="1" applyBorder="1" applyProtection="1">
      <alignment vertical="center"/>
    </xf>
    <xf numFmtId="0" fontId="19" fillId="0" borderId="0" xfId="21" applyFont="1" applyAlignment="1" applyProtection="1">
      <alignment horizontal="center" vertical="center" wrapText="1"/>
    </xf>
    <xf numFmtId="0" fontId="22" fillId="3" borderId="82" xfId="0" applyNumberFormat="1" applyFont="1" applyFill="1" applyBorder="1" applyAlignment="1">
      <alignment horizontal="center" vertical="center"/>
    </xf>
    <xf numFmtId="0" fontId="17" fillId="0" borderId="4" xfId="21" applyFont="1" applyFill="1" applyBorder="1" applyAlignment="1" applyProtection="1">
      <alignment horizontal="center" vertical="center"/>
    </xf>
    <xf numFmtId="0" fontId="17" fillId="0" borderId="5" xfId="21" applyFont="1" applyFill="1" applyBorder="1" applyAlignment="1" applyProtection="1">
      <alignment horizontal="center" vertical="center"/>
    </xf>
    <xf numFmtId="181" fontId="22" fillId="5" borderId="1" xfId="0" applyNumberFormat="1" applyFont="1" applyFill="1" applyBorder="1" applyAlignment="1" applyProtection="1">
      <alignment horizontal="center" vertical="center"/>
      <protection locked="0"/>
    </xf>
    <xf numFmtId="0" fontId="25" fillId="0" borderId="1" xfId="0" applyFont="1" applyBorder="1" applyAlignment="1">
      <alignment horizontal="center" vertical="center"/>
    </xf>
    <xf numFmtId="0" fontId="22" fillId="5" borderId="5" xfId="0" applyFont="1" applyFill="1" applyBorder="1" applyAlignment="1" applyProtection="1">
      <alignment horizontal="center" vertical="center"/>
      <protection locked="0"/>
    </xf>
    <xf numFmtId="0" fontId="22" fillId="5" borderId="5"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183" fontId="22" fillId="5" borderId="5" xfId="0" applyNumberFormat="1" applyFont="1" applyFill="1" applyBorder="1" applyAlignment="1" applyProtection="1">
      <alignment horizontal="center" vertical="center"/>
      <protection locked="0"/>
    </xf>
    <xf numFmtId="0" fontId="0" fillId="5" borderId="37" xfId="0" applyFill="1" applyBorder="1" applyAlignment="1" applyProtection="1">
      <alignment horizontal="center" vertical="center"/>
      <protection locked="0"/>
    </xf>
    <xf numFmtId="0" fontId="16" fillId="0" borderId="25" xfId="21" applyFont="1" applyFill="1" applyBorder="1" applyAlignment="1" applyProtection="1">
      <alignment horizontal="center" vertical="center" wrapText="1"/>
    </xf>
    <xf numFmtId="0" fontId="16" fillId="0" borderId="35" xfId="21" applyFont="1" applyFill="1" applyBorder="1" applyAlignment="1" applyProtection="1">
      <alignment horizontal="center" vertical="center" wrapText="1"/>
    </xf>
    <xf numFmtId="0" fontId="16" fillId="0" borderId="7" xfId="21" applyFont="1" applyFill="1" applyBorder="1" applyAlignment="1" applyProtection="1">
      <alignment horizontal="center" vertical="center" wrapText="1"/>
    </xf>
    <xf numFmtId="0" fontId="16" fillId="0" borderId="24" xfId="21" applyFont="1" applyFill="1" applyBorder="1" applyAlignment="1" applyProtection="1">
      <alignment horizontal="center" vertical="center" wrapText="1"/>
    </xf>
    <xf numFmtId="0" fontId="16" fillId="0" borderId="0" xfId="21" applyFont="1" applyFill="1" applyBorder="1" applyAlignment="1" applyProtection="1">
      <alignment horizontal="center" vertical="center" wrapText="1"/>
    </xf>
    <xf numFmtId="0" fontId="16" fillId="0" borderId="23" xfId="21" applyFont="1" applyFill="1" applyBorder="1" applyAlignment="1" applyProtection="1">
      <alignment horizontal="center" vertical="center" wrapText="1"/>
    </xf>
    <xf numFmtId="0" fontId="16" fillId="0" borderId="15" xfId="21" applyFont="1" applyFill="1" applyBorder="1" applyAlignment="1" applyProtection="1">
      <alignment horizontal="center" vertical="center" wrapText="1"/>
    </xf>
    <xf numFmtId="0" fontId="16" fillId="0" borderId="37" xfId="21" applyFont="1" applyFill="1" applyBorder="1" applyAlignment="1" applyProtection="1">
      <alignment horizontal="center" vertical="center" wrapText="1"/>
    </xf>
    <xf numFmtId="0" fontId="16" fillId="0" borderId="65" xfId="21" applyFont="1" applyFill="1" applyBorder="1" applyAlignment="1" applyProtection="1">
      <alignment horizontal="center" vertical="center" wrapText="1"/>
    </xf>
    <xf numFmtId="0" fontId="17" fillId="0" borderId="40" xfId="21" applyFont="1" applyBorder="1" applyAlignment="1" applyProtection="1">
      <alignment horizontal="center" vertical="center" shrinkToFit="1"/>
    </xf>
    <xf numFmtId="0" fontId="17" fillId="0" borderId="43" xfId="21" applyFont="1" applyBorder="1" applyAlignment="1" applyProtection="1">
      <alignment horizontal="center" vertical="center" shrinkToFit="1"/>
    </xf>
    <xf numFmtId="0" fontId="17" fillId="0" borderId="41" xfId="21" applyFont="1" applyBorder="1" applyAlignment="1" applyProtection="1">
      <alignment horizontal="center" vertical="center" shrinkToFit="1"/>
    </xf>
    <xf numFmtId="0" fontId="20" fillId="2" borderId="38" xfId="0" applyFont="1" applyFill="1" applyBorder="1" applyAlignment="1">
      <alignment horizontal="center" vertical="center"/>
    </xf>
    <xf numFmtId="0" fontId="20" fillId="2" borderId="43" xfId="0" applyFont="1" applyFill="1" applyBorder="1" applyAlignment="1">
      <alignment horizontal="center" vertical="center"/>
    </xf>
    <xf numFmtId="0" fontId="20" fillId="2" borderId="39" xfId="0" applyFont="1" applyFill="1" applyBorder="1" applyAlignment="1">
      <alignment horizontal="center" vertical="center"/>
    </xf>
    <xf numFmtId="0" fontId="17" fillId="0" borderId="9" xfId="21" applyFont="1" applyBorder="1" applyAlignment="1" applyProtection="1">
      <alignment horizontal="center" vertical="center" shrinkToFit="1"/>
    </xf>
    <xf numFmtId="0" fontId="17" fillId="0" borderId="5" xfId="21" applyFont="1" applyBorder="1" applyAlignment="1" applyProtection="1">
      <alignment horizontal="center" vertical="center" shrinkToFit="1"/>
    </xf>
    <xf numFmtId="0" fontId="17" fillId="0" borderId="6" xfId="21" applyFont="1" applyBorder="1" applyAlignment="1" applyProtection="1">
      <alignment horizontal="center" vertical="center" shrinkToFit="1"/>
    </xf>
    <xf numFmtId="178" fontId="0" fillId="5" borderId="5" xfId="0" applyNumberFormat="1" applyFill="1" applyBorder="1" applyAlignment="1" applyProtection="1">
      <alignment horizontal="center" vertical="center"/>
      <protection locked="0"/>
    </xf>
    <xf numFmtId="178" fontId="0" fillId="5" borderId="10" xfId="0" applyNumberFormat="1" applyFill="1" applyBorder="1" applyAlignment="1" applyProtection="1">
      <alignment horizontal="center" vertical="center"/>
      <protection locked="0"/>
    </xf>
    <xf numFmtId="0" fontId="18" fillId="0" borderId="9" xfId="21" applyFont="1" applyBorder="1" applyAlignment="1" applyProtection="1">
      <alignment horizontal="center" vertical="center" shrinkToFit="1"/>
    </xf>
    <xf numFmtId="0" fontId="18" fillId="0" borderId="5" xfId="21" applyFont="1" applyBorder="1" applyAlignment="1" applyProtection="1">
      <alignment horizontal="center" vertical="center" shrinkToFit="1"/>
    </xf>
    <xf numFmtId="0" fontId="18" fillId="0" borderId="6" xfId="21" applyFont="1" applyBorder="1" applyAlignment="1" applyProtection="1">
      <alignment horizontal="center" vertical="center" shrinkToFit="1"/>
    </xf>
    <xf numFmtId="0" fontId="0" fillId="5" borderId="5"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18" fillId="0" borderId="36" xfId="21" applyFont="1" applyBorder="1" applyAlignment="1" applyProtection="1">
      <alignment horizontal="center" vertical="center" shrinkToFit="1"/>
    </xf>
    <xf numFmtId="0" fontId="18" fillId="0" borderId="44" xfId="21" applyFont="1" applyBorder="1" applyAlignment="1" applyProtection="1">
      <alignment horizontal="center" vertical="center" shrinkToFit="1"/>
    </xf>
    <xf numFmtId="0" fontId="18" fillId="0" borderId="22" xfId="21" applyFont="1" applyBorder="1" applyAlignment="1" applyProtection="1">
      <alignment horizontal="center" vertical="center" shrinkToFit="1"/>
    </xf>
    <xf numFmtId="0" fontId="0" fillId="5" borderId="44" xfId="0" applyFill="1" applyBorder="1" applyAlignment="1" applyProtection="1">
      <alignment horizontal="center" vertical="center"/>
      <protection locked="0"/>
    </xf>
    <xf numFmtId="0" fontId="0" fillId="5" borderId="42" xfId="0" applyFill="1" applyBorder="1" applyAlignment="1" applyProtection="1">
      <alignment horizontal="center" vertical="center"/>
      <protection locked="0"/>
    </xf>
    <xf numFmtId="0" fontId="17" fillId="0" borderId="101" xfId="21" applyFont="1" applyBorder="1" applyAlignment="1" applyProtection="1">
      <alignment horizontal="center" vertical="center" shrinkToFit="1"/>
    </xf>
    <xf numFmtId="0" fontId="17" fillId="0" borderId="2" xfId="21" applyFont="1" applyBorder="1" applyAlignment="1" applyProtection="1">
      <alignment horizontal="center" vertical="center" shrinkToFit="1"/>
    </xf>
    <xf numFmtId="0" fontId="17" fillId="0" borderId="8" xfId="21" applyFont="1" applyBorder="1" applyAlignment="1" applyProtection="1">
      <alignment horizontal="center" vertical="center" shrinkToFit="1"/>
    </xf>
    <xf numFmtId="0" fontId="17" fillId="0" borderId="102" xfId="21" applyFont="1" applyBorder="1" applyAlignment="1" applyProtection="1">
      <alignment horizontal="center" vertical="center" shrinkToFit="1"/>
    </xf>
    <xf numFmtId="0" fontId="17" fillId="0" borderId="3" xfId="21" applyFont="1" applyBorder="1" applyAlignment="1" applyProtection="1">
      <alignment horizontal="center" vertical="center" shrinkToFit="1"/>
    </xf>
    <xf numFmtId="0" fontId="17" fillId="0" borderId="20" xfId="21" applyFont="1" applyBorder="1" applyAlignment="1" applyProtection="1">
      <alignment horizontal="center" vertical="center" shrinkToFit="1"/>
    </xf>
    <xf numFmtId="14" fontId="0" fillId="5" borderId="11" xfId="0" applyNumberFormat="1" applyFill="1" applyBorder="1" applyAlignment="1" applyProtection="1">
      <alignment horizontal="center" vertical="center"/>
      <protection locked="0"/>
    </xf>
    <xf numFmtId="14" fontId="0" fillId="5" borderId="2" xfId="0" applyNumberFormat="1" applyFill="1" applyBorder="1" applyAlignment="1" applyProtection="1">
      <alignment horizontal="center" vertical="center"/>
      <protection locked="0"/>
    </xf>
    <xf numFmtId="14" fontId="0" fillId="5" borderId="45" xfId="0" applyNumberFormat="1" applyFill="1" applyBorder="1" applyAlignment="1" applyProtection="1">
      <alignment horizontal="center" vertical="center"/>
      <protection locked="0"/>
    </xf>
    <xf numFmtId="14" fontId="0" fillId="5" borderId="19" xfId="0" applyNumberFormat="1" applyFill="1" applyBorder="1" applyAlignment="1" applyProtection="1">
      <alignment horizontal="center" vertical="center"/>
      <protection locked="0"/>
    </xf>
    <xf numFmtId="14" fontId="0" fillId="5" borderId="3" xfId="0" applyNumberFormat="1" applyFill="1" applyBorder="1" applyAlignment="1" applyProtection="1">
      <alignment horizontal="center" vertical="center"/>
      <protection locked="0"/>
    </xf>
    <xf numFmtId="14" fontId="0" fillId="5" borderId="26" xfId="0" applyNumberFormat="1" applyFill="1" applyBorder="1" applyAlignment="1" applyProtection="1">
      <alignment horizontal="center" vertical="center"/>
      <protection locked="0"/>
    </xf>
    <xf numFmtId="0" fontId="0" fillId="0" borderId="30" xfId="0" applyBorder="1" applyAlignment="1">
      <alignment horizontal="center" vertical="center"/>
    </xf>
    <xf numFmtId="183" fontId="22" fillId="3" borderId="30" xfId="0" applyNumberFormat="1" applyFont="1" applyFill="1" applyBorder="1" applyAlignment="1">
      <alignment horizontal="center" vertical="center"/>
    </xf>
    <xf numFmtId="0" fontId="27" fillId="0" borderId="30" xfId="0" applyFont="1" applyBorder="1" applyAlignment="1">
      <alignment horizontal="center" vertical="center"/>
    </xf>
    <xf numFmtId="182" fontId="22" fillId="3" borderId="30" xfId="0" applyNumberFormat="1" applyFont="1" applyFill="1" applyBorder="1" applyAlignment="1">
      <alignment horizontal="center" vertical="center"/>
    </xf>
    <xf numFmtId="0" fontId="0" fillId="0" borderId="28" xfId="0" applyBorder="1" applyAlignment="1">
      <alignment horizontal="center" vertical="center"/>
    </xf>
    <xf numFmtId="183" fontId="22" fillId="3" borderId="3" xfId="0" applyNumberFormat="1" applyFont="1" applyFill="1" applyBorder="1" applyAlignment="1">
      <alignment horizontal="center" vertical="center"/>
    </xf>
    <xf numFmtId="0" fontId="27" fillId="0" borderId="28" xfId="0" applyFont="1" applyBorder="1" applyAlignment="1">
      <alignment horizontal="center" vertical="center"/>
    </xf>
    <xf numFmtId="0" fontId="0" fillId="0" borderId="3" xfId="0" applyBorder="1" applyAlignment="1">
      <alignment horizontal="center" vertical="center"/>
    </xf>
    <xf numFmtId="182" fontId="22" fillId="3" borderId="28" xfId="0" applyNumberFormat="1" applyFont="1" applyFill="1" applyBorder="1" applyAlignment="1">
      <alignment horizontal="center" vertical="center"/>
    </xf>
    <xf numFmtId="183" fontId="22" fillId="3" borderId="5" xfId="0" applyNumberFormat="1" applyFont="1" applyFill="1" applyBorder="1" applyAlignment="1">
      <alignment horizontal="center" vertical="center"/>
    </xf>
    <xf numFmtId="0" fontId="27" fillId="0" borderId="5" xfId="0" applyFont="1" applyBorder="1" applyAlignment="1">
      <alignment horizontal="center" vertical="center"/>
    </xf>
    <xf numFmtId="178" fontId="22" fillId="3" borderId="5" xfId="0" applyNumberFormat="1" applyFont="1" applyFill="1" applyBorder="1" applyAlignment="1">
      <alignment horizontal="center" vertical="center"/>
    </xf>
    <xf numFmtId="0" fontId="25" fillId="0" borderId="96" xfId="0" applyFont="1" applyBorder="1" applyAlignment="1">
      <alignment horizontal="left" vertical="center" wrapText="1"/>
    </xf>
    <xf numFmtId="0" fontId="25" fillId="0" borderId="97" xfId="0" applyFont="1" applyBorder="1" applyAlignment="1">
      <alignment horizontal="left" vertical="center" wrapText="1"/>
    </xf>
    <xf numFmtId="0" fontId="25" fillId="0" borderId="98" xfId="0" applyFont="1" applyBorder="1" applyAlignment="1">
      <alignment horizontal="left" vertical="center" wrapText="1"/>
    </xf>
    <xf numFmtId="183" fontId="29" fillId="3" borderId="50" xfId="0" applyNumberFormat="1" applyFont="1" applyFill="1" applyBorder="1" applyAlignment="1">
      <alignment horizontal="right" vertical="center"/>
    </xf>
    <xf numFmtId="0" fontId="10" fillId="0" borderId="0" xfId="21" applyFont="1" applyFill="1" applyBorder="1" applyAlignment="1" applyProtection="1">
      <alignment horizontal="left" vertical="center" wrapText="1"/>
    </xf>
    <xf numFmtId="0" fontId="25" fillId="0" borderId="1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8" xfId="0" applyFont="1" applyBorder="1" applyAlignment="1">
      <alignment horizontal="center" vertical="center" wrapText="1"/>
    </xf>
    <xf numFmtId="0" fontId="0" fillId="0" borderId="57" xfId="0" applyBorder="1" applyAlignment="1">
      <alignment horizontal="left" vertical="center"/>
    </xf>
    <xf numFmtId="0" fontId="0" fillId="0" borderId="58" xfId="0" applyBorder="1" applyAlignment="1">
      <alignment horizontal="left" vertical="center"/>
    </xf>
    <xf numFmtId="0" fontId="0" fillId="5" borderId="58" xfId="0" applyFill="1" applyBorder="1" applyAlignment="1" applyProtection="1">
      <alignment horizontal="center" vertical="center"/>
      <protection locked="0"/>
    </xf>
    <xf numFmtId="0" fontId="0" fillId="5" borderId="94" xfId="0" applyFill="1" applyBorder="1" applyAlignment="1" applyProtection="1">
      <alignment horizontal="center" vertical="center"/>
      <protection locked="0"/>
    </xf>
    <xf numFmtId="0" fontId="0" fillId="0" borderId="99" xfId="0" applyBorder="1" applyAlignment="1">
      <alignment horizontal="center" vertical="center"/>
    </xf>
    <xf numFmtId="0" fontId="0" fillId="0" borderId="100" xfId="0" applyBorder="1" applyAlignment="1">
      <alignment horizontal="center" vertical="center"/>
    </xf>
    <xf numFmtId="0" fontId="0" fillId="5" borderId="91" xfId="0" applyFill="1" applyBorder="1" applyAlignment="1" applyProtection="1">
      <alignment horizontal="center" vertical="center"/>
      <protection locked="0"/>
    </xf>
    <xf numFmtId="0" fontId="0" fillId="5" borderId="92" xfId="0" applyFill="1" applyBorder="1" applyAlignment="1" applyProtection="1">
      <alignment horizontal="center" vertical="center"/>
      <protection locked="0"/>
    </xf>
    <xf numFmtId="0" fontId="0" fillId="0" borderId="95" xfId="0" applyBorder="1" applyAlignment="1">
      <alignment horizontal="center" vertical="center"/>
    </xf>
    <xf numFmtId="0" fontId="0" fillId="0" borderId="84" xfId="0" applyBorder="1" applyAlignment="1">
      <alignment horizontal="center" vertical="center"/>
    </xf>
    <xf numFmtId="0" fontId="0" fillId="5" borderId="84" xfId="0" applyFill="1" applyBorder="1" applyAlignment="1" applyProtection="1">
      <alignment horizontal="center" vertical="center"/>
      <protection locked="0"/>
    </xf>
    <xf numFmtId="0" fontId="0" fillId="5" borderId="85" xfId="0" applyFill="1" applyBorder="1" applyAlignment="1" applyProtection="1">
      <alignment horizontal="center" vertical="center"/>
      <protection locked="0"/>
    </xf>
    <xf numFmtId="0" fontId="0" fillId="0" borderId="29" xfId="0" applyBorder="1" applyAlignment="1">
      <alignment horizontal="center" vertical="center" wrapText="1"/>
    </xf>
    <xf numFmtId="0" fontId="0" fillId="0" borderId="28" xfId="0" applyBorder="1" applyAlignment="1">
      <alignment horizontal="center" vertical="center" wrapText="1"/>
    </xf>
    <xf numFmtId="179" fontId="0" fillId="5" borderId="32" xfId="0" applyNumberFormat="1" applyFill="1" applyBorder="1" applyAlignment="1" applyProtection="1">
      <alignment horizontal="center" vertical="center"/>
      <protection locked="0"/>
    </xf>
    <xf numFmtId="179" fontId="0" fillId="5" borderId="31" xfId="0" applyNumberFormat="1" applyFill="1" applyBorder="1" applyAlignment="1" applyProtection="1">
      <alignment horizontal="center" vertical="center"/>
      <protection locked="0"/>
    </xf>
    <xf numFmtId="0" fontId="25" fillId="0" borderId="89" xfId="0" applyFont="1" applyBorder="1" applyAlignment="1">
      <alignment horizontal="left" vertical="center" wrapText="1"/>
    </xf>
    <xf numFmtId="0" fontId="25" fillId="0" borderId="16" xfId="0" applyFont="1" applyBorder="1" applyAlignment="1">
      <alignment horizontal="left" vertical="center" wrapText="1"/>
    </xf>
    <xf numFmtId="0" fontId="25" fillId="0" borderId="51" xfId="0" applyFont="1" applyBorder="1" applyAlignment="1">
      <alignment horizontal="left" vertical="center" wrapText="1"/>
    </xf>
    <xf numFmtId="183" fontId="29" fillId="3" borderId="16" xfId="0" applyNumberFormat="1" applyFont="1" applyFill="1" applyBorder="1" applyAlignment="1">
      <alignment horizontal="right" vertical="center"/>
    </xf>
    <xf numFmtId="0" fontId="22" fillId="3" borderId="16" xfId="0" applyNumberFormat="1" applyFont="1" applyFill="1" applyBorder="1" applyAlignment="1">
      <alignment horizontal="center" vertical="center"/>
    </xf>
    <xf numFmtId="0" fontId="29" fillId="3" borderId="16" xfId="0" applyNumberFormat="1" applyFont="1" applyFill="1" applyBorder="1" applyAlignment="1">
      <alignment horizontal="center" vertical="center"/>
    </xf>
    <xf numFmtId="0" fontId="25" fillId="0" borderId="86" xfId="0" applyFont="1" applyBorder="1" applyAlignment="1">
      <alignment horizontal="left" vertical="center" wrapText="1"/>
    </xf>
    <xf numFmtId="0" fontId="25" fillId="0" borderId="87" xfId="0" applyFont="1" applyBorder="1" applyAlignment="1">
      <alignment horizontal="left" vertical="center" wrapText="1"/>
    </xf>
    <xf numFmtId="0" fontId="25" fillId="0" borderId="88" xfId="0" applyFont="1" applyBorder="1" applyAlignment="1">
      <alignment horizontal="left" vertical="center" wrapText="1"/>
    </xf>
    <xf numFmtId="182" fontId="22" fillId="3" borderId="86" xfId="0" applyNumberFormat="1" applyFont="1" applyFill="1" applyBorder="1" applyAlignment="1">
      <alignment horizontal="center" vertical="center"/>
    </xf>
    <xf numFmtId="0" fontId="22" fillId="3" borderId="87" xfId="0" applyNumberFormat="1" applyFont="1" applyFill="1" applyBorder="1" applyAlignment="1">
      <alignment horizontal="center" vertical="center"/>
    </xf>
    <xf numFmtId="178" fontId="29" fillId="3" borderId="87" xfId="0" applyNumberFormat="1" applyFont="1" applyFill="1" applyBorder="1" applyAlignment="1">
      <alignment horizontal="center" vertical="center"/>
    </xf>
    <xf numFmtId="0" fontId="25" fillId="0" borderId="12" xfId="0" applyFont="1" applyBorder="1" applyAlignment="1">
      <alignment horizontal="left" vertical="center"/>
    </xf>
    <xf numFmtId="0" fontId="25" fillId="0" borderId="16" xfId="0" applyFont="1" applyBorder="1" applyAlignment="1">
      <alignment horizontal="left" vertical="center"/>
    </xf>
    <xf numFmtId="0" fontId="25" fillId="0" borderId="13" xfId="0" applyFont="1" applyBorder="1" applyAlignment="1">
      <alignment horizontal="left" vertical="center"/>
    </xf>
    <xf numFmtId="183" fontId="22" fillId="3" borderId="37" xfId="0" applyNumberFormat="1" applyFont="1" applyFill="1" applyBorder="1" applyAlignment="1" applyProtection="1">
      <alignment horizontal="right" vertical="center"/>
    </xf>
    <xf numFmtId="0" fontId="25" fillId="0" borderId="36" xfId="0" applyFont="1" applyBorder="1" applyAlignment="1">
      <alignment horizontal="left" vertical="center"/>
    </xf>
    <xf numFmtId="0" fontId="25" fillId="0" borderId="44" xfId="0" applyFont="1" applyBorder="1" applyAlignment="1">
      <alignment horizontal="left" vertical="center"/>
    </xf>
    <xf numFmtId="0" fontId="25" fillId="0" borderId="42" xfId="0" applyFont="1" applyBorder="1" applyAlignment="1">
      <alignment horizontal="left" vertical="center"/>
    </xf>
    <xf numFmtId="183" fontId="22" fillId="3" borderId="37" xfId="0" applyNumberFormat="1" applyFont="1" applyFill="1" applyBorder="1" applyAlignment="1">
      <alignment horizontal="right" vertical="center"/>
    </xf>
    <xf numFmtId="0" fontId="25" fillId="0" borderId="40"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39" xfId="0" applyFont="1" applyBorder="1" applyAlignment="1">
      <alignment horizontal="left" vertical="center" shrinkToFit="1"/>
    </xf>
    <xf numFmtId="0" fontId="22" fillId="5" borderId="43" xfId="0" applyFont="1" applyFill="1" applyBorder="1" applyAlignment="1" applyProtection="1">
      <alignment horizontal="center" vertical="center"/>
      <protection locked="0"/>
    </xf>
    <xf numFmtId="0" fontId="25" fillId="0" borderId="9" xfId="0" applyFont="1" applyBorder="1" applyAlignment="1">
      <alignment horizontal="left" vertical="center" shrinkToFit="1"/>
    </xf>
    <xf numFmtId="0" fontId="25" fillId="0" borderId="5" xfId="0" applyFont="1" applyBorder="1" applyAlignment="1">
      <alignment horizontal="left" vertical="center" shrinkToFit="1"/>
    </xf>
    <xf numFmtId="0" fontId="25" fillId="0" borderId="10" xfId="0" applyFont="1" applyBorder="1" applyAlignment="1">
      <alignment horizontal="left" vertical="center" shrinkToFit="1"/>
    </xf>
    <xf numFmtId="0" fontId="22" fillId="3" borderId="5" xfId="0" applyFont="1" applyFill="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177" fontId="9" fillId="3" borderId="12" xfId="0" applyNumberFormat="1" applyFont="1" applyFill="1" applyBorder="1" applyAlignment="1">
      <alignment horizontal="right" vertical="center"/>
    </xf>
    <xf numFmtId="177" fontId="9" fillId="3" borderId="16" xfId="0" applyNumberFormat="1" applyFont="1" applyFill="1" applyBorder="1" applyAlignment="1">
      <alignment horizontal="right" vertical="center"/>
    </xf>
    <xf numFmtId="177" fontId="9" fillId="3" borderId="13" xfId="0" applyNumberFormat="1" applyFont="1" applyFill="1" applyBorder="1" applyAlignment="1">
      <alignment horizontal="right" vertical="center"/>
    </xf>
    <xf numFmtId="176" fontId="9" fillId="3" borderId="12" xfId="20" applyNumberFormat="1" applyFont="1" applyFill="1" applyBorder="1" applyAlignment="1">
      <alignment horizontal="right" vertical="center"/>
    </xf>
    <xf numFmtId="176" fontId="9" fillId="3" borderId="16" xfId="20" applyNumberFormat="1" applyFont="1" applyFill="1" applyBorder="1" applyAlignment="1">
      <alignment horizontal="right" vertical="center"/>
    </xf>
    <xf numFmtId="176" fontId="9" fillId="3" borderId="13" xfId="20" applyNumberFormat="1" applyFont="1" applyFill="1" applyBorder="1" applyAlignment="1">
      <alignment horizontal="right" vertical="center"/>
    </xf>
    <xf numFmtId="0" fontId="9" fillId="2" borderId="0" xfId="0" applyFont="1" applyFill="1" applyAlignment="1">
      <alignment horizontal="left" vertical="center" wrapText="1"/>
    </xf>
    <xf numFmtId="0" fontId="9" fillId="2" borderId="1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5" borderId="25" xfId="0" applyFont="1" applyFill="1" applyBorder="1" applyAlignment="1" applyProtection="1">
      <alignment horizontal="center" vertical="center"/>
      <protection locked="0"/>
    </xf>
    <xf numFmtId="0" fontId="9" fillId="5" borderId="35"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15" xfId="0" applyFont="1" applyFill="1" applyBorder="1" applyAlignment="1" applyProtection="1">
      <alignment horizontal="center" vertical="center"/>
      <protection locked="0"/>
    </xf>
    <xf numFmtId="0" fontId="9" fillId="5" borderId="37" xfId="0" applyFont="1" applyFill="1" applyBorder="1" applyAlignment="1" applyProtection="1">
      <alignment horizontal="center" vertical="center"/>
      <protection locked="0"/>
    </xf>
    <xf numFmtId="0" fontId="9" fillId="5" borderId="65" xfId="0" applyFont="1" applyFill="1" applyBorder="1" applyAlignment="1" applyProtection="1">
      <alignment horizontal="center" vertical="center"/>
      <protection locked="0"/>
    </xf>
    <xf numFmtId="0" fontId="9" fillId="2" borderId="3" xfId="0" applyFont="1" applyFill="1" applyBorder="1" applyAlignment="1">
      <alignment horizontal="right" vertical="center" wrapText="1"/>
    </xf>
    <xf numFmtId="0" fontId="9" fillId="2" borderId="3" xfId="0" applyFont="1" applyFill="1" applyBorder="1" applyAlignment="1">
      <alignment horizontal="right" vertical="center"/>
    </xf>
    <xf numFmtId="0" fontId="9" fillId="2" borderId="26" xfId="0" applyFont="1" applyFill="1" applyBorder="1" applyAlignment="1">
      <alignment horizontal="right" vertical="center"/>
    </xf>
    <xf numFmtId="177" fontId="9" fillId="3" borderId="15" xfId="0" applyNumberFormat="1" applyFont="1" applyFill="1" applyBorder="1" applyAlignment="1">
      <alignment horizontal="right" vertical="center"/>
    </xf>
    <xf numFmtId="177" fontId="9" fillId="3" borderId="37" xfId="0" applyNumberFormat="1" applyFont="1" applyFill="1" applyBorder="1" applyAlignment="1">
      <alignment horizontal="right" vertical="center"/>
    </xf>
    <xf numFmtId="177" fontId="9" fillId="3" borderId="65" xfId="0" applyNumberFormat="1" applyFont="1" applyFill="1" applyBorder="1" applyAlignment="1">
      <alignment horizontal="right" vertical="center"/>
    </xf>
    <xf numFmtId="177" fontId="9" fillId="3" borderId="72" xfId="0" applyNumberFormat="1" applyFont="1" applyFill="1" applyBorder="1" applyAlignment="1">
      <alignment horizontal="right" vertical="center"/>
    </xf>
    <xf numFmtId="177" fontId="9" fillId="3" borderId="73" xfId="0" applyNumberFormat="1" applyFont="1" applyFill="1" applyBorder="1" applyAlignment="1">
      <alignment horizontal="right" vertical="center"/>
    </xf>
    <xf numFmtId="177" fontId="9" fillId="3" borderId="74" xfId="0" applyNumberFormat="1" applyFont="1" applyFill="1" applyBorder="1" applyAlignment="1">
      <alignment horizontal="righ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9" xfId="0" applyFont="1" applyFill="1" applyBorder="1" applyAlignment="1">
      <alignment horizontal="center" vertical="center"/>
    </xf>
    <xf numFmtId="177" fontId="9" fillId="3" borderId="75" xfId="0" applyNumberFormat="1" applyFont="1" applyFill="1" applyBorder="1" applyAlignment="1">
      <alignment horizontal="right" vertical="center"/>
    </xf>
    <xf numFmtId="177" fontId="9" fillId="3" borderId="76" xfId="0" applyNumberFormat="1" applyFont="1" applyFill="1" applyBorder="1" applyAlignment="1">
      <alignment horizontal="right" vertical="center"/>
    </xf>
    <xf numFmtId="177" fontId="9" fillId="3" borderId="77" xfId="0" applyNumberFormat="1" applyFont="1" applyFill="1" applyBorder="1" applyAlignment="1">
      <alignment horizontal="right" vertical="center"/>
    </xf>
    <xf numFmtId="0" fontId="9" fillId="2" borderId="45"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9" fillId="2" borderId="34" xfId="0" applyFont="1" applyFill="1" applyBorder="1" applyAlignment="1">
      <alignment horizontal="right" vertical="center" wrapText="1"/>
    </xf>
    <xf numFmtId="0" fontId="9" fillId="2" borderId="66" xfId="0" applyFont="1" applyFill="1" applyBorder="1" applyAlignment="1">
      <alignment horizontal="right" vertical="center" wrapText="1"/>
    </xf>
    <xf numFmtId="180" fontId="9" fillId="4" borderId="72" xfId="0" applyNumberFormat="1" applyFont="1" applyFill="1" applyBorder="1" applyAlignment="1">
      <alignment horizontal="right" vertical="center"/>
    </xf>
    <xf numFmtId="180" fontId="9" fillId="4" borderId="73" xfId="0" applyNumberFormat="1" applyFont="1" applyFill="1" applyBorder="1" applyAlignment="1">
      <alignment horizontal="right" vertical="center"/>
    </xf>
    <xf numFmtId="180" fontId="9" fillId="4" borderId="74" xfId="0" applyNumberFormat="1" applyFont="1" applyFill="1" applyBorder="1" applyAlignment="1">
      <alignment horizontal="right" vertical="center"/>
    </xf>
    <xf numFmtId="180" fontId="9" fillId="4" borderId="15" xfId="0" applyNumberFormat="1" applyFont="1" applyFill="1" applyBorder="1" applyAlignment="1">
      <alignment horizontal="right" vertical="center"/>
    </xf>
    <xf numFmtId="180" fontId="9" fillId="4" borderId="37" xfId="0" applyNumberFormat="1" applyFont="1" applyFill="1" applyBorder="1" applyAlignment="1">
      <alignment horizontal="right" vertical="center"/>
    </xf>
    <xf numFmtId="180" fontId="9" fillId="4" borderId="65" xfId="0" applyNumberFormat="1" applyFont="1" applyFill="1" applyBorder="1" applyAlignment="1">
      <alignment horizontal="right" vertical="center"/>
    </xf>
    <xf numFmtId="0" fontId="9" fillId="2" borderId="8"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4" borderId="67" xfId="0" applyFont="1" applyFill="1" applyBorder="1" applyAlignment="1">
      <alignment horizontal="center" vertical="center"/>
    </xf>
    <xf numFmtId="0" fontId="9" fillId="4" borderId="56" xfId="0" applyFont="1" applyFill="1" applyBorder="1" applyAlignment="1">
      <alignment horizontal="center" vertical="center"/>
    </xf>
    <xf numFmtId="0" fontId="9" fillId="4" borderId="68"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73" xfId="0" applyFont="1" applyFill="1" applyBorder="1" applyAlignment="1">
      <alignment horizontal="center" vertical="center"/>
    </xf>
    <xf numFmtId="0" fontId="9" fillId="4" borderId="74" xfId="0" applyFont="1" applyFill="1" applyBorder="1" applyAlignment="1">
      <alignment horizontal="center" vertical="center"/>
    </xf>
    <xf numFmtId="0" fontId="9" fillId="2" borderId="54" xfId="0" applyFont="1" applyFill="1" applyBorder="1" applyAlignment="1">
      <alignment horizontal="left" vertical="center" wrapText="1"/>
    </xf>
    <xf numFmtId="0" fontId="9" fillId="2" borderId="61" xfId="0" applyFont="1" applyFill="1" applyBorder="1" applyAlignment="1">
      <alignment horizontal="left" vertical="center" wrapText="1"/>
    </xf>
    <xf numFmtId="0" fontId="9" fillId="2" borderId="78" xfId="0" applyFont="1" applyFill="1" applyBorder="1" applyAlignment="1">
      <alignment horizontal="left" vertical="center" wrapText="1"/>
    </xf>
    <xf numFmtId="0" fontId="9" fillId="4" borderId="79" xfId="0" applyFont="1" applyFill="1" applyBorder="1" applyAlignment="1">
      <alignment horizontal="center" vertical="center"/>
    </xf>
    <xf numFmtId="0" fontId="9" fillId="4" borderId="61" xfId="0" applyFont="1" applyFill="1" applyBorder="1" applyAlignment="1">
      <alignment horizontal="center" vertical="center"/>
    </xf>
    <xf numFmtId="0" fontId="9" fillId="4" borderId="78"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65"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61" xfId="0" applyFont="1" applyFill="1" applyBorder="1" applyAlignment="1">
      <alignment horizontal="center" vertical="center"/>
    </xf>
    <xf numFmtId="0" fontId="9" fillId="3" borderId="7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65" xfId="0" applyFont="1" applyFill="1" applyBorder="1" applyAlignment="1">
      <alignment horizontal="center" vertical="center"/>
    </xf>
    <xf numFmtId="0" fontId="9" fillId="3" borderId="72" xfId="0" applyFont="1" applyFill="1" applyBorder="1" applyAlignment="1">
      <alignment horizontal="center" vertical="center"/>
    </xf>
    <xf numFmtId="0" fontId="9" fillId="3" borderId="73" xfId="0" applyFont="1" applyFill="1" applyBorder="1" applyAlignment="1">
      <alignment horizontal="center" vertical="center"/>
    </xf>
    <xf numFmtId="0" fontId="9" fillId="3" borderId="74" xfId="0" applyFont="1" applyFill="1" applyBorder="1" applyAlignment="1">
      <alignment horizontal="center" vertical="center"/>
    </xf>
    <xf numFmtId="0" fontId="9" fillId="3" borderId="67"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68" xfId="0" applyFont="1" applyFill="1" applyBorder="1" applyAlignment="1">
      <alignment horizontal="center" vertical="center"/>
    </xf>
    <xf numFmtId="0" fontId="9" fillId="4" borderId="90" xfId="0" applyFont="1" applyFill="1" applyBorder="1" applyAlignment="1">
      <alignment horizontal="center" vertical="center"/>
    </xf>
    <xf numFmtId="0" fontId="9" fillId="4" borderId="60" xfId="0" applyFont="1" applyFill="1" applyBorder="1" applyAlignment="1">
      <alignment horizontal="center" vertical="center"/>
    </xf>
    <xf numFmtId="0" fontId="9" fillId="4" borderId="71" xfId="0" applyFont="1" applyFill="1" applyBorder="1" applyAlignment="1">
      <alignment horizontal="center" vertical="center"/>
    </xf>
    <xf numFmtId="0" fontId="9" fillId="4" borderId="75" xfId="0" applyFont="1" applyFill="1" applyBorder="1" applyAlignment="1">
      <alignment horizontal="center" vertical="center"/>
    </xf>
    <xf numFmtId="0" fontId="9" fillId="4" borderId="76" xfId="0" applyFont="1" applyFill="1" applyBorder="1" applyAlignment="1">
      <alignment horizontal="center" vertical="center"/>
    </xf>
    <xf numFmtId="0" fontId="9" fillId="4" borderId="7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6" xfId="0" applyFont="1" applyFill="1" applyBorder="1" applyAlignment="1">
      <alignment horizontal="center" vertical="center" textRotation="255"/>
    </xf>
    <xf numFmtId="0" fontId="9" fillId="2" borderId="1" xfId="0" applyFont="1" applyFill="1" applyBorder="1" applyAlignment="1">
      <alignment horizontal="center" vertical="center" textRotation="255"/>
    </xf>
    <xf numFmtId="0" fontId="12" fillId="5" borderId="11"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17" xfId="0" applyFont="1" applyFill="1" applyBorder="1" applyAlignment="1" applyProtection="1">
      <alignment horizontal="center" vertical="center"/>
      <protection locked="0"/>
    </xf>
    <xf numFmtId="0" fontId="12" fillId="5" borderId="0" xfId="0" applyFont="1" applyFill="1" applyBorder="1" applyAlignment="1" applyProtection="1">
      <alignment horizontal="center" vertical="center"/>
      <protection locked="0"/>
    </xf>
    <xf numFmtId="0" fontId="9" fillId="2" borderId="1" xfId="0" applyFont="1" applyFill="1" applyBorder="1" applyAlignment="1">
      <alignment horizontal="center" vertical="center"/>
    </xf>
    <xf numFmtId="0" fontId="9" fillId="2" borderId="6" xfId="0" applyFont="1" applyFill="1" applyBorder="1" applyAlignment="1">
      <alignment horizontal="center" vertical="center" textRotation="255" shrinkToFit="1"/>
    </xf>
    <xf numFmtId="0" fontId="9" fillId="2" borderId="1" xfId="0" applyFont="1" applyFill="1" applyBorder="1" applyAlignment="1">
      <alignment horizontal="center" vertical="center" textRotation="255" shrinkToFi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2" fillId="0" borderId="48"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63"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52" xfId="0" applyFont="1" applyFill="1" applyBorder="1" applyAlignment="1">
      <alignment horizontal="center" vertical="center"/>
    </xf>
    <xf numFmtId="0" fontId="12" fillId="0" borderId="53"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0"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20" xfId="0" applyFont="1" applyFill="1" applyBorder="1" applyAlignment="1">
      <alignment horizontal="center" vertical="center" textRotation="255"/>
    </xf>
    <xf numFmtId="0" fontId="9" fillId="2" borderId="59" xfId="0" applyFont="1" applyFill="1" applyBorder="1" applyAlignment="1">
      <alignment horizontal="left" vertical="center" wrapText="1"/>
    </xf>
    <xf numFmtId="0" fontId="9" fillId="2" borderId="60" xfId="0" applyFont="1" applyFill="1" applyBorder="1" applyAlignment="1">
      <alignment horizontal="left" vertical="center" wrapText="1"/>
    </xf>
    <xf numFmtId="0" fontId="9" fillId="2" borderId="71" xfId="0" applyFont="1" applyFill="1" applyBorder="1" applyAlignment="1">
      <alignment horizontal="left" vertical="center" wrapText="1"/>
    </xf>
    <xf numFmtId="0" fontId="12" fillId="3" borderId="1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3" xfId="0" applyFont="1" applyFill="1" applyBorder="1" applyAlignment="1">
      <alignment horizontal="center" vertical="center"/>
    </xf>
    <xf numFmtId="0" fontId="9" fillId="2" borderId="2" xfId="0" applyFont="1" applyFill="1" applyBorder="1" applyAlignment="1">
      <alignment horizontal="left" vertical="center"/>
    </xf>
    <xf numFmtId="0" fontId="9" fillId="2" borderId="8" xfId="0" applyFont="1" applyFill="1" applyBorder="1" applyAlignment="1">
      <alignment horizontal="left" vertical="center"/>
    </xf>
    <xf numFmtId="0" fontId="9" fillId="2" borderId="3" xfId="0" applyFont="1" applyFill="1" applyBorder="1" applyAlignment="1">
      <alignment horizontal="left" vertical="center"/>
    </xf>
    <xf numFmtId="0" fontId="9" fillId="2" borderId="20" xfId="0" applyFont="1" applyFill="1" applyBorder="1" applyAlignment="1">
      <alignment horizontal="left" vertical="center"/>
    </xf>
    <xf numFmtId="0" fontId="9" fillId="2" borderId="36" xfId="0" applyFont="1" applyFill="1" applyBorder="1" applyAlignment="1">
      <alignment horizontal="center" vertical="center" shrinkToFit="1"/>
    </xf>
    <xf numFmtId="0" fontId="9" fillId="2" borderId="44" xfId="0" applyFont="1" applyFill="1" applyBorder="1" applyAlignment="1">
      <alignment horizontal="center" vertical="center" shrinkToFit="1"/>
    </xf>
    <xf numFmtId="0" fontId="9" fillId="2" borderId="22" xfId="0" applyFont="1" applyFill="1" applyBorder="1" applyAlignment="1">
      <alignment horizontal="center" vertical="center" shrinkToFit="1"/>
    </xf>
    <xf numFmtId="0" fontId="9" fillId="5" borderId="21" xfId="0" applyFont="1" applyFill="1" applyBorder="1" applyAlignment="1" applyProtection="1">
      <alignment horizontal="center" vertical="center" shrinkToFit="1"/>
      <protection locked="0"/>
    </xf>
    <xf numFmtId="0" fontId="9" fillId="5" borderId="44" xfId="0" applyFont="1" applyFill="1" applyBorder="1" applyAlignment="1" applyProtection="1">
      <alignment horizontal="center" vertical="center" shrinkToFit="1"/>
      <protection locked="0"/>
    </xf>
    <xf numFmtId="0" fontId="9" fillId="2" borderId="10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10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14" fontId="9" fillId="5" borderId="11" xfId="0" applyNumberFormat="1" applyFont="1" applyFill="1" applyBorder="1" applyAlignment="1" applyProtection="1">
      <alignment horizontal="center" vertical="center" shrinkToFit="1"/>
      <protection locked="0"/>
    </xf>
    <xf numFmtId="14" fontId="9" fillId="5" borderId="2" xfId="0" applyNumberFormat="1" applyFont="1" applyFill="1" applyBorder="1" applyAlignment="1" applyProtection="1">
      <alignment horizontal="center" vertical="center" shrinkToFit="1"/>
      <protection locked="0"/>
    </xf>
    <xf numFmtId="14" fontId="9" fillId="5" borderId="45" xfId="0" applyNumberFormat="1" applyFont="1" applyFill="1" applyBorder="1" applyAlignment="1" applyProtection="1">
      <alignment horizontal="center" vertical="center" shrinkToFit="1"/>
      <protection locked="0"/>
    </xf>
    <xf numFmtId="14" fontId="9" fillId="5" borderId="19" xfId="0" applyNumberFormat="1" applyFont="1" applyFill="1" applyBorder="1" applyAlignment="1" applyProtection="1">
      <alignment horizontal="center" vertical="center" shrinkToFit="1"/>
      <protection locked="0"/>
    </xf>
    <xf numFmtId="14" fontId="9" fillId="5" borderId="3" xfId="0" applyNumberFormat="1" applyFont="1" applyFill="1" applyBorder="1" applyAlignment="1" applyProtection="1">
      <alignment horizontal="center" vertical="center" shrinkToFit="1"/>
      <protection locked="0"/>
    </xf>
    <xf numFmtId="14" fontId="9" fillId="5" borderId="26" xfId="0" applyNumberFormat="1" applyFont="1" applyFill="1" applyBorder="1" applyAlignment="1" applyProtection="1">
      <alignment horizontal="center" vertical="center" shrinkToFit="1"/>
      <protection locked="0"/>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4"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179" fontId="9" fillId="5" borderId="4" xfId="0" applyNumberFormat="1" applyFont="1" applyFill="1" applyBorder="1" applyAlignment="1" applyProtection="1">
      <alignment horizontal="center" vertical="center" shrinkToFit="1"/>
      <protection locked="0"/>
    </xf>
    <xf numFmtId="179" fontId="9" fillId="5" borderId="5" xfId="0" applyNumberFormat="1" applyFont="1" applyFill="1" applyBorder="1" applyAlignment="1" applyProtection="1">
      <alignment horizontal="center" vertical="center" shrinkToFit="1"/>
      <protection locked="0"/>
    </xf>
    <xf numFmtId="179" fontId="9" fillId="5" borderId="10" xfId="0" applyNumberFormat="1" applyFont="1" applyFill="1" applyBorder="1" applyAlignment="1" applyProtection="1">
      <alignment horizontal="center" vertical="center" shrinkToFit="1"/>
      <protection locked="0"/>
    </xf>
    <xf numFmtId="0" fontId="14" fillId="2" borderId="0" xfId="0" applyFont="1" applyFill="1" applyAlignment="1" applyProtection="1">
      <alignment horizontal="center" vertical="center" shrinkToFit="1"/>
    </xf>
    <xf numFmtId="184" fontId="9" fillId="2" borderId="0" xfId="3" applyNumberFormat="1" applyFont="1" applyFill="1" applyBorder="1" applyAlignment="1" applyProtection="1">
      <alignment horizontal="right" vertical="center"/>
    </xf>
    <xf numFmtId="0" fontId="9" fillId="2" borderId="40" xfId="0" applyFont="1" applyFill="1" applyBorder="1" applyAlignment="1">
      <alignment horizontal="center" vertical="center" shrinkToFit="1"/>
    </xf>
    <xf numFmtId="0" fontId="9" fillId="2" borderId="43"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38" xfId="3" applyFont="1" applyFill="1" applyBorder="1" applyAlignment="1" applyProtection="1">
      <alignment horizontal="center" vertical="center" shrinkToFit="1"/>
    </xf>
    <xf numFmtId="0" fontId="9" fillId="2" borderId="43" xfId="3" applyFont="1" applyFill="1" applyBorder="1" applyAlignment="1" applyProtection="1">
      <alignment horizontal="center" vertical="center" shrinkToFit="1"/>
    </xf>
    <xf numFmtId="0" fontId="9" fillId="5" borderId="43" xfId="3" applyFont="1" applyFill="1" applyBorder="1" applyAlignment="1" applyProtection="1">
      <alignment horizontal="center" vertical="center" shrinkToFit="1"/>
      <protection locked="0"/>
    </xf>
    <xf numFmtId="0" fontId="9" fillId="2" borderId="39" xfId="3" applyFont="1" applyFill="1" applyBorder="1" applyAlignment="1" applyProtection="1">
      <alignment horizontal="center" vertical="center" shrinkToFit="1"/>
    </xf>
  </cellXfs>
  <cellStyles count="27">
    <cellStyle name="パーセント 2" xfId="8"/>
    <cellStyle name="パーセント 2 2" xfId="23"/>
    <cellStyle name="パーセント 3" xfId="9"/>
    <cellStyle name="パーセント 3 2" xfId="24"/>
    <cellStyle name="桁区切り" xfId="20" builtinId="6"/>
    <cellStyle name="桁区切り 2" xfId="4"/>
    <cellStyle name="桁区切り 2 2" xfId="6"/>
    <cellStyle name="桁区切り 2 3" xfId="10"/>
    <cellStyle name="桁区切り 3" xfId="7"/>
    <cellStyle name="桁区切り 3 2" xfId="25"/>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6"/>
    <cellStyle name="標準 2_●●●　●●●●　20　★請求確認シート★ 【10月〆】" xfId="14"/>
    <cellStyle name="標準 3" xfId="15"/>
    <cellStyle name="標準 4" xfId="16"/>
    <cellStyle name="標準 4 2" xfId="1"/>
    <cellStyle name="標準 5" xfId="17"/>
    <cellStyle name="標準 7" xfId="2"/>
    <cellStyle name="標準 7 2" xfId="22"/>
    <cellStyle name="標準 8" xfId="21"/>
  </cellStyles>
  <dxfs count="0"/>
  <tableStyles count="0" defaultTableStyle="TableStyleMedium9"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114299</xdr:colOff>
      <xdr:row>22</xdr:row>
      <xdr:rowOff>285750</xdr:rowOff>
    </xdr:from>
    <xdr:to>
      <xdr:col>31</xdr:col>
      <xdr:colOff>257174</xdr:colOff>
      <xdr:row>23</xdr:row>
      <xdr:rowOff>1514475</xdr:rowOff>
    </xdr:to>
    <xdr:sp macro="" textlink="">
      <xdr:nvSpPr>
        <xdr:cNvPr id="2" name="大かっこ 1"/>
        <xdr:cNvSpPr/>
      </xdr:nvSpPr>
      <xdr:spPr>
        <a:xfrm>
          <a:off x="1381124" y="5791200"/>
          <a:ext cx="5648325" cy="152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32</xdr:col>
      <xdr:colOff>323850</xdr:colOff>
      <xdr:row>3</xdr:row>
      <xdr:rowOff>66675</xdr:rowOff>
    </xdr:from>
    <xdr:to>
      <xdr:col>37</xdr:col>
      <xdr:colOff>242607</xdr:colOff>
      <xdr:row>7</xdr:row>
      <xdr:rowOff>4482</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7600" y="60960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0</xdr:colOff>
      <xdr:row>4</xdr:row>
      <xdr:rowOff>161925</xdr:rowOff>
    </xdr:from>
    <xdr:to>
      <xdr:col>44</xdr:col>
      <xdr:colOff>593351</xdr:colOff>
      <xdr:row>8</xdr:row>
      <xdr:rowOff>131109</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2350" y="847725"/>
          <a:ext cx="3336551" cy="654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26360;&#26696;&#65288;&#23567;&#35215;&#27169;A&#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30&#31309;&#31639;&#34920;&#26696;(&#23567;&#35215;&#27169;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37428;&#26408;&#28168;&#12305;&#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Ａ型）"/>
      <sheetName val="保育単価表（Ａ型）②"/>
      <sheetName val="小規模AB積算表（処遇Ⅱ）"/>
    </sheetNames>
    <sheetDataSet>
      <sheetData sheetId="0">
        <row r="2">
          <cell r="AS2">
            <v>1</v>
          </cell>
          <cell r="AT2">
            <v>12</v>
          </cell>
        </row>
        <row r="3">
          <cell r="AS3">
            <v>13</v>
          </cell>
          <cell r="AT3">
            <v>19</v>
          </cell>
        </row>
        <row r="4">
          <cell r="AS4">
            <v>0</v>
          </cell>
          <cell r="AT4">
            <v>0</v>
          </cell>
        </row>
        <row r="5">
          <cell r="AS5">
            <v>0</v>
          </cell>
          <cell r="AT5">
            <v>0</v>
          </cell>
        </row>
        <row r="6">
          <cell r="AS6">
            <v>0</v>
          </cell>
          <cell r="AT6">
            <v>0</v>
          </cell>
        </row>
        <row r="7">
          <cell r="AS7">
            <v>0</v>
          </cell>
          <cell r="AT7">
            <v>0</v>
          </cell>
        </row>
        <row r="8">
          <cell r="AS8">
            <v>0</v>
          </cell>
          <cell r="AT8">
            <v>0</v>
          </cell>
        </row>
        <row r="9">
          <cell r="AS9">
            <v>0</v>
          </cell>
          <cell r="AT9">
            <v>0</v>
          </cell>
        </row>
        <row r="10">
          <cell r="AS10">
            <v>0</v>
          </cell>
          <cell r="AT10">
            <v>0</v>
          </cell>
        </row>
        <row r="11">
          <cell r="AS11">
            <v>0</v>
          </cell>
          <cell r="AT11">
            <v>0</v>
          </cell>
        </row>
        <row r="12">
          <cell r="AS12">
            <v>0</v>
          </cell>
          <cell r="AT12">
            <v>0</v>
          </cell>
        </row>
        <row r="13">
          <cell r="AS13">
            <v>0</v>
          </cell>
          <cell r="AT13">
            <v>0</v>
          </cell>
        </row>
        <row r="14">
          <cell r="AS14">
            <v>0</v>
          </cell>
          <cell r="AT14">
            <v>0</v>
          </cell>
        </row>
        <row r="15">
          <cell r="AS15">
            <v>0</v>
          </cell>
          <cell r="AT15">
            <v>0</v>
          </cell>
        </row>
        <row r="16">
          <cell r="AS16">
            <v>0</v>
          </cell>
          <cell r="AT16">
            <v>0</v>
          </cell>
        </row>
        <row r="17">
          <cell r="AS17">
            <v>0</v>
          </cell>
          <cell r="AT17">
            <v>0</v>
          </cell>
        </row>
        <row r="18">
          <cell r="AS18">
            <v>0</v>
          </cell>
          <cell r="AT18">
            <v>0</v>
          </cell>
        </row>
      </sheetData>
      <sheetData sheetId="1">
        <row r="3">
          <cell r="B3">
            <v>0</v>
          </cell>
        </row>
      </sheetData>
      <sheetData sheetId="2">
        <row r="6">
          <cell r="A6">
            <v>1</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小規模Ｃ積算表（処遇Ⅱ）"/>
      <sheetName val="加算区分"/>
      <sheetName val="保育単価表（Ｃ型）"/>
      <sheetName val="保育単価表（Ｃ型）②"/>
    </sheetNames>
    <sheetDataSet>
      <sheetData sheetId="0">
        <row r="1">
          <cell r="AV1" t="str">
            <v>資格人数</v>
          </cell>
        </row>
        <row r="2">
          <cell r="AV2" t="str">
            <v>１人</v>
          </cell>
          <cell r="AW2" t="e">
            <v>#N/A</v>
          </cell>
        </row>
        <row r="3">
          <cell r="AV3" t="str">
            <v>２人</v>
          </cell>
          <cell r="AW3" t="e">
            <v>#N/A</v>
          </cell>
        </row>
        <row r="4">
          <cell r="AV4" t="str">
            <v>２人以上</v>
          </cell>
          <cell r="AW4" t="e">
            <v>#N/A</v>
          </cell>
        </row>
        <row r="5">
          <cell r="AV5" t="str">
            <v>３人以上</v>
          </cell>
          <cell r="AW5" t="e">
            <v>#N/A</v>
          </cell>
        </row>
      </sheetData>
      <sheetData sheetId="1"/>
      <sheetData sheetId="2"/>
      <sheetData sheetId="3">
        <row r="7">
          <cell r="P7" t="str">
            <v>10人以下１人</v>
          </cell>
          <cell r="Q7">
            <v>2140</v>
          </cell>
          <cell r="R7" t="str">
            <v>＋</v>
          </cell>
          <cell r="S7">
            <v>20</v>
          </cell>
        </row>
        <row r="8">
          <cell r="P8" t="str">
            <v>10人以下２人以上</v>
          </cell>
          <cell r="Q8">
            <v>4280</v>
          </cell>
          <cell r="S8">
            <v>40</v>
          </cell>
        </row>
        <row r="11">
          <cell r="P11" t="str">
            <v>15人以下１人</v>
          </cell>
          <cell r="Q11">
            <v>1430</v>
          </cell>
          <cell r="R11" t="str">
            <v>＋</v>
          </cell>
          <cell r="S11">
            <v>10</v>
          </cell>
        </row>
        <row r="12">
          <cell r="P12" t="str">
            <v>15人以下２人</v>
          </cell>
          <cell r="Q12">
            <v>2860</v>
          </cell>
          <cell r="S12">
            <v>20</v>
          </cell>
        </row>
        <row r="13">
          <cell r="P13" t="str">
            <v>15人以下３人以上</v>
          </cell>
          <cell r="Q13">
            <v>4290</v>
          </cell>
          <cell r="S13">
            <v>30</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0"/>
  <sheetViews>
    <sheetView view="pageBreakPreview" zoomScale="85" zoomScaleNormal="100" zoomScaleSheetLayoutView="85" workbookViewId="0">
      <selection activeCell="N23" sqref="N23"/>
    </sheetView>
  </sheetViews>
  <sheetFormatPr defaultRowHeight="13.5"/>
  <cols>
    <col min="1" max="1" width="2.875" customWidth="1"/>
    <col min="2" max="26" width="2.75" customWidth="1"/>
    <col min="27" max="27" width="4.75" customWidth="1"/>
    <col min="28" max="29" width="2.75" customWidth="1"/>
    <col min="30" max="31" width="3.5" customWidth="1"/>
    <col min="32" max="32" width="4.875" customWidth="1"/>
  </cols>
  <sheetData>
    <row r="1" spans="1:35" ht="14.25" customHeight="1" thickBot="1">
      <c r="V1" s="45"/>
      <c r="W1" s="45"/>
      <c r="X1" s="45"/>
      <c r="Y1" s="45"/>
      <c r="Z1" s="45"/>
      <c r="AA1" s="45"/>
      <c r="AB1" s="123"/>
      <c r="AC1" s="123"/>
      <c r="AD1" s="123"/>
      <c r="AE1" s="45" t="s">
        <v>9</v>
      </c>
    </row>
    <row r="2" spans="1:35" ht="14.25" customHeight="1">
      <c r="B2" s="124" t="s">
        <v>97</v>
      </c>
      <c r="C2" s="125"/>
      <c r="D2" s="125"/>
      <c r="E2" s="125"/>
      <c r="F2" s="125"/>
      <c r="G2" s="125"/>
      <c r="H2" s="125"/>
      <c r="I2" s="126"/>
      <c r="R2" s="133" t="s">
        <v>10</v>
      </c>
      <c r="S2" s="134"/>
      <c r="T2" s="134"/>
      <c r="U2" s="135"/>
      <c r="V2" s="136" t="s">
        <v>98</v>
      </c>
      <c r="W2" s="137"/>
      <c r="X2" s="137"/>
      <c r="Y2" s="137"/>
      <c r="Z2" s="137"/>
      <c r="AA2" s="137"/>
      <c r="AB2" s="137"/>
      <c r="AC2" s="137"/>
      <c r="AD2" s="137"/>
      <c r="AE2" s="138"/>
    </row>
    <row r="3" spans="1:35" ht="14.25" customHeight="1">
      <c r="B3" s="127"/>
      <c r="C3" s="128"/>
      <c r="D3" s="128"/>
      <c r="E3" s="128"/>
      <c r="F3" s="128"/>
      <c r="G3" s="128"/>
      <c r="H3" s="128"/>
      <c r="I3" s="129"/>
      <c r="R3" s="139" t="s">
        <v>11</v>
      </c>
      <c r="S3" s="140"/>
      <c r="T3" s="140"/>
      <c r="U3" s="141"/>
      <c r="V3" s="142"/>
      <c r="W3" s="142"/>
      <c r="X3" s="142"/>
      <c r="Y3" s="142"/>
      <c r="Z3" s="142"/>
      <c r="AA3" s="142"/>
      <c r="AB3" s="142"/>
      <c r="AC3" s="142"/>
      <c r="AD3" s="142"/>
      <c r="AE3" s="143"/>
      <c r="AH3" s="46"/>
    </row>
    <row r="4" spans="1:35" ht="14.25" customHeight="1">
      <c r="B4" s="127"/>
      <c r="C4" s="128"/>
      <c r="D4" s="128"/>
      <c r="E4" s="128"/>
      <c r="F4" s="128"/>
      <c r="G4" s="128"/>
      <c r="H4" s="128"/>
      <c r="I4" s="129"/>
      <c r="R4" s="154" t="s">
        <v>74</v>
      </c>
      <c r="S4" s="155"/>
      <c r="T4" s="155"/>
      <c r="U4" s="156"/>
      <c r="V4" s="160"/>
      <c r="W4" s="161"/>
      <c r="X4" s="161"/>
      <c r="Y4" s="161"/>
      <c r="Z4" s="161"/>
      <c r="AA4" s="161"/>
      <c r="AB4" s="161"/>
      <c r="AC4" s="161"/>
      <c r="AD4" s="161"/>
      <c r="AE4" s="162"/>
      <c r="AH4" s="100"/>
      <c r="AI4" s="100"/>
    </row>
    <row r="5" spans="1:35" ht="14.25" customHeight="1">
      <c r="B5" s="127"/>
      <c r="C5" s="128"/>
      <c r="D5" s="128"/>
      <c r="E5" s="128"/>
      <c r="F5" s="128"/>
      <c r="G5" s="128"/>
      <c r="H5" s="128"/>
      <c r="I5" s="129"/>
      <c r="R5" s="157"/>
      <c r="S5" s="158"/>
      <c r="T5" s="158"/>
      <c r="U5" s="159"/>
      <c r="V5" s="163"/>
      <c r="W5" s="164"/>
      <c r="X5" s="164"/>
      <c r="Y5" s="164"/>
      <c r="Z5" s="164"/>
      <c r="AA5" s="164"/>
      <c r="AB5" s="164"/>
      <c r="AC5" s="164"/>
      <c r="AD5" s="164"/>
      <c r="AE5" s="165"/>
      <c r="AH5" s="100"/>
      <c r="AI5" s="100"/>
    </row>
    <row r="6" spans="1:35" ht="14.25" customHeight="1">
      <c r="B6" s="127"/>
      <c r="C6" s="128"/>
      <c r="D6" s="128"/>
      <c r="E6" s="128"/>
      <c r="F6" s="128"/>
      <c r="G6" s="128"/>
      <c r="H6" s="128"/>
      <c r="I6" s="129"/>
      <c r="R6" s="144" t="s">
        <v>75</v>
      </c>
      <c r="S6" s="145"/>
      <c r="T6" s="145"/>
      <c r="U6" s="146"/>
      <c r="V6" s="147"/>
      <c r="W6" s="147"/>
      <c r="X6" s="147"/>
      <c r="Y6" s="147"/>
      <c r="Z6" s="147"/>
      <c r="AA6" s="147"/>
      <c r="AB6" s="147"/>
      <c r="AC6" s="147"/>
      <c r="AD6" s="147"/>
      <c r="AE6" s="148"/>
      <c r="AH6" s="100"/>
      <c r="AI6" s="100"/>
    </row>
    <row r="7" spans="1:35" ht="14.25" customHeight="1" thickBot="1">
      <c r="B7" s="130"/>
      <c r="C7" s="131"/>
      <c r="D7" s="131"/>
      <c r="E7" s="131"/>
      <c r="F7" s="131"/>
      <c r="G7" s="131"/>
      <c r="H7" s="131"/>
      <c r="I7" s="132"/>
      <c r="R7" s="149" t="s">
        <v>76</v>
      </c>
      <c r="S7" s="150"/>
      <c r="T7" s="150"/>
      <c r="U7" s="151"/>
      <c r="V7" s="152"/>
      <c r="W7" s="152"/>
      <c r="X7" s="152"/>
      <c r="Y7" s="152"/>
      <c r="Z7" s="152"/>
      <c r="AA7" s="152"/>
      <c r="AB7" s="152"/>
      <c r="AC7" s="152"/>
      <c r="AD7" s="152"/>
      <c r="AE7" s="153"/>
      <c r="AH7" s="100"/>
      <c r="AI7" s="100"/>
    </row>
    <row r="8" spans="1:35" ht="3" customHeight="1"/>
    <row r="9" spans="1:35" ht="6.75" customHeight="1"/>
    <row r="10" spans="1:35" ht="45" customHeight="1">
      <c r="A10" s="111" t="s">
        <v>125</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row>
    <row r="11" spans="1:35" ht="21.75" customHeight="1">
      <c r="A11" s="68"/>
      <c r="B11" s="47" t="s">
        <v>86</v>
      </c>
      <c r="C11" s="48"/>
      <c r="D11" s="48"/>
      <c r="E11" s="48"/>
      <c r="F11" s="48"/>
      <c r="G11" s="48"/>
      <c r="H11" s="48"/>
      <c r="I11" s="48"/>
      <c r="J11" s="69"/>
      <c r="K11" s="69"/>
      <c r="L11" s="69"/>
      <c r="M11" s="69"/>
      <c r="N11" s="69"/>
      <c r="O11" s="69"/>
      <c r="P11" s="69"/>
      <c r="Q11" s="69"/>
      <c r="R11" s="69"/>
      <c r="S11" s="69"/>
      <c r="T11" s="69"/>
      <c r="U11" s="69"/>
      <c r="V11" s="69"/>
      <c r="W11" s="69"/>
      <c r="X11" s="69"/>
      <c r="Y11" s="69"/>
      <c r="Z11" s="69"/>
      <c r="AA11" s="69"/>
      <c r="AB11" s="69"/>
      <c r="AC11" s="69"/>
      <c r="AD11" s="69"/>
      <c r="AE11" s="69"/>
    </row>
    <row r="12" spans="1:35" ht="10.5" customHeight="1">
      <c r="H12" s="51"/>
      <c r="I12" s="49"/>
      <c r="J12" s="49"/>
      <c r="K12" s="49"/>
      <c r="L12" s="49"/>
      <c r="M12" s="62"/>
      <c r="N12" s="62"/>
      <c r="O12" s="62"/>
      <c r="P12" s="62"/>
      <c r="Q12" s="62"/>
      <c r="R12" s="62"/>
      <c r="S12" s="62"/>
      <c r="T12" s="62"/>
      <c r="U12" s="62"/>
      <c r="V12" s="62"/>
      <c r="W12" s="62"/>
      <c r="X12" s="62"/>
      <c r="Y12" s="62"/>
      <c r="Z12" s="62"/>
      <c r="AA12" s="62"/>
      <c r="AB12" s="62"/>
      <c r="AC12" s="62"/>
      <c r="AD12" s="62"/>
    </row>
    <row r="13" spans="1:35" ht="28.5" customHeight="1">
      <c r="B13" s="49"/>
      <c r="C13" s="113" t="s">
        <v>16</v>
      </c>
      <c r="D13" s="114"/>
      <c r="E13" s="114"/>
      <c r="F13" s="114"/>
      <c r="G13" s="114"/>
      <c r="H13" s="115"/>
      <c r="I13" s="115"/>
      <c r="J13" s="115"/>
      <c r="K13" s="115"/>
      <c r="L13" s="115"/>
      <c r="M13" s="116" t="s">
        <v>87</v>
      </c>
      <c r="N13" s="116"/>
      <c r="O13" s="116"/>
      <c r="P13" s="116"/>
      <c r="Q13" s="116"/>
      <c r="R13" s="116"/>
      <c r="S13" s="116"/>
      <c r="T13" s="117"/>
      <c r="U13" s="117"/>
      <c r="V13" s="117"/>
      <c r="W13" s="118" t="s">
        <v>71</v>
      </c>
      <c r="X13" s="119"/>
    </row>
    <row r="14" spans="1:35" s="100" customFormat="1" ht="8.25" customHeight="1" thickBot="1">
      <c r="B14" s="101"/>
      <c r="C14" s="99"/>
      <c r="D14" s="99"/>
      <c r="E14" s="99"/>
      <c r="F14" s="99"/>
      <c r="G14" s="99"/>
      <c r="H14" s="102"/>
      <c r="I14" s="102"/>
      <c r="J14" s="102"/>
      <c r="K14" s="102"/>
      <c r="L14" s="102"/>
      <c r="M14" s="67"/>
      <c r="N14" s="67"/>
      <c r="O14" s="67"/>
      <c r="P14" s="67"/>
      <c r="Q14" s="67"/>
      <c r="R14" s="103"/>
      <c r="S14" s="103"/>
      <c r="T14" s="103"/>
      <c r="U14" s="103"/>
      <c r="V14" s="103"/>
      <c r="W14" s="103"/>
      <c r="AA14" s="104"/>
      <c r="AB14" s="105"/>
      <c r="AC14" s="106"/>
      <c r="AD14" s="106"/>
      <c r="AE14" s="107"/>
    </row>
    <row r="15" spans="1:35" ht="27.75" customHeight="1" thickTop="1" thickBot="1">
      <c r="C15" s="79" t="s">
        <v>23</v>
      </c>
      <c r="D15" s="63"/>
      <c r="E15" s="63"/>
      <c r="F15" s="63"/>
      <c r="G15" s="64"/>
      <c r="H15" s="120" t="s">
        <v>99</v>
      </c>
      <c r="I15" s="121"/>
      <c r="J15" s="121"/>
      <c r="K15" s="121"/>
      <c r="L15" s="121"/>
      <c r="M15" s="122"/>
      <c r="N15" s="122"/>
      <c r="O15" s="122"/>
      <c r="P15" s="95" t="s">
        <v>21</v>
      </c>
      <c r="Q15" s="120" t="s">
        <v>100</v>
      </c>
      <c r="R15" s="121"/>
      <c r="S15" s="121"/>
      <c r="T15" s="121"/>
      <c r="U15" s="121"/>
      <c r="V15" s="122"/>
      <c r="W15" s="122"/>
      <c r="X15" s="122"/>
      <c r="Y15" s="95" t="s">
        <v>21</v>
      </c>
      <c r="AB15" s="50" t="s">
        <v>101</v>
      </c>
      <c r="AC15" s="112">
        <v>1.6</v>
      </c>
      <c r="AD15" s="112"/>
      <c r="AE15" s="98" t="s">
        <v>21</v>
      </c>
    </row>
    <row r="16" spans="1:35" ht="11.25" customHeight="1" thickTop="1">
      <c r="C16" s="76"/>
      <c r="D16" s="76"/>
      <c r="E16" s="76"/>
      <c r="F16" s="76"/>
      <c r="G16" s="76"/>
      <c r="H16" s="76"/>
      <c r="I16" s="76"/>
      <c r="J16" s="77"/>
      <c r="K16" s="77"/>
      <c r="L16" s="77"/>
      <c r="M16" s="78"/>
      <c r="N16" s="78"/>
      <c r="O16" s="62"/>
      <c r="P16" s="62"/>
      <c r="Q16" s="62"/>
    </row>
    <row r="17" spans="3:31" ht="27.75" customHeight="1">
      <c r="C17" s="76"/>
      <c r="D17" s="80" t="s">
        <v>102</v>
      </c>
      <c r="E17" s="76"/>
      <c r="F17" s="76"/>
      <c r="G17" s="76"/>
      <c r="H17" s="76"/>
      <c r="I17" s="76"/>
      <c r="J17" s="77"/>
      <c r="K17" s="77"/>
      <c r="L17" s="77"/>
      <c r="M17" s="78"/>
      <c r="N17" s="78"/>
      <c r="O17" s="62"/>
      <c r="P17" s="62"/>
      <c r="Q17" s="62"/>
    </row>
    <row r="18" spans="3:31" ht="27.75" customHeight="1" thickBot="1">
      <c r="C18" s="76"/>
      <c r="D18" s="80"/>
      <c r="E18" s="76"/>
      <c r="F18" s="76"/>
      <c r="G18" s="81"/>
      <c r="H18" s="166" t="s">
        <v>99</v>
      </c>
      <c r="I18" s="166"/>
      <c r="J18" s="166"/>
      <c r="K18" s="166"/>
      <c r="L18" s="166"/>
      <c r="M18" s="167" t="str">
        <f>IF(T26="○",M15,"")</f>
        <v/>
      </c>
      <c r="N18" s="167"/>
      <c r="O18" s="167"/>
      <c r="P18" s="96" t="s">
        <v>21</v>
      </c>
      <c r="Q18" s="82"/>
      <c r="R18" s="52" t="s">
        <v>95</v>
      </c>
      <c r="S18" s="168">
        <v>5</v>
      </c>
      <c r="T18" s="168"/>
      <c r="U18" s="166" t="s">
        <v>103</v>
      </c>
      <c r="V18" s="166"/>
      <c r="W18" s="169" t="str">
        <f>IF(T26="○",ROUNDDOWN(M18/5,1),"")</f>
        <v/>
      </c>
      <c r="X18" s="169"/>
      <c r="Y18" s="169"/>
      <c r="Z18" s="71" t="s">
        <v>21</v>
      </c>
    </row>
    <row r="19" spans="3:31" ht="27.75" customHeight="1" thickTop="1" thickBot="1">
      <c r="C19" s="76"/>
      <c r="D19" s="80"/>
      <c r="E19" s="76"/>
      <c r="F19" s="76"/>
      <c r="G19" s="81"/>
      <c r="H19" s="170" t="s">
        <v>100</v>
      </c>
      <c r="I19" s="170"/>
      <c r="J19" s="170"/>
      <c r="K19" s="170"/>
      <c r="L19" s="170"/>
      <c r="M19" s="171" t="str">
        <f>IF(T26="○",V15,"")</f>
        <v/>
      </c>
      <c r="N19" s="171"/>
      <c r="O19" s="171"/>
      <c r="P19" s="97" t="s">
        <v>21</v>
      </c>
      <c r="Q19" s="83"/>
      <c r="R19" s="84" t="s">
        <v>95</v>
      </c>
      <c r="S19" s="172">
        <v>2</v>
      </c>
      <c r="T19" s="172"/>
      <c r="U19" s="173" t="s">
        <v>104</v>
      </c>
      <c r="V19" s="173"/>
      <c r="W19" s="174" t="str">
        <f>IF(T26="○",ROUNDDOWN(M19/2,1),"")</f>
        <v/>
      </c>
      <c r="X19" s="174"/>
      <c r="Y19" s="174"/>
      <c r="Z19" s="85" t="s">
        <v>21</v>
      </c>
      <c r="AA19" s="73" t="s">
        <v>105</v>
      </c>
      <c r="AB19" s="50" t="s">
        <v>106</v>
      </c>
      <c r="AC19" s="112">
        <f>IF(T26="○",ROUND(W18+W19,0),0)</f>
        <v>0</v>
      </c>
      <c r="AD19" s="112"/>
      <c r="AE19" s="98" t="s">
        <v>21</v>
      </c>
    </row>
    <row r="20" spans="3:31" ht="27.75" customHeight="1" thickTop="1">
      <c r="C20" s="76"/>
      <c r="D20" s="80"/>
      <c r="E20" s="76"/>
      <c r="F20" s="76"/>
      <c r="G20" s="76"/>
      <c r="H20" s="76"/>
      <c r="I20" s="76"/>
      <c r="J20" s="77"/>
      <c r="K20" s="77"/>
      <c r="L20" s="77"/>
      <c r="M20" s="78"/>
      <c r="N20" s="78"/>
      <c r="O20" s="62"/>
      <c r="P20" s="62"/>
      <c r="Q20" s="62"/>
      <c r="R20" s="86"/>
    </row>
    <row r="21" spans="3:31" ht="27.75" customHeight="1" thickBot="1">
      <c r="C21" s="76"/>
      <c r="D21" s="80" t="s">
        <v>107</v>
      </c>
      <c r="E21" s="76"/>
      <c r="F21" s="76"/>
      <c r="G21" s="76"/>
      <c r="H21" s="76"/>
      <c r="I21" s="76"/>
      <c r="J21" s="77"/>
      <c r="K21" s="77"/>
      <c r="L21" s="77"/>
      <c r="M21" s="78"/>
      <c r="N21" s="78"/>
      <c r="O21" s="62"/>
      <c r="P21" s="62"/>
      <c r="Q21" s="62"/>
      <c r="R21" s="87"/>
    </row>
    <row r="22" spans="3:31" ht="27.75" customHeight="1" thickTop="1" thickBot="1">
      <c r="C22" s="76"/>
      <c r="D22" s="80"/>
      <c r="E22" s="76"/>
      <c r="F22" s="76"/>
      <c r="G22" s="81"/>
      <c r="H22" s="121" t="s">
        <v>99</v>
      </c>
      <c r="I22" s="121"/>
      <c r="J22" s="121"/>
      <c r="K22" s="121"/>
      <c r="L22" s="121"/>
      <c r="M22" s="175">
        <f>IF(T26="○","",M15+V15)</f>
        <v>0</v>
      </c>
      <c r="N22" s="175"/>
      <c r="O22" s="175"/>
      <c r="P22" s="88" t="s">
        <v>21</v>
      </c>
      <c r="Q22" s="89"/>
      <c r="R22" s="90" t="s">
        <v>108</v>
      </c>
      <c r="S22" s="176">
        <f>IF(T27="○",5,3)</f>
        <v>3</v>
      </c>
      <c r="T22" s="176"/>
      <c r="U22" s="121" t="s">
        <v>103</v>
      </c>
      <c r="V22" s="121"/>
      <c r="W22" s="177">
        <f>IF(T26="○","",ROUND(M22/S22,0))</f>
        <v>0</v>
      </c>
      <c r="X22" s="177"/>
      <c r="Y22" s="177"/>
      <c r="Z22" s="91" t="s">
        <v>21</v>
      </c>
      <c r="AA22" s="73" t="s">
        <v>105</v>
      </c>
      <c r="AB22" s="50" t="s">
        <v>109</v>
      </c>
      <c r="AC22" s="112">
        <f>IF(T26="○",0,W22)</f>
        <v>0</v>
      </c>
      <c r="AD22" s="112"/>
      <c r="AE22" s="53" t="s">
        <v>21</v>
      </c>
    </row>
    <row r="23" spans="3:31" ht="23.25" customHeight="1" thickTop="1">
      <c r="H23" s="51"/>
      <c r="I23" s="49"/>
      <c r="J23" s="49"/>
      <c r="K23" s="49"/>
      <c r="L23" s="49"/>
      <c r="M23" s="62"/>
      <c r="N23" s="62"/>
      <c r="O23" s="62"/>
      <c r="P23" s="62"/>
      <c r="Q23" s="70"/>
      <c r="R23" s="70"/>
      <c r="S23" s="70"/>
      <c r="T23" s="70"/>
      <c r="U23" s="70"/>
      <c r="V23" s="70"/>
      <c r="W23" s="70"/>
      <c r="X23" s="70"/>
      <c r="Y23" s="70"/>
      <c r="Z23" s="70"/>
      <c r="AA23" s="70"/>
      <c r="AB23" s="62"/>
      <c r="AC23" s="62"/>
      <c r="AD23" s="62"/>
    </row>
    <row r="24" spans="3:31" ht="129" customHeight="1">
      <c r="E24" s="67"/>
      <c r="F24" s="67"/>
      <c r="G24" s="67"/>
      <c r="H24" s="182" t="s">
        <v>110</v>
      </c>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row>
    <row r="25" spans="3:31" ht="14.25" customHeight="1">
      <c r="F25" s="87"/>
      <c r="J25" s="173"/>
      <c r="K25" s="173"/>
      <c r="L25" s="173"/>
      <c r="M25" s="173"/>
      <c r="N25" s="173"/>
    </row>
    <row r="26" spans="3:31" ht="27.75" customHeight="1">
      <c r="C26" s="183" t="s">
        <v>88</v>
      </c>
      <c r="D26" s="184"/>
      <c r="E26" s="184"/>
      <c r="F26" s="184"/>
      <c r="G26" s="185"/>
      <c r="H26" s="189" t="s">
        <v>132</v>
      </c>
      <c r="I26" s="190"/>
      <c r="J26" s="190"/>
      <c r="K26" s="190"/>
      <c r="L26" s="190"/>
      <c r="M26" s="190"/>
      <c r="N26" s="190"/>
      <c r="O26" s="190"/>
      <c r="P26" s="190"/>
      <c r="Q26" s="190"/>
      <c r="R26" s="190"/>
      <c r="S26" s="92"/>
      <c r="T26" s="191"/>
      <c r="U26" s="192"/>
    </row>
    <row r="27" spans="3:31" ht="27.75" customHeight="1" thickBot="1">
      <c r="C27" s="186"/>
      <c r="D27" s="187"/>
      <c r="E27" s="187"/>
      <c r="F27" s="187"/>
      <c r="G27" s="188"/>
      <c r="H27" s="193" t="s">
        <v>111</v>
      </c>
      <c r="I27" s="194"/>
      <c r="J27" s="194"/>
      <c r="K27" s="194"/>
      <c r="L27" s="194"/>
      <c r="M27" s="194"/>
      <c r="N27" s="194"/>
      <c r="O27" s="194"/>
      <c r="P27" s="194"/>
      <c r="Q27" s="194"/>
      <c r="R27" s="194"/>
      <c r="S27" s="72"/>
      <c r="T27" s="195"/>
      <c r="U27" s="196"/>
    </row>
    <row r="28" spans="3:31" ht="27.75" customHeight="1" thickTop="1" thickBot="1">
      <c r="C28" s="186"/>
      <c r="D28" s="187"/>
      <c r="E28" s="187"/>
      <c r="F28" s="187"/>
      <c r="G28" s="188"/>
      <c r="H28" s="197" t="s">
        <v>89</v>
      </c>
      <c r="I28" s="198"/>
      <c r="J28" s="198"/>
      <c r="K28" s="198"/>
      <c r="L28" s="198"/>
      <c r="M28" s="198"/>
      <c r="N28" s="198"/>
      <c r="O28" s="198"/>
      <c r="P28" s="198"/>
      <c r="Q28" s="198"/>
      <c r="R28" s="198"/>
      <c r="S28" s="65"/>
      <c r="T28" s="199"/>
      <c r="U28" s="200"/>
      <c r="V28" t="s">
        <v>112</v>
      </c>
      <c r="AA28" s="73" t="s">
        <v>113</v>
      </c>
      <c r="AB28" s="50" t="s">
        <v>114</v>
      </c>
      <c r="AC28" s="112">
        <f>IF(T28="○",0.4,0)</f>
        <v>0</v>
      </c>
      <c r="AD28" s="112"/>
      <c r="AE28" s="53" t="s">
        <v>21</v>
      </c>
    </row>
    <row r="29" spans="3:31" ht="40.5" customHeight="1" thickTop="1" thickBot="1">
      <c r="C29" s="186"/>
      <c r="D29" s="187"/>
      <c r="E29" s="187"/>
      <c r="F29" s="187"/>
      <c r="G29" s="188"/>
      <c r="H29" s="201" t="s">
        <v>115</v>
      </c>
      <c r="I29" s="202"/>
      <c r="J29" s="202"/>
      <c r="K29" s="202"/>
      <c r="L29" s="202"/>
      <c r="M29" s="202"/>
      <c r="N29" s="202"/>
      <c r="O29" s="202"/>
      <c r="P29" s="202"/>
      <c r="Q29" s="202"/>
      <c r="R29" s="202"/>
      <c r="S29" s="66"/>
      <c r="T29" s="203"/>
      <c r="U29" s="204"/>
      <c r="V29" t="s">
        <v>116</v>
      </c>
      <c r="AA29" s="73" t="s">
        <v>113</v>
      </c>
      <c r="AB29" s="50" t="s">
        <v>117</v>
      </c>
      <c r="AC29" s="112">
        <f>IF(T29="○",-1,0)</f>
        <v>0</v>
      </c>
      <c r="AD29" s="112"/>
      <c r="AE29" s="53" t="s">
        <v>21</v>
      </c>
    </row>
    <row r="30" spans="3:31" ht="28.5" customHeight="1" thickTop="1" thickBot="1">
      <c r="C30" s="93"/>
      <c r="D30" s="93"/>
      <c r="E30" s="93"/>
      <c r="F30" s="93"/>
      <c r="G30" s="93"/>
      <c r="H30" s="93"/>
      <c r="I30" s="93"/>
      <c r="J30" s="93"/>
      <c r="K30" s="93"/>
      <c r="L30" s="93"/>
      <c r="M30" s="93"/>
      <c r="N30" s="93"/>
      <c r="O30" s="93"/>
      <c r="P30" s="93"/>
      <c r="Q30" s="93"/>
      <c r="R30" s="93"/>
      <c r="S30" s="93"/>
      <c r="T30" s="93"/>
      <c r="U30" s="93"/>
    </row>
    <row r="31" spans="3:31" ht="35.25" customHeight="1" thickTop="1" thickBot="1">
      <c r="C31" s="211" t="s">
        <v>118</v>
      </c>
      <c r="D31" s="212"/>
      <c r="E31" s="212"/>
      <c r="F31" s="212"/>
      <c r="G31" s="212"/>
      <c r="H31" s="212"/>
      <c r="I31" s="212"/>
      <c r="J31" s="212"/>
      <c r="K31" s="212"/>
      <c r="L31" s="212"/>
      <c r="M31" s="212"/>
      <c r="N31" s="212"/>
      <c r="O31" s="212"/>
      <c r="P31" s="212"/>
      <c r="Q31" s="212"/>
      <c r="R31" s="212"/>
      <c r="S31" s="212"/>
      <c r="T31" s="212"/>
      <c r="U31" s="212"/>
      <c r="V31" s="212"/>
      <c r="W31" s="213"/>
      <c r="X31" s="214"/>
      <c r="Y31" s="215"/>
      <c r="Z31" s="215"/>
      <c r="AA31" s="216">
        <f>AC15+AC19+AC22+AC28+AC29</f>
        <v>1.6</v>
      </c>
      <c r="AB31" s="216"/>
      <c r="AC31" s="216"/>
      <c r="AD31" s="216"/>
      <c r="AE31" s="54" t="s">
        <v>21</v>
      </c>
    </row>
    <row r="32" spans="3:31" ht="35.25" customHeight="1" thickBot="1">
      <c r="C32" s="205" t="s">
        <v>90</v>
      </c>
      <c r="D32" s="206"/>
      <c r="E32" s="206"/>
      <c r="F32" s="206"/>
      <c r="G32" s="206"/>
      <c r="H32" s="206"/>
      <c r="I32" s="206"/>
      <c r="J32" s="206"/>
      <c r="K32" s="206"/>
      <c r="L32" s="206"/>
      <c r="M32" s="206"/>
      <c r="N32" s="206"/>
      <c r="O32" s="206"/>
      <c r="P32" s="206"/>
      <c r="Q32" s="206"/>
      <c r="R32" s="206"/>
      <c r="S32" s="206"/>
      <c r="T32" s="206"/>
      <c r="U32" s="206"/>
      <c r="V32" s="206"/>
      <c r="W32" s="207"/>
      <c r="X32" s="208">
        <f>X34+X36</f>
        <v>0</v>
      </c>
      <c r="Y32" s="208"/>
      <c r="Z32" s="208"/>
      <c r="AA32" s="208"/>
      <c r="AB32" s="208"/>
      <c r="AC32" s="208"/>
      <c r="AD32" s="208"/>
      <c r="AE32" s="55" t="s">
        <v>70</v>
      </c>
    </row>
    <row r="33" spans="2:31" ht="35.25" customHeight="1" thickBot="1">
      <c r="C33" s="205" t="s">
        <v>91</v>
      </c>
      <c r="D33" s="206"/>
      <c r="E33" s="206"/>
      <c r="F33" s="206"/>
      <c r="G33" s="206"/>
      <c r="H33" s="206"/>
      <c r="I33" s="206"/>
      <c r="J33" s="206"/>
      <c r="K33" s="206"/>
      <c r="L33" s="206"/>
      <c r="M33" s="206"/>
      <c r="N33" s="206"/>
      <c r="O33" s="206"/>
      <c r="P33" s="206"/>
      <c r="Q33" s="206"/>
      <c r="R33" s="206"/>
      <c r="S33" s="206"/>
      <c r="T33" s="206"/>
      <c r="U33" s="206"/>
      <c r="V33" s="206"/>
      <c r="W33" s="207"/>
      <c r="X33" s="209"/>
      <c r="Y33" s="209"/>
      <c r="Z33" s="209"/>
      <c r="AA33" s="210">
        <f>IF(ROUND(AA31/3,0)=0,1,ROUND(AA31/3,0))</f>
        <v>1</v>
      </c>
      <c r="AB33" s="210"/>
      <c r="AC33" s="210"/>
      <c r="AD33" s="210"/>
      <c r="AE33" s="55" t="s">
        <v>21</v>
      </c>
    </row>
    <row r="34" spans="2:31" ht="35.25" customHeight="1" thickBot="1">
      <c r="C34" s="205" t="s">
        <v>123</v>
      </c>
      <c r="D34" s="206"/>
      <c r="E34" s="206"/>
      <c r="F34" s="206"/>
      <c r="G34" s="206"/>
      <c r="H34" s="206"/>
      <c r="I34" s="206"/>
      <c r="J34" s="206"/>
      <c r="K34" s="206"/>
      <c r="L34" s="206"/>
      <c r="M34" s="206"/>
      <c r="N34" s="206"/>
      <c r="O34" s="206"/>
      <c r="P34" s="206"/>
      <c r="Q34" s="206"/>
      <c r="R34" s="206"/>
      <c r="S34" s="206"/>
      <c r="T34" s="206"/>
      <c r="U34" s="206"/>
      <c r="V34" s="206"/>
      <c r="W34" s="207"/>
      <c r="X34" s="208">
        <f>ROUNDDOWN(48790*AA33*T13,-3)</f>
        <v>0</v>
      </c>
      <c r="Y34" s="208"/>
      <c r="Z34" s="208"/>
      <c r="AA34" s="208"/>
      <c r="AB34" s="208"/>
      <c r="AC34" s="208"/>
      <c r="AD34" s="208"/>
      <c r="AE34" s="55" t="s">
        <v>70</v>
      </c>
    </row>
    <row r="35" spans="2:31" ht="35.25" customHeight="1" thickBot="1">
      <c r="C35" s="205" t="s">
        <v>92</v>
      </c>
      <c r="D35" s="206"/>
      <c r="E35" s="206"/>
      <c r="F35" s="206"/>
      <c r="G35" s="206"/>
      <c r="H35" s="206"/>
      <c r="I35" s="206"/>
      <c r="J35" s="206"/>
      <c r="K35" s="206"/>
      <c r="L35" s="206"/>
      <c r="M35" s="206"/>
      <c r="N35" s="206"/>
      <c r="O35" s="206"/>
      <c r="P35" s="206"/>
      <c r="Q35" s="206"/>
      <c r="R35" s="206"/>
      <c r="S35" s="206"/>
      <c r="T35" s="206"/>
      <c r="U35" s="206"/>
      <c r="V35" s="206"/>
      <c r="W35" s="207"/>
      <c r="X35" s="209"/>
      <c r="Y35" s="209"/>
      <c r="Z35" s="209"/>
      <c r="AA35" s="210">
        <f>IF(ROUND(AA31/5,0)=0,1,ROUND(AA31/5,0))</f>
        <v>1</v>
      </c>
      <c r="AB35" s="210"/>
      <c r="AC35" s="210"/>
      <c r="AD35" s="210"/>
      <c r="AE35" s="55" t="s">
        <v>21</v>
      </c>
    </row>
    <row r="36" spans="2:31" ht="35.25" customHeight="1" thickBot="1">
      <c r="C36" s="178" t="s">
        <v>124</v>
      </c>
      <c r="D36" s="179"/>
      <c r="E36" s="179"/>
      <c r="F36" s="179"/>
      <c r="G36" s="179"/>
      <c r="H36" s="179"/>
      <c r="I36" s="179"/>
      <c r="J36" s="179"/>
      <c r="K36" s="179"/>
      <c r="L36" s="179"/>
      <c r="M36" s="179"/>
      <c r="N36" s="179"/>
      <c r="O36" s="179"/>
      <c r="P36" s="179"/>
      <c r="Q36" s="179"/>
      <c r="R36" s="179"/>
      <c r="S36" s="179"/>
      <c r="T36" s="179"/>
      <c r="U36" s="179"/>
      <c r="V36" s="179"/>
      <c r="W36" s="180"/>
      <c r="X36" s="181">
        <f>ROUNDDOWN(6100*AA35*T13,-3)</f>
        <v>0</v>
      </c>
      <c r="Y36" s="181"/>
      <c r="Z36" s="181"/>
      <c r="AA36" s="181"/>
      <c r="AB36" s="181"/>
      <c r="AC36" s="181"/>
      <c r="AD36" s="181"/>
      <c r="AE36" s="56" t="s">
        <v>70</v>
      </c>
    </row>
    <row r="37" spans="2:31" ht="26.25" customHeight="1" thickTop="1"/>
    <row r="38" spans="2:31" ht="14.25">
      <c r="B38" s="47" t="s">
        <v>93</v>
      </c>
    </row>
    <row r="39" spans="2:31" ht="17.25">
      <c r="B39" s="57"/>
    </row>
    <row r="40" spans="2:31" ht="27.75" customHeight="1">
      <c r="B40" s="57"/>
      <c r="C40" s="233" t="s">
        <v>87</v>
      </c>
      <c r="D40" s="234"/>
      <c r="E40" s="234"/>
      <c r="F40" s="234"/>
      <c r="G40" s="234"/>
      <c r="H40" s="234"/>
      <c r="I40" s="235"/>
      <c r="J40" s="117"/>
      <c r="K40" s="117"/>
      <c r="L40" s="117"/>
      <c r="M40" s="118" t="s">
        <v>71</v>
      </c>
      <c r="N40" s="119"/>
      <c r="O40" s="62"/>
      <c r="P40" s="62"/>
    </row>
    <row r="41" spans="2:31" ht="17.25">
      <c r="B41" s="57"/>
    </row>
    <row r="42" spans="2:31" ht="9" customHeight="1" thickBot="1"/>
    <row r="43" spans="2:31" ht="21.75" customHeight="1">
      <c r="C43" s="225" t="s">
        <v>119</v>
      </c>
      <c r="D43" s="226"/>
      <c r="E43" s="226"/>
      <c r="F43" s="226"/>
      <c r="G43" s="226"/>
      <c r="H43" s="226"/>
      <c r="I43" s="226"/>
      <c r="J43" s="226"/>
      <c r="K43" s="226"/>
      <c r="L43" s="226"/>
      <c r="M43" s="226"/>
      <c r="N43" s="226"/>
      <c r="O43" s="226"/>
      <c r="P43" s="226"/>
      <c r="Q43" s="226"/>
      <c r="R43" s="226"/>
      <c r="S43" s="226"/>
      <c r="T43" s="226"/>
      <c r="U43" s="226"/>
      <c r="V43" s="226"/>
      <c r="W43" s="227"/>
      <c r="X43" s="110"/>
      <c r="Y43" s="110"/>
      <c r="Z43" s="110"/>
      <c r="AA43" s="228"/>
      <c r="AB43" s="228"/>
      <c r="AC43" s="228"/>
      <c r="AD43" s="228"/>
      <c r="AE43" s="109" t="s">
        <v>21</v>
      </c>
    </row>
    <row r="44" spans="2:31" ht="21.75" customHeight="1">
      <c r="C44" s="229" t="s">
        <v>120</v>
      </c>
      <c r="D44" s="230"/>
      <c r="E44" s="230"/>
      <c r="F44" s="230"/>
      <c r="G44" s="230"/>
      <c r="H44" s="230"/>
      <c r="I44" s="230"/>
      <c r="J44" s="230"/>
      <c r="K44" s="230"/>
      <c r="L44" s="230"/>
      <c r="M44" s="230"/>
      <c r="N44" s="230"/>
      <c r="O44" s="230"/>
      <c r="P44" s="230"/>
      <c r="Q44" s="230"/>
      <c r="R44" s="230"/>
      <c r="S44" s="230"/>
      <c r="T44" s="230"/>
      <c r="U44" s="230"/>
      <c r="V44" s="230"/>
      <c r="W44" s="231"/>
      <c r="X44" s="94"/>
      <c r="Y44" s="58"/>
      <c r="Z44" s="58"/>
      <c r="AA44" s="232">
        <f>AA33</f>
        <v>1</v>
      </c>
      <c r="AB44" s="232"/>
      <c r="AC44" s="232"/>
      <c r="AD44" s="232"/>
      <c r="AE44" s="59" t="s">
        <v>21</v>
      </c>
    </row>
    <row r="45" spans="2:31" ht="21.75" customHeight="1">
      <c r="C45" s="229" t="s">
        <v>121</v>
      </c>
      <c r="D45" s="230"/>
      <c r="E45" s="230"/>
      <c r="F45" s="230"/>
      <c r="G45" s="230"/>
      <c r="H45" s="230"/>
      <c r="I45" s="230"/>
      <c r="J45" s="230"/>
      <c r="K45" s="230"/>
      <c r="L45" s="230"/>
      <c r="M45" s="230"/>
      <c r="N45" s="230"/>
      <c r="O45" s="230"/>
      <c r="P45" s="230"/>
      <c r="Q45" s="230"/>
      <c r="R45" s="230"/>
      <c r="S45" s="230"/>
      <c r="T45" s="230"/>
      <c r="U45" s="230"/>
      <c r="V45" s="230"/>
      <c r="W45" s="231"/>
      <c r="X45" s="94"/>
      <c r="Y45" s="58"/>
      <c r="Z45" s="58"/>
      <c r="AA45" s="232">
        <f>IF(AA43-AA44&gt;0,AA43-AA44,0)</f>
        <v>0</v>
      </c>
      <c r="AB45" s="232"/>
      <c r="AC45" s="232"/>
      <c r="AD45" s="232"/>
      <c r="AE45" s="59" t="s">
        <v>21</v>
      </c>
    </row>
    <row r="46" spans="2:31" ht="21.75" customHeight="1" thickBot="1">
      <c r="C46" s="221" t="s">
        <v>94</v>
      </c>
      <c r="D46" s="222"/>
      <c r="E46" s="222"/>
      <c r="F46" s="222"/>
      <c r="G46" s="222"/>
      <c r="H46" s="222"/>
      <c r="I46" s="222"/>
      <c r="J46" s="222"/>
      <c r="K46" s="222"/>
      <c r="L46" s="222"/>
      <c r="M46" s="222"/>
      <c r="N46" s="222"/>
      <c r="O46" s="222"/>
      <c r="P46" s="222"/>
      <c r="Q46" s="222"/>
      <c r="R46" s="222"/>
      <c r="S46" s="222"/>
      <c r="T46" s="222"/>
      <c r="U46" s="222"/>
      <c r="V46" s="222"/>
      <c r="W46" s="223"/>
      <c r="X46" s="224">
        <f>50000*AA45</f>
        <v>0</v>
      </c>
      <c r="Y46" s="224"/>
      <c r="Z46" s="224"/>
      <c r="AA46" s="224"/>
      <c r="AB46" s="224"/>
      <c r="AC46" s="224"/>
      <c r="AD46" s="224"/>
      <c r="AE46" s="60" t="s">
        <v>70</v>
      </c>
    </row>
    <row r="47" spans="2:31" ht="21.75" customHeight="1" thickBot="1">
      <c r="C47" s="217" t="s">
        <v>122</v>
      </c>
      <c r="D47" s="218"/>
      <c r="E47" s="218"/>
      <c r="F47" s="218"/>
      <c r="G47" s="218"/>
      <c r="H47" s="218"/>
      <c r="I47" s="218"/>
      <c r="J47" s="218"/>
      <c r="K47" s="218"/>
      <c r="L47" s="218"/>
      <c r="M47" s="218"/>
      <c r="N47" s="218"/>
      <c r="O47" s="218"/>
      <c r="P47" s="218"/>
      <c r="Q47" s="218"/>
      <c r="R47" s="218"/>
      <c r="S47" s="218"/>
      <c r="T47" s="218"/>
      <c r="U47" s="218"/>
      <c r="V47" s="218"/>
      <c r="W47" s="219"/>
      <c r="X47" s="220">
        <f>50000*AA45*J40</f>
        <v>0</v>
      </c>
      <c r="Y47" s="220"/>
      <c r="Z47" s="220"/>
      <c r="AA47" s="220"/>
      <c r="AB47" s="220"/>
      <c r="AC47" s="220"/>
      <c r="AD47" s="220"/>
      <c r="AE47" s="60" t="s">
        <v>70</v>
      </c>
    </row>
    <row r="48" spans="2:31" ht="15">
      <c r="C48" s="61" t="s">
        <v>126</v>
      </c>
    </row>
    <row r="49" spans="3:3" ht="15">
      <c r="C49" s="61" t="s">
        <v>127</v>
      </c>
    </row>
    <row r="50" spans="3:3" ht="15">
      <c r="C50" s="61" t="s">
        <v>128</v>
      </c>
    </row>
  </sheetData>
  <sheetProtection password="9207" sheet="1" objects="1" scenarios="1" formatCells="0"/>
  <mergeCells count="81">
    <mergeCell ref="C31:W31"/>
    <mergeCell ref="X31:Z31"/>
    <mergeCell ref="AA31:AD31"/>
    <mergeCell ref="C47:W47"/>
    <mergeCell ref="X47:AD47"/>
    <mergeCell ref="C46:W46"/>
    <mergeCell ref="X46:AD46"/>
    <mergeCell ref="C43:W43"/>
    <mergeCell ref="AA43:AD43"/>
    <mergeCell ref="C44:W44"/>
    <mergeCell ref="AA44:AD44"/>
    <mergeCell ref="C45:W45"/>
    <mergeCell ref="AA45:AD45"/>
    <mergeCell ref="C40:I40"/>
    <mergeCell ref="J40:L40"/>
    <mergeCell ref="M40:N40"/>
    <mergeCell ref="X34:AD34"/>
    <mergeCell ref="C35:W35"/>
    <mergeCell ref="X35:Z35"/>
    <mergeCell ref="AA35:AD35"/>
    <mergeCell ref="C32:W32"/>
    <mergeCell ref="X32:AD32"/>
    <mergeCell ref="C33:W33"/>
    <mergeCell ref="X33:Z33"/>
    <mergeCell ref="AA33:AD33"/>
    <mergeCell ref="C36:W36"/>
    <mergeCell ref="X36:AD36"/>
    <mergeCell ref="H24:AE24"/>
    <mergeCell ref="J25:N25"/>
    <mergeCell ref="C26:G29"/>
    <mergeCell ref="H26:R26"/>
    <mergeCell ref="T26:U26"/>
    <mergeCell ref="H27:R27"/>
    <mergeCell ref="T27:U27"/>
    <mergeCell ref="H28:R28"/>
    <mergeCell ref="T28:U28"/>
    <mergeCell ref="AC28:AD28"/>
    <mergeCell ref="H29:R29"/>
    <mergeCell ref="T29:U29"/>
    <mergeCell ref="AC29:AD29"/>
    <mergeCell ref="C34:W34"/>
    <mergeCell ref="AC22:AD22"/>
    <mergeCell ref="H19:L19"/>
    <mergeCell ref="M19:O19"/>
    <mergeCell ref="S19:T19"/>
    <mergeCell ref="U19:V19"/>
    <mergeCell ref="W19:Y19"/>
    <mergeCell ref="AC19:AD19"/>
    <mergeCell ref="H22:L22"/>
    <mergeCell ref="M22:O22"/>
    <mergeCell ref="S22:T22"/>
    <mergeCell ref="U22:V22"/>
    <mergeCell ref="W22:Y22"/>
    <mergeCell ref="H18:L18"/>
    <mergeCell ref="M18:O18"/>
    <mergeCell ref="S18:T18"/>
    <mergeCell ref="U18:V18"/>
    <mergeCell ref="W18:Y18"/>
    <mergeCell ref="AB1:AD1"/>
    <mergeCell ref="B2:I7"/>
    <mergeCell ref="R2:U2"/>
    <mergeCell ref="V2:AE2"/>
    <mergeCell ref="R3:U3"/>
    <mergeCell ref="V3:AE3"/>
    <mergeCell ref="R6:U6"/>
    <mergeCell ref="V6:AE6"/>
    <mergeCell ref="R7:U7"/>
    <mergeCell ref="V7:AE7"/>
    <mergeCell ref="R4:U5"/>
    <mergeCell ref="V4:AE5"/>
    <mergeCell ref="A10:AF10"/>
    <mergeCell ref="AC15:AD15"/>
    <mergeCell ref="C13:G13"/>
    <mergeCell ref="H13:L13"/>
    <mergeCell ref="M13:S13"/>
    <mergeCell ref="T13:V13"/>
    <mergeCell ref="W13:X13"/>
    <mergeCell ref="H15:L15"/>
    <mergeCell ref="M15:O15"/>
    <mergeCell ref="Q15:U15"/>
    <mergeCell ref="V15:X15"/>
  </mergeCells>
  <phoneticPr fontId="1"/>
  <dataValidations count="3">
    <dataValidation type="list" allowBlank="1" showInputMessage="1" showErrorMessage="1" sqref="T26:T29">
      <formula1>"○,―"</formula1>
    </dataValidation>
    <dataValidation type="whole" operator="greaterThanOrEqual" allowBlank="1" showErrorMessage="1" errorTitle="注意" error="こちらには、整数しか入力できません。" sqref="M15:O15 V15:X15 M18:O19">
      <formula1>0</formula1>
    </dataValidation>
    <dataValidation type="whole" operator="greaterThanOrEqual" allowBlank="1" showInputMessage="1" showErrorMessage="1" errorTitle="注意" error="こちらには、整数しか入力できません。" sqref="J40:L40 J16:L17 J20:L21 H13:L14 T13:V13">
      <formula1>0</formula1>
    </dataValidation>
  </dataValidations>
  <pageMargins left="0.23622047244094488" right="0.23622047244094488" top="0.3543307086614173" bottom="0.3543307086614173" header="0" footer="0"/>
  <pageSetup paperSize="9" scale="91" orientation="portrait" r:id="rId1"/>
  <headerFooter>
    <oddFooter xml:space="preserve">&amp;C
</oddFooter>
  </headerFooter>
  <rowBreaks count="1" manualBreakCount="1">
    <brk id="36" max="3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6"/>
  <sheetViews>
    <sheetView showZeros="0" tabSelected="1" view="pageBreakPreview" zoomScaleNormal="100" zoomScaleSheetLayoutView="100" workbookViewId="0">
      <selection activeCell="A82" sqref="A82"/>
    </sheetView>
  </sheetViews>
  <sheetFormatPr defaultRowHeight="13.5"/>
  <cols>
    <col min="1" max="39" width="2.25" style="1" customWidth="1"/>
    <col min="40" max="16384" width="9" style="1"/>
  </cols>
  <sheetData>
    <row r="1" spans="1:39">
      <c r="A1" s="1" t="s">
        <v>72</v>
      </c>
    </row>
    <row r="2" spans="1:39" ht="13.5" customHeight="1">
      <c r="A2" s="390" t="s">
        <v>129</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row>
    <row r="3" spans="1:39" ht="13.5" customHeight="1">
      <c r="A3" s="390"/>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row>
    <row r="4" spans="1:39" ht="13.5" customHeight="1">
      <c r="A4" s="2"/>
      <c r="B4" s="2"/>
      <c r="C4" s="2"/>
      <c r="D4" s="2"/>
      <c r="E4" s="2"/>
      <c r="F4" s="2"/>
      <c r="G4" s="2"/>
      <c r="H4" s="2"/>
      <c r="I4" s="2"/>
      <c r="J4" s="2"/>
      <c r="K4" s="2"/>
      <c r="L4" s="2"/>
      <c r="M4" s="2"/>
      <c r="N4" s="2"/>
      <c r="O4" s="2"/>
      <c r="P4" s="2"/>
      <c r="Q4" s="2"/>
      <c r="R4" s="2"/>
      <c r="AC4" s="391">
        <f ca="1">TODAY()</f>
        <v>43663</v>
      </c>
      <c r="AD4" s="391"/>
      <c r="AE4" s="391"/>
      <c r="AF4" s="391"/>
      <c r="AG4" s="391"/>
      <c r="AH4" s="391"/>
      <c r="AI4" s="391"/>
      <c r="AJ4" s="391"/>
      <c r="AK4" s="391"/>
      <c r="AL4" s="391"/>
      <c r="AM4" s="391"/>
    </row>
    <row r="5" spans="1:39" ht="13.5" customHeight="1" thickBot="1">
      <c r="A5" s="1" t="s">
        <v>12</v>
      </c>
      <c r="B5" s="2"/>
      <c r="C5" s="2"/>
      <c r="D5" s="2"/>
      <c r="E5" s="2"/>
      <c r="F5" s="2"/>
      <c r="G5" s="2"/>
      <c r="H5" s="2"/>
      <c r="I5" s="2"/>
      <c r="J5" s="2"/>
      <c r="K5" s="2"/>
      <c r="L5" s="2"/>
      <c r="M5" s="2"/>
      <c r="N5" s="2"/>
      <c r="O5" s="2"/>
      <c r="P5" s="2"/>
      <c r="Q5" s="2"/>
      <c r="R5" s="2"/>
    </row>
    <row r="6" spans="1:39">
      <c r="V6" s="392" t="s">
        <v>5</v>
      </c>
      <c r="W6" s="393"/>
      <c r="X6" s="393"/>
      <c r="Y6" s="393"/>
      <c r="Z6" s="393"/>
      <c r="AA6" s="393"/>
      <c r="AB6" s="394"/>
      <c r="AC6" s="395" t="s">
        <v>1</v>
      </c>
      <c r="AD6" s="396"/>
      <c r="AE6" s="396"/>
      <c r="AF6" s="396"/>
      <c r="AG6" s="397"/>
      <c r="AH6" s="397"/>
      <c r="AI6" s="397"/>
      <c r="AJ6" s="397"/>
      <c r="AK6" s="397"/>
      <c r="AL6" s="396" t="s">
        <v>9</v>
      </c>
      <c r="AM6" s="398"/>
    </row>
    <row r="7" spans="1:39">
      <c r="V7" s="381" t="s">
        <v>0</v>
      </c>
      <c r="W7" s="382"/>
      <c r="X7" s="382"/>
      <c r="Y7" s="382"/>
      <c r="Z7" s="382"/>
      <c r="AA7" s="382"/>
      <c r="AB7" s="383"/>
      <c r="AC7" s="384" t="s">
        <v>133</v>
      </c>
      <c r="AD7" s="385"/>
      <c r="AE7" s="385"/>
      <c r="AF7" s="385"/>
      <c r="AG7" s="385"/>
      <c r="AH7" s="385"/>
      <c r="AI7" s="385"/>
      <c r="AJ7" s="385"/>
      <c r="AK7" s="385"/>
      <c r="AL7" s="385"/>
      <c r="AM7" s="386"/>
    </row>
    <row r="8" spans="1:39">
      <c r="V8" s="381" t="s">
        <v>6</v>
      </c>
      <c r="W8" s="382"/>
      <c r="X8" s="382"/>
      <c r="Y8" s="382"/>
      <c r="Z8" s="382"/>
      <c r="AA8" s="382"/>
      <c r="AB8" s="383"/>
      <c r="AC8" s="387"/>
      <c r="AD8" s="388"/>
      <c r="AE8" s="388"/>
      <c r="AF8" s="388"/>
      <c r="AG8" s="388"/>
      <c r="AH8" s="388"/>
      <c r="AI8" s="388"/>
      <c r="AJ8" s="388"/>
      <c r="AK8" s="388"/>
      <c r="AL8" s="388"/>
      <c r="AM8" s="389"/>
    </row>
    <row r="9" spans="1:39">
      <c r="V9" s="369" t="s">
        <v>7</v>
      </c>
      <c r="W9" s="370"/>
      <c r="X9" s="370"/>
      <c r="Y9" s="370"/>
      <c r="Z9" s="370"/>
      <c r="AA9" s="370"/>
      <c r="AB9" s="371"/>
      <c r="AC9" s="375"/>
      <c r="AD9" s="376"/>
      <c r="AE9" s="376"/>
      <c r="AF9" s="376"/>
      <c r="AG9" s="376"/>
      <c r="AH9" s="376"/>
      <c r="AI9" s="376"/>
      <c r="AJ9" s="376"/>
      <c r="AK9" s="376"/>
      <c r="AL9" s="376"/>
      <c r="AM9" s="377"/>
    </row>
    <row r="10" spans="1:39">
      <c r="V10" s="372"/>
      <c r="W10" s="373"/>
      <c r="X10" s="373"/>
      <c r="Y10" s="373"/>
      <c r="Z10" s="373"/>
      <c r="AA10" s="373"/>
      <c r="AB10" s="374"/>
      <c r="AC10" s="378"/>
      <c r="AD10" s="379"/>
      <c r="AE10" s="379"/>
      <c r="AF10" s="379"/>
      <c r="AG10" s="379"/>
      <c r="AH10" s="379"/>
      <c r="AI10" s="379"/>
      <c r="AJ10" s="379"/>
      <c r="AK10" s="379"/>
      <c r="AL10" s="379"/>
      <c r="AM10" s="380"/>
    </row>
    <row r="11" spans="1:39" ht="14.25" thickBot="1">
      <c r="V11" s="364" t="s">
        <v>8</v>
      </c>
      <c r="W11" s="365"/>
      <c r="X11" s="365"/>
      <c r="Y11" s="365"/>
      <c r="Z11" s="365"/>
      <c r="AA11" s="365"/>
      <c r="AB11" s="366"/>
      <c r="AC11" s="367"/>
      <c r="AD11" s="368"/>
      <c r="AE11" s="368"/>
      <c r="AF11" s="368"/>
      <c r="AG11" s="368"/>
      <c r="AH11" s="368"/>
      <c r="AI11" s="368"/>
      <c r="AJ11" s="368"/>
      <c r="AK11" s="368"/>
      <c r="AL11" s="368"/>
      <c r="AM11" s="108" t="s">
        <v>2</v>
      </c>
    </row>
    <row r="13" spans="1:39">
      <c r="A13" s="1" t="s">
        <v>13</v>
      </c>
    </row>
    <row r="15" spans="1:39">
      <c r="A15" s="1" t="s">
        <v>77</v>
      </c>
    </row>
    <row r="16" spans="1:39" ht="14.25" thickBot="1">
      <c r="A16" s="7" t="s">
        <v>134</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243" t="s">
        <v>17</v>
      </c>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7"/>
      <c r="AH17" s="248"/>
      <c r="AI17" s="248"/>
      <c r="AJ17" s="248"/>
      <c r="AK17" s="248"/>
      <c r="AL17" s="248"/>
      <c r="AM17" s="249"/>
    </row>
    <row r="18" spans="1:39" ht="14.25" thickBot="1">
      <c r="A18" s="8"/>
      <c r="B18" s="245"/>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50"/>
      <c r="AH18" s="251"/>
      <c r="AI18" s="251"/>
      <c r="AJ18" s="251"/>
      <c r="AK18" s="251"/>
      <c r="AL18" s="251"/>
      <c r="AM18" s="252"/>
    </row>
    <row r="20" spans="1:39">
      <c r="A20" s="1" t="s">
        <v>18</v>
      </c>
    </row>
    <row r="21" spans="1:39">
      <c r="A21" s="264" t="s">
        <v>19</v>
      </c>
      <c r="B21" s="360" t="s">
        <v>20</v>
      </c>
      <c r="C21" s="360"/>
      <c r="D21" s="360"/>
      <c r="E21" s="360"/>
      <c r="F21" s="360"/>
      <c r="G21" s="361"/>
      <c r="H21" s="356">
        <f>'小規模Ｃ積算表（処遇Ⅱ）'!H13:L13</f>
        <v>0</v>
      </c>
      <c r="I21" s="357"/>
      <c r="J21" s="357"/>
      <c r="K21" s="357"/>
      <c r="L21" s="357"/>
      <c r="M21" s="357"/>
      <c r="N21" s="357"/>
      <c r="O21" s="317" t="s">
        <v>21</v>
      </c>
    </row>
    <row r="22" spans="1:39">
      <c r="A22" s="265"/>
      <c r="B22" s="362"/>
      <c r="C22" s="362"/>
      <c r="D22" s="362"/>
      <c r="E22" s="362"/>
      <c r="F22" s="362"/>
      <c r="G22" s="363"/>
      <c r="H22" s="358"/>
      <c r="I22" s="359"/>
      <c r="J22" s="359"/>
      <c r="K22" s="359"/>
      <c r="L22" s="359"/>
      <c r="M22" s="359"/>
      <c r="N22" s="359"/>
      <c r="O22" s="320"/>
    </row>
    <row r="23" spans="1:39">
      <c r="A23" s="264" t="s">
        <v>22</v>
      </c>
      <c r="B23" s="262" t="s">
        <v>23</v>
      </c>
      <c r="C23" s="262"/>
      <c r="D23" s="262"/>
      <c r="E23" s="262"/>
      <c r="F23" s="262"/>
      <c r="G23" s="317"/>
      <c r="H23" s="328" t="s">
        <v>24</v>
      </c>
      <c r="I23" s="328"/>
      <c r="J23" s="328"/>
      <c r="K23" s="328"/>
      <c r="L23" s="328"/>
      <c r="M23" s="328"/>
      <c r="N23" s="328"/>
      <c r="O23" s="328"/>
      <c r="P23" s="328" t="s">
        <v>25</v>
      </c>
      <c r="Q23" s="328"/>
      <c r="R23" s="328"/>
      <c r="S23" s="328"/>
      <c r="T23" s="328"/>
      <c r="U23" s="328"/>
      <c r="V23" s="328"/>
      <c r="W23" s="328"/>
      <c r="X23" s="328" t="s">
        <v>26</v>
      </c>
      <c r="Y23" s="328"/>
      <c r="Z23" s="328"/>
      <c r="AA23" s="328"/>
      <c r="AB23" s="328"/>
      <c r="AC23" s="328"/>
      <c r="AD23" s="328"/>
      <c r="AE23" s="328"/>
      <c r="AF23" s="328" t="s">
        <v>27</v>
      </c>
      <c r="AG23" s="328"/>
      <c r="AH23" s="328"/>
      <c r="AI23" s="328"/>
      <c r="AJ23" s="328"/>
      <c r="AK23" s="328"/>
      <c r="AL23" s="328"/>
      <c r="AM23" s="328"/>
    </row>
    <row r="24" spans="1:39" ht="11.25" customHeight="1">
      <c r="A24" s="321"/>
      <c r="B24" s="318"/>
      <c r="C24" s="318"/>
      <c r="D24" s="318"/>
      <c r="E24" s="318"/>
      <c r="F24" s="318"/>
      <c r="G24" s="319"/>
      <c r="H24" s="337"/>
      <c r="I24" s="338"/>
      <c r="J24" s="338"/>
      <c r="K24" s="338"/>
      <c r="L24" s="338"/>
      <c r="M24" s="338"/>
      <c r="N24" s="338"/>
      <c r="O24" s="317" t="s">
        <v>21</v>
      </c>
      <c r="P24" s="337"/>
      <c r="Q24" s="338"/>
      <c r="R24" s="338"/>
      <c r="S24" s="338"/>
      <c r="T24" s="338"/>
      <c r="U24" s="338"/>
      <c r="V24" s="338"/>
      <c r="W24" s="317" t="s">
        <v>21</v>
      </c>
      <c r="X24" s="324"/>
      <c r="Y24" s="325"/>
      <c r="Z24" s="325"/>
      <c r="AA24" s="325"/>
      <c r="AB24" s="325"/>
      <c r="AC24" s="325"/>
      <c r="AD24" s="325"/>
      <c r="AE24" s="317" t="s">
        <v>21</v>
      </c>
      <c r="AF24" s="324"/>
      <c r="AG24" s="325"/>
      <c r="AH24" s="325"/>
      <c r="AI24" s="325"/>
      <c r="AJ24" s="325"/>
      <c r="AK24" s="325"/>
      <c r="AL24" s="325"/>
      <c r="AM24" s="317" t="s">
        <v>21</v>
      </c>
    </row>
    <row r="25" spans="1:39" ht="11.25" customHeight="1">
      <c r="A25" s="321"/>
      <c r="B25" s="318"/>
      <c r="C25" s="318"/>
      <c r="D25" s="318"/>
      <c r="E25" s="318"/>
      <c r="F25" s="318"/>
      <c r="G25" s="319"/>
      <c r="H25" s="339"/>
      <c r="I25" s="340"/>
      <c r="J25" s="340"/>
      <c r="K25" s="340"/>
      <c r="L25" s="340"/>
      <c r="M25" s="340"/>
      <c r="N25" s="340"/>
      <c r="O25" s="319"/>
      <c r="P25" s="341"/>
      <c r="Q25" s="342"/>
      <c r="R25" s="342"/>
      <c r="S25" s="342"/>
      <c r="T25" s="342"/>
      <c r="U25" s="342"/>
      <c r="V25" s="342"/>
      <c r="W25" s="319"/>
      <c r="X25" s="326"/>
      <c r="Y25" s="327"/>
      <c r="Z25" s="327"/>
      <c r="AA25" s="327"/>
      <c r="AB25" s="327"/>
      <c r="AC25" s="327"/>
      <c r="AD25" s="327"/>
      <c r="AE25" s="319"/>
      <c r="AF25" s="326"/>
      <c r="AG25" s="327"/>
      <c r="AH25" s="327"/>
      <c r="AI25" s="327"/>
      <c r="AJ25" s="327"/>
      <c r="AK25" s="327"/>
      <c r="AL25" s="327"/>
      <c r="AM25" s="319"/>
    </row>
    <row r="26" spans="1:39">
      <c r="A26" s="321"/>
      <c r="B26" s="318"/>
      <c r="C26" s="318"/>
      <c r="D26" s="318"/>
      <c r="E26" s="318"/>
      <c r="F26" s="318"/>
      <c r="G26" s="319"/>
      <c r="H26" s="339"/>
      <c r="I26" s="340"/>
      <c r="J26" s="340"/>
      <c r="K26" s="340"/>
      <c r="L26" s="340"/>
      <c r="M26" s="340"/>
      <c r="N26" s="340"/>
      <c r="O26" s="319"/>
      <c r="P26" s="7"/>
      <c r="Q26" s="262" t="s">
        <v>28</v>
      </c>
      <c r="R26" s="262"/>
      <c r="S26" s="262"/>
      <c r="T26" s="262"/>
      <c r="U26" s="262"/>
      <c r="V26" s="262"/>
      <c r="W26" s="317"/>
      <c r="X26" s="326"/>
      <c r="Y26" s="327"/>
      <c r="Z26" s="327"/>
      <c r="AA26" s="327"/>
      <c r="AB26" s="327"/>
      <c r="AC26" s="327"/>
      <c r="AD26" s="327"/>
      <c r="AE26" s="319"/>
      <c r="AF26" s="326"/>
      <c r="AG26" s="327"/>
      <c r="AH26" s="327"/>
      <c r="AI26" s="327"/>
      <c r="AJ26" s="327"/>
      <c r="AK26" s="327"/>
      <c r="AL26" s="327"/>
      <c r="AM26" s="319"/>
    </row>
    <row r="27" spans="1:39" ht="11.25" customHeight="1">
      <c r="A27" s="321"/>
      <c r="B27" s="318"/>
      <c r="C27" s="318"/>
      <c r="D27" s="318"/>
      <c r="E27" s="318"/>
      <c r="F27" s="318"/>
      <c r="G27" s="319"/>
      <c r="H27" s="339"/>
      <c r="I27" s="340"/>
      <c r="J27" s="340"/>
      <c r="K27" s="340"/>
      <c r="L27" s="340"/>
      <c r="M27" s="340"/>
      <c r="N27" s="340"/>
      <c r="O27" s="319"/>
      <c r="P27" s="10"/>
      <c r="Q27" s="343"/>
      <c r="R27" s="344"/>
      <c r="S27" s="344"/>
      <c r="T27" s="344"/>
      <c r="U27" s="344"/>
      <c r="V27" s="344"/>
      <c r="W27" s="317" t="s">
        <v>21</v>
      </c>
      <c r="X27" s="326"/>
      <c r="Y27" s="327"/>
      <c r="Z27" s="327"/>
      <c r="AA27" s="327"/>
      <c r="AB27" s="327"/>
      <c r="AC27" s="327"/>
      <c r="AD27" s="327"/>
      <c r="AE27" s="319"/>
      <c r="AF27" s="326"/>
      <c r="AG27" s="327"/>
      <c r="AH27" s="327"/>
      <c r="AI27" s="327"/>
      <c r="AJ27" s="327"/>
      <c r="AK27" s="327"/>
      <c r="AL27" s="327"/>
      <c r="AM27" s="319"/>
    </row>
    <row r="28" spans="1:39" ht="11.25" customHeight="1" thickBot="1">
      <c r="A28" s="265"/>
      <c r="B28" s="263"/>
      <c r="C28" s="263"/>
      <c r="D28" s="263"/>
      <c r="E28" s="263"/>
      <c r="F28" s="263"/>
      <c r="G28" s="320"/>
      <c r="H28" s="341"/>
      <c r="I28" s="342"/>
      <c r="J28" s="342"/>
      <c r="K28" s="342"/>
      <c r="L28" s="342"/>
      <c r="M28" s="342"/>
      <c r="N28" s="342"/>
      <c r="O28" s="319"/>
      <c r="P28" s="10"/>
      <c r="Q28" s="345"/>
      <c r="R28" s="346"/>
      <c r="S28" s="346"/>
      <c r="T28" s="346"/>
      <c r="U28" s="346"/>
      <c r="V28" s="346"/>
      <c r="W28" s="319"/>
      <c r="X28" s="326"/>
      <c r="Y28" s="327"/>
      <c r="Z28" s="327"/>
      <c r="AA28" s="327"/>
      <c r="AB28" s="327"/>
      <c r="AC28" s="327"/>
      <c r="AD28" s="327"/>
      <c r="AE28" s="319"/>
      <c r="AF28" s="326"/>
      <c r="AG28" s="327"/>
      <c r="AH28" s="327"/>
      <c r="AI28" s="327"/>
      <c r="AJ28" s="327"/>
      <c r="AK28" s="327"/>
      <c r="AL28" s="327"/>
      <c r="AM28" s="319"/>
    </row>
    <row r="29" spans="1:39" ht="18.75" hidden="1" customHeight="1">
      <c r="A29" s="264" t="s">
        <v>4</v>
      </c>
      <c r="B29" s="331" t="s">
        <v>131</v>
      </c>
      <c r="C29" s="331"/>
      <c r="D29" s="331"/>
      <c r="E29" s="331"/>
      <c r="F29" s="331"/>
      <c r="G29" s="332"/>
      <c r="H29" s="322" t="s">
        <v>29</v>
      </c>
      <c r="I29" s="323"/>
      <c r="J29" s="11" t="s">
        <v>31</v>
      </c>
      <c r="K29" s="12"/>
      <c r="L29" s="12"/>
      <c r="M29" s="12"/>
      <c r="N29" s="12"/>
      <c r="O29" s="12"/>
      <c r="P29" s="12"/>
      <c r="Q29" s="12"/>
      <c r="R29" s="12"/>
      <c r="S29" s="12"/>
      <c r="T29" s="12"/>
      <c r="U29" s="12"/>
      <c r="V29" s="12"/>
      <c r="W29" s="12"/>
      <c r="X29" s="12"/>
      <c r="Y29" s="12"/>
      <c r="Z29" s="12"/>
      <c r="AA29" s="12"/>
      <c r="AB29" s="12"/>
      <c r="AC29" s="12"/>
      <c r="AD29" s="12"/>
      <c r="AE29" s="12"/>
      <c r="AF29" s="12"/>
      <c r="AG29" s="284"/>
      <c r="AH29" s="285"/>
      <c r="AI29" s="285"/>
      <c r="AJ29" s="285"/>
      <c r="AK29" s="285"/>
      <c r="AL29" s="285"/>
      <c r="AM29" s="286"/>
    </row>
    <row r="30" spans="1:39" ht="18.75" hidden="1" customHeight="1">
      <c r="A30" s="321"/>
      <c r="B30" s="333"/>
      <c r="C30" s="333"/>
      <c r="D30" s="333"/>
      <c r="E30" s="333"/>
      <c r="F30" s="333"/>
      <c r="G30" s="334"/>
      <c r="H30" s="322"/>
      <c r="I30" s="323"/>
      <c r="J30" s="13" t="s">
        <v>33</v>
      </c>
      <c r="K30" s="14"/>
      <c r="L30" s="14"/>
      <c r="M30" s="14"/>
      <c r="N30" s="14"/>
      <c r="O30" s="14"/>
      <c r="P30" s="14"/>
      <c r="Q30" s="14"/>
      <c r="R30" s="14"/>
      <c r="S30" s="14"/>
      <c r="T30" s="14"/>
      <c r="U30" s="14"/>
      <c r="V30" s="14"/>
      <c r="W30" s="14"/>
      <c r="X30" s="14"/>
      <c r="Y30" s="14"/>
      <c r="Z30" s="14"/>
      <c r="AA30" s="14"/>
      <c r="AB30" s="14"/>
      <c r="AC30" s="14"/>
      <c r="AD30" s="14"/>
      <c r="AE30" s="14"/>
      <c r="AF30" s="14"/>
      <c r="AG30" s="281"/>
      <c r="AH30" s="282"/>
      <c r="AI30" s="282"/>
      <c r="AJ30" s="282"/>
      <c r="AK30" s="282"/>
      <c r="AL30" s="282"/>
      <c r="AM30" s="283"/>
    </row>
    <row r="31" spans="1:39" ht="18.75" hidden="1" customHeight="1">
      <c r="A31" s="321"/>
      <c r="B31" s="333"/>
      <c r="C31" s="333"/>
      <c r="D31" s="333"/>
      <c r="E31" s="333"/>
      <c r="F31" s="333"/>
      <c r="G31" s="334"/>
      <c r="H31" s="322"/>
      <c r="I31" s="323"/>
      <c r="J31" s="13" t="s">
        <v>34</v>
      </c>
      <c r="K31" s="14"/>
      <c r="L31" s="14"/>
      <c r="M31" s="14"/>
      <c r="N31" s="14"/>
      <c r="O31" s="14"/>
      <c r="P31" s="14"/>
      <c r="Q31" s="14"/>
      <c r="R31" s="14"/>
      <c r="S31" s="14"/>
      <c r="T31" s="14"/>
      <c r="U31" s="14"/>
      <c r="V31" s="14"/>
      <c r="W31" s="14"/>
      <c r="X31" s="14"/>
      <c r="Y31" s="14"/>
      <c r="Z31" s="14"/>
      <c r="AA31" s="14"/>
      <c r="AB31" s="14"/>
      <c r="AC31" s="14"/>
      <c r="AD31" s="14"/>
      <c r="AE31" s="14"/>
      <c r="AF31" s="14"/>
      <c r="AG31" s="281"/>
      <c r="AH31" s="282"/>
      <c r="AI31" s="282"/>
      <c r="AJ31" s="282"/>
      <c r="AK31" s="282"/>
      <c r="AL31" s="282"/>
      <c r="AM31" s="283"/>
    </row>
    <row r="32" spans="1:39" ht="18.75" hidden="1" customHeight="1">
      <c r="A32" s="321"/>
      <c r="B32" s="333"/>
      <c r="C32" s="333"/>
      <c r="D32" s="333"/>
      <c r="E32" s="333"/>
      <c r="F32" s="333"/>
      <c r="G32" s="334"/>
      <c r="H32" s="322"/>
      <c r="I32" s="323"/>
      <c r="J32" s="13" t="s">
        <v>35</v>
      </c>
      <c r="K32" s="14"/>
      <c r="L32" s="14"/>
      <c r="M32" s="14"/>
      <c r="N32" s="14"/>
      <c r="O32" s="14"/>
      <c r="P32" s="14"/>
      <c r="Q32" s="14"/>
      <c r="R32" s="14"/>
      <c r="S32" s="14"/>
      <c r="T32" s="14"/>
      <c r="U32" s="14"/>
      <c r="V32" s="14"/>
      <c r="W32" s="14"/>
      <c r="X32" s="14"/>
      <c r="Y32" s="14"/>
      <c r="Z32" s="14"/>
      <c r="AA32" s="14"/>
      <c r="AB32" s="14"/>
      <c r="AC32" s="14"/>
      <c r="AD32" s="14"/>
      <c r="AE32" s="14"/>
      <c r="AF32" s="14"/>
      <c r="AG32" s="281"/>
      <c r="AH32" s="282"/>
      <c r="AI32" s="282"/>
      <c r="AJ32" s="282"/>
      <c r="AK32" s="282"/>
      <c r="AL32" s="282"/>
      <c r="AM32" s="283"/>
    </row>
    <row r="33" spans="1:39" ht="18.75" hidden="1" customHeight="1">
      <c r="A33" s="321"/>
      <c r="B33" s="333"/>
      <c r="C33" s="333"/>
      <c r="D33" s="333"/>
      <c r="E33" s="333"/>
      <c r="F33" s="333"/>
      <c r="G33" s="334"/>
      <c r="H33" s="322"/>
      <c r="I33" s="323"/>
      <c r="J33" s="13" t="s">
        <v>36</v>
      </c>
      <c r="K33" s="14"/>
      <c r="L33" s="14"/>
      <c r="M33" s="14"/>
      <c r="N33" s="14"/>
      <c r="O33" s="14"/>
      <c r="P33" s="14"/>
      <c r="Q33" s="14"/>
      <c r="R33" s="14"/>
      <c r="S33" s="14"/>
      <c r="T33" s="14"/>
      <c r="U33" s="14"/>
      <c r="V33" s="14"/>
      <c r="W33" s="14"/>
      <c r="X33" s="14"/>
      <c r="Y33" s="14"/>
      <c r="Z33" s="14"/>
      <c r="AA33" s="14"/>
      <c r="AB33" s="14"/>
      <c r="AC33" s="14"/>
      <c r="AD33" s="14"/>
      <c r="AE33" s="14"/>
      <c r="AF33" s="14"/>
      <c r="AG33" s="281"/>
      <c r="AH33" s="282"/>
      <c r="AI33" s="282"/>
      <c r="AJ33" s="282"/>
      <c r="AK33" s="282"/>
      <c r="AL33" s="282"/>
      <c r="AM33" s="283"/>
    </row>
    <row r="34" spans="1:39" ht="18.75" hidden="1" customHeight="1">
      <c r="A34" s="321"/>
      <c r="B34" s="333"/>
      <c r="C34" s="333"/>
      <c r="D34" s="333"/>
      <c r="E34" s="333"/>
      <c r="F34" s="333"/>
      <c r="G34" s="334"/>
      <c r="H34" s="322"/>
      <c r="I34" s="323"/>
      <c r="J34" s="13" t="s">
        <v>37</v>
      </c>
      <c r="K34" s="14"/>
      <c r="L34" s="14"/>
      <c r="M34" s="14"/>
      <c r="N34" s="14"/>
      <c r="O34" s="14"/>
      <c r="P34" s="14"/>
      <c r="Q34" s="14"/>
      <c r="R34" s="14"/>
      <c r="S34" s="14"/>
      <c r="T34" s="14"/>
      <c r="U34" s="14"/>
      <c r="V34" s="14"/>
      <c r="W34" s="14"/>
      <c r="X34" s="14"/>
      <c r="Y34" s="14"/>
      <c r="Z34" s="14"/>
      <c r="AA34" s="14"/>
      <c r="AB34" s="14"/>
      <c r="AC34" s="14"/>
      <c r="AD34" s="14"/>
      <c r="AE34" s="14"/>
      <c r="AF34" s="14"/>
      <c r="AG34" s="281"/>
      <c r="AH34" s="282"/>
      <c r="AI34" s="282"/>
      <c r="AJ34" s="282"/>
      <c r="AK34" s="282"/>
      <c r="AL34" s="282"/>
      <c r="AM34" s="283"/>
    </row>
    <row r="35" spans="1:39" ht="18.75" hidden="1" customHeight="1">
      <c r="A35" s="321"/>
      <c r="B35" s="333"/>
      <c r="C35" s="333"/>
      <c r="D35" s="333"/>
      <c r="E35" s="333"/>
      <c r="F35" s="333"/>
      <c r="G35" s="334"/>
      <c r="H35" s="322"/>
      <c r="I35" s="323"/>
      <c r="J35" s="13" t="s">
        <v>38</v>
      </c>
      <c r="K35" s="14"/>
      <c r="L35" s="14"/>
      <c r="M35" s="14"/>
      <c r="N35" s="14"/>
      <c r="O35" s="14"/>
      <c r="P35" s="14"/>
      <c r="Q35" s="14"/>
      <c r="R35" s="14"/>
      <c r="S35" s="14"/>
      <c r="T35" s="14"/>
      <c r="U35" s="14"/>
      <c r="V35" s="14"/>
      <c r="W35" s="14"/>
      <c r="X35" s="14"/>
      <c r="Y35" s="14"/>
      <c r="Z35" s="14"/>
      <c r="AA35" s="14"/>
      <c r="AB35" s="14"/>
      <c r="AC35" s="14"/>
      <c r="AD35" s="14"/>
      <c r="AE35" s="14"/>
      <c r="AF35" s="14"/>
      <c r="AG35" s="281"/>
      <c r="AH35" s="282"/>
      <c r="AI35" s="282"/>
      <c r="AJ35" s="282"/>
      <c r="AK35" s="282"/>
      <c r="AL35" s="282"/>
      <c r="AM35" s="283"/>
    </row>
    <row r="36" spans="1:39" ht="18.75" hidden="1" customHeight="1">
      <c r="A36" s="321"/>
      <c r="B36" s="333"/>
      <c r="C36" s="333"/>
      <c r="D36" s="333"/>
      <c r="E36" s="333"/>
      <c r="F36" s="333"/>
      <c r="G36" s="334"/>
      <c r="H36" s="322"/>
      <c r="I36" s="323"/>
      <c r="J36" s="13" t="s">
        <v>39</v>
      </c>
      <c r="K36" s="14"/>
      <c r="L36" s="14"/>
      <c r="M36" s="14"/>
      <c r="N36" s="14"/>
      <c r="O36" s="14"/>
      <c r="P36" s="14"/>
      <c r="Q36" s="14"/>
      <c r="R36" s="14"/>
      <c r="S36" s="14"/>
      <c r="T36" s="14"/>
      <c r="U36" s="14"/>
      <c r="V36" s="14"/>
      <c r="W36" s="14"/>
      <c r="X36" s="14"/>
      <c r="Y36" s="14"/>
      <c r="Z36" s="14"/>
      <c r="AA36" s="14"/>
      <c r="AB36" s="14"/>
      <c r="AC36" s="14"/>
      <c r="AD36" s="14"/>
      <c r="AE36" s="14"/>
      <c r="AF36" s="14"/>
      <c r="AG36" s="281"/>
      <c r="AH36" s="282"/>
      <c r="AI36" s="282"/>
      <c r="AJ36" s="282"/>
      <c r="AK36" s="282"/>
      <c r="AL36" s="282"/>
      <c r="AM36" s="283"/>
    </row>
    <row r="37" spans="1:39" ht="18.75" hidden="1" customHeight="1">
      <c r="A37" s="321"/>
      <c r="B37" s="333"/>
      <c r="C37" s="333"/>
      <c r="D37" s="333"/>
      <c r="E37" s="333"/>
      <c r="F37" s="333"/>
      <c r="G37" s="334"/>
      <c r="H37" s="322"/>
      <c r="I37" s="323"/>
      <c r="J37" s="13" t="s">
        <v>40</v>
      </c>
      <c r="K37" s="14"/>
      <c r="L37" s="14"/>
      <c r="M37" s="14"/>
      <c r="N37" s="14"/>
      <c r="O37" s="14"/>
      <c r="P37" s="14"/>
      <c r="Q37" s="14"/>
      <c r="R37" s="14"/>
      <c r="S37" s="14"/>
      <c r="T37" s="14"/>
      <c r="U37" s="14"/>
      <c r="V37" s="14"/>
      <c r="W37" s="14"/>
      <c r="X37" s="14"/>
      <c r="Y37" s="14"/>
      <c r="Z37" s="14"/>
      <c r="AA37" s="14"/>
      <c r="AB37" s="14"/>
      <c r="AC37" s="14"/>
      <c r="AD37" s="14"/>
      <c r="AE37" s="14"/>
      <c r="AF37" s="14"/>
      <c r="AG37" s="281"/>
      <c r="AH37" s="282"/>
      <c r="AI37" s="282"/>
      <c r="AJ37" s="282"/>
      <c r="AK37" s="282"/>
      <c r="AL37" s="282"/>
      <c r="AM37" s="283"/>
    </row>
    <row r="38" spans="1:39" ht="18.75" hidden="1" customHeight="1">
      <c r="A38" s="321"/>
      <c r="B38" s="333"/>
      <c r="C38" s="333"/>
      <c r="D38" s="333"/>
      <c r="E38" s="333"/>
      <c r="F38" s="333"/>
      <c r="G38" s="334"/>
      <c r="H38" s="322"/>
      <c r="I38" s="323"/>
      <c r="J38" s="15" t="s">
        <v>41</v>
      </c>
      <c r="K38" s="16"/>
      <c r="L38" s="16"/>
      <c r="M38" s="16"/>
      <c r="N38" s="16"/>
      <c r="O38" s="16"/>
      <c r="P38" s="16"/>
      <c r="Q38" s="16"/>
      <c r="R38" s="16"/>
      <c r="S38" s="16"/>
      <c r="T38" s="16"/>
      <c r="U38" s="16"/>
      <c r="V38" s="16"/>
      <c r="W38" s="16"/>
      <c r="X38" s="16"/>
      <c r="Y38" s="16"/>
      <c r="Z38" s="16"/>
      <c r="AA38" s="16"/>
      <c r="AB38" s="16"/>
      <c r="AC38" s="16"/>
      <c r="AD38" s="16"/>
      <c r="AE38" s="16"/>
      <c r="AF38" s="16"/>
      <c r="AG38" s="290"/>
      <c r="AH38" s="291"/>
      <c r="AI38" s="291"/>
      <c r="AJ38" s="291"/>
      <c r="AK38" s="291"/>
      <c r="AL38" s="291"/>
      <c r="AM38" s="292"/>
    </row>
    <row r="39" spans="1:39" ht="18.75" hidden="1" customHeight="1">
      <c r="A39" s="321"/>
      <c r="B39" s="333"/>
      <c r="C39" s="333"/>
      <c r="D39" s="333"/>
      <c r="E39" s="333"/>
      <c r="F39" s="333"/>
      <c r="G39" s="334"/>
      <c r="H39" s="322" t="s">
        <v>49</v>
      </c>
      <c r="I39" s="323"/>
      <c r="J39" s="12" t="s">
        <v>30</v>
      </c>
      <c r="K39" s="12"/>
      <c r="L39" s="12"/>
      <c r="M39" s="12"/>
      <c r="N39" s="12"/>
      <c r="O39" s="12"/>
      <c r="P39" s="12"/>
      <c r="Q39" s="12"/>
      <c r="R39" s="12"/>
      <c r="S39" s="12"/>
      <c r="T39" s="12"/>
      <c r="U39" s="12"/>
      <c r="V39" s="12"/>
      <c r="W39" s="12"/>
      <c r="X39" s="12"/>
      <c r="Y39" s="12"/>
      <c r="Z39" s="12"/>
      <c r="AA39" s="12"/>
      <c r="AB39" s="12"/>
      <c r="AC39" s="12"/>
      <c r="AD39" s="12"/>
      <c r="AE39" s="12"/>
      <c r="AF39" s="12"/>
      <c r="AG39" s="284">
        <f>'小規模Ｃ積算表（処遇Ⅱ）'!T24</f>
        <v>0</v>
      </c>
      <c r="AH39" s="285"/>
      <c r="AI39" s="285"/>
      <c r="AJ39" s="285"/>
      <c r="AK39" s="285"/>
      <c r="AL39" s="285"/>
      <c r="AM39" s="286"/>
    </row>
    <row r="40" spans="1:39" ht="18.75" hidden="1" customHeight="1">
      <c r="A40" s="321"/>
      <c r="B40" s="333"/>
      <c r="C40" s="333"/>
      <c r="D40" s="333"/>
      <c r="E40" s="333"/>
      <c r="F40" s="333"/>
      <c r="G40" s="334"/>
      <c r="H40" s="322"/>
      <c r="I40" s="323"/>
      <c r="J40" s="14" t="s">
        <v>42</v>
      </c>
      <c r="K40" s="14"/>
      <c r="L40" s="14"/>
      <c r="M40" s="14"/>
      <c r="N40" s="14"/>
      <c r="O40" s="14"/>
      <c r="P40" s="14"/>
      <c r="Q40" s="14"/>
      <c r="R40" s="14"/>
      <c r="S40" s="14"/>
      <c r="T40" s="14"/>
      <c r="U40" s="14"/>
      <c r="V40" s="14"/>
      <c r="W40" s="14"/>
      <c r="X40" s="14"/>
      <c r="Y40" s="14"/>
      <c r="Z40" s="14"/>
      <c r="AA40" s="14"/>
      <c r="AB40" s="14"/>
      <c r="AC40" s="14"/>
      <c r="AD40" s="14"/>
      <c r="AE40" s="14"/>
      <c r="AF40" s="14"/>
      <c r="AG40" s="281">
        <f>'小規模Ｃ積算表（処遇Ⅱ）'!T25</f>
        <v>0</v>
      </c>
      <c r="AH40" s="282"/>
      <c r="AI40" s="282"/>
      <c r="AJ40" s="282"/>
      <c r="AK40" s="282"/>
      <c r="AL40" s="282"/>
      <c r="AM40" s="283"/>
    </row>
    <row r="41" spans="1:39" ht="18.75" hidden="1" customHeight="1">
      <c r="A41" s="321"/>
      <c r="B41" s="333"/>
      <c r="C41" s="333"/>
      <c r="D41" s="333"/>
      <c r="E41" s="333"/>
      <c r="F41" s="333"/>
      <c r="G41" s="334"/>
      <c r="H41" s="322"/>
      <c r="I41" s="323"/>
      <c r="J41" s="14" t="s">
        <v>43</v>
      </c>
      <c r="K41" s="14"/>
      <c r="L41" s="14"/>
      <c r="M41" s="14"/>
      <c r="N41" s="14"/>
      <c r="O41" s="14"/>
      <c r="P41" s="14"/>
      <c r="Q41" s="14"/>
      <c r="R41" s="14"/>
      <c r="S41" s="14"/>
      <c r="T41" s="14"/>
      <c r="U41" s="14"/>
      <c r="V41" s="14"/>
      <c r="W41" s="14"/>
      <c r="X41" s="14"/>
      <c r="Y41" s="14"/>
      <c r="Z41" s="14"/>
      <c r="AA41" s="14"/>
      <c r="AB41" s="14"/>
      <c r="AC41" s="14"/>
      <c r="AD41" s="14"/>
      <c r="AE41" s="14"/>
      <c r="AF41" s="14"/>
      <c r="AG41" s="281">
        <f>'小規模Ｃ積算表（処遇Ⅱ）'!T26</f>
        <v>0</v>
      </c>
      <c r="AH41" s="282"/>
      <c r="AI41" s="282"/>
      <c r="AJ41" s="282"/>
      <c r="AK41" s="282"/>
      <c r="AL41" s="282"/>
      <c r="AM41" s="283"/>
    </row>
    <row r="42" spans="1:39" ht="18.75" hidden="1" customHeight="1">
      <c r="A42" s="321"/>
      <c r="B42" s="333"/>
      <c r="C42" s="333"/>
      <c r="D42" s="333"/>
      <c r="E42" s="333"/>
      <c r="F42" s="333"/>
      <c r="G42" s="334"/>
      <c r="H42" s="322"/>
      <c r="I42" s="323"/>
      <c r="J42" s="14" t="s">
        <v>44</v>
      </c>
      <c r="K42" s="14"/>
      <c r="L42" s="14"/>
      <c r="M42" s="14"/>
      <c r="N42" s="14"/>
      <c r="O42" s="14"/>
      <c r="P42" s="14"/>
      <c r="Q42" s="14"/>
      <c r="R42" s="14"/>
      <c r="S42" s="14"/>
      <c r="T42" s="14"/>
      <c r="U42" s="14"/>
      <c r="V42" s="14"/>
      <c r="W42" s="14"/>
      <c r="X42" s="14"/>
      <c r="Y42" s="14"/>
      <c r="Z42" s="14"/>
      <c r="AA42" s="14"/>
      <c r="AB42" s="14"/>
      <c r="AC42" s="14"/>
      <c r="AD42" s="14"/>
      <c r="AE42" s="14"/>
      <c r="AF42" s="14"/>
      <c r="AG42" s="281">
        <f>'小規模Ｃ積算表（処遇Ⅱ）'!T27</f>
        <v>0</v>
      </c>
      <c r="AH42" s="282"/>
      <c r="AI42" s="282"/>
      <c r="AJ42" s="282"/>
      <c r="AK42" s="282"/>
      <c r="AL42" s="282"/>
      <c r="AM42" s="283"/>
    </row>
    <row r="43" spans="1:39" ht="18.75" hidden="1" customHeight="1">
      <c r="A43" s="321"/>
      <c r="B43" s="333"/>
      <c r="C43" s="333"/>
      <c r="D43" s="333"/>
      <c r="E43" s="333"/>
      <c r="F43" s="333"/>
      <c r="G43" s="334"/>
      <c r="H43" s="322"/>
      <c r="I43" s="323"/>
      <c r="J43" s="14" t="s">
        <v>45</v>
      </c>
      <c r="K43" s="14"/>
      <c r="L43" s="14"/>
      <c r="M43" s="14"/>
      <c r="N43" s="14"/>
      <c r="O43" s="14"/>
      <c r="P43" s="14"/>
      <c r="Q43" s="14"/>
      <c r="R43" s="14"/>
      <c r="S43" s="14"/>
      <c r="T43" s="14"/>
      <c r="U43" s="14"/>
      <c r="V43" s="14"/>
      <c r="W43" s="14"/>
      <c r="X43" s="14"/>
      <c r="Y43" s="14"/>
      <c r="Z43" s="14"/>
      <c r="AA43" s="14"/>
      <c r="AB43" s="14"/>
      <c r="AC43" s="14"/>
      <c r="AD43" s="14"/>
      <c r="AE43" s="14"/>
      <c r="AF43" s="14"/>
      <c r="AG43" s="281">
        <f>'小規模Ｃ積算表（処遇Ⅱ）'!T28</f>
        <v>0</v>
      </c>
      <c r="AH43" s="282"/>
      <c r="AI43" s="282"/>
      <c r="AJ43" s="282"/>
      <c r="AK43" s="282"/>
      <c r="AL43" s="282"/>
      <c r="AM43" s="283"/>
    </row>
    <row r="44" spans="1:39" ht="18.75" hidden="1" customHeight="1" thickBot="1">
      <c r="A44" s="321"/>
      <c r="B44" s="333"/>
      <c r="C44" s="333"/>
      <c r="D44" s="333"/>
      <c r="E44" s="333"/>
      <c r="F44" s="333"/>
      <c r="G44" s="334"/>
      <c r="H44" s="322"/>
      <c r="I44" s="323"/>
      <c r="J44" s="16" t="s">
        <v>46</v>
      </c>
      <c r="K44" s="16"/>
      <c r="L44" s="16"/>
      <c r="M44" s="16"/>
      <c r="N44" s="16"/>
      <c r="O44" s="16"/>
      <c r="P44" s="16"/>
      <c r="Q44" s="16"/>
      <c r="R44" s="16"/>
      <c r="S44" s="16"/>
      <c r="T44" s="16"/>
      <c r="U44" s="16"/>
      <c r="V44" s="16"/>
      <c r="W44" s="16"/>
      <c r="X44" s="16"/>
      <c r="Y44" s="16"/>
      <c r="Z44" s="16"/>
      <c r="AA44" s="16"/>
      <c r="AB44" s="16"/>
      <c r="AC44" s="16"/>
      <c r="AD44" s="16"/>
      <c r="AE44" s="16"/>
      <c r="AF44" s="16"/>
      <c r="AG44" s="314">
        <f>'小規模Ｃ積算表（処遇Ⅱ）'!T29</f>
        <v>0</v>
      </c>
      <c r="AH44" s="315"/>
      <c r="AI44" s="315"/>
      <c r="AJ44" s="315"/>
      <c r="AK44" s="315"/>
      <c r="AL44" s="315"/>
      <c r="AM44" s="316"/>
    </row>
    <row r="45" spans="1:39" ht="18.75" hidden="1" customHeight="1">
      <c r="A45" s="321"/>
      <c r="B45" s="333"/>
      <c r="C45" s="333"/>
      <c r="D45" s="333"/>
      <c r="E45" s="333"/>
      <c r="F45" s="333"/>
      <c r="G45" s="334"/>
      <c r="H45" s="347" t="s">
        <v>52</v>
      </c>
      <c r="I45" s="348"/>
      <c r="J45" s="12" t="s">
        <v>30</v>
      </c>
      <c r="K45" s="12"/>
      <c r="L45" s="12"/>
      <c r="M45" s="12"/>
      <c r="N45" s="12"/>
      <c r="O45" s="12"/>
      <c r="P45" s="12"/>
      <c r="Q45" s="12"/>
      <c r="R45" s="12"/>
      <c r="S45" s="12"/>
      <c r="T45" s="12"/>
      <c r="U45" s="12"/>
      <c r="V45" s="12"/>
      <c r="W45" s="12"/>
      <c r="X45" s="12"/>
      <c r="Y45" s="12"/>
      <c r="Z45" s="12"/>
      <c r="AA45" s="12"/>
      <c r="AB45" s="12"/>
      <c r="AC45" s="12"/>
      <c r="AD45" s="12"/>
      <c r="AE45" s="12"/>
      <c r="AF45" s="12"/>
      <c r="AG45" s="311"/>
      <c r="AH45" s="312"/>
      <c r="AI45" s="312"/>
      <c r="AJ45" s="312"/>
      <c r="AK45" s="312"/>
      <c r="AL45" s="312"/>
      <c r="AM45" s="313"/>
    </row>
    <row r="46" spans="1:39" ht="18.75" hidden="1" customHeight="1">
      <c r="A46" s="321"/>
      <c r="B46" s="333"/>
      <c r="C46" s="333"/>
      <c r="D46" s="333"/>
      <c r="E46" s="333"/>
      <c r="F46" s="333"/>
      <c r="G46" s="334"/>
      <c r="H46" s="349"/>
      <c r="I46" s="350"/>
      <c r="J46" s="14" t="s">
        <v>32</v>
      </c>
      <c r="K46" s="14"/>
      <c r="L46" s="14"/>
      <c r="M46" s="14"/>
      <c r="N46" s="14"/>
      <c r="O46" s="14"/>
      <c r="P46" s="14"/>
      <c r="Q46" s="14"/>
      <c r="R46" s="14"/>
      <c r="S46" s="14"/>
      <c r="T46" s="14"/>
      <c r="U46" s="14"/>
      <c r="V46" s="14"/>
      <c r="W46" s="14"/>
      <c r="X46" s="14"/>
      <c r="Y46" s="14"/>
      <c r="Z46" s="14"/>
      <c r="AA46" s="14"/>
      <c r="AB46" s="14"/>
      <c r="AC46" s="14"/>
      <c r="AD46" s="14"/>
      <c r="AE46" s="14"/>
      <c r="AF46" s="14"/>
      <c r="AG46" s="281"/>
      <c r="AH46" s="282"/>
      <c r="AI46" s="282"/>
      <c r="AJ46" s="282"/>
      <c r="AK46" s="282"/>
      <c r="AL46" s="282"/>
      <c r="AM46" s="283"/>
    </row>
    <row r="47" spans="1:39" ht="18.75" hidden="1" customHeight="1">
      <c r="A47" s="321"/>
      <c r="B47" s="333"/>
      <c r="C47" s="333"/>
      <c r="D47" s="333"/>
      <c r="E47" s="333"/>
      <c r="F47" s="333"/>
      <c r="G47" s="334"/>
      <c r="H47" s="349"/>
      <c r="I47" s="350"/>
      <c r="J47" s="14" t="s">
        <v>42</v>
      </c>
      <c r="K47" s="14"/>
      <c r="L47" s="14"/>
      <c r="M47" s="14"/>
      <c r="N47" s="14"/>
      <c r="O47" s="14"/>
      <c r="P47" s="14"/>
      <c r="Q47" s="14"/>
      <c r="R47" s="14"/>
      <c r="S47" s="14"/>
      <c r="T47" s="14"/>
      <c r="U47" s="14"/>
      <c r="V47" s="14"/>
      <c r="W47" s="14"/>
      <c r="X47" s="14"/>
      <c r="Y47" s="14"/>
      <c r="Z47" s="14"/>
      <c r="AA47" s="14"/>
      <c r="AB47" s="14"/>
      <c r="AC47" s="14"/>
      <c r="AD47" s="14"/>
      <c r="AE47" s="14"/>
      <c r="AF47" s="14"/>
      <c r="AG47" s="281"/>
      <c r="AH47" s="282"/>
      <c r="AI47" s="282"/>
      <c r="AJ47" s="282"/>
      <c r="AK47" s="282"/>
      <c r="AL47" s="282"/>
      <c r="AM47" s="283"/>
    </row>
    <row r="48" spans="1:39" ht="18.75" hidden="1" customHeight="1">
      <c r="A48" s="321"/>
      <c r="B48" s="333"/>
      <c r="C48" s="333"/>
      <c r="D48" s="333"/>
      <c r="E48" s="333"/>
      <c r="F48" s="333"/>
      <c r="G48" s="334"/>
      <c r="H48" s="349"/>
      <c r="I48" s="350"/>
      <c r="J48" s="14" t="s">
        <v>47</v>
      </c>
      <c r="K48" s="14"/>
      <c r="L48" s="14"/>
      <c r="M48" s="14"/>
      <c r="N48" s="14"/>
      <c r="O48" s="14"/>
      <c r="P48" s="14"/>
      <c r="Q48" s="14"/>
      <c r="R48" s="14"/>
      <c r="S48" s="14"/>
      <c r="T48" s="14"/>
      <c r="U48" s="14"/>
      <c r="V48" s="14"/>
      <c r="W48" s="14"/>
      <c r="X48" s="14"/>
      <c r="Y48" s="14"/>
      <c r="Z48" s="14"/>
      <c r="AA48" s="14"/>
      <c r="AB48" s="14"/>
      <c r="AC48" s="14"/>
      <c r="AD48" s="14"/>
      <c r="AE48" s="14"/>
      <c r="AF48" s="14"/>
      <c r="AG48" s="281"/>
      <c r="AH48" s="282"/>
      <c r="AI48" s="282"/>
      <c r="AJ48" s="282"/>
      <c r="AK48" s="282"/>
      <c r="AL48" s="282"/>
      <c r="AM48" s="283"/>
    </row>
    <row r="49" spans="1:39" ht="18.75" hidden="1" customHeight="1">
      <c r="A49" s="321"/>
      <c r="B49" s="333"/>
      <c r="C49" s="333"/>
      <c r="D49" s="333"/>
      <c r="E49" s="333"/>
      <c r="F49" s="333"/>
      <c r="G49" s="334"/>
      <c r="H49" s="349"/>
      <c r="I49" s="350"/>
      <c r="J49" s="14" t="s">
        <v>34</v>
      </c>
      <c r="K49" s="14"/>
      <c r="L49" s="14"/>
      <c r="M49" s="14"/>
      <c r="N49" s="14"/>
      <c r="O49" s="14"/>
      <c r="P49" s="14"/>
      <c r="Q49" s="14"/>
      <c r="R49" s="14"/>
      <c r="S49" s="14"/>
      <c r="T49" s="14"/>
      <c r="U49" s="14"/>
      <c r="V49" s="14"/>
      <c r="W49" s="14"/>
      <c r="X49" s="14"/>
      <c r="Y49" s="14"/>
      <c r="Z49" s="14"/>
      <c r="AA49" s="14"/>
      <c r="AB49" s="14"/>
      <c r="AC49" s="14"/>
      <c r="AD49" s="14"/>
      <c r="AE49" s="14"/>
      <c r="AF49" s="14"/>
      <c r="AG49" s="281"/>
      <c r="AH49" s="282"/>
      <c r="AI49" s="282"/>
      <c r="AJ49" s="282"/>
      <c r="AK49" s="282"/>
      <c r="AL49" s="282"/>
      <c r="AM49" s="283"/>
    </row>
    <row r="50" spans="1:39" ht="18.75" hidden="1" customHeight="1">
      <c r="A50" s="321"/>
      <c r="B50" s="333"/>
      <c r="C50" s="333"/>
      <c r="D50" s="333"/>
      <c r="E50" s="333"/>
      <c r="F50" s="333"/>
      <c r="G50" s="334"/>
      <c r="H50" s="349"/>
      <c r="I50" s="350"/>
      <c r="J50" s="14" t="s">
        <v>35</v>
      </c>
      <c r="K50" s="14"/>
      <c r="L50" s="14"/>
      <c r="M50" s="14"/>
      <c r="N50" s="14"/>
      <c r="O50" s="14"/>
      <c r="P50" s="14"/>
      <c r="Q50" s="14"/>
      <c r="R50" s="14"/>
      <c r="S50" s="14"/>
      <c r="T50" s="14"/>
      <c r="U50" s="14"/>
      <c r="V50" s="14"/>
      <c r="W50" s="14"/>
      <c r="X50" s="14"/>
      <c r="Y50" s="14"/>
      <c r="Z50" s="14"/>
      <c r="AA50" s="14"/>
      <c r="AB50" s="14"/>
      <c r="AC50" s="14"/>
      <c r="AD50" s="14"/>
      <c r="AE50" s="14"/>
      <c r="AF50" s="14"/>
      <c r="AG50" s="281"/>
      <c r="AH50" s="282"/>
      <c r="AI50" s="282"/>
      <c r="AJ50" s="282"/>
      <c r="AK50" s="282"/>
      <c r="AL50" s="282"/>
      <c r="AM50" s="283"/>
    </row>
    <row r="51" spans="1:39" ht="18.75" hidden="1" customHeight="1">
      <c r="A51" s="321"/>
      <c r="B51" s="333"/>
      <c r="C51" s="333"/>
      <c r="D51" s="333"/>
      <c r="E51" s="333"/>
      <c r="F51" s="333"/>
      <c r="G51" s="334"/>
      <c r="H51" s="349"/>
      <c r="I51" s="350"/>
      <c r="J51" s="14" t="s">
        <v>36</v>
      </c>
      <c r="K51" s="14"/>
      <c r="L51" s="14"/>
      <c r="M51" s="14"/>
      <c r="N51" s="14"/>
      <c r="O51" s="14"/>
      <c r="P51" s="14"/>
      <c r="Q51" s="14"/>
      <c r="R51" s="14"/>
      <c r="S51" s="14"/>
      <c r="T51" s="14"/>
      <c r="U51" s="14"/>
      <c r="V51" s="14"/>
      <c r="W51" s="14"/>
      <c r="X51" s="14"/>
      <c r="Y51" s="14"/>
      <c r="Z51" s="14"/>
      <c r="AA51" s="14"/>
      <c r="AB51" s="14"/>
      <c r="AC51" s="14"/>
      <c r="AD51" s="14"/>
      <c r="AE51" s="14"/>
      <c r="AF51" s="14"/>
      <c r="AG51" s="281"/>
      <c r="AH51" s="282"/>
      <c r="AI51" s="282"/>
      <c r="AJ51" s="282"/>
      <c r="AK51" s="282"/>
      <c r="AL51" s="282"/>
      <c r="AM51" s="283"/>
    </row>
    <row r="52" spans="1:39" ht="18.75" hidden="1" customHeight="1">
      <c r="A52" s="321"/>
      <c r="B52" s="333"/>
      <c r="C52" s="333"/>
      <c r="D52" s="333"/>
      <c r="E52" s="333"/>
      <c r="F52" s="333"/>
      <c r="G52" s="334"/>
      <c r="H52" s="349"/>
      <c r="I52" s="350"/>
      <c r="J52" s="14" t="s">
        <v>45</v>
      </c>
      <c r="K52" s="14"/>
      <c r="L52" s="14"/>
      <c r="M52" s="14"/>
      <c r="N52" s="14"/>
      <c r="O52" s="14"/>
      <c r="P52" s="14"/>
      <c r="Q52" s="14"/>
      <c r="R52" s="14"/>
      <c r="S52" s="14"/>
      <c r="T52" s="14"/>
      <c r="U52" s="14"/>
      <c r="V52" s="14"/>
      <c r="W52" s="14"/>
      <c r="X52" s="14"/>
      <c r="Y52" s="14"/>
      <c r="Z52" s="14"/>
      <c r="AA52" s="14"/>
      <c r="AB52" s="14"/>
      <c r="AC52" s="14"/>
      <c r="AD52" s="14"/>
      <c r="AE52" s="14"/>
      <c r="AF52" s="14"/>
      <c r="AG52" s="281"/>
      <c r="AH52" s="282"/>
      <c r="AI52" s="282"/>
      <c r="AJ52" s="282"/>
      <c r="AK52" s="282"/>
      <c r="AL52" s="282"/>
      <c r="AM52" s="283"/>
    </row>
    <row r="53" spans="1:39" ht="18.75" hidden="1" customHeight="1">
      <c r="A53" s="321"/>
      <c r="B53" s="333"/>
      <c r="C53" s="333"/>
      <c r="D53" s="333"/>
      <c r="E53" s="333"/>
      <c r="F53" s="333"/>
      <c r="G53" s="334"/>
      <c r="H53" s="349"/>
      <c r="I53" s="350"/>
      <c r="J53" s="14" t="s">
        <v>48</v>
      </c>
      <c r="K53" s="14"/>
      <c r="L53" s="14"/>
      <c r="M53" s="14"/>
      <c r="N53" s="14"/>
      <c r="O53" s="14"/>
      <c r="P53" s="14"/>
      <c r="Q53" s="14"/>
      <c r="R53" s="14"/>
      <c r="S53" s="14"/>
      <c r="T53" s="14"/>
      <c r="U53" s="14"/>
      <c r="V53" s="14"/>
      <c r="W53" s="14"/>
      <c r="X53" s="14"/>
      <c r="Y53" s="14"/>
      <c r="Z53" s="14"/>
      <c r="AA53" s="14"/>
      <c r="AB53" s="14"/>
      <c r="AC53" s="14"/>
      <c r="AD53" s="14"/>
      <c r="AE53" s="14"/>
      <c r="AF53" s="14"/>
      <c r="AG53" s="281"/>
      <c r="AH53" s="282"/>
      <c r="AI53" s="282"/>
      <c r="AJ53" s="282"/>
      <c r="AK53" s="282"/>
      <c r="AL53" s="282"/>
      <c r="AM53" s="283"/>
    </row>
    <row r="54" spans="1:39" ht="18.75" hidden="1" customHeight="1">
      <c r="A54" s="321"/>
      <c r="B54" s="333"/>
      <c r="C54" s="333"/>
      <c r="D54" s="333"/>
      <c r="E54" s="333"/>
      <c r="F54" s="333"/>
      <c r="G54" s="334"/>
      <c r="H54" s="349"/>
      <c r="I54" s="350"/>
      <c r="J54" s="14" t="s">
        <v>38</v>
      </c>
      <c r="K54" s="14"/>
      <c r="L54" s="14"/>
      <c r="M54" s="14"/>
      <c r="N54" s="14"/>
      <c r="O54" s="14"/>
      <c r="P54" s="14"/>
      <c r="Q54" s="14"/>
      <c r="R54" s="14"/>
      <c r="S54" s="14"/>
      <c r="T54" s="14"/>
      <c r="U54" s="14"/>
      <c r="V54" s="14"/>
      <c r="W54" s="14"/>
      <c r="X54" s="14"/>
      <c r="Y54" s="14"/>
      <c r="Z54" s="14"/>
      <c r="AA54" s="14"/>
      <c r="AB54" s="14"/>
      <c r="AC54" s="14"/>
      <c r="AD54" s="14"/>
      <c r="AE54" s="14"/>
      <c r="AF54" s="14"/>
      <c r="AG54" s="281"/>
      <c r="AH54" s="282"/>
      <c r="AI54" s="282"/>
      <c r="AJ54" s="282"/>
      <c r="AK54" s="282"/>
      <c r="AL54" s="282"/>
      <c r="AM54" s="283"/>
    </row>
    <row r="55" spans="1:39" ht="18.75" hidden="1" customHeight="1">
      <c r="A55" s="321"/>
      <c r="B55" s="333"/>
      <c r="C55" s="333"/>
      <c r="D55" s="333"/>
      <c r="E55" s="333"/>
      <c r="F55" s="333"/>
      <c r="G55" s="334"/>
      <c r="H55" s="349"/>
      <c r="I55" s="350"/>
      <c r="J55" s="14" t="s">
        <v>39</v>
      </c>
      <c r="K55" s="14"/>
      <c r="L55" s="14"/>
      <c r="M55" s="14"/>
      <c r="N55" s="14"/>
      <c r="O55" s="14"/>
      <c r="P55" s="14"/>
      <c r="Q55" s="14"/>
      <c r="R55" s="14"/>
      <c r="S55" s="14"/>
      <c r="T55" s="14"/>
      <c r="U55" s="14"/>
      <c r="V55" s="14"/>
      <c r="W55" s="14"/>
      <c r="X55" s="14"/>
      <c r="Y55" s="14"/>
      <c r="Z55" s="14"/>
      <c r="AA55" s="14"/>
      <c r="AB55" s="14"/>
      <c r="AC55" s="14"/>
      <c r="AD55" s="14"/>
      <c r="AE55" s="14"/>
      <c r="AF55" s="14"/>
      <c r="AG55" s="281"/>
      <c r="AH55" s="282"/>
      <c r="AI55" s="282"/>
      <c r="AJ55" s="282"/>
      <c r="AK55" s="282"/>
      <c r="AL55" s="282"/>
      <c r="AM55" s="283"/>
    </row>
    <row r="56" spans="1:39" ht="18.75" hidden="1" customHeight="1">
      <c r="A56" s="321"/>
      <c r="B56" s="333"/>
      <c r="C56" s="333"/>
      <c r="D56" s="333"/>
      <c r="E56" s="333"/>
      <c r="F56" s="333"/>
      <c r="G56" s="334"/>
      <c r="H56" s="349"/>
      <c r="I56" s="350"/>
      <c r="J56" s="14" t="s">
        <v>50</v>
      </c>
      <c r="K56" s="14"/>
      <c r="L56" s="14"/>
      <c r="M56" s="14"/>
      <c r="N56" s="14"/>
      <c r="O56" s="14"/>
      <c r="P56" s="14"/>
      <c r="Q56" s="14"/>
      <c r="R56" s="14"/>
      <c r="S56" s="14"/>
      <c r="T56" s="14"/>
      <c r="U56" s="14"/>
      <c r="V56" s="14"/>
      <c r="W56" s="14"/>
      <c r="X56" s="14"/>
      <c r="Y56" s="14"/>
      <c r="Z56" s="14"/>
      <c r="AA56" s="14"/>
      <c r="AB56" s="14"/>
      <c r="AC56" s="14"/>
      <c r="AD56" s="14"/>
      <c r="AE56" s="14"/>
      <c r="AF56" s="14"/>
      <c r="AG56" s="281"/>
      <c r="AH56" s="282"/>
      <c r="AI56" s="282"/>
      <c r="AJ56" s="282"/>
      <c r="AK56" s="282"/>
      <c r="AL56" s="282"/>
      <c r="AM56" s="283"/>
    </row>
    <row r="57" spans="1:39" ht="18.75" hidden="1" customHeight="1">
      <c r="A57" s="321"/>
      <c r="B57" s="333"/>
      <c r="C57" s="333"/>
      <c r="D57" s="333"/>
      <c r="E57" s="333"/>
      <c r="F57" s="333"/>
      <c r="G57" s="334"/>
      <c r="H57" s="349"/>
      <c r="I57" s="350"/>
      <c r="J57" s="287" t="s">
        <v>51</v>
      </c>
      <c r="K57" s="288"/>
      <c r="L57" s="288"/>
      <c r="M57" s="288"/>
      <c r="N57" s="288"/>
      <c r="O57" s="288"/>
      <c r="P57" s="288"/>
      <c r="Q57" s="288"/>
      <c r="R57" s="288"/>
      <c r="S57" s="288"/>
      <c r="T57" s="288"/>
      <c r="U57" s="288"/>
      <c r="V57" s="288"/>
      <c r="W57" s="288"/>
      <c r="X57" s="288"/>
      <c r="Y57" s="288"/>
      <c r="Z57" s="288"/>
      <c r="AA57" s="288"/>
      <c r="AB57" s="288"/>
      <c r="AC57" s="288"/>
      <c r="AD57" s="288"/>
      <c r="AE57" s="288"/>
      <c r="AF57" s="289"/>
      <c r="AG57" s="290"/>
      <c r="AH57" s="291"/>
      <c r="AI57" s="291"/>
      <c r="AJ57" s="291"/>
      <c r="AK57" s="291"/>
      <c r="AL57" s="291"/>
      <c r="AM57" s="292"/>
    </row>
    <row r="58" spans="1:39" ht="18.75" hidden="1" customHeight="1">
      <c r="A58" s="321"/>
      <c r="B58" s="333"/>
      <c r="C58" s="333"/>
      <c r="D58" s="333"/>
      <c r="E58" s="333"/>
      <c r="F58" s="333"/>
      <c r="G58" s="334"/>
      <c r="H58" s="349"/>
      <c r="I58" s="350"/>
      <c r="J58" s="353"/>
      <c r="K58" s="354"/>
      <c r="L58" s="354"/>
      <c r="M58" s="354"/>
      <c r="N58" s="354"/>
      <c r="O58" s="354"/>
      <c r="P58" s="354"/>
      <c r="Q58" s="354"/>
      <c r="R58" s="354"/>
      <c r="S58" s="354"/>
      <c r="T58" s="354"/>
      <c r="U58" s="354"/>
      <c r="V58" s="354"/>
      <c r="W58" s="354"/>
      <c r="X58" s="354"/>
      <c r="Y58" s="354"/>
      <c r="Z58" s="354"/>
      <c r="AA58" s="354"/>
      <c r="AB58" s="354"/>
      <c r="AC58" s="354"/>
      <c r="AD58" s="354"/>
      <c r="AE58" s="354"/>
      <c r="AF58" s="355"/>
      <c r="AG58" s="293"/>
      <c r="AH58" s="294"/>
      <c r="AI58" s="294"/>
      <c r="AJ58" s="294"/>
      <c r="AK58" s="294"/>
      <c r="AL58" s="294"/>
      <c r="AM58" s="295"/>
    </row>
    <row r="59" spans="1:39" ht="18.75" hidden="1" customHeight="1">
      <c r="A59" s="321"/>
      <c r="B59" s="333"/>
      <c r="C59" s="333"/>
      <c r="D59" s="333"/>
      <c r="E59" s="333"/>
      <c r="F59" s="333"/>
      <c r="G59" s="334"/>
      <c r="H59" s="351"/>
      <c r="I59" s="352"/>
      <c r="J59" s="245" t="s">
        <v>73</v>
      </c>
      <c r="K59" s="246"/>
      <c r="L59" s="246"/>
      <c r="M59" s="246"/>
      <c r="N59" s="246"/>
      <c r="O59" s="246"/>
      <c r="P59" s="246"/>
      <c r="Q59" s="246"/>
      <c r="R59" s="246"/>
      <c r="S59" s="246"/>
      <c r="T59" s="246"/>
      <c r="U59" s="246"/>
      <c r="V59" s="246"/>
      <c r="W59" s="246"/>
      <c r="X59" s="246"/>
      <c r="Y59" s="246"/>
      <c r="Z59" s="246"/>
      <c r="AA59" s="246"/>
      <c r="AB59" s="246"/>
      <c r="AC59" s="246"/>
      <c r="AD59" s="246"/>
      <c r="AE59" s="246"/>
      <c r="AF59" s="270"/>
      <c r="AG59" s="290"/>
      <c r="AH59" s="291"/>
      <c r="AI59" s="291"/>
      <c r="AJ59" s="291"/>
      <c r="AK59" s="291"/>
      <c r="AL59" s="291"/>
      <c r="AM59" s="292"/>
    </row>
    <row r="60" spans="1:39" ht="18.75" hidden="1" customHeight="1">
      <c r="A60" s="321"/>
      <c r="B60" s="333"/>
      <c r="C60" s="333"/>
      <c r="D60" s="333"/>
      <c r="E60" s="333"/>
      <c r="F60" s="333"/>
      <c r="G60" s="334"/>
      <c r="H60" s="329" t="s">
        <v>59</v>
      </c>
      <c r="I60" s="330"/>
      <c r="J60" s="12" t="s">
        <v>54</v>
      </c>
      <c r="K60" s="12"/>
      <c r="L60" s="12"/>
      <c r="M60" s="12"/>
      <c r="N60" s="12"/>
      <c r="O60" s="12"/>
      <c r="P60" s="12"/>
      <c r="Q60" s="12"/>
      <c r="R60" s="12"/>
      <c r="S60" s="12"/>
      <c r="T60" s="12"/>
      <c r="U60" s="12"/>
      <c r="V60" s="12"/>
      <c r="W60" s="12"/>
      <c r="X60" s="12"/>
      <c r="Y60" s="12"/>
      <c r="Z60" s="12"/>
      <c r="AA60" s="12"/>
      <c r="AB60" s="12"/>
      <c r="AC60" s="12"/>
      <c r="AD60" s="12"/>
      <c r="AE60" s="12"/>
      <c r="AF60" s="12"/>
      <c r="AG60" s="284" t="e">
        <f>IF(SUM('小規模Ｃ積算表（処遇Ⅱ）'!M19+'小規模Ｃ積算表（処遇Ⅱ）'!M20)&gt;0,"○","―")</f>
        <v>#VALUE!</v>
      </c>
      <c r="AH60" s="285"/>
      <c r="AI60" s="285"/>
      <c r="AJ60" s="285"/>
      <c r="AK60" s="285"/>
      <c r="AL60" s="285"/>
      <c r="AM60" s="286"/>
    </row>
    <row r="61" spans="1:39" ht="18.75" hidden="1" customHeight="1">
      <c r="A61" s="321"/>
      <c r="B61" s="333"/>
      <c r="C61" s="333"/>
      <c r="D61" s="333"/>
      <c r="E61" s="333"/>
      <c r="F61" s="333"/>
      <c r="G61" s="334"/>
      <c r="H61" s="329"/>
      <c r="I61" s="330"/>
      <c r="J61" s="14" t="s">
        <v>55</v>
      </c>
      <c r="K61" s="14"/>
      <c r="L61" s="14"/>
      <c r="M61" s="14"/>
      <c r="N61" s="14"/>
      <c r="O61" s="14"/>
      <c r="P61" s="14"/>
      <c r="Q61" s="14"/>
      <c r="R61" s="14"/>
      <c r="S61" s="14"/>
      <c r="T61" s="14"/>
      <c r="U61" s="14"/>
      <c r="V61" s="14"/>
      <c r="W61" s="14"/>
      <c r="X61" s="14"/>
      <c r="Y61" s="14"/>
      <c r="Z61" s="14"/>
      <c r="AA61" s="14"/>
      <c r="AB61" s="14"/>
      <c r="AC61" s="14"/>
      <c r="AD61" s="14"/>
      <c r="AE61" s="14"/>
      <c r="AF61" s="14"/>
      <c r="AG61" s="281">
        <f>'小規模Ｃ積算表（処遇Ⅱ）'!T25</f>
        <v>0</v>
      </c>
      <c r="AH61" s="282"/>
      <c r="AI61" s="282"/>
      <c r="AJ61" s="282"/>
      <c r="AK61" s="282"/>
      <c r="AL61" s="282"/>
      <c r="AM61" s="283"/>
    </row>
    <row r="62" spans="1:39" ht="18.75" hidden="1" customHeight="1">
      <c r="A62" s="321"/>
      <c r="B62" s="333"/>
      <c r="C62" s="333"/>
      <c r="D62" s="333"/>
      <c r="E62" s="333"/>
      <c r="F62" s="333"/>
      <c r="G62" s="334"/>
      <c r="H62" s="329"/>
      <c r="I62" s="330"/>
      <c r="J62" s="14" t="s">
        <v>56</v>
      </c>
      <c r="K62" s="14"/>
      <c r="L62" s="14"/>
      <c r="M62" s="14"/>
      <c r="N62" s="14"/>
      <c r="O62" s="14"/>
      <c r="P62" s="14"/>
      <c r="Q62" s="14"/>
      <c r="R62" s="14"/>
      <c r="S62" s="14"/>
      <c r="T62" s="14"/>
      <c r="U62" s="14"/>
      <c r="V62" s="14"/>
      <c r="W62" s="14"/>
      <c r="X62" s="14"/>
      <c r="Y62" s="14"/>
      <c r="Z62" s="14"/>
      <c r="AA62" s="14"/>
      <c r="AB62" s="14"/>
      <c r="AC62" s="14"/>
      <c r="AD62" s="14"/>
      <c r="AE62" s="14"/>
      <c r="AF62" s="14"/>
      <c r="AG62" s="281">
        <f>'小規模Ｃ積算表（処遇Ⅱ）'!T26</f>
        <v>0</v>
      </c>
      <c r="AH62" s="282"/>
      <c r="AI62" s="282"/>
      <c r="AJ62" s="282"/>
      <c r="AK62" s="282"/>
      <c r="AL62" s="282"/>
      <c r="AM62" s="283"/>
    </row>
    <row r="63" spans="1:39" ht="18.75" hidden="1" customHeight="1">
      <c r="A63" s="321"/>
      <c r="B63" s="333"/>
      <c r="C63" s="333"/>
      <c r="D63" s="333"/>
      <c r="E63" s="333"/>
      <c r="F63" s="333"/>
      <c r="G63" s="334"/>
      <c r="H63" s="329"/>
      <c r="I63" s="330"/>
      <c r="J63" s="287" t="s">
        <v>58</v>
      </c>
      <c r="K63" s="288"/>
      <c r="L63" s="288"/>
      <c r="M63" s="288"/>
      <c r="N63" s="288"/>
      <c r="O63" s="288"/>
      <c r="P63" s="288"/>
      <c r="Q63" s="288"/>
      <c r="R63" s="288"/>
      <c r="S63" s="288"/>
      <c r="T63" s="288"/>
      <c r="U63" s="288"/>
      <c r="V63" s="288"/>
      <c r="W63" s="288"/>
      <c r="X63" s="288"/>
      <c r="Y63" s="288"/>
      <c r="Z63" s="288"/>
      <c r="AA63" s="288"/>
      <c r="AB63" s="288"/>
      <c r="AC63" s="288"/>
      <c r="AD63" s="288"/>
      <c r="AE63" s="288"/>
      <c r="AF63" s="289"/>
      <c r="AG63" s="290">
        <f>'小規模Ｃ積算表（処遇Ⅱ）'!T27</f>
        <v>0</v>
      </c>
      <c r="AH63" s="291"/>
      <c r="AI63" s="291"/>
      <c r="AJ63" s="291"/>
      <c r="AK63" s="291"/>
      <c r="AL63" s="291"/>
      <c r="AM63" s="292"/>
    </row>
    <row r="64" spans="1:39" ht="18.75" hidden="1" customHeight="1">
      <c r="A64" s="321"/>
      <c r="B64" s="333"/>
      <c r="C64" s="333"/>
      <c r="D64" s="333"/>
      <c r="E64" s="333"/>
      <c r="F64" s="333"/>
      <c r="G64" s="334"/>
      <c r="H64" s="329"/>
      <c r="I64" s="330"/>
      <c r="J64" s="245"/>
      <c r="K64" s="246"/>
      <c r="L64" s="246"/>
      <c r="M64" s="246"/>
      <c r="N64" s="246"/>
      <c r="O64" s="246"/>
      <c r="P64" s="246"/>
      <c r="Q64" s="246"/>
      <c r="R64" s="246"/>
      <c r="S64" s="246"/>
      <c r="T64" s="246"/>
      <c r="U64" s="246"/>
      <c r="V64" s="246"/>
      <c r="W64" s="246"/>
      <c r="X64" s="246"/>
      <c r="Y64" s="246"/>
      <c r="Z64" s="246"/>
      <c r="AA64" s="246"/>
      <c r="AB64" s="246"/>
      <c r="AC64" s="246"/>
      <c r="AD64" s="246"/>
      <c r="AE64" s="246"/>
      <c r="AF64" s="270"/>
      <c r="AG64" s="293"/>
      <c r="AH64" s="294"/>
      <c r="AI64" s="294"/>
      <c r="AJ64" s="294"/>
      <c r="AK64" s="294"/>
      <c r="AL64" s="294"/>
      <c r="AM64" s="295"/>
    </row>
    <row r="65" spans="1:39" ht="18.75" customHeight="1">
      <c r="A65" s="321"/>
      <c r="B65" s="333"/>
      <c r="C65" s="333"/>
      <c r="D65" s="333"/>
      <c r="E65" s="333"/>
      <c r="F65" s="333"/>
      <c r="G65" s="334"/>
      <c r="H65" s="329" t="s">
        <v>60</v>
      </c>
      <c r="I65" s="330"/>
      <c r="J65" s="12" t="s">
        <v>53</v>
      </c>
      <c r="K65" s="12"/>
      <c r="L65" s="12"/>
      <c r="M65" s="12"/>
      <c r="N65" s="12"/>
      <c r="O65" s="12"/>
      <c r="P65" s="12"/>
      <c r="Q65" s="12"/>
      <c r="R65" s="12"/>
      <c r="S65" s="12"/>
      <c r="T65" s="12"/>
      <c r="U65" s="12"/>
      <c r="V65" s="12"/>
      <c r="W65" s="12"/>
      <c r="X65" s="12"/>
      <c r="Y65" s="12"/>
      <c r="Z65" s="12"/>
      <c r="AA65" s="12"/>
      <c r="AB65" s="12"/>
      <c r="AC65" s="12"/>
      <c r="AD65" s="12"/>
      <c r="AE65" s="12"/>
      <c r="AF65" s="12"/>
      <c r="AG65" s="305">
        <f>'小規模Ｃ積算表（処遇Ⅱ）'!T26</f>
        <v>0</v>
      </c>
      <c r="AH65" s="306"/>
      <c r="AI65" s="306"/>
      <c r="AJ65" s="306"/>
      <c r="AK65" s="306"/>
      <c r="AL65" s="306"/>
      <c r="AM65" s="307"/>
    </row>
    <row r="66" spans="1:39" ht="18.75" customHeight="1">
      <c r="A66" s="321"/>
      <c r="B66" s="333"/>
      <c r="C66" s="333"/>
      <c r="D66" s="333"/>
      <c r="E66" s="333"/>
      <c r="F66" s="333"/>
      <c r="G66" s="334"/>
      <c r="H66" s="329"/>
      <c r="I66" s="330"/>
      <c r="J66" s="14" t="s">
        <v>42</v>
      </c>
      <c r="K66" s="14"/>
      <c r="L66" s="14"/>
      <c r="M66" s="14"/>
      <c r="N66" s="14"/>
      <c r="O66" s="14"/>
      <c r="P66" s="14"/>
      <c r="Q66" s="14"/>
      <c r="R66" s="14"/>
      <c r="S66" s="14"/>
      <c r="T66" s="14"/>
      <c r="U66" s="14"/>
      <c r="V66" s="14"/>
      <c r="W66" s="14"/>
      <c r="X66" s="14"/>
      <c r="Y66" s="14"/>
      <c r="Z66" s="14"/>
      <c r="AA66" s="14"/>
      <c r="AB66" s="14"/>
      <c r="AC66" s="14"/>
      <c r="AD66" s="14"/>
      <c r="AE66" s="14"/>
      <c r="AF66" s="14"/>
      <c r="AG66" s="308">
        <f>'小規模Ｃ積算表（処遇Ⅱ）'!T28</f>
        <v>0</v>
      </c>
      <c r="AH66" s="309"/>
      <c r="AI66" s="309"/>
      <c r="AJ66" s="309"/>
      <c r="AK66" s="309"/>
      <c r="AL66" s="309"/>
      <c r="AM66" s="310"/>
    </row>
    <row r="67" spans="1:39" ht="18.75" customHeight="1">
      <c r="A67" s="321"/>
      <c r="B67" s="333"/>
      <c r="C67" s="333"/>
      <c r="D67" s="333"/>
      <c r="E67" s="333"/>
      <c r="F67" s="333"/>
      <c r="G67" s="334"/>
      <c r="H67" s="329"/>
      <c r="I67" s="330"/>
      <c r="J67" s="287" t="s">
        <v>57</v>
      </c>
      <c r="K67" s="288"/>
      <c r="L67" s="288"/>
      <c r="M67" s="288"/>
      <c r="N67" s="288"/>
      <c r="O67" s="288"/>
      <c r="P67" s="288"/>
      <c r="Q67" s="288"/>
      <c r="R67" s="288"/>
      <c r="S67" s="288"/>
      <c r="T67" s="288"/>
      <c r="U67" s="288"/>
      <c r="V67" s="288"/>
      <c r="W67" s="288"/>
      <c r="X67" s="288"/>
      <c r="Y67" s="288"/>
      <c r="Z67" s="288"/>
      <c r="AA67" s="288"/>
      <c r="AB67" s="288"/>
      <c r="AC67" s="288"/>
      <c r="AD67" s="288"/>
      <c r="AE67" s="288"/>
      <c r="AF67" s="289"/>
      <c r="AG67" s="299">
        <f>'小規模Ｃ積算表（処遇Ⅱ）'!T29</f>
        <v>0</v>
      </c>
      <c r="AH67" s="300"/>
      <c r="AI67" s="300"/>
      <c r="AJ67" s="300"/>
      <c r="AK67" s="300"/>
      <c r="AL67" s="300"/>
      <c r="AM67" s="301"/>
    </row>
    <row r="68" spans="1:39" ht="18.75" customHeight="1" thickBot="1">
      <c r="A68" s="321"/>
      <c r="B68" s="333"/>
      <c r="C68" s="333"/>
      <c r="D68" s="333"/>
      <c r="E68" s="333"/>
      <c r="F68" s="333"/>
      <c r="G68" s="334"/>
      <c r="H68" s="329"/>
      <c r="I68" s="330"/>
      <c r="J68" s="245"/>
      <c r="K68" s="246"/>
      <c r="L68" s="246"/>
      <c r="M68" s="246"/>
      <c r="N68" s="246"/>
      <c r="O68" s="246"/>
      <c r="P68" s="246"/>
      <c r="Q68" s="246"/>
      <c r="R68" s="246"/>
      <c r="S68" s="246"/>
      <c r="T68" s="246"/>
      <c r="U68" s="246"/>
      <c r="V68" s="246"/>
      <c r="W68" s="246"/>
      <c r="X68" s="246"/>
      <c r="Y68" s="246"/>
      <c r="Z68" s="246"/>
      <c r="AA68" s="246"/>
      <c r="AB68" s="246"/>
      <c r="AC68" s="246"/>
      <c r="AD68" s="246"/>
      <c r="AE68" s="246"/>
      <c r="AF68" s="270"/>
      <c r="AG68" s="302"/>
      <c r="AH68" s="303"/>
      <c r="AI68" s="303"/>
      <c r="AJ68" s="303"/>
      <c r="AK68" s="303"/>
      <c r="AL68" s="303"/>
      <c r="AM68" s="304"/>
    </row>
    <row r="69" spans="1:39" ht="18.75" hidden="1" customHeight="1">
      <c r="A69" s="321"/>
      <c r="B69" s="333"/>
      <c r="C69" s="333"/>
      <c r="D69" s="333"/>
      <c r="E69" s="333"/>
      <c r="F69" s="333"/>
      <c r="G69" s="334"/>
      <c r="H69" s="329" t="s">
        <v>61</v>
      </c>
      <c r="I69" s="330"/>
      <c r="J69" s="12" t="s">
        <v>53</v>
      </c>
      <c r="K69" s="12"/>
      <c r="L69" s="12"/>
      <c r="M69" s="12"/>
      <c r="N69" s="12"/>
      <c r="O69" s="12"/>
      <c r="P69" s="12"/>
      <c r="Q69" s="12"/>
      <c r="R69" s="12"/>
      <c r="S69" s="12"/>
      <c r="T69" s="12"/>
      <c r="U69" s="12"/>
      <c r="V69" s="12"/>
      <c r="W69" s="12"/>
      <c r="X69" s="12"/>
      <c r="Y69" s="12"/>
      <c r="Z69" s="12"/>
      <c r="AA69" s="12"/>
      <c r="AB69" s="12"/>
      <c r="AC69" s="12"/>
      <c r="AD69" s="12"/>
      <c r="AE69" s="12"/>
      <c r="AF69" s="12"/>
      <c r="AG69" s="311"/>
      <c r="AH69" s="312"/>
      <c r="AI69" s="312"/>
      <c r="AJ69" s="312"/>
      <c r="AK69" s="312"/>
      <c r="AL69" s="312"/>
      <c r="AM69" s="313"/>
    </row>
    <row r="70" spans="1:39" ht="18.75" hidden="1" customHeight="1">
      <c r="A70" s="321"/>
      <c r="B70" s="333"/>
      <c r="C70" s="333"/>
      <c r="D70" s="333"/>
      <c r="E70" s="333"/>
      <c r="F70" s="333"/>
      <c r="G70" s="334"/>
      <c r="H70" s="329"/>
      <c r="I70" s="330"/>
      <c r="J70" s="14" t="s">
        <v>42</v>
      </c>
      <c r="K70" s="14"/>
      <c r="L70" s="14"/>
      <c r="M70" s="14"/>
      <c r="N70" s="14"/>
      <c r="O70" s="14"/>
      <c r="P70" s="14"/>
      <c r="Q70" s="14"/>
      <c r="R70" s="14"/>
      <c r="S70" s="14"/>
      <c r="T70" s="14"/>
      <c r="U70" s="14"/>
      <c r="V70" s="14"/>
      <c r="W70" s="14"/>
      <c r="X70" s="14"/>
      <c r="Y70" s="14"/>
      <c r="Z70" s="14"/>
      <c r="AA70" s="14"/>
      <c r="AB70" s="14"/>
      <c r="AC70" s="14"/>
      <c r="AD70" s="14"/>
      <c r="AE70" s="14"/>
      <c r="AF70" s="14"/>
      <c r="AG70" s="281"/>
      <c r="AH70" s="282"/>
      <c r="AI70" s="282"/>
      <c r="AJ70" s="282"/>
      <c r="AK70" s="282"/>
      <c r="AL70" s="282"/>
      <c r="AM70" s="283"/>
    </row>
    <row r="71" spans="1:39" ht="18.75" hidden="1" customHeight="1">
      <c r="A71" s="321"/>
      <c r="B71" s="333"/>
      <c r="C71" s="333"/>
      <c r="D71" s="333"/>
      <c r="E71" s="333"/>
      <c r="F71" s="333"/>
      <c r="G71" s="334"/>
      <c r="H71" s="329"/>
      <c r="I71" s="330"/>
      <c r="J71" s="14" t="s">
        <v>45</v>
      </c>
      <c r="K71" s="14"/>
      <c r="L71" s="14"/>
      <c r="M71" s="14"/>
      <c r="N71" s="14"/>
      <c r="O71" s="14"/>
      <c r="P71" s="14"/>
      <c r="Q71" s="14"/>
      <c r="R71" s="14"/>
      <c r="S71" s="14"/>
      <c r="T71" s="14"/>
      <c r="U71" s="14"/>
      <c r="V71" s="14"/>
      <c r="W71" s="14"/>
      <c r="X71" s="14"/>
      <c r="Y71" s="14"/>
      <c r="Z71" s="14"/>
      <c r="AA71" s="14"/>
      <c r="AB71" s="14"/>
      <c r="AC71" s="14"/>
      <c r="AD71" s="14"/>
      <c r="AE71" s="14"/>
      <c r="AF71" s="14"/>
      <c r="AG71" s="281"/>
      <c r="AH71" s="282"/>
      <c r="AI71" s="282"/>
      <c r="AJ71" s="282"/>
      <c r="AK71" s="282"/>
      <c r="AL71" s="282"/>
      <c r="AM71" s="283"/>
    </row>
    <row r="72" spans="1:39" ht="18.75" hidden="1" customHeight="1">
      <c r="A72" s="321"/>
      <c r="B72" s="333"/>
      <c r="C72" s="333"/>
      <c r="D72" s="333"/>
      <c r="E72" s="333"/>
      <c r="F72" s="333"/>
      <c r="G72" s="334"/>
      <c r="H72" s="329"/>
      <c r="I72" s="330"/>
      <c r="J72" s="287" t="s">
        <v>57</v>
      </c>
      <c r="K72" s="288"/>
      <c r="L72" s="288"/>
      <c r="M72" s="288"/>
      <c r="N72" s="288"/>
      <c r="O72" s="288"/>
      <c r="P72" s="288"/>
      <c r="Q72" s="288"/>
      <c r="R72" s="288"/>
      <c r="S72" s="288"/>
      <c r="T72" s="288"/>
      <c r="U72" s="288"/>
      <c r="V72" s="288"/>
      <c r="W72" s="288"/>
      <c r="X72" s="288"/>
      <c r="Y72" s="288"/>
      <c r="Z72" s="288"/>
      <c r="AA72" s="288"/>
      <c r="AB72" s="288"/>
      <c r="AC72" s="288"/>
      <c r="AD72" s="288"/>
      <c r="AE72" s="288"/>
      <c r="AF72" s="289"/>
      <c r="AG72" s="290"/>
      <c r="AH72" s="291"/>
      <c r="AI72" s="291"/>
      <c r="AJ72" s="291"/>
      <c r="AK72" s="291"/>
      <c r="AL72" s="291"/>
      <c r="AM72" s="292"/>
    </row>
    <row r="73" spans="1:39" ht="18.75" hidden="1" customHeight="1" thickBot="1">
      <c r="A73" s="265"/>
      <c r="B73" s="335"/>
      <c r="C73" s="335"/>
      <c r="D73" s="335"/>
      <c r="E73" s="335"/>
      <c r="F73" s="335"/>
      <c r="G73" s="336"/>
      <c r="H73" s="329"/>
      <c r="I73" s="330"/>
      <c r="J73" s="245"/>
      <c r="K73" s="246"/>
      <c r="L73" s="246"/>
      <c r="M73" s="246"/>
      <c r="N73" s="246"/>
      <c r="O73" s="246"/>
      <c r="P73" s="246"/>
      <c r="Q73" s="246"/>
      <c r="R73" s="246"/>
      <c r="S73" s="246"/>
      <c r="T73" s="246"/>
      <c r="U73" s="246"/>
      <c r="V73" s="246"/>
      <c r="W73" s="246"/>
      <c r="X73" s="246"/>
      <c r="Y73" s="246"/>
      <c r="Z73" s="246"/>
      <c r="AA73" s="246"/>
      <c r="AB73" s="246"/>
      <c r="AC73" s="246"/>
      <c r="AD73" s="246"/>
      <c r="AE73" s="246"/>
      <c r="AF73" s="270"/>
      <c r="AG73" s="296"/>
      <c r="AH73" s="297"/>
      <c r="AI73" s="297"/>
      <c r="AJ73" s="297"/>
      <c r="AK73" s="297"/>
      <c r="AL73" s="297"/>
      <c r="AM73" s="298"/>
    </row>
    <row r="74" spans="1:39" ht="23.25" hidden="1" customHeight="1">
      <c r="A74" s="264" t="s">
        <v>3</v>
      </c>
      <c r="B74" s="244" t="s">
        <v>62</v>
      </c>
      <c r="C74" s="244"/>
      <c r="D74" s="244"/>
      <c r="E74" s="244"/>
      <c r="F74" s="244"/>
      <c r="G74" s="279"/>
      <c r="H74" s="17" t="s">
        <v>63</v>
      </c>
      <c r="I74" s="18"/>
      <c r="J74" s="12"/>
      <c r="K74" s="12"/>
      <c r="L74" s="12"/>
      <c r="M74" s="12"/>
      <c r="N74" s="12"/>
      <c r="O74" s="12"/>
      <c r="P74" s="12"/>
      <c r="Q74" s="12"/>
      <c r="R74" s="12"/>
      <c r="S74" s="12"/>
      <c r="T74" s="12"/>
      <c r="U74" s="12"/>
      <c r="V74" s="12"/>
      <c r="W74" s="12"/>
      <c r="X74" s="12"/>
      <c r="Y74" s="12"/>
      <c r="Z74" s="271" t="s">
        <v>65</v>
      </c>
      <c r="AA74" s="271"/>
      <c r="AB74" s="271"/>
      <c r="AC74" s="271"/>
      <c r="AD74" s="271"/>
      <c r="AE74" s="271"/>
      <c r="AF74" s="272"/>
      <c r="AG74" s="273"/>
      <c r="AH74" s="274"/>
      <c r="AI74" s="274"/>
      <c r="AJ74" s="274"/>
      <c r="AK74" s="274"/>
      <c r="AL74" s="274"/>
      <c r="AM74" s="275"/>
    </row>
    <row r="75" spans="1:39" ht="23.25" hidden="1" customHeight="1" thickBot="1">
      <c r="A75" s="265"/>
      <c r="B75" s="246"/>
      <c r="C75" s="246"/>
      <c r="D75" s="246"/>
      <c r="E75" s="246"/>
      <c r="F75" s="246"/>
      <c r="G75" s="280"/>
      <c r="H75" s="19" t="s">
        <v>64</v>
      </c>
      <c r="I75" s="20"/>
      <c r="J75" s="9"/>
      <c r="K75" s="9"/>
      <c r="L75" s="9"/>
      <c r="M75" s="9"/>
      <c r="N75" s="9"/>
      <c r="O75" s="9"/>
      <c r="P75" s="9"/>
      <c r="Q75" s="9"/>
      <c r="R75" s="9"/>
      <c r="S75" s="9"/>
      <c r="T75" s="9"/>
      <c r="U75" s="9"/>
      <c r="V75" s="9"/>
      <c r="W75" s="9"/>
      <c r="X75" s="9"/>
      <c r="Y75" s="9"/>
      <c r="Z75" s="253" t="s">
        <v>65</v>
      </c>
      <c r="AA75" s="254"/>
      <c r="AB75" s="254"/>
      <c r="AC75" s="254"/>
      <c r="AD75" s="254"/>
      <c r="AE75" s="254"/>
      <c r="AF75" s="255"/>
      <c r="AG75" s="276"/>
      <c r="AH75" s="277"/>
      <c r="AI75" s="277"/>
      <c r="AJ75" s="277"/>
      <c r="AK75" s="277"/>
      <c r="AL75" s="277"/>
      <c r="AM75" s="278"/>
    </row>
    <row r="76" spans="1:39" ht="23.25" customHeight="1" thickBot="1">
      <c r="A76" s="21" t="s">
        <v>14</v>
      </c>
      <c r="B76" s="22" t="s">
        <v>66</v>
      </c>
      <c r="C76" s="23"/>
      <c r="D76" s="23"/>
      <c r="E76" s="23"/>
      <c r="F76" s="23"/>
      <c r="G76" s="23"/>
      <c r="H76" s="19"/>
      <c r="I76" s="20"/>
      <c r="J76" s="9"/>
      <c r="K76" s="9"/>
      <c r="L76" s="9"/>
      <c r="M76" s="9"/>
      <c r="N76" s="9"/>
      <c r="O76" s="9"/>
      <c r="P76" s="9"/>
      <c r="Q76" s="9"/>
      <c r="R76" s="9"/>
      <c r="S76" s="9"/>
      <c r="T76" s="9"/>
      <c r="U76" s="9"/>
      <c r="V76" s="9"/>
      <c r="W76" s="9"/>
      <c r="X76" s="9"/>
      <c r="Y76" s="9"/>
      <c r="Z76" s="253"/>
      <c r="AA76" s="254"/>
      <c r="AB76" s="254"/>
      <c r="AC76" s="254"/>
      <c r="AD76" s="254"/>
      <c r="AE76" s="254"/>
      <c r="AF76" s="255"/>
      <c r="AG76" s="256">
        <f>'小規模Ｃ積算表（処遇Ⅱ）'!AA31</f>
        <v>1.6</v>
      </c>
      <c r="AH76" s="257"/>
      <c r="AI76" s="257"/>
      <c r="AJ76" s="257"/>
      <c r="AK76" s="257"/>
      <c r="AL76" s="257"/>
      <c r="AM76" s="258"/>
    </row>
    <row r="77" spans="1:39" ht="23.25" customHeight="1">
      <c r="A77" s="264" t="s">
        <v>15</v>
      </c>
      <c r="B77" s="262" t="s">
        <v>67</v>
      </c>
      <c r="C77" s="262"/>
      <c r="D77" s="262"/>
      <c r="E77" s="262"/>
      <c r="F77" s="262"/>
      <c r="G77" s="262"/>
      <c r="H77" s="24" t="s">
        <v>68</v>
      </c>
      <c r="I77" s="25"/>
      <c r="J77" s="26"/>
      <c r="K77" s="26"/>
      <c r="L77" s="26"/>
      <c r="M77" s="26"/>
      <c r="N77" s="26"/>
      <c r="O77" s="26"/>
      <c r="P77" s="26"/>
      <c r="Q77" s="26"/>
      <c r="R77" s="26"/>
      <c r="S77" s="26"/>
      <c r="T77" s="26"/>
      <c r="U77" s="26"/>
      <c r="V77" s="26"/>
      <c r="W77" s="26"/>
      <c r="X77" s="26"/>
      <c r="Y77" s="26"/>
      <c r="Z77" s="27"/>
      <c r="AA77" s="28"/>
      <c r="AB77" s="28"/>
      <c r="AC77" s="28"/>
      <c r="AD77" s="28"/>
      <c r="AE77" s="28"/>
      <c r="AF77" s="29"/>
      <c r="AG77" s="259">
        <f>AG76*1/3</f>
        <v>0.53333333333333333</v>
      </c>
      <c r="AH77" s="260"/>
      <c r="AI77" s="260"/>
      <c r="AJ77" s="260"/>
      <c r="AK77" s="260"/>
      <c r="AL77" s="260"/>
      <c r="AM77" s="261"/>
    </row>
    <row r="78" spans="1:39" ht="23.25" customHeight="1" thickBot="1">
      <c r="A78" s="265"/>
      <c r="B78" s="263"/>
      <c r="C78" s="263"/>
      <c r="D78" s="263"/>
      <c r="E78" s="263"/>
      <c r="F78" s="263"/>
      <c r="G78" s="263"/>
      <c r="H78" s="30" t="s">
        <v>69</v>
      </c>
      <c r="I78" s="31"/>
      <c r="J78" s="16"/>
      <c r="K78" s="16"/>
      <c r="L78" s="16"/>
      <c r="M78" s="16"/>
      <c r="N78" s="16"/>
      <c r="O78" s="16"/>
      <c r="P78" s="16"/>
      <c r="Q78" s="16"/>
      <c r="R78" s="16"/>
      <c r="S78" s="16"/>
      <c r="T78" s="16"/>
      <c r="U78" s="16"/>
      <c r="V78" s="16"/>
      <c r="W78" s="16"/>
      <c r="X78" s="16"/>
      <c r="Y78" s="16"/>
      <c r="Z78" s="32"/>
      <c r="AA78" s="33"/>
      <c r="AB78" s="33"/>
      <c r="AC78" s="33"/>
      <c r="AD78" s="33"/>
      <c r="AE78" s="33"/>
      <c r="AF78" s="34"/>
      <c r="AG78" s="266">
        <f>AG76*1/5</f>
        <v>0.32</v>
      </c>
      <c r="AH78" s="267"/>
      <c r="AI78" s="267"/>
      <c r="AJ78" s="267"/>
      <c r="AK78" s="267"/>
      <c r="AL78" s="267"/>
      <c r="AM78" s="268"/>
    </row>
    <row r="79" spans="1:39">
      <c r="H79" s="35"/>
      <c r="I79" s="35"/>
    </row>
    <row r="80" spans="1:39">
      <c r="A80" s="1" t="s">
        <v>78</v>
      </c>
      <c r="H80" s="35"/>
      <c r="I80" s="35"/>
    </row>
    <row r="81" spans="1:39" ht="14.25" thickBot="1">
      <c r="A81" s="7" t="s">
        <v>134</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5"/>
    </row>
    <row r="82" spans="1:39">
      <c r="A82" s="6"/>
      <c r="B82" s="243" t="s">
        <v>79</v>
      </c>
      <c r="C82" s="244"/>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7"/>
      <c r="AH82" s="248"/>
      <c r="AI82" s="248"/>
      <c r="AJ82" s="248"/>
      <c r="AK82" s="248"/>
      <c r="AL82" s="248"/>
      <c r="AM82" s="249"/>
    </row>
    <row r="83" spans="1:39" ht="14.25" thickBot="1">
      <c r="A83" s="74"/>
      <c r="B83" s="245"/>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50"/>
      <c r="AH83" s="251"/>
      <c r="AI83" s="251"/>
      <c r="AJ83" s="251"/>
      <c r="AK83" s="251"/>
      <c r="AL83" s="251"/>
      <c r="AM83" s="252"/>
    </row>
    <row r="84" spans="1:39">
      <c r="A84" s="74"/>
      <c r="B84" s="243" t="s">
        <v>96</v>
      </c>
      <c r="C84" s="244"/>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69"/>
      <c r="AG84" s="247"/>
      <c r="AH84" s="248"/>
      <c r="AI84" s="248"/>
      <c r="AJ84" s="248"/>
      <c r="AK84" s="248"/>
      <c r="AL84" s="248"/>
      <c r="AM84" s="249"/>
    </row>
    <row r="85" spans="1:39" ht="14.25" customHeight="1" thickBot="1">
      <c r="A85" s="75"/>
      <c r="B85" s="245"/>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70"/>
      <c r="AG85" s="250"/>
      <c r="AH85" s="251"/>
      <c r="AI85" s="251"/>
      <c r="AJ85" s="251"/>
      <c r="AK85" s="251"/>
      <c r="AL85" s="251"/>
      <c r="AM85" s="252"/>
    </row>
    <row r="86" spans="1:39">
      <c r="A86" s="3"/>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1"/>
      <c r="AH86" s="41"/>
      <c r="AI86" s="41"/>
      <c r="AJ86" s="41"/>
      <c r="AK86" s="41"/>
      <c r="AL86" s="41"/>
      <c r="AM86" s="41"/>
    </row>
    <row r="87" spans="1:39" ht="14.25" thickBot="1">
      <c r="A87" s="1" t="s">
        <v>80</v>
      </c>
    </row>
    <row r="88" spans="1:39" ht="23.25" customHeight="1" thickBot="1">
      <c r="A88" s="42" t="s">
        <v>81</v>
      </c>
      <c r="B88" s="43"/>
      <c r="C88" s="23"/>
      <c r="D88" s="23"/>
      <c r="E88" s="23"/>
      <c r="F88" s="23"/>
      <c r="G88" s="23"/>
      <c r="H88" s="43"/>
      <c r="I88" s="38"/>
      <c r="J88" s="37"/>
      <c r="K88" s="37"/>
      <c r="L88" s="37"/>
      <c r="M88" s="37"/>
      <c r="N88" s="37"/>
      <c r="O88" s="37"/>
      <c r="P88" s="37"/>
      <c r="Q88" s="37"/>
      <c r="R88" s="37"/>
      <c r="S88" s="37"/>
      <c r="T88" s="37"/>
      <c r="U88" s="37"/>
      <c r="V88" s="37"/>
      <c r="W88" s="37"/>
      <c r="X88" s="37"/>
      <c r="Y88" s="37"/>
      <c r="Z88" s="39"/>
      <c r="AA88" s="36"/>
      <c r="AB88" s="36"/>
      <c r="AC88" s="36"/>
      <c r="AD88" s="36"/>
      <c r="AE88" s="36"/>
      <c r="AF88" s="40"/>
      <c r="AG88" s="236" t="str">
        <f>IF(AND(AG82="該当",AG84="該当"),'小規模Ｃ積算表（処遇Ⅱ）'!AA43,"")</f>
        <v/>
      </c>
      <c r="AH88" s="237"/>
      <c r="AI88" s="237"/>
      <c r="AJ88" s="237"/>
      <c r="AK88" s="237"/>
      <c r="AL88" s="237"/>
      <c r="AM88" s="238"/>
    </row>
    <row r="89" spans="1:39" ht="23.25" customHeight="1" thickBot="1">
      <c r="A89" s="42" t="s">
        <v>82</v>
      </c>
      <c r="B89" s="43"/>
      <c r="C89" s="23"/>
      <c r="D89" s="23"/>
      <c r="E89" s="23"/>
      <c r="F89" s="23"/>
      <c r="G89" s="23"/>
      <c r="H89" s="43"/>
      <c r="I89" s="38"/>
      <c r="J89" s="37"/>
      <c r="K89" s="37"/>
      <c r="L89" s="37"/>
      <c r="M89" s="37"/>
      <c r="N89" s="37"/>
      <c r="O89" s="37"/>
      <c r="P89" s="37"/>
      <c r="Q89" s="37"/>
      <c r="R89" s="37"/>
      <c r="S89" s="37"/>
      <c r="T89" s="37"/>
      <c r="U89" s="37"/>
      <c r="V89" s="37"/>
      <c r="W89" s="37"/>
      <c r="X89" s="37"/>
      <c r="Y89" s="37"/>
      <c r="Z89" s="39"/>
      <c r="AA89" s="36"/>
      <c r="AB89" s="36"/>
      <c r="AC89" s="36"/>
      <c r="AD89" s="36"/>
      <c r="AE89" s="36"/>
      <c r="AF89" s="40"/>
      <c r="AG89" s="236" t="str">
        <f>IF(AND(AG82="該当",AG84="該当"),'小規模Ｃ積算表（処遇Ⅱ）'!AA44,"")</f>
        <v/>
      </c>
      <c r="AH89" s="237"/>
      <c r="AI89" s="237"/>
      <c r="AJ89" s="237"/>
      <c r="AK89" s="237"/>
      <c r="AL89" s="237"/>
      <c r="AM89" s="238"/>
    </row>
    <row r="90" spans="1:39" ht="23.25" customHeight="1" thickBot="1">
      <c r="A90" s="42" t="s">
        <v>83</v>
      </c>
      <c r="B90" s="43"/>
      <c r="C90" s="23"/>
      <c r="D90" s="23"/>
      <c r="E90" s="23"/>
      <c r="F90" s="23"/>
      <c r="G90" s="23"/>
      <c r="H90" s="43"/>
      <c r="I90" s="38"/>
      <c r="J90" s="37"/>
      <c r="K90" s="37"/>
      <c r="L90" s="37"/>
      <c r="M90" s="37"/>
      <c r="N90" s="37"/>
      <c r="O90" s="37"/>
      <c r="P90" s="37"/>
      <c r="Q90" s="37"/>
      <c r="R90" s="37"/>
      <c r="S90" s="37"/>
      <c r="T90" s="37"/>
      <c r="U90" s="37"/>
      <c r="V90" s="37"/>
      <c r="W90" s="37"/>
      <c r="X90" s="37"/>
      <c r="Y90" s="37"/>
      <c r="Z90" s="39"/>
      <c r="AA90" s="36"/>
      <c r="AB90" s="36"/>
      <c r="AC90" s="36"/>
      <c r="AD90" s="36"/>
      <c r="AE90" s="36"/>
      <c r="AF90" s="40"/>
      <c r="AG90" s="236" t="str">
        <f>IF(AND(AG82="該当",AG84="該当"),'小規模Ｃ積算表（処遇Ⅱ）'!AA45,"")</f>
        <v/>
      </c>
      <c r="AH90" s="237"/>
      <c r="AI90" s="237"/>
      <c r="AJ90" s="237"/>
      <c r="AK90" s="237"/>
      <c r="AL90" s="237"/>
      <c r="AM90" s="238"/>
    </row>
    <row r="91" spans="1:39" ht="23.25" customHeight="1" thickBot="1">
      <c r="A91" s="42" t="s">
        <v>84</v>
      </c>
      <c r="B91" s="43"/>
      <c r="C91" s="23"/>
      <c r="D91" s="23"/>
      <c r="E91" s="23"/>
      <c r="F91" s="23"/>
      <c r="G91" s="23"/>
      <c r="H91" s="43"/>
      <c r="I91" s="38"/>
      <c r="J91" s="37"/>
      <c r="K91" s="37"/>
      <c r="L91" s="37"/>
      <c r="M91" s="37"/>
      <c r="N91" s="37"/>
      <c r="O91" s="37"/>
      <c r="P91" s="37"/>
      <c r="Q91" s="37"/>
      <c r="R91" s="37"/>
      <c r="S91" s="37"/>
      <c r="T91" s="37"/>
      <c r="U91" s="37"/>
      <c r="V91" s="37"/>
      <c r="W91" s="37"/>
      <c r="X91" s="37"/>
      <c r="Y91" s="37"/>
      <c r="Z91" s="39"/>
      <c r="AA91" s="36"/>
      <c r="AB91" s="36"/>
      <c r="AC91" s="36"/>
      <c r="AD91" s="36"/>
      <c r="AE91" s="36"/>
      <c r="AF91" s="40"/>
      <c r="AG91" s="239" t="str">
        <f>IF(AND(AG82="該当",AG84="該当"),'小規模Ｃ積算表（処遇Ⅱ）'!X46,"")</f>
        <v/>
      </c>
      <c r="AH91" s="240"/>
      <c r="AI91" s="240"/>
      <c r="AJ91" s="240"/>
      <c r="AK91" s="240"/>
      <c r="AL91" s="240"/>
      <c r="AM91" s="241"/>
    </row>
    <row r="92" spans="1:39" ht="23.25" customHeight="1" thickBot="1">
      <c r="A92" s="42" t="s">
        <v>85</v>
      </c>
      <c r="B92" s="43"/>
      <c r="C92" s="23"/>
      <c r="D92" s="23"/>
      <c r="E92" s="23"/>
      <c r="F92" s="23"/>
      <c r="G92" s="23"/>
      <c r="H92" s="43"/>
      <c r="I92" s="38"/>
      <c r="J92" s="37"/>
      <c r="K92" s="37"/>
      <c r="L92" s="37"/>
      <c r="M92" s="37"/>
      <c r="N92" s="37"/>
      <c r="O92" s="37"/>
      <c r="P92" s="37"/>
      <c r="Q92" s="37"/>
      <c r="R92" s="37"/>
      <c r="S92" s="37"/>
      <c r="T92" s="37"/>
      <c r="U92" s="37"/>
      <c r="V92" s="37"/>
      <c r="W92" s="37"/>
      <c r="X92" s="37"/>
      <c r="Y92" s="37"/>
      <c r="Z92" s="39"/>
      <c r="AA92" s="36"/>
      <c r="AB92" s="36"/>
      <c r="AC92" s="36"/>
      <c r="AD92" s="36"/>
      <c r="AE92" s="36"/>
      <c r="AF92" s="40"/>
      <c r="AG92" s="239" t="str">
        <f>IF(AND(AG82="該当",AG84="該当"),'小規模Ｃ積算表（処遇Ⅱ）'!X47,"")</f>
        <v/>
      </c>
      <c r="AH92" s="240"/>
      <c r="AI92" s="240"/>
      <c r="AJ92" s="240"/>
      <c r="AK92" s="240"/>
      <c r="AL92" s="240"/>
      <c r="AM92" s="241"/>
    </row>
    <row r="94" spans="1:39" ht="13.5" customHeight="1">
      <c r="A94" s="242" t="s">
        <v>130</v>
      </c>
      <c r="B94" s="242"/>
      <c r="C94" s="242"/>
      <c r="D94" s="242"/>
      <c r="E94" s="242"/>
      <c r="F94" s="242"/>
      <c r="G94" s="242"/>
      <c r="H94" s="242"/>
      <c r="I94" s="242"/>
      <c r="J94" s="242"/>
      <c r="K94" s="242"/>
      <c r="L94" s="242"/>
      <c r="M94" s="242"/>
      <c r="N94" s="242"/>
      <c r="O94" s="242"/>
      <c r="P94" s="242"/>
      <c r="Q94" s="242"/>
      <c r="R94" s="242"/>
      <c r="S94" s="242"/>
      <c r="T94" s="242"/>
      <c r="U94" s="242"/>
      <c r="V94" s="242"/>
      <c r="W94" s="242"/>
      <c r="X94" s="242"/>
      <c r="Y94" s="242"/>
      <c r="Z94" s="242"/>
      <c r="AA94" s="242"/>
      <c r="AB94" s="242"/>
      <c r="AC94" s="242"/>
      <c r="AD94" s="242"/>
      <c r="AE94" s="242"/>
      <c r="AF94" s="242"/>
      <c r="AG94" s="242"/>
      <c r="AH94" s="242"/>
      <c r="AI94" s="242"/>
      <c r="AJ94" s="242"/>
      <c r="AK94" s="242"/>
      <c r="AL94" s="242"/>
      <c r="AM94" s="242"/>
    </row>
    <row r="95" spans="1:39">
      <c r="A95" s="242"/>
      <c r="B95" s="242"/>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row>
    <row r="96" spans="1:39">
      <c r="A96" s="242"/>
      <c r="B96" s="242"/>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row>
  </sheetData>
  <sheetProtection password="9207" sheet="1" objects="1" scenarios="1" formatCells="0"/>
  <mergeCells count="113">
    <mergeCell ref="V9:AB10"/>
    <mergeCell ref="AC9:AM10"/>
    <mergeCell ref="V7:AB7"/>
    <mergeCell ref="AC7:AM7"/>
    <mergeCell ref="V8:AB8"/>
    <mergeCell ref="AC8:AM8"/>
    <mergeCell ref="A2:AM3"/>
    <mergeCell ref="AC4:AM4"/>
    <mergeCell ref="V6:AB6"/>
    <mergeCell ref="AC6:AF6"/>
    <mergeCell ref="AG6:AK6"/>
    <mergeCell ref="AL6:AM6"/>
    <mergeCell ref="H21:N22"/>
    <mergeCell ref="O21:O22"/>
    <mergeCell ref="H23:O23"/>
    <mergeCell ref="B17:AF18"/>
    <mergeCell ref="AG17:AM18"/>
    <mergeCell ref="A21:A22"/>
    <mergeCell ref="B21:G22"/>
    <mergeCell ref="V11:AB11"/>
    <mergeCell ref="AC11:AL11"/>
    <mergeCell ref="H39:I44"/>
    <mergeCell ref="H60:I64"/>
    <mergeCell ref="A29:A73"/>
    <mergeCell ref="B29:G73"/>
    <mergeCell ref="W27:W28"/>
    <mergeCell ref="H24:N28"/>
    <mergeCell ref="O24:O28"/>
    <mergeCell ref="X24:AD28"/>
    <mergeCell ref="AE24:AE28"/>
    <mergeCell ref="P24:V25"/>
    <mergeCell ref="W24:W25"/>
    <mergeCell ref="Q26:W26"/>
    <mergeCell ref="Q27:V28"/>
    <mergeCell ref="H45:I59"/>
    <mergeCell ref="H65:I68"/>
    <mergeCell ref="H69:I73"/>
    <mergeCell ref="J72:AF73"/>
    <mergeCell ref="J57:AF58"/>
    <mergeCell ref="J59:AF59"/>
    <mergeCell ref="AG29:AM29"/>
    <mergeCell ref="AG30:AM30"/>
    <mergeCell ref="AG31:AM31"/>
    <mergeCell ref="AG32:AM32"/>
    <mergeCell ref="AG33:AM33"/>
    <mergeCell ref="AG34:AM34"/>
    <mergeCell ref="AG35:AM35"/>
    <mergeCell ref="B23:G28"/>
    <mergeCell ref="A23:A28"/>
    <mergeCell ref="H29:I38"/>
    <mergeCell ref="AF24:AL28"/>
    <mergeCell ref="AM24:AM28"/>
    <mergeCell ref="P23:W23"/>
    <mergeCell ref="X23:AE23"/>
    <mergeCell ref="AF23:AM23"/>
    <mergeCell ref="AG42:AM42"/>
    <mergeCell ref="AG43:AM43"/>
    <mergeCell ref="AG44:AM44"/>
    <mergeCell ref="AG45:AM45"/>
    <mergeCell ref="AG46:AM46"/>
    <mergeCell ref="AG47:AM47"/>
    <mergeCell ref="AG36:AM36"/>
    <mergeCell ref="AG37:AM37"/>
    <mergeCell ref="AG38:AM38"/>
    <mergeCell ref="AG39:AM39"/>
    <mergeCell ref="AG40:AM40"/>
    <mergeCell ref="AG41:AM41"/>
    <mergeCell ref="AG48:AM48"/>
    <mergeCell ref="AG49:AM49"/>
    <mergeCell ref="AG50:AM50"/>
    <mergeCell ref="AG51:AM51"/>
    <mergeCell ref="AG52:AM52"/>
    <mergeCell ref="AG53:AM53"/>
    <mergeCell ref="AG57:AM58"/>
    <mergeCell ref="AG59:AM59"/>
    <mergeCell ref="AG72:AM73"/>
    <mergeCell ref="AG67:AM68"/>
    <mergeCell ref="AG62:AM62"/>
    <mergeCell ref="AG65:AM65"/>
    <mergeCell ref="AG66:AM66"/>
    <mergeCell ref="AG69:AM69"/>
    <mergeCell ref="AG63:AM64"/>
    <mergeCell ref="AG70:AM70"/>
    <mergeCell ref="AG71:AM71"/>
    <mergeCell ref="Z74:AF74"/>
    <mergeCell ref="Z75:AF75"/>
    <mergeCell ref="AG74:AM74"/>
    <mergeCell ref="AG75:AM75"/>
    <mergeCell ref="B74:G75"/>
    <mergeCell ref="A74:A75"/>
    <mergeCell ref="AG54:AM54"/>
    <mergeCell ref="AG55:AM55"/>
    <mergeCell ref="AG56:AM56"/>
    <mergeCell ref="AG60:AM60"/>
    <mergeCell ref="AG61:AM61"/>
    <mergeCell ref="J67:AF68"/>
    <mergeCell ref="J63:AF64"/>
    <mergeCell ref="AG88:AM88"/>
    <mergeCell ref="AG89:AM89"/>
    <mergeCell ref="AG90:AM90"/>
    <mergeCell ref="AG91:AM91"/>
    <mergeCell ref="AG92:AM92"/>
    <mergeCell ref="A94:AM96"/>
    <mergeCell ref="B82:AF83"/>
    <mergeCell ref="AG82:AM83"/>
    <mergeCell ref="Z76:AF76"/>
    <mergeCell ref="AG76:AM76"/>
    <mergeCell ref="AG77:AM77"/>
    <mergeCell ref="B77:G78"/>
    <mergeCell ref="A77:A78"/>
    <mergeCell ref="AG78:AM78"/>
    <mergeCell ref="B84:AF85"/>
    <mergeCell ref="AG84:AM85"/>
  </mergeCells>
  <phoneticPr fontId="1"/>
  <dataValidations count="1">
    <dataValidation type="list" allowBlank="1" showInputMessage="1" showErrorMessage="1" sqref="AG17:AM18 AG82:AM83 AG84">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小規模Ｃ積算表（処遇Ⅱ）</vt:lpstr>
      <vt:lpstr>第５号様式</vt:lpstr>
      <vt:lpstr>'小規模Ｃ積算表（処遇Ⅱ）'!Print_Area</vt:lpstr>
      <vt:lpstr>第５号様式!Print_Area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2019-07-17T08:08:35Z</dcterms:modified>
</cp:coreProperties>
</file>